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codeName="ThisWorkbook" hidePivotFieldList="1" defaultThemeVersion="166925"/>
  <mc:AlternateContent xmlns:mc="http://schemas.openxmlformats.org/markup-compatibility/2006">
    <mc:Choice Requires="x15">
      <x15ac:absPath xmlns:x15ac="http://schemas.microsoft.com/office/spreadsheetml/2010/11/ac" url="C:\Users\secrerisacsj\Downloads\"/>
    </mc:Choice>
  </mc:AlternateContent>
  <xr:revisionPtr revIDLastSave="197" documentId="13_ncr:1_{8B19E662-7637-4CEA-8120-7849D4E30904}" xr6:coauthVersionLast="47" xr6:coauthVersionMax="47" xr10:uidLastSave="{AD589230-DB6C-466E-87E5-35F324ACE6B9}"/>
  <bookViews>
    <workbookView xWindow="0" yWindow="0" windowWidth="28800" windowHeight="12225" tabRatio="898" firstSheet="12" activeTab="12" xr2:uid="{00000000-000D-0000-FFFF-FFFF00000000}"/>
  </bookViews>
  <sheets>
    <sheet name="1- Presentación " sheetId="10" r:id="rId1"/>
    <sheet name="Conceptos 37001 " sheetId="37" r:id="rId2"/>
    <sheet name="2- Análisis de Contexto " sheetId="39" r:id="rId3"/>
    <sheet name="3- Estrategias" sheetId="40"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 name="Seguimiento 2 Trimestre " sheetId="41" r:id="rId12"/>
    <sheet name="Seguimiento 3 Trimestre  " sheetId="42" r:id="rId13"/>
  </sheets>
  <externalReferences>
    <externalReference r:id="rId14"/>
    <externalReference r:id="rId15"/>
    <externalReference r:id="rId16"/>
    <externalReference r:id="rId17"/>
  </externalReferences>
  <definedNames>
    <definedName name="_xlnm.Print_Area" localSheetId="2">'2- Análisis de Contexto '!$A$1:$F$91</definedName>
    <definedName name="_xlnm.Print_Area" localSheetId="3">'3- Estrategias'!$A$1:$G$13</definedName>
    <definedName name="_xlnm.Print_Area" localSheetId="5">'5- Identificación de Riesgos'!$A$1:$N$29</definedName>
    <definedName name="_xlnm.Print_Area" localSheetId="6">'6- Valoración Controles'!$A$1:$V$29</definedName>
    <definedName name="_xlnm.Print_Area" localSheetId="7">'7- Mapa Final'!$A$1:$N$29</definedName>
    <definedName name="Data">'[1]Tabla de Valoración'!$I$2:$L$5</definedName>
    <definedName name="Diseño">'[1]Tabla de Valoración'!$I$2:$I$5</definedName>
    <definedName name="Ejecución">'[1]Tabla de Valoración'!$I$2:$L$2</definedName>
    <definedName name="GEST" localSheetId="2">[2]GESTION!#REF!</definedName>
    <definedName name="GEST" localSheetId="3">[2]GESTION!#REF!</definedName>
    <definedName name="GEST">[3]GESTION!#REF!</definedName>
    <definedName name="INV" localSheetId="2">[2]INVERSION!#REF!</definedName>
    <definedName name="INV" localSheetId="3">[2]INVERSION!#REF!</definedName>
    <definedName name="INV">[3]INVERSION!#REF!</definedName>
    <definedName name="INV_GEST" localSheetId="2">#REF!</definedName>
    <definedName name="INV_GEST" localSheetId="3">#REF!</definedName>
    <definedName name="INV_GEST">#REF!</definedName>
    <definedName name="Posibilidad">[4]Hoja2!$H$3:$H$7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0" i="42" l="1"/>
  <c r="E70" i="42"/>
  <c r="D70" i="42"/>
  <c r="C70" i="42"/>
  <c r="B70" i="42"/>
  <c r="F60" i="42"/>
  <c r="E60" i="42"/>
  <c r="D60" i="42"/>
  <c r="C60" i="42"/>
  <c r="B60" i="42"/>
  <c r="F50" i="42"/>
  <c r="E50" i="42"/>
  <c r="D50" i="42"/>
  <c r="C50" i="42"/>
  <c r="B50" i="42"/>
  <c r="F40" i="42"/>
  <c r="E40" i="42"/>
  <c r="D40" i="42"/>
  <c r="C40" i="42"/>
  <c r="B40" i="42"/>
  <c r="A40" i="42"/>
  <c r="F30" i="42"/>
  <c r="E30" i="42"/>
  <c r="D30" i="42"/>
  <c r="C30" i="42"/>
  <c r="B30" i="42"/>
  <c r="A30" i="42"/>
  <c r="F20" i="42"/>
  <c r="E20" i="42"/>
  <c r="D20" i="42"/>
  <c r="C20" i="42"/>
  <c r="B20" i="42"/>
  <c r="A20" i="42"/>
  <c r="F10" i="42"/>
  <c r="E10" i="42"/>
  <c r="D10" i="42"/>
  <c r="C10" i="42"/>
  <c r="B10" i="42"/>
  <c r="A10" i="42"/>
  <c r="B50" i="28"/>
  <c r="F70" i="41"/>
  <c r="E70" i="41"/>
  <c r="D70" i="41"/>
  <c r="C70" i="41"/>
  <c r="B70" i="41"/>
  <c r="F60" i="41"/>
  <c r="E60" i="41"/>
  <c r="D60" i="41"/>
  <c r="C60" i="41"/>
  <c r="B60" i="41"/>
  <c r="F40" i="41"/>
  <c r="E40" i="41"/>
  <c r="D40" i="41"/>
  <c r="C40" i="41"/>
  <c r="A40" i="41"/>
  <c r="F30" i="41"/>
  <c r="E30" i="41"/>
  <c r="D30" i="41"/>
  <c r="C30" i="41"/>
  <c r="A30" i="41"/>
  <c r="F20" i="41"/>
  <c r="E20" i="41"/>
  <c r="D20" i="41"/>
  <c r="C20" i="41"/>
  <c r="A20" i="41"/>
  <c r="F10" i="41"/>
  <c r="E10" i="41"/>
  <c r="D10" i="41"/>
  <c r="C10" i="41"/>
  <c r="A10" i="41"/>
  <c r="L60" i="29"/>
  <c r="L70" i="29"/>
  <c r="L40" i="29"/>
  <c r="L50" i="29"/>
  <c r="L20" i="29"/>
  <c r="L30" i="29"/>
  <c r="F40" i="29"/>
  <c r="A60" i="29"/>
  <c r="B60" i="29"/>
  <c r="C60" i="29"/>
  <c r="A70" i="29"/>
  <c r="B70" i="29"/>
  <c r="C70" i="29"/>
  <c r="A40" i="29"/>
  <c r="B40" i="29"/>
  <c r="B40" i="41" s="1"/>
  <c r="C40" i="29"/>
  <c r="C40" i="18" s="1"/>
  <c r="A50" i="29"/>
  <c r="B50" i="29"/>
  <c r="B50" i="41" s="1"/>
  <c r="C50" i="29"/>
  <c r="A20" i="29"/>
  <c r="B20" i="29"/>
  <c r="B20" i="41" s="1"/>
  <c r="C20" i="29"/>
  <c r="A30" i="29"/>
  <c r="B30" i="29"/>
  <c r="B30" i="41" s="1"/>
  <c r="C30" i="29"/>
  <c r="E60" i="29"/>
  <c r="E61" i="29"/>
  <c r="E62" i="29"/>
  <c r="E63" i="29"/>
  <c r="E64" i="29"/>
  <c r="E65" i="29"/>
  <c r="E66" i="29"/>
  <c r="E67" i="29"/>
  <c r="E68" i="29"/>
  <c r="E69" i="29"/>
  <c r="E70" i="29"/>
  <c r="E71" i="29"/>
  <c r="E72" i="29"/>
  <c r="E73" i="29"/>
  <c r="E74" i="29"/>
  <c r="E75" i="29"/>
  <c r="E76" i="29"/>
  <c r="E77" i="29"/>
  <c r="E78" i="29"/>
  <c r="E79" i="29"/>
  <c r="R70" i="28"/>
  <c r="R71" i="28"/>
  <c r="L33" i="28"/>
  <c r="S70" i="28"/>
  <c r="R50" i="28"/>
  <c r="R51" i="28"/>
  <c r="A70" i="28"/>
  <c r="A60" i="28"/>
  <c r="A50" i="28"/>
  <c r="A40" i="28"/>
  <c r="C34" i="28"/>
  <c r="C35" i="28"/>
  <c r="C36" i="28"/>
  <c r="C37" i="28"/>
  <c r="C38" i="28"/>
  <c r="C39" i="28"/>
  <c r="C61" i="28"/>
  <c r="L61" i="28"/>
  <c r="L62" i="28"/>
  <c r="R52" i="28"/>
  <c r="S50" i="28"/>
  <c r="C62" i="28"/>
  <c r="C50" i="18" l="1"/>
  <c r="C50" i="41"/>
  <c r="J50" i="28"/>
  <c r="J51" i="28"/>
  <c r="J52" i="28"/>
  <c r="C53" i="28"/>
  <c r="C54" i="28"/>
  <c r="C55" i="28"/>
  <c r="C56" i="28"/>
  <c r="C57" i="28"/>
  <c r="C58" i="28"/>
  <c r="C59" i="28"/>
  <c r="L44" i="28"/>
  <c r="L45" i="28"/>
  <c r="L46" i="28"/>
  <c r="L47" i="28"/>
  <c r="L48" i="28"/>
  <c r="L49" i="28"/>
  <c r="L50" i="28"/>
  <c r="L51" i="28"/>
  <c r="L52" i="28"/>
  <c r="L53" i="28"/>
  <c r="L54" i="28"/>
  <c r="L55" i="28"/>
  <c r="L56" i="28"/>
  <c r="L57" i="28"/>
  <c r="L58" i="28"/>
  <c r="L59" i="28"/>
  <c r="L43" i="28"/>
  <c r="L42" i="28"/>
  <c r="L41" i="28"/>
  <c r="K50" i="28" l="1"/>
  <c r="C10" i="28"/>
  <c r="C50" i="28"/>
  <c r="C51" i="28"/>
  <c r="C52" i="28"/>
  <c r="B40" i="28" l="1"/>
  <c r="C49" i="28"/>
  <c r="C48" i="28"/>
  <c r="C47" i="28"/>
  <c r="C46" i="28"/>
  <c r="C45" i="28"/>
  <c r="C44" i="28"/>
  <c r="J43" i="28"/>
  <c r="C43" i="28"/>
  <c r="R42" i="28"/>
  <c r="J42" i="28"/>
  <c r="C42" i="28"/>
  <c r="R41" i="28"/>
  <c r="J41" i="28"/>
  <c r="C41" i="28"/>
  <c r="R40" i="28"/>
  <c r="L40" i="28"/>
  <c r="J40" i="28"/>
  <c r="C40" i="28"/>
  <c r="S40" i="28" l="1"/>
  <c r="K40" i="28"/>
  <c r="T40" i="28" s="1"/>
  <c r="J40" i="29" s="1"/>
  <c r="C33" i="28" l="1"/>
  <c r="C31" i="28"/>
  <c r="B30" i="28"/>
  <c r="L23" i="28"/>
  <c r="L21" i="28"/>
  <c r="C12" i="28"/>
  <c r="B10" i="28"/>
  <c r="L59" i="27" l="1"/>
  <c r="K59" i="27" s="1"/>
  <c r="L58" i="27"/>
  <c r="K58" i="27" s="1"/>
  <c r="L57" i="27"/>
  <c r="K57" i="27" s="1"/>
  <c r="L56" i="27"/>
  <c r="K56" i="27" s="1"/>
  <c r="L55" i="27"/>
  <c r="K55" i="27" s="1"/>
  <c r="L54" i="27"/>
  <c r="K54" i="27" s="1"/>
  <c r="L53" i="27"/>
  <c r="K53" i="27" s="1"/>
  <c r="L52" i="27"/>
  <c r="K52" i="27" s="1"/>
  <c r="L51" i="27"/>
  <c r="K51" i="27" s="1"/>
  <c r="L50" i="27"/>
  <c r="M50" i="27" s="1"/>
  <c r="G50" i="27"/>
  <c r="H50" i="27" s="1"/>
  <c r="T50" i="28" l="1"/>
  <c r="F50" i="29"/>
  <c r="U50" i="28"/>
  <c r="K50" i="29" s="1"/>
  <c r="E50" i="41" s="1"/>
  <c r="G50" i="29"/>
  <c r="O50" i="27"/>
  <c r="N50" i="27"/>
  <c r="H50" i="29" s="1"/>
  <c r="K50" i="27"/>
  <c r="V50" i="28" l="1"/>
  <c r="M50" i="29" s="1"/>
  <c r="F50" i="41" s="1"/>
  <c r="J50" i="29"/>
  <c r="D50" i="41" s="1"/>
  <c r="C70" i="18"/>
  <c r="B70" i="18" l="1"/>
  <c r="L79" i="28" l="1"/>
  <c r="C79" i="28"/>
  <c r="L78" i="28"/>
  <c r="C78" i="28"/>
  <c r="B60" i="18" l="1"/>
  <c r="C60" i="18"/>
  <c r="B70" i="28" l="1"/>
  <c r="C70" i="28"/>
  <c r="J70" i="28"/>
  <c r="L70" i="28"/>
  <c r="C71" i="28"/>
  <c r="J71" i="28"/>
  <c r="L71" i="28"/>
  <c r="L72" i="28"/>
  <c r="L73" i="28"/>
  <c r="L74" i="28"/>
  <c r="L75" i="28"/>
  <c r="L76" i="28"/>
  <c r="L77" i="28"/>
  <c r="C24" i="28"/>
  <c r="L22" i="28"/>
  <c r="L79" i="27"/>
  <c r="L78" i="27"/>
  <c r="L77" i="27"/>
  <c r="K77" i="27" s="1"/>
  <c r="L76" i="27"/>
  <c r="K76" i="27" s="1"/>
  <c r="L75" i="27"/>
  <c r="K75" i="27" s="1"/>
  <c r="L74" i="27"/>
  <c r="K74" i="27" s="1"/>
  <c r="L73" i="27"/>
  <c r="K73" i="27" s="1"/>
  <c r="L72" i="27"/>
  <c r="K72" i="27" s="1"/>
  <c r="L71" i="27"/>
  <c r="K71" i="27" s="1"/>
  <c r="L70" i="27"/>
  <c r="G70" i="27"/>
  <c r="H70" i="27" s="1"/>
  <c r="F70" i="29" s="1"/>
  <c r="L69" i="27"/>
  <c r="K69" i="27" s="1"/>
  <c r="L68" i="27"/>
  <c r="K68" i="27" s="1"/>
  <c r="L67" i="27"/>
  <c r="K67" i="27" s="1"/>
  <c r="L66" i="27"/>
  <c r="K66" i="27" s="1"/>
  <c r="L65" i="27"/>
  <c r="K65" i="27" s="1"/>
  <c r="L64" i="27"/>
  <c r="K64" i="27" s="1"/>
  <c r="L63" i="27"/>
  <c r="K63" i="27" s="1"/>
  <c r="L62" i="27"/>
  <c r="K62" i="27" s="1"/>
  <c r="L61" i="27"/>
  <c r="K61" i="27" s="1"/>
  <c r="L60" i="27"/>
  <c r="K60" i="27" s="1"/>
  <c r="L49" i="27"/>
  <c r="K49" i="27" s="1"/>
  <c r="L48" i="27"/>
  <c r="K48" i="27" s="1"/>
  <c r="L47" i="27"/>
  <c r="K47" i="27" s="1"/>
  <c r="L46" i="27"/>
  <c r="K46" i="27" s="1"/>
  <c r="L45" i="27"/>
  <c r="K45" i="27" s="1"/>
  <c r="L44" i="27"/>
  <c r="K44" i="27" s="1"/>
  <c r="L43" i="27"/>
  <c r="K43" i="27" s="1"/>
  <c r="L42" i="27"/>
  <c r="K42" i="27" s="1"/>
  <c r="L41" i="27"/>
  <c r="K41" i="27" s="1"/>
  <c r="L40" i="27"/>
  <c r="K40" i="27" s="1"/>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L11" i="27"/>
  <c r="K11" i="27" s="1"/>
  <c r="L12" i="27"/>
  <c r="K12" i="27" s="1"/>
  <c r="L13" i="27"/>
  <c r="K13" i="27" s="1"/>
  <c r="L14" i="27"/>
  <c r="K14" i="27" s="1"/>
  <c r="L15" i="27"/>
  <c r="K15" i="27" s="1"/>
  <c r="L16" i="27"/>
  <c r="K16" i="27" s="1"/>
  <c r="L17" i="27"/>
  <c r="K17" i="27" s="1"/>
  <c r="L18" i="27"/>
  <c r="K18" i="27" s="1"/>
  <c r="L19" i="27"/>
  <c r="K19" i="27" s="1"/>
  <c r="L20" i="27"/>
  <c r="K20" i="27" s="1"/>
  <c r="L21" i="27"/>
  <c r="K21" i="27" s="1"/>
  <c r="L22" i="27"/>
  <c r="K22" i="27" s="1"/>
  <c r="L23" i="27"/>
  <c r="K23" i="27" s="1"/>
  <c r="L24" i="27"/>
  <c r="K24" i="27" s="1"/>
  <c r="L25" i="27"/>
  <c r="K25" i="27" s="1"/>
  <c r="L26" i="27"/>
  <c r="K26" i="27" s="1"/>
  <c r="L27" i="27"/>
  <c r="K27" i="27" s="1"/>
  <c r="L28" i="27"/>
  <c r="K28" i="27" s="1"/>
  <c r="L29" i="27"/>
  <c r="K29" i="27" s="1"/>
  <c r="L30" i="27"/>
  <c r="K30" i="27" s="1"/>
  <c r="L31" i="27"/>
  <c r="K31" i="27" s="1"/>
  <c r="L32" i="27"/>
  <c r="K32" i="27" s="1"/>
  <c r="L33" i="27"/>
  <c r="K33" i="27" s="1"/>
  <c r="L34" i="27"/>
  <c r="K34" i="27" s="1"/>
  <c r="L35" i="27"/>
  <c r="K35" i="27" s="1"/>
  <c r="L36" i="27"/>
  <c r="K36" i="27" s="1"/>
  <c r="L37" i="27"/>
  <c r="K37" i="27" s="1"/>
  <c r="L38" i="27"/>
  <c r="K38" i="27" s="1"/>
  <c r="L39" i="27"/>
  <c r="K39" i="27" s="1"/>
  <c r="K70" i="28" l="1"/>
  <c r="K70" i="27"/>
  <c r="M70" i="27"/>
  <c r="G70" i="29" s="1"/>
  <c r="K79" i="27"/>
  <c r="T70" i="28"/>
  <c r="J70" i="29" s="1"/>
  <c r="K78" i="27"/>
  <c r="M60" i="27"/>
  <c r="G60" i="29" s="1"/>
  <c r="M40" i="27"/>
  <c r="A30" i="28"/>
  <c r="A20" i="28"/>
  <c r="U40" i="28" l="1"/>
  <c r="G40" i="29"/>
  <c r="D70" i="18"/>
  <c r="N70" i="27"/>
  <c r="H70" i="29" s="1"/>
  <c r="U70" i="28"/>
  <c r="K70" i="29" s="1"/>
  <c r="L60" i="28"/>
  <c r="B20" i="28"/>
  <c r="L32" i="28"/>
  <c r="L31" i="28"/>
  <c r="L30" i="28"/>
  <c r="L29" i="28"/>
  <c r="L20" i="28"/>
  <c r="L11" i="28"/>
  <c r="L12" i="28"/>
  <c r="L13" i="28"/>
  <c r="L15" i="28"/>
  <c r="L16" i="28"/>
  <c r="L17" i="28"/>
  <c r="L18" i="28"/>
  <c r="L19" i="28"/>
  <c r="C60" i="28"/>
  <c r="C63" i="28"/>
  <c r="C64" i="28"/>
  <c r="C65" i="28"/>
  <c r="C66" i="28"/>
  <c r="C67" i="28"/>
  <c r="C68" i="28"/>
  <c r="C69" i="28"/>
  <c r="C30" i="28"/>
  <c r="C32" i="28"/>
  <c r="V40" i="28" l="1"/>
  <c r="M40" i="29" s="1"/>
  <c r="K40" i="29"/>
  <c r="E70" i="18"/>
  <c r="V70" i="28"/>
  <c r="M70" i="29" s="1"/>
  <c r="B40" i="18"/>
  <c r="C30" i="18"/>
  <c r="A30" i="18"/>
  <c r="B50" i="18"/>
  <c r="B30" i="18"/>
  <c r="A40" i="18"/>
  <c r="F70" i="18" l="1"/>
  <c r="G30" i="27" l="1"/>
  <c r="H30" i="27" s="1"/>
  <c r="F30" i="29" s="1"/>
  <c r="M30" i="27" l="1"/>
  <c r="G30" i="29" s="1"/>
  <c r="G10" i="27"/>
  <c r="G20" i="27"/>
  <c r="O30" i="27" l="1"/>
  <c r="N30" i="27"/>
  <c r="H30" i="29" s="1"/>
  <c r="C23" i="28"/>
  <c r="C20" i="28" l="1"/>
  <c r="J20" i="28"/>
  <c r="R20" i="28"/>
  <c r="C21" i="28"/>
  <c r="J21" i="28"/>
  <c r="R21" i="28"/>
  <c r="C22" i="28"/>
  <c r="J22" i="28"/>
  <c r="R22" i="28"/>
  <c r="J23" i="28"/>
  <c r="R23" i="28"/>
  <c r="J24" i="28"/>
  <c r="C25" i="28"/>
  <c r="C26" i="28"/>
  <c r="C27" i="28"/>
  <c r="C28" i="28"/>
  <c r="C29" i="28"/>
  <c r="J30" i="28"/>
  <c r="R30" i="28"/>
  <c r="J31" i="28"/>
  <c r="R31" i="28"/>
  <c r="J32" i="28"/>
  <c r="R32" i="28"/>
  <c r="J33" i="28"/>
  <c r="R62" i="28"/>
  <c r="J62" i="28"/>
  <c r="R61" i="28"/>
  <c r="J61" i="28"/>
  <c r="R60" i="28"/>
  <c r="J60" i="28"/>
  <c r="B60" i="28"/>
  <c r="S20" i="28" l="1"/>
  <c r="K30" i="28"/>
  <c r="T30" i="28" s="1"/>
  <c r="J30" i="29" s="1"/>
  <c r="S30" i="28"/>
  <c r="U30" i="28" s="1"/>
  <c r="K30" i="29" s="1"/>
  <c r="K20" i="28"/>
  <c r="S60" i="28"/>
  <c r="K60" i="28"/>
  <c r="G40" i="27" l="1"/>
  <c r="N40" i="27" s="1"/>
  <c r="H40" i="29" s="1"/>
  <c r="O40" i="27" l="1"/>
  <c r="G60" i="27" l="1"/>
  <c r="H60" i="27" s="1"/>
  <c r="C13" i="28"/>
  <c r="N60" i="27" l="1"/>
  <c r="H60" i="29" s="1"/>
  <c r="F60" i="29"/>
  <c r="T60" i="28"/>
  <c r="J60" i="29" s="1"/>
  <c r="D60" i="18" l="1"/>
  <c r="D30" i="18"/>
  <c r="D50" i="18"/>
  <c r="U60" i="28"/>
  <c r="K60" i="29" s="1"/>
  <c r="O60" i="27"/>
  <c r="E60" i="18" l="1"/>
  <c r="E50" i="18"/>
  <c r="E30" i="18"/>
  <c r="D40" i="18"/>
  <c r="V60" i="28"/>
  <c r="M60" i="29" s="1"/>
  <c r="V30" i="28"/>
  <c r="M30" i="29" s="1"/>
  <c r="F60" i="18" l="1"/>
  <c r="F50" i="18"/>
  <c r="F30" i="18"/>
  <c r="E40" i="18"/>
  <c r="A10" i="28"/>
  <c r="I33" i="5" a="1"/>
  <c r="I33" i="5" s="1"/>
  <c r="F40" i="18" l="1"/>
  <c r="C10" i="29"/>
  <c r="I27" i="5" a="1"/>
  <c r="I27" i="5" l="1"/>
  <c r="L10" i="28"/>
  <c r="C11" i="28"/>
  <c r="L10" i="27" l="1"/>
  <c r="K10" i="27" s="1"/>
  <c r="I21" i="5"/>
  <c r="I22" i="5"/>
  <c r="C20" i="18" l="1"/>
  <c r="C10" i="18"/>
  <c r="M20" i="27" l="1"/>
  <c r="G20" i="29" s="1"/>
  <c r="M10" i="27"/>
  <c r="U20" i="28" l="1"/>
  <c r="K20" i="29" s="1"/>
  <c r="G10" i="29"/>
  <c r="E11" i="29"/>
  <c r="E12" i="29"/>
  <c r="R11" i="28"/>
  <c r="R12" i="28"/>
  <c r="R13" i="28"/>
  <c r="R10" i="28"/>
  <c r="S10" i="28" s="1"/>
  <c r="J11" i="28"/>
  <c r="J12" i="28"/>
  <c r="J13" i="28"/>
  <c r="J10" i="28"/>
  <c r="B20" i="18" l="1"/>
  <c r="A20" i="18"/>
  <c r="K10" i="28"/>
  <c r="U10" i="28"/>
  <c r="H10" i="27" l="1"/>
  <c r="H20" i="27"/>
  <c r="F20" i="29" s="1"/>
  <c r="N20" i="27" l="1"/>
  <c r="H20" i="29" s="1"/>
  <c r="T20" i="28"/>
  <c r="O10" i="27"/>
  <c r="N10" i="27"/>
  <c r="H10" i="29" s="1"/>
  <c r="T10" i="28"/>
  <c r="V10" i="28" s="1"/>
  <c r="M10" i="29" s="1"/>
  <c r="O20" i="27"/>
  <c r="E10" i="29"/>
  <c r="B10" i="29"/>
  <c r="B10" i="41" s="1"/>
  <c r="A10" i="29"/>
  <c r="V20" i="28" l="1"/>
  <c r="M20" i="29" s="1"/>
  <c r="J20" i="29"/>
  <c r="B10" i="18"/>
  <c r="F10" i="18"/>
  <c r="A10" i="18"/>
  <c r="F20" i="18"/>
  <c r="D20" i="18" l="1"/>
  <c r="L10" i="29"/>
  <c r="K10" i="29" l="1"/>
  <c r="E10" i="18" l="1"/>
  <c r="E20" i="18" l="1"/>
  <c r="F10" i="29"/>
  <c r="J10" i="29" l="1"/>
  <c r="D10"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Yaneth Gallego Poveda</author>
  </authors>
  <commentList>
    <comment ref="K8" authorId="0" shapeId="0" xr:uid="{00000000-0006-0000-0400-000001000000}">
      <text>
        <r>
          <rPr>
            <b/>
            <sz val="9"/>
            <color indexed="81"/>
            <rFont val="Tahoma"/>
            <family val="2"/>
          </rPr>
          <t>NatyT:</t>
        </r>
        <r>
          <rPr>
            <sz val="9"/>
            <color indexed="81"/>
            <rFont val="Tahoma"/>
            <family val="2"/>
          </rPr>
          <t xml:space="preserve">
impacto por el maximola
por el probabilidad promedio </t>
        </r>
      </text>
    </comment>
    <comment ref="E10" authorId="1" shapeId="0" xr:uid="{FCD58345-57B4-4CC8-B263-E08E5F70DB71}">
      <text>
        <r>
          <rPr>
            <sz val="11"/>
            <color theme="1"/>
            <rFont val="Calibri"/>
            <family val="2"/>
            <scheme val="minor"/>
          </rPr>
          <t>Yaneth Gallego Poveda: Numero de repartos realizados durante la vigencia 2023</t>
        </r>
      </text>
    </comment>
    <comment ref="E20" authorId="1" shapeId="0" xr:uid="{C169363E-F5B2-4611-B3F2-4F4DBFF61334}">
      <text>
        <r>
          <rPr>
            <b/>
            <sz val="9"/>
            <color indexed="81"/>
            <rFont val="Tahoma"/>
            <family val="2"/>
          </rPr>
          <t>Yaneth Gallego Poveda:</t>
        </r>
        <r>
          <rPr>
            <sz val="9"/>
            <color indexed="81"/>
            <rFont val="Tahoma"/>
            <family val="2"/>
          </rPr>
          <t xml:space="preserve">
Numero de Comunicaciones/Citaciones/Notificaciones realizados durante la vigencia 2023</t>
        </r>
      </text>
    </comment>
    <comment ref="E30" authorId="1" shapeId="0" xr:uid="{7C08A813-DBA5-40A2-BDAF-BA2BA6AAB6BA}">
      <text>
        <r>
          <rPr>
            <b/>
            <sz val="9"/>
            <color indexed="81"/>
            <rFont val="Tahoma"/>
            <family val="2"/>
          </rPr>
          <t>Yaneth Gallego Poveda:</t>
        </r>
        <r>
          <rPr>
            <sz val="9"/>
            <color indexed="81"/>
            <rFont val="Tahoma"/>
            <family val="2"/>
          </rPr>
          <t xml:space="preserve">
Numero de planillas gestionadas durante la vigencia 2023</t>
        </r>
      </text>
    </comment>
    <comment ref="E50" authorId="1" shapeId="0" xr:uid="{80F981F5-BF32-4E9D-89F2-C1DCE25BA843}">
      <text>
        <r>
          <rPr>
            <b/>
            <sz val="9"/>
            <color indexed="81"/>
            <rFont val="Tahoma"/>
            <family val="2"/>
          </rPr>
          <t>Yaneth Gallego Poveda:</t>
        </r>
        <r>
          <rPr>
            <sz val="9"/>
            <color indexed="81"/>
            <rFont val="Tahoma"/>
            <family val="2"/>
          </rPr>
          <t xml:space="preserve">
Número de solicitudes recibidas durante la vigencia 2023</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<sst xmlns="http://schemas.openxmlformats.org/spreadsheetml/2006/main" count="1084" uniqueCount="592">
  <si>
    <t xml:space="preserve"> MAPA DE RIESGOS SIGCMA</t>
  </si>
  <si>
    <t>DEPENDENCIA (Unidad misional del CSJ o Unidad de la DEAJ o Seccional o CSJ en caso de despachos judiciales certificados)</t>
  </si>
  <si>
    <t>CENTRO DE SERVICIOS ADMINISTRATIVOS DEL SISTEMA PENAL ACUSATORIO DE PEREIRA</t>
  </si>
  <si>
    <t>PROCESO (indique el tipo de proceso si es Estratégico. Misional, Apoyo, Evaluación y Mejora y especifique el nombre del proceso)</t>
  </si>
  <si>
    <t>CONSEJO SUPERIOR DE LA JUDICATURA</t>
  </si>
  <si>
    <t>CONSEJO SECCIONAL DE LA JUDICATURA</t>
  </si>
  <si>
    <t>DIRECCIÓN SECCIONAL DE ADMINISTRACIÓN JUDICIAL</t>
  </si>
  <si>
    <t>DESPACHO JUDICIAL CERTIFICADO</t>
  </si>
  <si>
    <t>GESTIÓN DE REPARTO 
GESTIÓN DE COMUNICACIONES/CITACIONES/NOTIFICACIONES
GESTIÓN CONTROL DE AUDIENCIAS/ADMINISTRACIÓN DE SALAS
GESTIÓN ARCHIVO Y SOPORTE TECNOLÓGICO
GESTIÓN DE TÍTULOS Y DEPÓSITOS JUDICIALES
GESTIÓN PARA LA ATENCIÓN, SERVICIO E INFORMACIÓN AL USUARIO</t>
  </si>
  <si>
    <t>FECHA</t>
  </si>
  <si>
    <t>MARZO DE 2024</t>
  </si>
  <si>
    <t>CÓDIGO</t>
  </si>
  <si>
    <t>ELABORÓ</t>
  </si>
  <si>
    <t>REVISÓ</t>
  </si>
  <si>
    <t>APROBÓ</t>
  </si>
  <si>
    <t>F-EVSG-11</t>
  </si>
  <si>
    <t>Líder de Proceso</t>
  </si>
  <si>
    <t xml:space="preserve">Coordinación Nacional SIGCMA </t>
  </si>
  <si>
    <t>Comité Nacional SIGCMA</t>
  </si>
  <si>
    <t>VERSIÓN</t>
  </si>
  <si>
    <t>RIESGOS DE SOBORNO</t>
  </si>
  <si>
    <r>
      <t>La norma ISO37001:2017  define el soborno como: "</t>
    </r>
    <r>
      <rPr>
        <sz val="11"/>
        <color theme="4"/>
        <rFont val="Montserrat"/>
      </rPr>
      <t>Oferta</t>
    </r>
    <r>
      <rPr>
        <sz val="11"/>
        <color theme="1"/>
        <rFont val="Montserrat"/>
      </rPr>
      <t xml:space="preserve">, </t>
    </r>
    <r>
      <rPr>
        <sz val="11"/>
        <color theme="5"/>
        <rFont val="Montserrat"/>
      </rPr>
      <t>promesa</t>
    </r>
    <r>
      <rPr>
        <sz val="11"/>
        <color theme="1"/>
        <rFont val="Montserrat"/>
      </rPr>
      <t xml:space="preserve">, </t>
    </r>
    <r>
      <rPr>
        <sz val="11"/>
        <color theme="9"/>
        <rFont val="Montserrat"/>
      </rPr>
      <t>entrega</t>
    </r>
    <r>
      <rPr>
        <sz val="11"/>
        <color theme="1"/>
        <rFont val="Montserrat"/>
      </rPr>
      <t xml:space="preserve">, </t>
    </r>
    <r>
      <rPr>
        <sz val="11"/>
        <rFont val="Montserrat"/>
      </rPr>
      <t>aceptación</t>
    </r>
    <r>
      <rPr>
        <sz val="11"/>
        <color theme="1"/>
        <rFont val="Montserrat"/>
      </rPr>
      <t xml:space="preserve"> o </t>
    </r>
    <r>
      <rPr>
        <sz val="11"/>
        <color rgb="FF7030A0"/>
        <rFont val="Montserrat"/>
      </rPr>
      <t>solicitud</t>
    </r>
    <r>
      <rPr>
        <sz val="11"/>
        <color theme="1"/>
        <rFont val="Montserrat"/>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</si>
  <si>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</si>
  <si>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</si>
  <si>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</si>
  <si>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</si>
  <si>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</si>
  <si>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DISTRITO JUDICIAL PEREIRA</t>
  </si>
  <si>
    <t xml:space="preserve">PROCESO </t>
  </si>
  <si>
    <t>•	Gestión de reparto 
•	Gestión de comunicaciones/citaciones/notificaciones
•	Gestión control de audiencias/administración de salas
•	Gestión archivo y soporte tecnológico
•	Gestión de títulos y depósitos judiciales
•	Gestión para la atención, servicio e información al usuario</t>
  </si>
  <si>
    <t xml:space="preserve">DEPENDENCIA ADMINISTRATIVA O JUDICIAL CERTIFICADA </t>
  </si>
  <si>
    <t xml:space="preserve">CENTRO DE SERVICIOS ADMINISTRATIVOS DEL SISTEMA PENAL ACUSATORIO DE PEREIRA			</t>
  </si>
  <si>
    <t>OBJETIVO DEL PROCESO</t>
  </si>
  <si>
    <t>MAPA DE PROCESOS CONSEJO SUPERIOR DE LA JUDICATURA</t>
  </si>
  <si>
    <t>PROCESOS DEPENDENCIA JUDICIALES CERTIFICADAS</t>
  </si>
  <si>
    <t>Contribuir con los despachos judiciales en su función de impartir justicia y  facilitar la labor administrativa mediante la aplicación de la normativa vigente.</t>
  </si>
  <si>
    <t>Planeación estratégica
Comunicación institucional
Gestión para la atención, servicio e información al usuario
Gestión de reparto
Gestión de comunicaciones/Citaciones/Notificaciones
Gestión control de audiencias/Administración de salas
Gestión de títulos y depósitos judiciales
Gestión humana
Gestión de seguridad y salud en el trabajo
Gestión tecnológica
Gestión documental
Gestión administrativa
Mejoramiento del SIGCMA</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</si>
  <si>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</si>
  <si>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</si>
  <si>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</si>
  <si>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</si>
  <si>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</si>
  <si>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</si>
  <si>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</si>
  <si>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</si>
  <si>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Decreto 806 de 2020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</si>
  <si>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Cambio de normativa y Regulaciones Expedidas por el Gobierno Nacional o el Congreso de la Republica que afecten la administración de Justicia.</t>
  </si>
  <si>
    <t>Económicos y Financieros (disponibilidad de capital, liquidez, mercados financieros, desempleo, competencia)</t>
  </si>
  <si>
    <t>Presupuesto insuficiente asignado para  la vigencia 2024 de la Rama Judicial</t>
  </si>
  <si>
    <t>Proyecto de Ley 295 de 2020, sentencia C475 de 2022, asigna una partida del 3% del PIB para la Rama Judicial</t>
  </si>
  <si>
    <t>Sociales  y culturales (cultura, religión, demografía, responsabilidad social, orden público)</t>
  </si>
  <si>
    <t>Interrupción del servicio público de Administrar Justicia a causa del conflicto armado de la región.</t>
  </si>
  <si>
    <t>Incremento de la credibilidad y confianza en la administración de justicia al implementar y certificar sus Sistemas de Gestión.</t>
  </si>
  <si>
    <t>Interrupción del servicio público de Administrar Justicia a causa del pandemias y sus variantes.</t>
  </si>
  <si>
    <t>Visibilización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</si>
  <si>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</si>
  <si>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</si>
  <si>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</si>
  <si>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</si>
  <si>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</si>
  <si>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Dificultad para la atención a usuarios del servicio de justicia con limitaciones o condiciones especiales de comunicación, idiomas, etnia y movilidad</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</si>
  <si>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</si>
  <si>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</si>
  <si>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</si>
  <si>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</si>
  <si>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</si>
  <si>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</si>
  <si>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</si>
  <si>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</si>
  <si>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Accesibilidad a nuevas herramientas virtuales, que facilitan el acceso a la información, la optimización del tiempo y contribuyen a la disminución de los consumos de papel</t>
  </si>
  <si>
    <t>Falta de conocimiento y capacitación de las partes interesadas externas en la totalidad de las herramientas tecnológicas dispuestas para prestar el servicio de justicia.</t>
  </si>
  <si>
    <t>Legales y reglamentarios (estándares nacionales, internacionales, regulación)</t>
  </si>
  <si>
    <t>Normas expedidas que afecten el desarrollo de las etapas propias de los procesos</t>
  </si>
  <si>
    <t>Actualización del marco normativo</t>
  </si>
  <si>
    <t>Multiplicidad de normas (inseguridad jurídica)</t>
  </si>
  <si>
    <t>Ambientales (emisiones y residuos, energía, catástrofes naturales, desarrollo sostenible)</t>
  </si>
  <si>
    <t>Fenómenos naturales (Inundación, quema de bosques, sismo, vendavales, epidemias y plagas)</t>
  </si>
  <si>
    <t>Cumplimiento de la normativa ambiental legal vigente que le permite a la Rama Judicial desarrollar un compromiso con la responsabilidad social y ambiental como adoptar practicas mas eficientes en el uso de recursos naturales, energía y materias primas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</si>
  <si>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</si>
  <si>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</si>
  <si>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</si>
  <si>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</si>
  <si>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</si>
  <si>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 xml:space="preserve">Falta de socialización de estrategias con las dependencias para fomentar el trabajo colaborativo para la implementación del Plan Estratégico de Transformación Digital (PETD) de la Rama Judicial </t>
  </si>
  <si>
    <t>Contar con el Plan Sectorial de Desarrollo de la Rama Judicial</t>
  </si>
  <si>
    <t>Desconocimiento del SIGCMA  y su  articulación  con el Plan Sectorial de Desarrollo.</t>
  </si>
  <si>
    <t>Socialización de buenas prácticas de la gestión judicial en el contexto internacional a través de la CICAJ o eventos de Cumbre</t>
  </si>
  <si>
    <t>Normalización y estandarización de los comités del SIGCMA a nivel nacional por parte de la Coordinación Nacional del SIGCMA.</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</si>
  <si>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</si>
  <si>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</si>
  <si>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</si>
  <si>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Contar con el informe de gestión del SIGCMA 2023</t>
  </si>
  <si>
    <t>El compromiso de la Alta Dirección y de los líderes de proceso para ampliar, mantener y mejorar el SIGCMA</t>
  </si>
  <si>
    <t>Contar con el PETD</t>
  </si>
  <si>
    <t>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</si>
  <si>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</si>
  <si>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</si>
  <si>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</si>
  <si>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</si>
  <si>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</si>
  <si>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</si>
  <si>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</si>
  <si>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</si>
  <si>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Desarrollo y fortalecimiento de competencias de los servidores judiciales en modelos de gestión</t>
  </si>
  <si>
    <t>Carencia  de manual  de funciones y procedimientos  para los servidores Judiciales aprobado por el nivel central</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</si>
  <si>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</si>
  <si>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</si>
  <si>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</si>
  <si>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</si>
  <si>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</si>
  <si>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Falta de asistencia a los procesos de formación y capacitación por parte  de los servidores judiciales en el manejo de las herramientas tecnológicas y temas relacionados con el que hacer judicial.</t>
  </si>
  <si>
    <t>Capacitación y formación del SIGCMA en modelos de Gestión, estructura de alto nivel, gestión de conocimiento para gestión del cambio</t>
  </si>
  <si>
    <t>Falta de formación de Auditores internos en la norma ISO 9001:2015</t>
  </si>
  <si>
    <t>Capacitaciones internas lideradas por la Coordinación Nacional del SIGCMA en materia ambiental, gestión de conocimiento para gestión del cambio, transformación digital, Riesgos, entre otros, denominados el día SIGCMA y día Ambiental</t>
  </si>
  <si>
    <t>Capacitación en software y aplicativos disponibles para la realización de los actividades para administrar justicia.</t>
  </si>
  <si>
    <t>Disposición para el aprendizaje autodirigido, en la mayoría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</si>
  <si>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</si>
  <si>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</si>
  <si>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</si>
  <si>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Debilidad en la retroalimentación de la evaluación  realizada a los proveedores y contratistas del producto o servicio entregado</t>
  </si>
  <si>
    <t>Aplicabilidad de la Gestión del conocimiento generada por las experiencias de los servidores judiciales documentada en instructivos y guías</t>
  </si>
  <si>
    <t>Debilidad de la oferta académica en temas particulares del CSA del SPA por parte de la EJRLB</t>
  </si>
  <si>
    <t>Control, seguimiento y evaluación de las solicitudes vía correo electrónico desde la mesa de entrada, como principal canal de comunicación conocido por los usuarios.</t>
  </si>
  <si>
    <t>Falta de tiempo para acceder a la formación  de alto interés, tales como: Sensibilizaciones, cursos, talleres,  capacitaciones, diplomados, entre otros</t>
  </si>
  <si>
    <t xml:space="preserve">Falta de unificación de criterios y directrices claras en cuanto a la estandarización de los procesos </t>
  </si>
  <si>
    <t>Acceso limitado a la formación y el entrenamiento como auditores internos y fundamentación en la norma de los lideres de procesos del CSA.</t>
  </si>
  <si>
    <t xml:space="preserve">Tecnológicos </t>
  </si>
  <si>
    <t>Debilidad de la plataforma tecnológica a nivel nacional de  software y hardware en las sedes administrativas y judiciales</t>
  </si>
  <si>
    <t>Falta de apropiación y aplicación del conocimiento de los avances tecnológicos</t>
  </si>
  <si>
    <t>Aprovechamiento de las  TIC's y todos los recursos digitales, para la realización de audiencias virtuales tales como  Teams, polycom, Rp1, Skype, teleconferencias WhatsApp, mensaje de texto.</t>
  </si>
  <si>
    <t>Carencia de formación en tecnologías de la información y la comunicación aplicadas al desarrollo de la gestión Judicial estableciendo las diferencias entre:</t>
  </si>
  <si>
    <t>Liderazgo que ejerce la Coordinación Nacional del SIGCMA para lograr la articulación de todas las plataformas existentes en el SIUGJ</t>
  </si>
  <si>
    <t>Transformación digital, digitalización, expediente digital y estrategias para la digitalización</t>
  </si>
  <si>
    <t>Fallas de conectividad para la realización de las actividades propias del proceso.</t>
  </si>
  <si>
    <t>Directrices y normativa  impartidas por el Consejo Superior de la Judicatura para la implementación del PETD</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</si>
  <si>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</si>
  <si>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</si>
  <si>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</si>
  <si>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</si>
  <si>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Falta de comunicación y socialización de tablas de retención documental</t>
  </si>
  <si>
    <t>La estandarización de la plataforma estratégica del SIGCMA y documentos impartidos  desde la Coordinación Nacional del SIGCMA para la mejor prestación del servicio</t>
  </si>
  <si>
    <t>Debilidad en  la estandarización de tablas de retención documental</t>
  </si>
  <si>
    <t>Micrositio de fácil acceso a los documentos propios del Sistema Integrado de Gestión y Control de la Calidad y el Medio Ambiente.</t>
  </si>
  <si>
    <t>Debilidad en  la normalización de los formatos y documentos manejados internamente por el CSA del SPA</t>
  </si>
  <si>
    <t>Avance en la actualización permanente de documentos y procedimientos del SIGCMA</t>
  </si>
  <si>
    <t>Infraestructura física (suficiencia, comodidad)</t>
  </si>
  <si>
    <t>Los Servidores Judiciales del CSA del SPA cuentan con sede para realizar las actividades del proceso con buena iluminación y ventilación</t>
  </si>
  <si>
    <t>En respuesta del plan de infraestructura  se ha  venido  trabajando para contar con modernas instalaciones.</t>
  </si>
  <si>
    <t>Elementos de trabajo (papel, equipos, herramientas)</t>
  </si>
  <si>
    <t>Suministro de elementos de trabajo básicos para la realización de las actividades rutinarias</t>
  </si>
  <si>
    <t>Uso adecuado de los elementos de trabajo</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</si>
  <si>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</si>
  <si>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</si>
  <si>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</si>
  <si>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</si>
  <si>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</si>
  <si>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</si>
  <si>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</si>
  <si>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</si>
  <si>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</si>
  <si>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</si>
  <si>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Adquisición de herramientas tecnológicas tales como office 365 para optimizar el flujo de información al interior de los despachos judiciales y garantizar la comunicación interna.</t>
  </si>
  <si>
    <t>Uso adecuado de la imagen corporativa y los logos en los cuales se encuentra certificada la Rama Judicial</t>
  </si>
  <si>
    <t>Ambientales</t>
  </si>
  <si>
    <t>Debilidad en la aplicación del Plan de Gestión Ambiental, por parte de los servidores judiciales, contratistas y proveedores, que aplica para la Rama Judicial Acuerdo PSAA14-10160 del 2014 proferido por el Consejo Superior de la Judicatura</t>
  </si>
  <si>
    <t>Disminución en el uso de papel, toners y demás elementos de oficina al implementar el uso de medios tecnológicos</t>
  </si>
  <si>
    <t>Limitación en el acceso a la Formación de Auditores en la Norma NTC ISO 14001:2015 y en la Norma Técnica de la Rama Judicial NTC 6256 :2018</t>
  </si>
  <si>
    <t>Participación virtual es los espacios  de sensibilización ambiental, como el Día y la semana SIGCMA</t>
  </si>
  <si>
    <t>Baja implementación en sistemas ahorradores de agua  y energía en sedes judiciales y administrativas</t>
  </si>
  <si>
    <t>Implementación de buenas practicas tendientes a la protección del medio ambiente</t>
  </si>
  <si>
    <t>Falta en la separación adecuada de residuos en la fuente </t>
  </si>
  <si>
    <t xml:space="preserve"> </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</si>
  <si>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</si>
  <si>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</si>
  <si>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</si>
  <si>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</si>
  <si>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</si>
  <si>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</si>
  <si>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</si>
  <si>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</si>
  <si>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ESTRATEGIAS</t>
  </si>
  <si>
    <t>ESTRATEGIAS  DOFA</t>
  </si>
  <si>
    <t>ESTRATEGIA/ACCIÓN/ PROYECTO</t>
  </si>
  <si>
    <t xml:space="preserve">GESTIONA </t>
  </si>
  <si>
    <t xml:space="preserve">DOCUMENTADA EN </t>
  </si>
  <si>
    <t>A</t>
  </si>
  <si>
    <t>O</t>
  </si>
  <si>
    <t>D</t>
  </si>
  <si>
    <t>F</t>
  </si>
  <si>
    <t xml:space="preserve">1. Mejorar la plataforma tecnológica existente (Aplicativo CS_PENALES), teniendo en cuenta las necesidades y expectativas de las usuarios internos y externos,  con el fin de ofrecer los módulos de interfaz para apoyar la actividad de registro de información en los despachos judiciales y mejorar la gestión de documentos, minimizando los tiempos de espera en el procesamiento de los mismos  para el personal del CSA del SPA. </t>
  </si>
  <si>
    <t>12, 13, 14, 16</t>
  </si>
  <si>
    <t>1, 5, 6 7, 8</t>
  </si>
  <si>
    <t xml:space="preserve">1, 8 ,9, 15, 17, 18, 19, 21, 23, 28 </t>
  </si>
  <si>
    <t>19, 25, 26, 37, 38, 45</t>
  </si>
  <si>
    <t>Plan de acción H106</t>
  </si>
  <si>
    <t>2. Realizar la transferencia de los registros audiovisuales de las audiencias del sistema penal acusatorio, que se tiene en guarda y custodia en casete, CD/DVS, discos duros u otros medios de almacenamiento, a la plataforma de grabaciones del Consejo Superior de la Judicatura, conforme a los lineamientos establecidos.</t>
  </si>
  <si>
    <t>14, 15, 16</t>
  </si>
  <si>
    <t>5, 6, 8</t>
  </si>
  <si>
    <t>1, 9, 11, 17, 18, 19, 20, 21, 22, 28</t>
  </si>
  <si>
    <t>8, 13, 17, 18, 20, 24, 25, 26, 28, 37, 42,</t>
  </si>
  <si>
    <t>Plan de acción H107</t>
  </si>
  <si>
    <t xml:space="preserve">3. Gestionar la digitalización de los registros documentales contenidos en las carpetas administrativas en custodia del CSA del SPA, conforme a los lineamientos, instrucciones y directrices que sobre el particular se han impartido desde el Consejo Superior y Seccional de la Judicatura y la Dirección Seccional de Administración Judicial de Pereira. </t>
  </si>
  <si>
    <t>1, 15, 18, 19, 22, 24, 25, 26, 28</t>
  </si>
  <si>
    <t>8, 20, 2425, 26, 28, 35, 37, 42, 45, 47</t>
  </si>
  <si>
    <t>Plan de acción H108</t>
  </si>
  <si>
    <t>Acción de mejora</t>
  </si>
  <si>
    <t xml:space="preserve">4. Realizar diagnostico que permita comprender las necesidades de formación, en temas relacionados con el que hacer judicial del CSA del SPA, desde la perspectiva de los servidores judiciales y los líderes de proceso, con el fin de solicitar la capacitación específica para el fortalecimiento de sus competencias. </t>
  </si>
  <si>
    <t xml:space="preserve">3, 11, 16 </t>
  </si>
  <si>
    <t>1, 3, 8</t>
  </si>
  <si>
    <t>8, 9, 10, 11, 13, 14, 16, 19</t>
  </si>
  <si>
    <t>13, 14, 16</t>
  </si>
  <si>
    <t>Plan de acción H216</t>
  </si>
  <si>
    <t>5. Ampliar la cobertura del reparto en la especialidad penal para el Distrito Judicial de Pereira</t>
  </si>
  <si>
    <t>2, 9, 12, 13, 14</t>
  </si>
  <si>
    <t>3, 5, 6, 8, 11</t>
  </si>
  <si>
    <t>17, 19, 22, 27, 28</t>
  </si>
  <si>
    <t xml:space="preserve">12, 16, 19, 20, 23, 28, 32, 33, 34, 35, 37, 43 </t>
  </si>
  <si>
    <t>Plan de acción H156</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</si>
  <si>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</si>
  <si>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</si>
  <si>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Montserrat"/>
      </rPr>
      <t xml:space="preserve"> objetivo, alcance, actividades , y en especial los productos y servicios que entrega.</t>
    </r>
    <r>
      <rPr>
        <sz val="11"/>
        <rFont val="Montserrat"/>
      </rPr>
      <t xml:space="preserve">
</t>
    </r>
  </si>
  <si>
    <r>
      <t xml:space="preserve">El archivo contiene las siguientes hojas:
-   </t>
    </r>
    <r>
      <rPr>
        <b/>
        <sz val="9"/>
        <rFont val="Montserrat"/>
      </rPr>
      <t>Hoja 1 Presentación 
    Conceptos 37001</t>
    </r>
    <r>
      <rPr>
        <sz val="9"/>
        <rFont val="Montserrat"/>
      </rPr>
      <t xml:space="preserve">
 -  </t>
    </r>
    <r>
      <rPr>
        <b/>
        <sz val="9"/>
        <rFont val="Montserrat"/>
      </rPr>
      <t>Hoja 2 Análisis de Contexto ( Se toma para el Plan de Acción y para Riesgos)</t>
    </r>
    <r>
      <rPr>
        <sz val="9"/>
        <rFont val="Montserrat"/>
      </rPr>
      <t xml:space="preserve">
 -  </t>
    </r>
    <r>
      <rPr>
        <b/>
        <sz val="9"/>
        <rFont val="Montserrat"/>
      </rPr>
      <t>Hoja 3 Estrategias DOFA</t>
    </r>
    <r>
      <rPr>
        <sz val="9"/>
        <rFont val="Montserrat"/>
      </rPr>
      <t xml:space="preserve">
 -  </t>
    </r>
    <r>
      <rPr>
        <b/>
        <sz val="9"/>
        <rFont val="Montserrat"/>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</si>
  <si>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</si>
  <si>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</si>
  <si>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</si>
  <si>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</si>
  <si>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</si>
  <si>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</si>
  <si>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</si>
  <si>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</si>
  <si>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</si>
  <si>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</si>
  <si>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</si>
  <si>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</si>
  <si>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</si>
  <si>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</si>
  <si>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</si>
  <si>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</si>
  <si>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</si>
  <si>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</si>
  <si>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</si>
  <si>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</si>
  <si>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</si>
  <si>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</si>
  <si>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</si>
  <si>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</si>
  <si>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</si>
  <si>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</si>
  <si>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</si>
  <si>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</si>
  <si>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</si>
  <si>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</si>
  <si>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</si>
  <si>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</si>
  <si>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</si>
  <si>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</si>
  <si>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</si>
  <si>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Montserrat"/>
      </rPr>
      <t>NOTA</t>
    </r>
    <r>
      <rPr>
        <sz val="9"/>
        <rFont val="Montserrat"/>
      </rPr>
      <t>: Si desea adicionar mas riesgos, copie las filas del riesgo anterior - No modifique las formulas</t>
    </r>
  </si>
  <si>
    <r>
      <t xml:space="preserve"> - </t>
    </r>
    <r>
      <rPr>
        <b/>
        <sz val="9"/>
        <rFont val="Montserrat"/>
      </rPr>
      <t xml:space="preserve"> Hoja 5 Valoración Controles:</t>
    </r>
    <r>
      <rPr>
        <sz val="9"/>
        <rFont val="Montserrat"/>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</si>
  <si>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</si>
  <si>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</si>
  <si>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</si>
  <si>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</si>
  <si>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</si>
  <si>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</si>
  <si>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</si>
  <si>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</si>
  <si>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</si>
  <si>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</si>
  <si>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</si>
  <si>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</si>
  <si>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</si>
  <si>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</si>
  <si>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</si>
  <si>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</si>
  <si>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</si>
  <si>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</si>
  <si>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</si>
  <si>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</si>
  <si>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</si>
  <si>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</si>
  <si>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</si>
  <si>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</si>
  <si>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</si>
  <si>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</si>
  <si>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</si>
  <si>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Montserrat"/>
      </rPr>
      <t xml:space="preserve"> </t>
    </r>
    <r>
      <rPr>
        <b/>
        <sz val="11"/>
        <rFont val="Montserrat"/>
      </rPr>
      <t xml:space="preserve"> Hoja7  Mapa Final</t>
    </r>
    <r>
      <rPr>
        <sz val="10"/>
        <rFont val="Montserrat"/>
      </rPr>
      <t>. Resumen del análisis de riesgo inherente , riesgo residual y tratamiento a ejecutar</t>
    </r>
  </si>
  <si>
    <r>
      <t xml:space="preserve"> -</t>
    </r>
    <r>
      <rPr>
        <sz val="11"/>
        <rFont val="Montserrat"/>
      </rPr>
      <t xml:space="preserve"> </t>
    </r>
    <r>
      <rPr>
        <b/>
        <sz val="11"/>
        <rFont val="Montserrat"/>
      </rPr>
      <t xml:space="preserve"> Hoja 7 Tabla de Clasificación Riesgo: </t>
    </r>
    <r>
      <rPr>
        <sz val="11"/>
        <rFont val="Montserrat"/>
      </rPr>
      <t>Tabla referente para todos los cálculos (no se diligencia)</t>
    </r>
  </si>
  <si>
    <r>
      <t xml:space="preserve"> -</t>
    </r>
    <r>
      <rPr>
        <sz val="11"/>
        <rFont val="Montserrat"/>
      </rPr>
      <t xml:space="preserve"> </t>
    </r>
    <r>
      <rPr>
        <b/>
        <sz val="11"/>
        <rFont val="Montserrat"/>
      </rPr>
      <t xml:space="preserve"> Hoja 8 Politicas de administración. </t>
    </r>
    <r>
      <rPr>
        <sz val="11"/>
        <rFont val="Montserrat"/>
      </rPr>
      <t>Se establecen los criterios de probabilidad e impacto ( según apetito y tolerancia de riesgo)</t>
    </r>
  </si>
  <si>
    <r>
      <t xml:space="preserve"> -</t>
    </r>
    <r>
      <rPr>
        <sz val="11"/>
        <rFont val="Montserrat"/>
      </rPr>
      <t xml:space="preserve"> </t>
    </r>
    <r>
      <rPr>
        <b/>
        <sz val="11"/>
        <rFont val="Montserrat"/>
      </rPr>
      <t xml:space="preserve"> Hoja 9 Matriz de Calor :  </t>
    </r>
    <r>
      <rPr>
        <sz val="11"/>
        <rFont val="Montserrat"/>
      </rPr>
      <t>Criterios  según politica para el tratamiento de riesgos acorde con su evaluación</t>
    </r>
  </si>
  <si>
    <r>
      <t xml:space="preserve"> -  </t>
    </r>
    <r>
      <rPr>
        <b/>
        <sz val="10"/>
        <rFont val="Montserrat"/>
      </rPr>
      <t>Hoja 10 a la 13 Seguimientos Trimestrales</t>
    </r>
    <r>
      <rPr>
        <sz val="10"/>
        <rFont val="Montserrat"/>
      </rPr>
      <t>: En estas hojas de cálculo se realiza el seguimiento trimestral a las acciones formuladas para gestionar  los riesgos residuales</t>
    </r>
  </si>
  <si>
    <t>Proceso:</t>
  </si>
  <si>
    <t>Objetivo:</t>
  </si>
  <si>
    <t>Contribuir con los despachos judiciales en su función de impartir justicia y  facilitar la labor administrativa mediante la aplicación de la normatividad vigente.</t>
  </si>
  <si>
    <t>Alcance:</t>
  </si>
  <si>
    <t xml:space="preserve">Nivel Seccional										</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</si>
  <si>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</si>
  <si>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</si>
  <si>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</si>
  <si>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</si>
  <si>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</si>
  <si>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</si>
  <si>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</si>
  <si>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</si>
  <si>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</si>
  <si>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</si>
  <si>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(NO REPETIR EL MISMO EFECTO PARA UN RIESGO)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</si>
  <si>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</si>
  <si>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</si>
  <si>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</si>
  <si>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</si>
  <si>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</si>
  <si>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</si>
  <si>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</si>
  <si>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</si>
  <si>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ojo</t>
  </si>
  <si>
    <r>
      <rPr>
        <sz val="11"/>
        <color rgb="FF000000"/>
        <rFont val="Calibri Light"/>
        <scheme val="major"/>
      </rPr>
      <t xml:space="preserve">Efectuar el reparto judicial sin el cumplimiento de los requisitos.
</t>
    </r>
    <r>
      <rPr>
        <b/>
        <sz val="11"/>
        <color rgb="FF000000"/>
        <rFont val="Calibri Light"/>
        <scheme val="major"/>
      </rPr>
      <t>(GESTION DE REPARTO)</t>
    </r>
  </si>
  <si>
    <t>No realizar el reparto o no hacerlo siguiendo el procedimiento establecido</t>
  </si>
  <si>
    <t>1. Errores de digitación en el software de reparto o herramienta tecnológica.</t>
  </si>
  <si>
    <t>Interrupción o afectación en la prestación del servicio judicial</t>
  </si>
  <si>
    <t>Entre  0 a 48 horas habiles al año o afectación mínima</t>
  </si>
  <si>
    <t>2. Incumplimiento del procedimiento de reparto.</t>
  </si>
  <si>
    <t>Afectación de reputacion,imagén,  credibilidad, satisfacción de usuarios y PI</t>
  </si>
  <si>
    <t xml:space="preserve">De la entidad, seccional, despachos a nivel departamental </t>
  </si>
  <si>
    <t>3. Falta de seguimiento y control al cumplimiento efectivo de la actividad de reparto.</t>
  </si>
  <si>
    <t>Incumplimiento de las metas establecidas</t>
  </si>
  <si>
    <t>Incumplimiento del 20% de los indicadores del proceso</t>
  </si>
  <si>
    <t>4. Fallas en el servicio de internet,  conectividad  irregular.</t>
  </si>
  <si>
    <t>Interrupción o afectación en la prestación del servicio administrativo</t>
  </si>
  <si>
    <t>Entre 0 a 96 horas habiles al año  o afectación minima</t>
  </si>
  <si>
    <t>5, Perdida de información (correos electronicos)</t>
  </si>
  <si>
    <r>
      <rPr>
        <sz val="11"/>
        <color rgb="FF000000"/>
        <rFont val="Calibri Light"/>
        <scheme val="major"/>
      </rPr>
      <t xml:space="preserve"> Efectuar Citaciones/Comunicaciones/Notificaciones que no cumplan con los requisitos
</t>
    </r>
    <r>
      <rPr>
        <b/>
        <sz val="11"/>
        <color rgb="FF000000"/>
        <rFont val="Calibri Light"/>
        <scheme val="major"/>
      </rPr>
      <t>(GESTION DE CO/CI/NO)</t>
    </r>
  </si>
  <si>
    <t xml:space="preserve">No tramitar las Citaciones/Comunicaciones/Notificaciones, no hacerlo oportunamente o no aplicar la normatividad </t>
  </si>
  <si>
    <t>1.  Incumplimiento del procedimiento de Citaciones/Comunicaciones/Notificaciones</t>
  </si>
  <si>
    <t xml:space="preserve">2. Falta de seguimiento y control al cumplimiento efectivo de tramite de Citación/Comunicación/Notificación 
</t>
  </si>
  <si>
    <t xml:space="preserve">De un área del nivel central, seccional o despacho judicial </t>
  </si>
  <si>
    <t>3. Fallas en el correo electronico o errores en la configuracion de la herramienta tecnológica,  fallas en el servicio de internet, conectividad  irregular.</t>
  </si>
  <si>
    <t>4. No contar con el apoyo externo (4-72, Secretaria de gobierno de Pereira) requerido para la entrega de Citaciones/Comunicaciones/Notificaciones</t>
  </si>
  <si>
    <t>Incumplimiento en la gestión de solicitudes para la programación de audiencias o hacerlo sin cumplir los requisitos
(GESTION DE AUDIENCIAS)</t>
  </si>
  <si>
    <t>No atender la solicitud del despacho judicial en dirección a gestionar -en sujeción a la normativa- las planillas para notificación de audiencias</t>
  </si>
  <si>
    <t>1. Omisión en la gestión de la comunicación a alguno de los sujetos procesales a la audiencia virtual o presencial, de conformidad con la información aportada en la planilla de notificación de audiencia.</t>
  </si>
  <si>
    <t xml:space="preserve">2. Falta de tiempo para  la comunicación. 
Es decir, que el despacho programe con premura la audiencia, lo que dificulta la comunicación a través de todos los medios disponibles, solo pudiéndose agotar la llamada y el envío de correo electrónico a los sujetos procesales o solicitudes recibidas con errores en la digitación de las direcciones físicas o electrónicas  de las partes interesadas erradas o inexistentes. </t>
  </si>
  <si>
    <t>3. Fallas en el servicio de internet,  conectividad  irregular.</t>
  </si>
  <si>
    <r>
      <t xml:space="preserve">4.  Errores en la actualización de datos (proceso de reparto) al no incluir en el aplicativo a la totalidad de sujetos procesales o incluir datos incompletos o equivocados. 
</t>
    </r>
    <r>
      <rPr>
        <sz val="11"/>
        <color rgb="FFFF0000"/>
        <rFont val="Calibri Light"/>
        <scheme val="major"/>
      </rPr>
      <t>NOTA…</t>
    </r>
    <r>
      <rPr>
        <sz val="11"/>
        <color theme="1" tint="4.9989318521683403E-2"/>
        <rFont val="Calibri Light"/>
        <scheme val="major"/>
      </rPr>
      <t xml:space="preserve"> Es un producto que entrega otro proceso y que impacta en este.  Riesgo de reparto que queda identificado como causa para este proceso.</t>
    </r>
  </si>
  <si>
    <r>
      <rPr>
        <sz val="11"/>
        <color rgb="FF000000"/>
        <rFont val="Calibri Light"/>
        <scheme val="major"/>
      </rPr>
      <t xml:space="preserve">Vencimiento del termino para resolver una petición
</t>
    </r>
    <r>
      <rPr>
        <b/>
        <sz val="11"/>
        <color rgb="FF000000"/>
        <rFont val="Calibri Light"/>
        <scheme val="major"/>
      </rPr>
      <t>(ATENCIÓN, SERVICIO E INFORMACIÓN AL USUARIO ASIU)</t>
    </r>
  </si>
  <si>
    <t xml:space="preserve">Dar respuesta a una PQRSF, después del término legal establecido para ello.
</t>
  </si>
  <si>
    <t xml:space="preserve">1. Control y seguimiento inadecuado. </t>
  </si>
  <si>
    <t>Muy Baja - 1</t>
  </si>
  <si>
    <t>2. Complejidad en la solicitud del peticionario.</t>
  </si>
  <si>
    <t>3. Fallas en la planeación  para el desarrollo de las tareas propias del CSA.</t>
  </si>
  <si>
    <t>4. Fallas e insuficiencia de las herramientas tecnológicas.</t>
  </si>
  <si>
    <r>
      <rPr>
        <sz val="11"/>
        <color rgb="FF000000"/>
        <rFont val="Calibri Light"/>
        <scheme val="major"/>
      </rPr>
      <t xml:space="preserve">No atender las solicitudes de Actualización y/o creación de nuevas funcionalidades de la plataforma tecnológica del CSA
</t>
    </r>
    <r>
      <rPr>
        <b/>
        <sz val="11"/>
        <color rgb="FF000000"/>
        <rFont val="Calibri Light"/>
        <scheme val="major"/>
      </rPr>
      <t>(GESTION TECNOLOGICA)</t>
    </r>
  </si>
  <si>
    <t xml:space="preserve">No hay claridad y/o disponibilidad de información ni de recursos para atender el requerimiento </t>
  </si>
  <si>
    <t xml:space="preserve">1. Daño en el servidor (Hardware-software) por fenomenos naturales, manipulacion inadecuada del software u obsolescencia de los equipos
</t>
  </si>
  <si>
    <t>2. No realizar los procedimientos de seguridad informatica y copias de seguridad</t>
  </si>
  <si>
    <t xml:space="preserve">De la entidad, seccional, despachos a nivel local o municipal </t>
  </si>
  <si>
    <t xml:space="preserve">3. No hacer seguimiento al cumplimiento de las solicitudes </t>
  </si>
  <si>
    <t>4, Implementación o cambios en los procedimientos y/o herramientas tecnológicas (cambio de plataforma para el agendamiento de audiencias)</t>
  </si>
  <si>
    <t>Afectación Económica</t>
  </si>
  <si>
    <t>Afectación al presupuesto en un valor ≥0,5%.</t>
  </si>
  <si>
    <t>Pérdida de documentos</t>
  </si>
  <si>
    <t>Extravío temporal o definitivo de los  documentos contenidos en las carpetas administrativas, hojas de vida de los servidores judiciales activas y no activas, actas de reparto, almacenadas de manera fisica en el Centro de Servicios y de  forma magnetica en CD, DVS y de manera digital en la nube</t>
  </si>
  <si>
    <t>1. Falta de digitalización del archivo en custodia del Centro de Servicios</t>
  </si>
  <si>
    <t xml:space="preserve">**  En este punto, es oportuno precisar que, dadas las funciones y competencias administrativas del CSA del SPA, establecidas por el Consejo Superior de la Judicatura en los Acuerdos 2765 y 2779 de 2004, por “iniciativa propia de algunos servidores” al momento de iniciar labores, esto es, 1º de enero de 2005,  se dispuso por quienes lideraban y coordinaban, como medio para el archivo del trámite operativo del CSA del SPA, la utilización de carpetas administrativas (legajadores con identificación de NI (Número Interno propio de la dependencia), en las que se incorporaban diferentes registros documentales tales como orden de citación, oficios varios, entre otros, sin que dicha capeta / legajador se definiera como expediente o proceso judicial, dicha actividad culminó en el año 2019, ante la puesta en funcionamiento del software de programación de audiencias cs_penales, aplicativo en el que los despachos judiciales de la especialidad penal en Pereira, registran la programación de las audiencias (fecha, hora y sujetos procesales a citar/notificar y observaciones), siendo este el mecanismo de orden de citación a la audiencia programada por el despacho judicial y como respuesta al trámite adelantado de citación, se cargan en el aludido aplicativo los archivos soporte en pdf, para que los mismos hagan parte del expediente digital** </t>
  </si>
  <si>
    <t>2. Desconocimiento e inaplicabilidad de las Tablas de Retención Documental (TRD)</t>
  </si>
  <si>
    <t>3, Accidentes o desastres naturales</t>
  </si>
  <si>
    <t xml:space="preserve">Recibir, ofrecer, prometer, entregar o aceptar dádivas o beneficios a nombre propio o de terceros para desarrollar cualquier función del Centro de Servicios </t>
  </si>
  <si>
    <t xml:space="preserve"> Realizar trámites sin el cumplimiento de los requisitos legales  o  con información falsa</t>
  </si>
  <si>
    <t>1. Insuficientes programas de capacitación para la toma de conciencia debido al desconocimiento de la ley antisoborno (ISO 37001:2016) y   de los  valores y principios propios de la entidad.</t>
  </si>
  <si>
    <t xml:space="preserve">De la entidad y sector justicia a nivel internacional </t>
  </si>
  <si>
    <t>Para los riesgos de corrupción por política el impacto siempre será mayor o catastrófico y su redacción debe conservar el modelo propuesto</t>
  </si>
  <si>
    <t>2. Desconocimiento del Código de Etica y Buen Gobierno.</t>
  </si>
  <si>
    <t xml:space="preserve">MATRIZ DE RIESGOS </t>
  </si>
  <si>
    <t xml:space="preserve">CENTRO DE SERVICIOS ADMINISTRATIVOS DEL SISTEMA PENAL ACUSATORIO DE PEREIRA									</t>
  </si>
  <si>
    <t>Nivel Seccional</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</si>
  <si>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</si>
  <si>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</si>
  <si>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</si>
  <si>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</si>
  <si>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</si>
  <si>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</si>
  <si>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</si>
  <si>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establecida la frecuencia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</si>
  <si>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</si>
  <si>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</si>
  <si>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</si>
  <si>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</si>
  <si>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</si>
  <si>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</si>
  <si>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Eficacia del control </t>
  </si>
  <si>
    <t>Zona Riesgo Residual</t>
  </si>
  <si>
    <t>El Servidor Judicial encargado de reparto, diariamente, verifica que los datos aportados por el solicitante sean los que ingresa al aplicativo, confrontando la información aportada por el solicitante y confirmando que lo digitado o seleccionado en el aplicativo es correcto.
Si se identifica que se ingresaron datos errados se hace la corrección antes de realizar cada reparto. Igualmente, cada funcionario cuenta con un procedimiento para la realización del Reparto que se socializa en los procesos de inducción o re inducción según sea el caso. No obstante, si se encuentra que se ingresaron datos errados, una vez se recibe el requerimiento de corrección, se actualizan los datos en el aplicativo SIGLO XXI
Como registro o evidencia queda la información en el aplicativo de reparto y el acta de reparto.</t>
  </si>
  <si>
    <t>SI</t>
  </si>
  <si>
    <t>Se corrigen los errores en un nuevo documento.</t>
  </si>
  <si>
    <t>El Coordinador Centro de Servicios y líder de proceso, diariamente verifican quejas sobre reparto, realizan el seguimiento al proceso de reparto objeto de queja, si se produje alguna desviación se diseña un plan de mejoramiento del servidor encargado del reparto o proceso disciplinario según la gravedad. Como evidencia se encuentra el informe de plan de mejoramiento o respuesta a la solicitud</t>
  </si>
  <si>
    <t>Corregir acta de reparto sistematizada o manual / índice electrónico y re enviar con las notas aclaratorias / Enviar acta de reparto si se dejó de hacer
Se evalúa las causas de la afectación, hacer inducción, re inducción, capacitación, identificar competencias</t>
  </si>
  <si>
    <t>El Coordinador Centro de Servicios y líder de proceso, diariamente verifica el cumplimiento del procedimiento de reparto, mediante la revisión de cuadro de control y seguimiento y el Informe de quejas sobre reparto. Si se produce alguna desviación, se reformula el procedimiento de control y seguimiento del reparto, se realiza inducción y re inducción o proceso disciplinario según la gravedad. Como evidencia se encuentra el Informe gestión y la estadística del proceso</t>
  </si>
  <si>
    <t>•	Corregir acta de reparto sistematizada o manual / índice electrónico y re enviar con las notas aclaratorias 
•	Identificar la causa raíz. Se realiza un análisis para comprender por qué y en qué se está fallando el seguimiento y control del reparto.
•	Verificar de indicadores de gestión
•	Re evaluar si el sistema de seguimiento y control está garantizando que se cumplan los plazos establecidos.
•	Hacer re inducción para socializar roles y responsabilidades específicas para garantizar que cada miembro del equipo sepa qué se espera de ellos.</t>
  </si>
  <si>
    <t>El Coordinador del Centro de Servicios Administrativos o cualquier servidor vinculado al CSA, cuando se presente la situación, reporta o espera instrucciones de la DESAJ y/o mesa de ayuda de Gestión Tecnológica. Verifica que se haya cumplido el procedimiento de notificación de las fallas del mismo. Si se presenta una desviación se identifica el proceso que quedó interrumpido y se informa al despacho judicial. Como evidencia queda la trazabilidad por correo electrónico</t>
  </si>
  <si>
    <t>•	Informar de inmediato a todo el personal sobre la situación y la naturaleza de la interrupción. Se proporcionan instrucciones claras sobre cómo proceder durante el tiempo que dure la falla.
•	Indagar sobre la causa raíz de la falla en la conexión a internet. 
•	Establecer medidas temporales alternativas para continuar con las operaciones. Esto puede incluir el uso de conexiones de internet alternativas, como redes móviles, o trabajar desde casa
•	Mantener informados a los usuarios: Si la interrupción afecta a los usuarios externos, se comunica de manera proactiva la situación, el tiempo estimado de resolución y cualquier medida alternativa que se haya implementado.</t>
  </si>
  <si>
    <t>NO</t>
  </si>
  <si>
    <t>Los Servidores Judiciales responsables del proceso de Citaciones/Comunicaciones/Notificaciones, diariamente, reciben y tramitan las Citaciones/Comunicaciones/Notificaciones que llegan a través de correo electrónico; confrontando la información (listado de citaciones generadas diariamente) aportada por el aplicativo CS_Penales con el número de Citaciones/Comunicaciones/Notificaciones recibidas vía correo electrónico corresponden a las mismas generadas en el aplicativo. Si se presenta una desviación y se advierte que hace falta en la bandeja de entrada del correo electrónico alguna Citaciones/Comunicaciones/Notificaciones se procede a consultar con el Servidor Judicial la causal de la omisión del envío.
La evidencia queda consignada en la colección de registros en Excel, de todas las Citaciones/Comunicaciones/Notificaciones generadas y relacionadas según el consecutivo que asigna el aplicativo CS_Penales.</t>
  </si>
  <si>
    <t xml:space="preserve">
Si la audiencia no ha tenido lugar, y se cuenta con el tiempo se envía por 4-72, Corregidurías de Pereira o a través de correo electrónico según sea el caso.
Sino se cuenta con el tiempo, y la ubicación de entrega de la comunicación corresponde al perímetro urbano del municipio de Pereira, los citadores vinculados al CSA del SPA entregan la comunicación de forma personal, previa autorización y orden explicita del juez coordinador.
Si la fecha de la audiencia ya pasó, no se tiene control correctivo</t>
  </si>
  <si>
    <t>Los Servidores Judiciales vinculados al proceso, diariamente, alimentan la Colección de registros en Excel, con todas las Citaciones/Comunicaciones/Notificaciones generadas y relacionadas según el consecutivo que asigna el aplicativo CS_Penales; Confrontan la información (listado de citaciones generadas diariamente) aportada por el aplicativo CS_Penales con el número de Citaciones/Comunicaciones/Notificaciones recibidas vía correo electrónico para verificar que corresponden a las mismas generadas en el aplicativo.
Si se presenta una desviación y se advierte que hace falta el trámite de alguna Citaciones/Comunicaciones/Notificaciones se procede a consultar con el Servidor Judicial la causal de la omisión del envío.
La evidencia queda consignada en la colección de registros en Excel, de todas las Citaciones/Comunicaciones/Notificaciones generadas y relacionadas según el consecutivo que asigna el aplicativo CS_Penales.</t>
  </si>
  <si>
    <t>Enviar Citaciones/Comunicaciones/Notificaciones.
Se evalúa las causas de la afectación , hacer inducción, re inducción , capacitación, identificar competencias</t>
  </si>
  <si>
    <t>El Coordinador del Centro de Servicios Administrativos y los Servidores Judiciales vinculados al proceso, cuando se presentan las fallas, reportan al líder del proceso de soporte tecnológico o mesa de ayuda, quien analiza las necesidades puntuales de cada equipo de cómputo.
Si se presenta una desviación se advierte de la situación a los procesos directamente relacionados.
Como evidencia se deja registro de asistencia de la reunión que se realice por equipos de trabajo</t>
  </si>
  <si>
    <t>No se tiene control correctivo
Se analizan las causas y se espera instrucción por parte de la coordinación del CSA , previa información reportada por la DESAJ</t>
  </si>
  <si>
    <t>El Coordinador del Centro de Servicios Administrativos / Juez (a) coordinador (a), cuando se presente la situación solicita el apoyo interinstitucional, generalmente mediante de las reuniones con entidades requeridas 
Si se presenta una desviación, se advierte de la situación a todo el equipo de trabajo. Se clasifican las comunicaciones en orden de proximidad de audiencia, en caso de no tener medios de comunicación telefónica o correo electrónico, se tramita la entrega de la citación de forma personal por medio de los citadores vinculados a la dependencia previa autorización y orden explicita del juez coordinador o se hace envío a través de El servicio de envíos de Colombia 472.
Como evidencia se deja un Informe de citación.</t>
  </si>
  <si>
    <t>Envió de las citaciones a través de las corregidurías de Pereira</t>
  </si>
  <si>
    <t>El Líder del proceso, diariamente, hace seguimiento a la gestión de planillas de notificación de audiencia y el soporte de notificación. A través del aplicativo CS_Penales, se evidencian las planillas que no se encuentran gestionadas y cuyo soporte no ha sido registrado para el Despacho, de esa manera y, una vez identificado el o la servidora a quien le fue asignado el asunto, se procede con la verificación de lo ocurrido 
Si se presenta alguna desviación se informa al Despacho lo ocurrido, para concertar una posible solución.
La evidencia queda consignada en loa correos electrónicos o, de manera subsidiaria, por WhatsApp.</t>
  </si>
  <si>
    <t>Si la audiencia no ha tenido lugar se gestiona la programación.
Si la fecha de la audiencia ya pasó y se recibió una queja por parte del despacho judicial, se explican las razones que dieron lugar a la omisión de la comunicación y se pone a disposición el personal en caso de que la audiencia deba reprogramarse de manera inmediata.
(Se aplica tratamiento de Salidas No Conformes)</t>
  </si>
  <si>
    <t>El servidor judicial encargado de gestionar la planilla, de conformidad con lo establecido en la guía técnica y de acuerdo al tipo de citación, se ajustan los tiempos para la consolidación del soporte y con ello, de la revisión de las comunicaciones de cada planilla. Una vez se elabora el soporte de notificación, se hace la revisión de las notificaciones y que se encuentre toda comunicación agotada. Lo anterior teniendo en cuenta la guía técnica en la que se explica cómo deben gestionarse las planillas, se identifican los tiempos para llevar a cabo los soportes de notificación y las comunicaciones.
Si se presenta una desviación se informa al Despacho lo ocurrido, para encontrar una posible solución.
La evidencia queda consignada en loa correos electrónicos o, de manera subsidiaria, por WhatsApp.</t>
  </si>
  <si>
    <t xml:space="preserve">
Se gestiona de acuerdo a lo establecido en la Guía Técnica de Citación/Comunicación/Notificación se identifican los tiempos para llevar a cabo los soportes de manera que se garantice agotar todas las instancias de comunicación, debido a la premura del tiempo solo se garantizan comunicaciones a través de correo electrónico o, de manera subsidiaria, por WhatsApp.
(Se aplica tratamiento de Salidas No Conformes)</t>
  </si>
  <si>
    <t>El Servidor Judicial encargado de reparto, diariamente, verifica que los datos aportados por el solicitante sean los que ingresa al aplicativo. Confronta la información aportada por el solicitante y confirma que lo digitado o seleccionado en el aplicativo es correcto.
Si se presenta una desviación, es decir se encuentra que se ingresaron datos errados, una vez se recibe el requerimiento de corrección, se actualizan los datos en el aplicativo SIGLO XXI
La evidencia se encuentra en el registro de la información en el aplicativo de reparto y el acta de reparto.</t>
  </si>
  <si>
    <t>El líder del proceso ASIU, diariamente, hace seguimiento y control en archivo de Excel en el que se registran las PQRSF; revisa y analiza las solicitudes, y hace la proyección de la respuesta 
Si se presenta una desviación, pone en conocimiento del Coordinador del CSA del SPA, para advertir la situación.
La evidencia se registra en Archivo Excel de seguimiento y control solicitud PQRSF y oficio de respuesta</t>
  </si>
  <si>
    <t>Enviar respuesta a la solicitud inmediatamente
Examinar los procesos y procedimientos internos para identificar las deficiencias que condujeron al seguimiento inadecuado. 
Realizar re inducción del proceso</t>
  </si>
  <si>
    <t>El líder del proceso ASIU, diariamente, hace seguimiento y control, archivo de Excel en el que se registran las PQRSF, hace revisión y análisis de la solicitud y proyecta la respuesta solicitando la ampliación del término para la respuesta completa al peticionario 
Si se presenta una desviación se pone en conocimiento del Coordinador del CSA del SPA, para advertir la situación.
La evidencia se registra en Archivo Excel de seguimiento y control solicitud PQRSF y y oficio de ampliación del término y de respuesta final</t>
  </si>
  <si>
    <t xml:space="preserve">Enviar nueva respuesta. </t>
  </si>
  <si>
    <t>El líder del proceso ASIU, diariamente, hace seguimiento y control, archivo de Excel en el que se registran las PQRSF, hace revisión y análisis de la solicitud 
Si se presenta una desviación, pone en conocimiento del Coordinador del CSA del SPA, para advertir la situación.
La evidencia se registra en Archivo Excel de seguimiento y control solicitud PQRSF y oficio de respuesta</t>
  </si>
  <si>
    <t>Poner en conocimiento del Coordinador del CSA del SPA, para advertir la situación</t>
  </si>
  <si>
    <t>El líder del proceso de Gestión Tecnológica, diariamente, verifica las solicitudes que se presentan o son informadas por el Coordinador Centro de Servicios Administrativos o cualquier servidor vinculado al CSA. 
Se reúne con el equipo de trabajo para hacer una distribución de tareas según las competencias de cada uno y comenzar el desarrollo de la actualización o nueva funcionalidad.
Si se presenta una desviación, se indaga sobre las causas que dieron lugar al incumplimiento y se procede con el informe que de cuentas sobre el retraso 
Como evidencia queda el informe presentado</t>
  </si>
  <si>
    <t>El servidor Judicial encargado, diariamente, genera una copia de seguridad a la base de datos del aplicativo cs_penales
Ingresa al servidor y descarga una copia que guarda en el servidor, computador y en One Drive del correo cs14jspaper@cendoj.ramajudicial.gov.co.
Si se presenta una desviación, la copia de seguridad se hace lo antes posible.
La evidencia es la misma copia de seguridad</t>
  </si>
  <si>
    <t xml:space="preserve">El líder del proceso de Gestión Tecnológica, diariamente, verifica las solicitudes que se presentan o son informadas por el Coordinador Centro de Servicios Administrativos o cualquier servidor vinculado al CSA. 
Se reúne con el equipo de trabajo para hacer una distribución de tareas según las competencias de cada uno y comenzar el desarrollo de la actualización o nueva funcionalidad.
Si se presenta una desviación, se indaga sobre las causas que dieron lugar al incumplimiento y se procede con el informe que de cuentas sobre el retraso 
Como evidencia queda el informe presentado </t>
  </si>
  <si>
    <t xml:space="preserve">El servidor judicial asignado a la labor, diariamente, organiza los documentos físicos de manera ordenada. Elimina clips, grapas u otros elementos innecesarios que podrían obstaculizar el escaneo, clasifica los documentos basado en fechas y procede a foliar las hojas. Utiliza un escáner para convertir los documentos físicos en archivos digitales, verifica la calidad de los archivos digitalizados asegurándose de que sean legibles y estén completos. En caso de presentarse una desviación se procede a identificar la carpeta que falta por digitalizar y se inicia el proceso 
Se organizan los archivos digitales en carpetas y se almacenan en la unidad de One Drive del correo de peticionescsajspaper@cendoj.ramajudicial.gov.co, se realizan copias de seguridad de los archivos digitales en caso de pérdida.
</t>
  </si>
  <si>
    <t xml:space="preserve">identificar la carpeta que falta por digitalizar y se inicia el proceso </t>
  </si>
  <si>
    <t>Solicita al área de Archivo Central capacitación para el personal del CSA en la correcta aplicación de las TRD. Controla la información digitalizada y consignada en la carpeta Digitalización de documentos / 0001- F-AGD-02 Formato único de inventario documental  en la unidad de One Drive del correo de peticionescsajspaper@cendoj.ramajudicial.gov.co
En caso de presentarse una desviación se procede a identificar la carpeta que falta por digitalizar y se inicia el proceso 
Se organizan los archivos digitales en carpetas y se almacenan en la unidad de One Drive del correo de peticionescsajspaper@cendoj.ramajudicial.gov.co, se realizan copias de seguridad de los archivos digitales en caso de pérdida.</t>
  </si>
  <si>
    <t xml:space="preserve">La Dirección seccional de Administración Judicial, regularmente y según las necesidades específicas de las instalaciones. Realiza inspecciones, reparaciones y mantenimiento para garantizar que la estructura, sistemas eléctricos, sistemas de extinción de incendios y otros componentes estén en buen estado, igualmente desarrolla planes de acción para situaciones de emergencia, incluyendo evacuación, manejo y extinción del fuego y proporciona capacitación sobre cómo actuar en caso de incendio.
Contrata servicios de mantenimiento, identifica rutas de evacuación, puntos de encuentro, establece protocolos y realiza simulacros, talleres y sesiones informativas. El CSA del SPA concede los permisos a los que haya lugar para que los brigadistas vinculados asistan a las capacitaciones programadas.
En caso de presentarse una desviación se activa el protocolo de actuación en caso de emergencia
Como evidencia se deja constancia de la atención de emergencia mediante informe de atención de emergencia
</t>
  </si>
  <si>
    <t>La EJRLB se encarga de capacitar a los Servidores Judiciales en temas concernientes a la Ley Antisoborno ISO 37001:2016, durante la vigencia. La capacitación se realiza de manera virtual por TEAMS. 
Durante la vigencia se encuentra publicado en la página de Rama Judicial del Consejo Seccional de la Judicatura el Plan Anticorrupción, el acuerdo PCSJA24-12145 1 de febrero de 2024 “Por medio del cual se adopta el Plan Anticorrupción y de Atención al Ciudadano para la Administración de Justicia 2024-2025”, la Matriz de Riesgos de corrupción 2024. Se realiza la divulgación de los mismos a través de redes sociales. Igualmente al momento de la vinculación con la Rama Judicial, el servidor debe diligenciar el COMPROMISO CON EL SISTEMA DE GESTIÓN ANTISOBORNO DE LA RAMA JUDICIAL NTC ISO 37001:2016, donde reconoce ser consciente de la importancia de mantener la integridad, la transparencia, la imparcialidad y la justicia en la Rama Judicial.
Para la vigencia 2024 está proyectada la ampliación de la certificación de la Ley antisoborno. 
Como registro del control se tiene:
* La grabación de las capacitaciones dictadas por Nivel Central en la plataforma YouTube (https://www.youtube.com/watch?v=EWIguAw1c8I)
* Los documentos publicados en el micrositio de la página de la Rama Judicial
* Formato: COMPROMISO CON EL SISTEMA DE GESTIÓN ANTISOBORNO DE LA RAMA JUDICIAL NTC ISO 37001:2016 / https://forms.office.com/Pages/ResponsePage.aspx?id=mLosYviA80GN9Y65mQFZi4BLcGBxt91JrVdIn9tTRp9UQzBWRE5WMFpJNUFDUzhHRFZJRTJSUEpaWC4u</t>
  </si>
  <si>
    <t xml:space="preserve">A todos los servidores judiciales al momento de la vinculación se les realiza la socialización del Código de Ética y Buen Gobierno.
El documentos se encuentra disponible y es de conocimiento público, a través de la página web del Consejo Seccional de la Judicatura y la Dirección Seccional de Administración Judicial de Pereira. 
Como registro del control se tiene:
* El documento publicado en el micrositio
* Cartilla laboral para la Rama Judicial </t>
  </si>
  <si>
    <t xml:space="preserve">MATRIZ DE RIESGOS SIGCMA </t>
  </si>
  <si>
    <t xml:space="preserve">Nivel Seccional	</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</si>
  <si>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</si>
  <si>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</si>
  <si>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</si>
  <si>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</si>
  <si>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</si>
  <si>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</si>
  <si>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</si>
  <si>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</si>
  <si>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</si>
  <si>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</si>
  <si>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</si>
  <si>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</si>
  <si>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</si>
  <si>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Aceptar el riesgo</t>
  </si>
  <si>
    <t>Reducir (Mitigar)</t>
  </si>
  <si>
    <t>1.Estrategias de difusión y sensibilización en el código de ética y buen gobierno</t>
  </si>
  <si>
    <t>Consejo Seccional de la Judicatura (Mediante comunicación institucional)</t>
  </si>
  <si>
    <t>Abril de 2024</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</si>
  <si>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</si>
  <si>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</si>
  <si>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</si>
  <si>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</si>
  <si>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</si>
  <si>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</si>
  <si>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</si>
  <si>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</si>
  <si>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</si>
  <si>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</si>
  <si>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</si>
  <si>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</si>
  <si>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</si>
  <si>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</si>
  <si>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</si>
  <si>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</si>
  <si>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</si>
  <si>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</si>
  <si>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</si>
  <si>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</si>
  <si>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</si>
  <si>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</si>
  <si>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</si>
  <si>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Menor</t>
  </si>
  <si>
    <t>Moderado</t>
  </si>
  <si>
    <t>Mayor</t>
  </si>
  <si>
    <t xml:space="preserve">De la entidad y sector justicia a nivel nacional </t>
  </si>
  <si>
    <t>Catastrófico</t>
  </si>
  <si>
    <t>Afectación al presupuesto en un valor &lt;0,5% y ≥1%.</t>
  </si>
  <si>
    <t>Afectación al presupuesto  en un valor  &lt;1% y ≥5%.</t>
  </si>
  <si>
    <t>Afectación al  presupuesto en un valor  &lt;5% y  ≥20%.</t>
  </si>
  <si>
    <t>Afectación al presupuesto en un valor ≥50%.</t>
  </si>
  <si>
    <t>Incumplimiento del 40% de los indicadores del proceso</t>
  </si>
  <si>
    <t>Incumplimiento del 60% de los indicadores del proceso</t>
  </si>
  <si>
    <t>Incumplimiento del 80% de los indicadores del proceso</t>
  </si>
  <si>
    <t>Incumplimiento del 100% de los indicadores del proceso</t>
  </si>
  <si>
    <t>Entre 49 a 96 horas  habiles al año  o afectación baja</t>
  </si>
  <si>
    <t>Entre  97 a 144 horas   habiles al año  o afectación media</t>
  </si>
  <si>
    <t xml:space="preserve">Entre  145 a 192 horas  hábiles al año o afectación alta </t>
  </si>
  <si>
    <t xml:space="preserve">Entre e 193 a 240 horas  habiles al año   o afectación extrema </t>
  </si>
  <si>
    <t xml:space="preserve">     El riesgo afecta la imagen de la entidad con algunos usuarios de relevancia frente al logro de los objetivos</t>
  </si>
  <si>
    <t>Entre e 97 a 192 horas  habiles al año o afectación baja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</si>
  <si>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</si>
  <si>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</si>
  <si>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</si>
  <si>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</si>
  <si>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</si>
  <si>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</si>
  <si>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</si>
  <si>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</si>
  <si>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</si>
  <si>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</si>
  <si>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</si>
  <si>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</si>
  <si>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</si>
  <si>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</si>
  <si>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</si>
  <si>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</si>
  <si>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</si>
  <si>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</si>
  <si>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</si>
  <si>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</si>
  <si>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</si>
  <si>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</si>
  <si>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</si>
  <si>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</si>
  <si>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</si>
  <si>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</si>
  <si>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</si>
  <si>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</si>
  <si>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</si>
  <si>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</si>
  <si>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</si>
  <si>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</si>
  <si>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</si>
  <si>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</si>
  <si>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</si>
  <si>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</si>
  <si>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</si>
  <si>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</si>
  <si>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</si>
  <si>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</si>
  <si>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</si>
  <si>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</si>
  <si>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</si>
  <si>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</si>
  <si>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</si>
  <si>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</si>
  <si>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</si>
  <si>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</si>
  <si>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</si>
  <si>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</si>
  <si>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</si>
  <si>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</si>
  <si>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</si>
  <si>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</si>
  <si>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</si>
  <si>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</si>
  <si>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 xml:space="preserve">IDENTIFICACIÓN DEL RIESGO </t>
  </si>
  <si>
    <t>VALORACION RIESGO RESIDUAL</t>
  </si>
  <si>
    <t xml:space="preserve">OPCION DE TRATAMIENTO </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</si>
  <si>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</si>
  <si>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</si>
  <si>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</si>
  <si>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</si>
  <si>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</si>
  <si>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</si>
  <si>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</si>
  <si>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</si>
  <si>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</si>
  <si>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</si>
  <si>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 xml:space="preserve">Reparto judicial </t>
  </si>
  <si>
    <t>x</t>
  </si>
  <si>
    <t>En el primer trimestre se efectuó el reparto judicial con el cumplimiento de los requisitos establecidos. Se realizaron 1788 repartos, las cuales se clasifican de la siguiente manera; Inmediatas: 745, JPMCG: 465, Unidad Judicial: 105, JPMPALC: 177, JPCC: 171, JPCE: 58, Sala Penal: 37. No se materializa el riesgo</t>
  </si>
  <si>
    <t>Evidencia</t>
  </si>
  <si>
    <t>Tramite de Comunicaciones/Citaciones/Notificaciones</t>
  </si>
  <si>
    <t>En los tres primeros meses 2024 se gestionaron un total de 7197 comunicaciones, citaciones y/o notificaciones, que se generaron como consecuencia de las planillas de solicitud de audiencia presentadas por los Despachos Judiciales del Sistema Penal Acusatorio de Pereira. 
No se presentaron situaciones de incumplimiento por parte del CSA</t>
  </si>
  <si>
    <t>Gestión de planillas para comunicar a los intervinientes a ser citados, comunicados o notificados para las audiencias programadas por cada despacho judicial.</t>
  </si>
  <si>
    <t>Hasta el 31 de marzo de 2024, se gestionaron un total de 3182 planillas a través del software administrativo del CSA del SPA, según lo dispuesto por los despachos penales. Estas planillas incluían la información sobre los intervinientes a ser citados, comunicados o notificados para las audiencias programadas por cada despacho judicial.
1378 audiencias entre los ocho Juzgados Penales del Circuito con función de Conocimiento.
670 audiencias entre los siete Juzgados Penales Municipales con función de Control de Garantías.
1120 audiencias entre los cinco Juzgados Penales Municipales con función de Conocimiento, en el ámbito de sus competencias.
Además, el Tribunal Superior de Pereira llevó a cabo un total de 14 audiencias.
Se registraron dos quejas relacionadas con la no realización de audiencias debido a la falta de citación de una o todas las partes, es importante destacar que se tomaron las medidas correctivas necesarias.</t>
  </si>
  <si>
    <t>Gestión de las respuestas a las PQRS</t>
  </si>
  <si>
    <t xml:space="preserve">No se materializa el riesgo, al analizar los resultados obtenidos durante el primer trimestre, se encontró que el CSA logró cumplir la meta establecida del 90% de respuestas oportunas a las PQRSF. Específicamente:
Total de PQRSF recibidas: 180	
PQRSF respondidas oportunamente: 174	
Porcentaje de respuestas oportunas: 97%	</t>
  </si>
  <si>
    <t>Desarrollo de actualizaciones en el aplicativo</t>
  </si>
  <si>
    <t>En el primer trimestre se desarrollaron en total 9 actualizaciones o mejoras en la plataforma tecnológica existente (Aplicativo CS_PENALES), todas en atención a las solicitudes de los usuarios internos y externos del CSA. No se materializa el riesgo</t>
  </si>
  <si>
    <t>Digitalización de carpetas</t>
  </si>
  <si>
    <t>Hasta el término del primer trimestre de 2024 se gestionó la digitalización de 87 Cajas que contienen 1772 Carpetas, en las cuales existe información administrativa de despachos judiciales. No se materializa el riesgo</t>
  </si>
  <si>
    <t>Funciones del centro de servicios del Sistema Penal Acusatorio</t>
  </si>
  <si>
    <t>En el primer trimestre no se materializa el riesgo. Se evidencia en las pantallas informativas del CSJ y en el micrositio la publicación de la Ley Antisoborno.</t>
  </si>
  <si>
    <t>ANÁLISIS DEL RESULTADO FINAL 
2 TRIMESTRE</t>
  </si>
  <si>
    <t>En el segundo trimestre se efectuó el reparto judicial con el cumplimiento de los requisitos establecidos. Se realizaron 2495 repartos, las cuales se clasifican de la siguiente manera; Inmediatas: 907, JPMCG: 479, Unidad Judicial: 193, JPMPALC: 427, JPCC: 287, JPCE: 51, Sala Penal: 145, JED: 6. No se materializa el riesgo</t>
  </si>
  <si>
    <t xml:space="preserve">En segundo trimestre de 2024 se gestionaron un total de 9200 comunicaciones, citaciones y/o notificaciones, que se generaron como consecuencia de las planillas de solicitud de audiencia presentadas por los Despachos Judiciales del Sistema Penal Acusatorio de Pereira. 
No se presentaron situaciones de incumplimiento por parte del CSA
</t>
  </si>
  <si>
    <t xml:space="preserve">Durante el segundo trimestre de 2024, se gestionaron un total de 3802 planillas a través del software administrativo del CSA del SPA, según lo dispuesto por los despachos penales. Estas planillas incluían la información sobre los intervinientes a ser citados, comunicados o notificados para las audiencias programadas por cada despacho judicial.
1778 audiencias entre los ocho Juzgados Penales del Circuito con función de Conocimiento.
789 audiencias entre los siete Juzgados Penales Municipales con función de Control de Garantías.
1233 audiencias entre los cinco Juzgados Penales Municipales con función de Conocimiento, en el ámbito de sus competencias.
Además, el Tribunal Superior de Pereira llevó a cabo un total de 2 audiencias.
Se registró una queja relacionada con la falta de citación de una o todas las partes, es importante destacar que se tomaron las medidas correctivas necesarias.
</t>
  </si>
  <si>
    <t xml:space="preserve">No se materializa el riesgo, al analizar los resultados obtenidos durante el segundo trimestre, se encontró que el CSA logró cumplir la meta establecida del 100% de respuestas oportunas a las PQRSF. 
Total de PQRSF recibidas: 95
PQRSF respondidas oportunamente: 101. 
Lo anterior dado que en algunas oportunidades las PQRSF se responden a los usuarios internos/externos en periodo siguiente o se responden peticiones del trimestre anterior, pero todo ello, cumpliendo con el término legal.
</t>
  </si>
  <si>
    <t>En el segundo trimestre se desarrollaron en total 4 actualizaciones o mejoras en la plataforma tecnológica existente (Aplicativo CS_PENALES), todas en atención a las solicitudes de los usuarios internos y externos del CSA. No se materializa el riesgo</t>
  </si>
  <si>
    <t>Durante el segundo trimestre de 2024 se gestionó la digitalización de 3 Cajas que contienen 178 Carpetas, en las cuales existe información administrativa de despachos judiciales. No se materializa el riesgo</t>
  </si>
  <si>
    <t>Durante el segundo  trimestre no se materializa el riesgo. Se evidencia en las pantallas informativas del CSJ y en el micrositio la publicación de la Ley Antisoborno.</t>
  </si>
  <si>
    <t>ANÁLISIS DEL RESULTADO FINAL 
3 TRIMESTRE</t>
  </si>
  <si>
    <t xml:space="preserve">
En el segundo trimestre se efectuó el reparto judicial con el cumplimiento de los requisitos establecidos. Se realizaron 1998 repartos, las cuales se clasificaron de la siguiente manera; Inmediatas: 669, JPMCG: 512, Unidad Judicial: 195, JPMPALC: 151, JPCC: 224, JPCE: 68, Sala Penal: 160, JED: 19. Durante el trimestre se atribuyeron 2 incumplimiento en el procedimiento de reparto. Se adoptaron las medidas correctivas pertinentes para atender las observaciones formuladas (corrección de actas de reparto, índice electrónico y re envío con las notas aclaratorias)
</t>
  </si>
  <si>
    <t>Durante el tercer trimestre de 2024, se gestionaron un total de 11205 comunicaciones, citaciones y/o notificaciones derivadas de las solicitudes de audiencia presentadas por los Despachos Judiciales del Sistema Penal Acusatorio de Pereira
No se presentaron quejas por incumplimientos</t>
  </si>
  <si>
    <t xml:space="preserve">Durante el tercer trimestre de 2024, se gestionaron un total de 3834 planillas conforme a las instrucciones de los despachos penales. 
La distribución de la programación de estas gestiones fue la siguiente:
•	1937 audiencias en los 8 Juzgados Penales del Circuito con función de Conocimiento.
•	803 planillas procesadas en los Juzgados Penales Municipales con Función de Control de Garantías.
•	1175 audiencias realizadas entre las 6 dependencias judiciales Penales Municipales con Función de Conocimiento.
•	El Tribunal Superior de Pereira, en el ejercicio de sus competencias, llevó a cabo un total de 19 audiencias
Se registró una queja relacionada con la falta de citación de una o todas las partes, es importante destacar que se tomaron las medidas correctivas necesarias.
</t>
  </si>
  <si>
    <t>El riesgo no se materializó, ya que, al analizar los resultados del tercer trimestre, se encontró que el CSA alcanzó la meta establecida del 100% de respuestas oportunas a las PQRSF.
Total de PQRSF recibidas: 122
PQRSF respondidas oportunamente: 120
Cabe señalar que, en algunas ocasiones, las PQRSF se responden a los usuarios internos y externos en el periodo siguiente, o se da respuesta a peticiones del trimestre anterior, siempre cumpliendo con el plazo legal establecido.</t>
  </si>
  <si>
    <t>En el tercer trimestre se desarrollaron en total 7 actualizaciones o mejoras en la plataforma tecnológica existente (Aplicativo CS_PENALES), todas en atención a las solicitudes de los usuarios internos y externos del CSA. No se materializa el riesgo</t>
  </si>
  <si>
    <t>Durante el tercer trimestre de 2024 se gestionó la digitalización de 16 Cajas que contienen 786 Carpetas, en las cuales existe información administrativa de despachos judiciales. No se materializa el riesgo</t>
  </si>
  <si>
    <t>Durante el tercer trimestre no se materializa el riesgo. Se evidencia en las pantallas informativas del CSJ y en el micrositio la publicación de la Ley Antisoborno.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</si>
</sst>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125">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sz val="11"/>
      <color theme="1"/>
      <name val="Arial"/>
      <family val="2"/>
    </font>
    <font>
      <sz val="10"/>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b/>
      <sz val="12"/>
      <color theme="0"/>
      <name val="Calibri"/>
      <family val="2"/>
    </font>
    <font>
      <b/>
      <sz val="24"/>
      <color theme="1"/>
      <name val="Calibri"/>
      <family val="2"/>
      <scheme val="minor"/>
    </font>
    <font>
      <b/>
      <sz val="11"/>
      <name val="Calibri"/>
      <family val="2"/>
      <scheme val="minor"/>
    </font>
    <font>
      <b/>
      <sz val="16"/>
      <name val="Arial"/>
      <family val="2"/>
    </font>
    <font>
      <b/>
      <sz val="26"/>
      <name val="Arial"/>
      <family val="2"/>
    </font>
    <font>
      <b/>
      <sz val="16"/>
      <color theme="0"/>
      <name val="Arial"/>
      <family val="2"/>
    </font>
    <font>
      <b/>
      <sz val="11"/>
      <name val="Calibri"/>
      <family val="2"/>
    </font>
    <font>
      <b/>
      <i/>
      <sz val="16"/>
      <name val="Montserrat"/>
    </font>
    <font>
      <sz val="11"/>
      <color theme="1"/>
      <name val="Montserrat"/>
    </font>
    <font>
      <b/>
      <i/>
      <sz val="10"/>
      <color theme="1"/>
      <name val="Montserrat"/>
    </font>
    <font>
      <b/>
      <sz val="11"/>
      <color theme="1"/>
      <name val="Montserrat"/>
    </font>
    <font>
      <b/>
      <sz val="26"/>
      <color theme="1"/>
      <name val="Montserrat"/>
    </font>
    <font>
      <b/>
      <sz val="10"/>
      <color theme="0"/>
      <name val="Montserrat"/>
    </font>
    <font>
      <b/>
      <sz val="10"/>
      <color theme="1"/>
      <name val="Montserrat"/>
    </font>
    <font>
      <sz val="11"/>
      <color theme="0"/>
      <name val="Montserrat"/>
    </font>
    <font>
      <b/>
      <sz val="8"/>
      <color rgb="FF000000"/>
      <name val="Montserrat"/>
    </font>
    <font>
      <b/>
      <sz val="8"/>
      <color rgb="FF767171"/>
      <name val="Montserrat"/>
    </font>
    <font>
      <b/>
      <sz val="14"/>
      <color theme="1"/>
      <name val="Montserrat"/>
    </font>
    <font>
      <sz val="11"/>
      <color theme="4"/>
      <name val="Montserrat"/>
    </font>
    <font>
      <sz val="11"/>
      <color theme="5"/>
      <name val="Montserrat"/>
    </font>
    <font>
      <sz val="11"/>
      <color theme="9"/>
      <name val="Montserrat"/>
    </font>
    <font>
      <sz val="11"/>
      <name val="Montserrat"/>
    </font>
    <font>
      <sz val="11"/>
      <color rgb="FF7030A0"/>
      <name val="Montserrat"/>
    </font>
    <font>
      <sz val="11"/>
      <color rgb="FF595959"/>
      <name val="Century Gothic"/>
      <family val="2"/>
    </font>
    <font>
      <sz val="11"/>
      <color rgb="FF000000"/>
      <name val="Century Gothic"/>
      <family val="2"/>
    </font>
    <font>
      <b/>
      <sz val="14"/>
      <color theme="0"/>
      <name val="Montserrat"/>
    </font>
    <font>
      <b/>
      <u/>
      <sz val="11"/>
      <name val="Montserrat"/>
    </font>
    <font>
      <b/>
      <sz val="11"/>
      <name val="Montserrat"/>
    </font>
    <font>
      <sz val="9"/>
      <name val="Montserrat"/>
    </font>
    <font>
      <b/>
      <sz val="9"/>
      <name val="Montserrat"/>
    </font>
    <font>
      <sz val="10"/>
      <name val="Montserrat"/>
    </font>
    <font>
      <b/>
      <sz val="10"/>
      <name val="Montserrat"/>
    </font>
    <font>
      <b/>
      <sz val="9"/>
      <color theme="0"/>
      <name val="Montserrat"/>
    </font>
    <font>
      <b/>
      <sz val="16"/>
      <color theme="0"/>
      <name val="Montserrat"/>
    </font>
    <font>
      <b/>
      <sz val="22"/>
      <color theme="0"/>
      <name val="Montserrat"/>
    </font>
    <font>
      <sz val="14"/>
      <color theme="1"/>
      <name val="Montserrat"/>
    </font>
    <font>
      <b/>
      <sz val="11"/>
      <color theme="0"/>
      <name val="Montserrat"/>
    </font>
    <font>
      <sz val="10"/>
      <color theme="1"/>
      <name val="Montserrat"/>
    </font>
    <font>
      <b/>
      <sz val="11"/>
      <color rgb="FFFF0000"/>
      <name val="Montserrat"/>
    </font>
    <font>
      <sz val="10"/>
      <color rgb="FF00B050"/>
      <name val="Montserrat"/>
    </font>
    <font>
      <sz val="11"/>
      <color rgb="FF00B050"/>
      <name val="Montserrat"/>
    </font>
    <font>
      <sz val="11"/>
      <color rgb="FF92D050"/>
      <name val="Montserrat"/>
    </font>
    <font>
      <u/>
      <sz val="11"/>
      <color theme="10"/>
      <name val="Calibri"/>
      <family val="2"/>
      <scheme val="minor"/>
    </font>
    <font>
      <sz val="10"/>
      <color rgb="FF000000"/>
      <name val="Montserrat"/>
    </font>
    <font>
      <sz val="11"/>
      <color theme="1"/>
      <name val="Montserrat"/>
      <family val="3"/>
    </font>
    <font>
      <sz val="16"/>
      <color theme="1"/>
      <name val="Montserrat"/>
      <family val="3"/>
    </font>
    <font>
      <sz val="11"/>
      <color theme="0"/>
      <name val="Montserrat"/>
      <family val="3"/>
    </font>
    <font>
      <sz val="11"/>
      <name val="Montserrat"/>
      <family val="3"/>
    </font>
    <font>
      <sz val="11"/>
      <color rgb="FF004D6D"/>
      <name val="Montserrat"/>
      <family val="3"/>
    </font>
    <font>
      <sz val="11"/>
      <color theme="0" tint="-4.9989318521683403E-2"/>
      <name val="Montserrat"/>
      <family val="3"/>
    </font>
    <font>
      <sz val="12"/>
      <name val="Montserrat"/>
      <family val="3"/>
    </font>
    <font>
      <sz val="14"/>
      <color rgb="FF004D6D"/>
      <name val="Montserrat"/>
      <family val="3"/>
    </font>
    <font>
      <sz val="12"/>
      <color theme="1"/>
      <name val="Montserrat"/>
      <family val="3"/>
    </font>
    <font>
      <sz val="12"/>
      <color theme="0"/>
      <name val="Montserrat"/>
      <family val="3"/>
    </font>
    <font>
      <sz val="12"/>
      <color rgb="FF004D6D"/>
      <name val="Montserrat"/>
      <family val="3"/>
    </font>
    <font>
      <sz val="12"/>
      <color rgb="FF000000"/>
      <name val="Montserrat"/>
      <family val="3"/>
    </font>
    <font>
      <b/>
      <sz val="12"/>
      <color rgb="FF000000"/>
      <name val="Montserrat"/>
      <family val="3"/>
    </font>
    <font>
      <sz val="10"/>
      <name val="Montserrat"/>
      <family val="3"/>
    </font>
    <font>
      <b/>
      <sz val="11"/>
      <color theme="0"/>
      <name val="Montserrat"/>
      <family val="3"/>
    </font>
    <font>
      <sz val="10"/>
      <color rgb="FF000000"/>
      <name val="Calibri"/>
      <family val="2"/>
      <charset val="1"/>
    </font>
    <font>
      <sz val="10"/>
      <color rgb="FFFF0000"/>
      <name val="Calibri"/>
      <family val="2"/>
      <scheme val="minor"/>
    </font>
    <font>
      <b/>
      <sz val="16"/>
      <color theme="0"/>
      <name val="Calibri Light"/>
      <scheme val="major"/>
    </font>
    <font>
      <b/>
      <sz val="22"/>
      <color theme="0"/>
      <name val="Calibri Light"/>
      <scheme val="major"/>
    </font>
    <font>
      <sz val="11"/>
      <color theme="0"/>
      <name val="Calibri Light"/>
      <scheme val="major"/>
    </font>
    <font>
      <sz val="11"/>
      <color theme="1"/>
      <name val="Calibri Light"/>
      <scheme val="major"/>
    </font>
    <font>
      <b/>
      <sz val="14"/>
      <color theme="0"/>
      <name val="Calibri Light"/>
      <scheme val="major"/>
    </font>
    <font>
      <sz val="14"/>
      <color theme="1"/>
      <name val="Calibri Light"/>
      <scheme val="major"/>
    </font>
    <font>
      <b/>
      <sz val="11"/>
      <color theme="0"/>
      <name val="Calibri Light"/>
      <scheme val="major"/>
    </font>
    <font>
      <sz val="11"/>
      <color rgb="FF000000"/>
      <name val="Calibri Light"/>
      <scheme val="major"/>
    </font>
    <font>
      <b/>
      <sz val="11"/>
      <color rgb="FF000000"/>
      <name val="Calibri Light"/>
      <scheme val="major"/>
    </font>
    <font>
      <sz val="11"/>
      <name val="Calibri Light"/>
      <scheme val="major"/>
    </font>
    <font>
      <sz val="12"/>
      <color rgb="FF000000"/>
      <name val="Calibri Light"/>
      <scheme val="major"/>
    </font>
    <font>
      <sz val="11"/>
      <color rgb="FFC00000"/>
      <name val="Calibri Light"/>
      <scheme val="major"/>
    </font>
    <font>
      <sz val="10"/>
      <color theme="1"/>
      <name val="Calibri Light"/>
      <scheme val="major"/>
    </font>
    <font>
      <b/>
      <sz val="11"/>
      <color theme="1"/>
      <name val="Calibri Light"/>
      <scheme val="major"/>
    </font>
    <font>
      <sz val="11"/>
      <color theme="1" tint="4.9989318521683403E-2"/>
      <name val="Calibri Light"/>
      <scheme val="major"/>
    </font>
    <font>
      <sz val="11"/>
      <color rgb="FFFF0000"/>
      <name val="Calibri Light"/>
      <scheme val="major"/>
    </font>
    <font>
      <b/>
      <sz val="11"/>
      <name val="Calibri Light"/>
      <scheme val="major"/>
    </font>
    <font>
      <b/>
      <sz val="22"/>
      <color theme="1"/>
      <name val="Calibri Light"/>
      <scheme val="major"/>
    </font>
    <font>
      <sz val="11"/>
      <color rgb="FF0D0D0D"/>
      <name val="Calibri Light"/>
      <scheme val="major"/>
    </font>
    <font>
      <sz val="10"/>
      <color rgb="FF000000"/>
      <name val="Calibri"/>
      <charset val="1"/>
    </font>
    <font>
      <sz val="10"/>
      <color rgb="FF000000"/>
      <name val="Calibri"/>
      <scheme val="minor"/>
    </font>
  </fonts>
  <fills count="2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0084B6"/>
        <bgColor indexed="64"/>
      </patternFill>
    </fill>
    <fill>
      <patternFill patternType="solid">
        <fgColor rgb="FF4DC0E3"/>
        <bgColor indexed="64"/>
      </patternFill>
    </fill>
    <fill>
      <patternFill patternType="solid">
        <fgColor rgb="FFFFFFFF"/>
        <bgColor rgb="FF000000"/>
      </patternFill>
    </fill>
    <fill>
      <patternFill patternType="solid">
        <fgColor theme="0"/>
        <bgColor rgb="FF000000"/>
      </patternFill>
    </fill>
  </fills>
  <borders count="152">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thin">
        <color theme="0"/>
      </left>
      <right/>
      <top/>
      <bottom style="thick">
        <color theme="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dashed">
        <color theme="9" tint="-0.24994659260841701"/>
      </left>
      <right style="dashed">
        <color theme="9" tint="-0.24994659260841701"/>
      </right>
      <top style="thick">
        <color theme="0"/>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theme="0"/>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thin">
        <color rgb="FF4DC0E3"/>
      </left>
      <right/>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hair">
        <color rgb="FF4DC0E3"/>
      </left>
      <right style="hair">
        <color rgb="FF4DC0E3"/>
      </right>
      <top style="hair">
        <color rgb="FF4DC0E3"/>
      </top>
      <bottom/>
      <diagonal/>
    </border>
    <border>
      <left style="hair">
        <color rgb="FF4DC0E3"/>
      </left>
      <right style="hair">
        <color rgb="FF4DC0E3"/>
      </right>
      <top/>
      <bottom/>
      <diagonal/>
    </border>
    <border>
      <left style="hair">
        <color rgb="FF4DC0E3"/>
      </left>
      <right style="hair">
        <color rgb="FF4DC0E3"/>
      </right>
      <top/>
      <bottom style="hair">
        <color rgb="FF4DC0E3"/>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s>
  <cellStyleXfs count="6">
    <xf numFmtId="0" fontId="0" fillId="0" borderId="0"/>
    <xf numFmtId="0" fontId="8" fillId="0" borderId="0"/>
    <xf numFmtId="0" fontId="9" fillId="0" borderId="0"/>
    <xf numFmtId="43" fontId="31" fillId="0" borderId="0" applyFont="0" applyFill="0" applyBorder="0" applyAlignment="0" applyProtection="0"/>
    <xf numFmtId="9" fontId="31" fillId="0" borderId="0" applyFont="0" applyFill="0" applyBorder="0" applyAlignment="0" applyProtection="0"/>
    <xf numFmtId="0" fontId="85" fillId="0" borderId="0" applyNumberFormat="0" applyFill="0" applyBorder="0" applyAlignment="0" applyProtection="0"/>
  </cellStyleXfs>
  <cellXfs count="801">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3" borderId="0" xfId="0" applyFont="1" applyFill="1"/>
    <xf numFmtId="0" fontId="11" fillId="3" borderId="0" xfId="0" applyFont="1" applyFill="1"/>
    <xf numFmtId="0" fontId="21" fillId="3" borderId="0" xfId="0" applyFont="1" applyFill="1"/>
    <xf numFmtId="0" fontId="21"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26" fillId="0" borderId="0" xfId="0" applyFont="1" applyAlignment="1" applyProtection="1">
      <alignment horizontal="center" vertical="center"/>
      <protection locked="0"/>
    </xf>
    <xf numFmtId="0" fontId="22" fillId="0" borderId="0" xfId="0" applyFont="1"/>
    <xf numFmtId="0" fontId="13" fillId="0" borderId="0" xfId="0" applyFont="1"/>
    <xf numFmtId="0" fontId="0" fillId="0" borderId="0" xfId="0" applyProtection="1">
      <protection locked="0"/>
    </xf>
    <xf numFmtId="0" fontId="28" fillId="16" borderId="35" xfId="0" applyFont="1" applyFill="1" applyBorder="1" applyAlignment="1" applyProtection="1">
      <alignment horizontal="center" vertical="center" textRotation="90"/>
      <protection locked="0"/>
    </xf>
    <xf numFmtId="0" fontId="29" fillId="4" borderId="35" xfId="0" applyFont="1" applyFill="1" applyBorder="1" applyAlignment="1">
      <alignment horizontal="center" vertical="center" wrapText="1"/>
    </xf>
    <xf numFmtId="0" fontId="22" fillId="17" borderId="0" xfId="0" applyFont="1" applyFill="1"/>
    <xf numFmtId="0" fontId="13" fillId="3" borderId="0" xfId="0" applyFont="1" applyFill="1" applyAlignment="1" applyProtection="1">
      <alignment vertical="center"/>
      <protection locked="0"/>
    </xf>
    <xf numFmtId="0" fontId="26" fillId="3" borderId="0" xfId="0" applyFont="1" applyFill="1" applyAlignment="1" applyProtection="1">
      <alignment horizontal="center" vertical="center"/>
      <protection locked="0"/>
    </xf>
    <xf numFmtId="0" fontId="22" fillId="3" borderId="0" xfId="0" applyFont="1" applyFill="1"/>
    <xf numFmtId="0" fontId="13" fillId="3" borderId="0" xfId="0" applyFont="1" applyFill="1"/>
    <xf numFmtId="0" fontId="28" fillId="4" borderId="35" xfId="0" applyFont="1" applyFill="1" applyBorder="1" applyAlignment="1" applyProtection="1">
      <alignment horizontal="center" vertical="center" wrapText="1"/>
      <protection locked="0"/>
    </xf>
    <xf numFmtId="2" fontId="0" fillId="0" borderId="0" xfId="0" applyNumberFormat="1"/>
    <xf numFmtId="0" fontId="0" fillId="3" borderId="0" xfId="0" applyFill="1" applyAlignment="1">
      <alignment horizontal="center" vertical="center"/>
    </xf>
    <xf numFmtId="0" fontId="17"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43" fontId="0" fillId="3" borderId="0" xfId="3" applyFont="1" applyFill="1"/>
    <xf numFmtId="0" fontId="23"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34" fillId="0" borderId="0" xfId="0" applyFont="1" applyAlignment="1">
      <alignment horizontal="center" vertical="center"/>
    </xf>
    <xf numFmtId="0" fontId="35" fillId="0" borderId="0" xfId="0" applyFont="1" applyAlignment="1">
      <alignment horizontal="center" vertical="center" wrapText="1"/>
    </xf>
    <xf numFmtId="0" fontId="36" fillId="6" borderId="0" xfId="0" applyFont="1" applyFill="1" applyAlignment="1">
      <alignment horizontal="center" vertical="center" wrapText="1" readingOrder="1"/>
    </xf>
    <xf numFmtId="0" fontId="37" fillId="3" borderId="0" xfId="0" applyFont="1" applyFill="1"/>
    <xf numFmtId="0" fontId="36" fillId="6" borderId="29" xfId="0" applyFont="1" applyFill="1" applyBorder="1" applyAlignment="1">
      <alignment horizontal="center" vertical="center" wrapText="1" readingOrder="1"/>
    </xf>
    <xf numFmtId="0" fontId="38" fillId="7" borderId="6" xfId="0" applyFont="1" applyFill="1" applyBorder="1" applyAlignment="1">
      <alignment horizontal="center" vertical="center" wrapText="1" readingOrder="1"/>
    </xf>
    <xf numFmtId="9" fontId="38" fillId="0" borderId="18" xfId="4" applyFont="1" applyBorder="1" applyAlignment="1">
      <alignment horizontal="center" vertical="center" wrapText="1" readingOrder="1"/>
    </xf>
    <xf numFmtId="0" fontId="38" fillId="0" borderId="18" xfId="0" applyFont="1" applyBorder="1" applyAlignment="1">
      <alignment horizontal="justify" vertical="center" wrapText="1" readingOrder="1"/>
    </xf>
    <xf numFmtId="1" fontId="38" fillId="0" borderId="19" xfId="3" applyNumberFormat="1" applyFont="1" applyBorder="1" applyAlignment="1">
      <alignment horizontal="center" vertical="center" wrapText="1" readingOrder="1"/>
    </xf>
    <xf numFmtId="0" fontId="38" fillId="8" borderId="6" xfId="0" applyFont="1" applyFill="1" applyBorder="1" applyAlignment="1">
      <alignment horizontal="center" vertical="center" wrapText="1" readingOrder="1"/>
    </xf>
    <xf numFmtId="0" fontId="38" fillId="9" borderId="6" xfId="0" applyFont="1" applyFill="1" applyBorder="1" applyAlignment="1">
      <alignment horizontal="center" vertical="center" wrapText="1" readingOrder="1"/>
    </xf>
    <xf numFmtId="0" fontId="38" fillId="10" borderId="6" xfId="0" applyFont="1" applyFill="1" applyBorder="1" applyAlignment="1">
      <alignment horizontal="center" vertical="center" wrapText="1" readingOrder="1"/>
    </xf>
    <xf numFmtId="0" fontId="39" fillId="11" borderId="6" xfId="0" applyFont="1" applyFill="1" applyBorder="1" applyAlignment="1">
      <alignment horizontal="center" vertical="center" wrapText="1" readingOrder="1"/>
    </xf>
    <xf numFmtId="0" fontId="38" fillId="3" borderId="0" xfId="0" applyFont="1" applyFill="1" applyAlignment="1">
      <alignment horizontal="justify" vertical="center" wrapText="1" readingOrder="1"/>
    </xf>
    <xf numFmtId="0" fontId="40" fillId="3" borderId="0" xfId="0" applyFont="1" applyFill="1"/>
    <xf numFmtId="0" fontId="35" fillId="3" borderId="0" xfId="0" applyFont="1" applyFill="1" applyAlignment="1">
      <alignment horizontal="center" vertical="center" wrapText="1"/>
    </xf>
    <xf numFmtId="0" fontId="40" fillId="0" borderId="0" xfId="0" applyFont="1"/>
    <xf numFmtId="0" fontId="38" fillId="7" borderId="18" xfId="0" applyFont="1" applyFill="1" applyBorder="1" applyAlignment="1">
      <alignment horizontal="center" vertical="center" wrapText="1" readingOrder="1"/>
    </xf>
    <xf numFmtId="0" fontId="38" fillId="8" borderId="19" xfId="0" applyFont="1" applyFill="1" applyBorder="1" applyAlignment="1">
      <alignment horizontal="center" vertical="center" wrapText="1" readingOrder="1"/>
    </xf>
    <xf numFmtId="0" fontId="38" fillId="9" borderId="19" xfId="0" applyFont="1" applyFill="1" applyBorder="1" applyAlignment="1">
      <alignment horizontal="center" vertical="center" wrapText="1" readingOrder="1"/>
    </xf>
    <xf numFmtId="0" fontId="38" fillId="10" borderId="19" xfId="0" applyFont="1" applyFill="1" applyBorder="1" applyAlignment="1">
      <alignment horizontal="center" vertical="center" wrapText="1" readingOrder="1"/>
    </xf>
    <xf numFmtId="0" fontId="39" fillId="11" borderId="19" xfId="0" applyFont="1" applyFill="1" applyBorder="1" applyAlignment="1">
      <alignment horizontal="center" vertical="center" wrapText="1" readingOrder="1"/>
    </xf>
    <xf numFmtId="0" fontId="41" fillId="3" borderId="0" xfId="0" applyFont="1" applyFill="1"/>
    <xf numFmtId="1" fontId="40" fillId="3" borderId="0" xfId="0" applyNumberFormat="1" applyFont="1" applyFill="1" applyAlignment="1">
      <alignment horizontal="center"/>
    </xf>
    <xf numFmtId="0" fontId="42" fillId="3" borderId="0" xfId="0" applyFont="1" applyFill="1" applyAlignment="1">
      <alignment vertical="center"/>
    </xf>
    <xf numFmtId="0" fontId="40" fillId="3" borderId="0" xfId="0" applyFont="1" applyFill="1" applyAlignment="1">
      <alignment horizontal="center" vertical="center"/>
    </xf>
    <xf numFmtId="0" fontId="0" fillId="3" borderId="68" xfId="0" applyFill="1" applyBorder="1"/>
    <xf numFmtId="0" fontId="4" fillId="3" borderId="49" xfId="0" applyFont="1" applyFill="1" applyBorder="1" applyAlignment="1">
      <alignment horizontal="center" vertical="center"/>
    </xf>
    <xf numFmtId="0" fontId="0" fillId="3" borderId="25" xfId="0" applyFill="1" applyBorder="1" applyAlignment="1">
      <alignment horizontal="center" vertical="center" wrapText="1"/>
    </xf>
    <xf numFmtId="0" fontId="0" fillId="3" borderId="20"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36" fillId="6" borderId="0" xfId="0" applyFont="1" applyFill="1" applyAlignment="1">
      <alignment vertical="center" wrapText="1" readingOrder="1"/>
    </xf>
    <xf numFmtId="0" fontId="12" fillId="0" borderId="0" xfId="0" applyFont="1"/>
    <xf numFmtId="0" fontId="17"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35" fillId="3" borderId="6" xfId="0" applyFont="1" applyFill="1" applyBorder="1" applyAlignment="1">
      <alignment horizontal="center" vertical="center" wrapText="1"/>
    </xf>
    <xf numFmtId="0" fontId="40" fillId="3" borderId="6" xfId="0" applyFont="1" applyFill="1" applyBorder="1"/>
    <xf numFmtId="1" fontId="38" fillId="0" borderId="6" xfId="3" applyNumberFormat="1" applyFont="1" applyBorder="1" applyAlignment="1">
      <alignment horizontal="center" vertical="center" wrapText="1" readingOrder="1"/>
    </xf>
    <xf numFmtId="0" fontId="35" fillId="3" borderId="0" xfId="0" applyFont="1" applyFill="1"/>
    <xf numFmtId="1" fontId="38" fillId="0" borderId="78" xfId="3" applyNumberFormat="1" applyFont="1" applyBorder="1" applyAlignment="1">
      <alignment horizontal="center" vertical="center" wrapText="1" readingOrder="1"/>
    </xf>
    <xf numFmtId="0" fontId="38" fillId="7" borderId="79" xfId="0" applyFont="1" applyFill="1" applyBorder="1" applyAlignment="1">
      <alignment horizontal="center" vertical="center" wrapText="1" readingOrder="1"/>
    </xf>
    <xf numFmtId="0" fontId="38" fillId="8" borderId="80" xfId="0" applyFont="1" applyFill="1" applyBorder="1" applyAlignment="1">
      <alignment horizontal="center" vertical="center" wrapText="1" readingOrder="1"/>
    </xf>
    <xf numFmtId="0" fontId="38" fillId="9" borderId="80" xfId="0" applyFont="1" applyFill="1" applyBorder="1" applyAlignment="1">
      <alignment horizontal="center" vertical="center" wrapText="1" readingOrder="1"/>
    </xf>
    <xf numFmtId="0" fontId="38" fillId="10" borderId="80" xfId="0" applyFont="1" applyFill="1" applyBorder="1" applyAlignment="1">
      <alignment horizontal="center" vertical="center" wrapText="1" readingOrder="1"/>
    </xf>
    <xf numFmtId="0" fontId="39" fillId="11" borderId="80" xfId="0" applyFont="1" applyFill="1" applyBorder="1" applyAlignment="1">
      <alignment horizontal="center" vertical="center" wrapText="1" readingOrder="1"/>
    </xf>
    <xf numFmtId="0" fontId="38" fillId="0" borderId="18" xfId="0" applyFont="1" applyBorder="1" applyAlignment="1">
      <alignment horizontal="left" vertical="center" wrapText="1" readingOrder="1"/>
    </xf>
    <xf numFmtId="0" fontId="0" fillId="3" borderId="74" xfId="0" applyFill="1" applyBorder="1"/>
    <xf numFmtId="0" fontId="0" fillId="3" borderId="76" xfId="0" applyFill="1" applyBorder="1"/>
    <xf numFmtId="0" fontId="0" fillId="3" borderId="77" xfId="0" applyFill="1" applyBorder="1"/>
    <xf numFmtId="0" fontId="0" fillId="3" borderId="11" xfId="0" applyFill="1" applyBorder="1"/>
    <xf numFmtId="0" fontId="0" fillId="3" borderId="12" xfId="0" applyFill="1" applyBorder="1"/>
    <xf numFmtId="0" fontId="16" fillId="14" borderId="72" xfId="0" applyFont="1" applyFill="1" applyBorder="1" applyAlignment="1" applyProtection="1">
      <alignment horizontal="center" vertical="center" wrapText="1" readingOrder="1"/>
      <protection hidden="1"/>
    </xf>
    <xf numFmtId="0" fontId="0" fillId="3" borderId="15" xfId="0" applyFill="1" applyBorder="1"/>
    <xf numFmtId="0" fontId="23" fillId="0" borderId="15" xfId="0" applyFont="1" applyBorder="1" applyAlignment="1">
      <alignment horizontal="center" vertical="center" wrapText="1"/>
    </xf>
    <xf numFmtId="0" fontId="23" fillId="0" borderId="75" xfId="0" applyFont="1" applyBorder="1" applyAlignment="1">
      <alignment horizontal="center" vertical="center" wrapText="1"/>
    </xf>
    <xf numFmtId="0" fontId="43" fillId="0" borderId="0" xfId="0" applyFont="1" applyAlignment="1" applyProtection="1">
      <alignment horizontal="center" vertical="center" wrapText="1" readingOrder="1"/>
      <protection hidden="1"/>
    </xf>
    <xf numFmtId="0" fontId="10" fillId="3" borderId="0" xfId="0" applyFont="1" applyFill="1"/>
    <xf numFmtId="0" fontId="42" fillId="3" borderId="0" xfId="0" applyFont="1" applyFill="1"/>
    <xf numFmtId="0" fontId="48" fillId="3" borderId="0" xfId="0" applyFont="1" applyFill="1"/>
    <xf numFmtId="0" fontId="10" fillId="0" borderId="0" xfId="0" applyFont="1"/>
    <xf numFmtId="0" fontId="0" fillId="3" borderId="41" xfId="0" applyFill="1" applyBorder="1" applyAlignment="1">
      <alignment horizontal="center" vertical="center" wrapText="1"/>
    </xf>
    <xf numFmtId="0" fontId="0" fillId="3" borderId="43" xfId="0" applyFill="1" applyBorder="1" applyAlignment="1">
      <alignment horizontal="center" vertical="center" wrapText="1"/>
    </xf>
    <xf numFmtId="4" fontId="0" fillId="0" borderId="32" xfId="0" applyNumberFormat="1" applyBorder="1" applyAlignment="1">
      <alignment horizontal="center" vertical="center" wrapText="1"/>
    </xf>
    <xf numFmtId="0" fontId="11" fillId="3" borderId="32" xfId="0" applyFont="1" applyFill="1" applyBorder="1" applyAlignment="1">
      <alignment horizontal="center" vertical="center"/>
    </xf>
    <xf numFmtId="0" fontId="11" fillId="3" borderId="71" xfId="0" applyFont="1" applyFill="1" applyBorder="1" applyAlignment="1">
      <alignment horizontal="center" vertical="center"/>
    </xf>
    <xf numFmtId="4" fontId="0" fillId="0" borderId="20" xfId="0" applyNumberFormat="1" applyBorder="1" applyAlignment="1">
      <alignment horizontal="center" vertical="center" wrapText="1"/>
    </xf>
    <xf numFmtId="0" fontId="11" fillId="3" borderId="6" xfId="0" applyFont="1" applyFill="1" applyBorder="1" applyAlignment="1">
      <alignment horizontal="center" vertical="center"/>
    </xf>
    <xf numFmtId="0" fontId="11" fillId="3" borderId="72" xfId="0" applyFont="1" applyFill="1" applyBorder="1" applyAlignment="1">
      <alignment horizontal="center" vertical="center"/>
    </xf>
    <xf numFmtId="4" fontId="0" fillId="0" borderId="43" xfId="0" applyNumberFormat="1" applyBorder="1" applyAlignment="1">
      <alignment horizontal="center" vertical="center" wrapText="1"/>
    </xf>
    <xf numFmtId="0" fontId="11" fillId="3" borderId="21" xfId="0" applyFont="1" applyFill="1" applyBorder="1" applyAlignment="1">
      <alignment horizontal="center" vertical="center"/>
    </xf>
    <xf numFmtId="0" fontId="11" fillId="3" borderId="73" xfId="0" applyFont="1" applyFill="1" applyBorder="1" applyAlignment="1">
      <alignment horizontal="center" vertical="center"/>
    </xf>
    <xf numFmtId="4" fontId="0" fillId="0" borderId="6" xfId="0" applyNumberFormat="1" applyBorder="1" applyAlignment="1">
      <alignment horizontal="center" vertical="center" wrapText="1"/>
    </xf>
    <xf numFmtId="0" fontId="45" fillId="3" borderId="0" xfId="0" applyFont="1" applyFill="1"/>
    <xf numFmtId="0" fontId="49" fillId="0" borderId="0" xfId="0" applyFont="1" applyAlignment="1">
      <alignment horizontal="center" vertical="center" wrapText="1"/>
    </xf>
    <xf numFmtId="0" fontId="46" fillId="3" borderId="0" xfId="0" applyFont="1" applyFill="1"/>
    <xf numFmtId="0" fontId="47" fillId="0" borderId="0" xfId="0" applyFont="1" applyAlignment="1">
      <alignment horizontal="justify" vertical="center" wrapText="1" readingOrder="1"/>
    </xf>
    <xf numFmtId="0" fontId="47" fillId="0" borderId="0" xfId="0" applyFont="1" applyAlignment="1">
      <alignment horizontal="left" vertical="center" wrapText="1"/>
    </xf>
    <xf numFmtId="0" fontId="45" fillId="0" borderId="0" xfId="0" applyFont="1"/>
    <xf numFmtId="0" fontId="51" fillId="0" borderId="0" xfId="0" applyFont="1"/>
    <xf numFmtId="0" fontId="52" fillId="0" borderId="0" xfId="0" applyFont="1" applyAlignment="1">
      <alignment horizontal="center"/>
    </xf>
    <xf numFmtId="0" fontId="53" fillId="0" borderId="0" xfId="0" applyFont="1" applyAlignment="1">
      <alignment horizontal="center"/>
    </xf>
    <xf numFmtId="0" fontId="55" fillId="4" borderId="0" xfId="0" applyFont="1" applyFill="1" applyAlignment="1" applyProtection="1">
      <alignment horizontal="left" vertical="center" wrapText="1"/>
      <protection locked="0"/>
    </xf>
    <xf numFmtId="0" fontId="56" fillId="0" borderId="0" xfId="0" applyFont="1" applyAlignment="1" applyProtection="1">
      <alignment horizontal="left" vertical="center"/>
      <protection locked="0"/>
    </xf>
    <xf numFmtId="0" fontId="55" fillId="0" borderId="0" xfId="0" applyFont="1" applyAlignment="1" applyProtection="1">
      <alignment horizontal="center" vertical="center"/>
      <protection locked="0"/>
    </xf>
    <xf numFmtId="0" fontId="57" fillId="0" borderId="0" xfId="0" applyFont="1" applyAlignment="1" applyProtection="1">
      <alignment horizontal="center" vertical="center"/>
      <protection locked="0"/>
    </xf>
    <xf numFmtId="0" fontId="56" fillId="15" borderId="0" xfId="0" applyFont="1" applyFill="1" applyAlignment="1" applyProtection="1">
      <alignment vertical="center" wrapText="1"/>
      <protection locked="0"/>
    </xf>
    <xf numFmtId="0" fontId="55" fillId="4" borderId="26" xfId="0" applyFont="1" applyFill="1" applyBorder="1" applyAlignment="1" applyProtection="1">
      <alignment horizontal="left" vertical="center" wrapText="1"/>
      <protection locked="0"/>
    </xf>
    <xf numFmtId="0" fontId="55" fillId="4" borderId="0" xfId="0" applyFont="1" applyFill="1" applyAlignment="1" applyProtection="1">
      <alignment vertical="center" wrapText="1"/>
      <protection locked="0"/>
    </xf>
    <xf numFmtId="0" fontId="58" fillId="3" borderId="120" xfId="0" applyFont="1" applyFill="1" applyBorder="1" applyAlignment="1">
      <alignment horizontal="center" vertical="center" wrapText="1"/>
    </xf>
    <xf numFmtId="0" fontId="58" fillId="3" borderId="77" xfId="0" applyFont="1" applyFill="1" applyBorder="1" applyAlignment="1">
      <alignment horizontal="center" vertical="center" wrapText="1"/>
    </xf>
    <xf numFmtId="0" fontId="59" fillId="3" borderId="75" xfId="0" applyFont="1" applyFill="1" applyBorder="1" applyAlignment="1">
      <alignment horizontal="center" vertical="center" wrapText="1"/>
    </xf>
    <xf numFmtId="0" fontId="59" fillId="3" borderId="17" xfId="0" applyFont="1" applyFill="1" applyBorder="1" applyAlignment="1">
      <alignment horizontal="center" vertical="center" wrapText="1"/>
    </xf>
    <xf numFmtId="0" fontId="58" fillId="3" borderId="121" xfId="0" applyFont="1" applyFill="1" applyBorder="1" applyAlignment="1">
      <alignment horizontal="center" vertical="center" wrapText="1"/>
    </xf>
    <xf numFmtId="0" fontId="58" fillId="3" borderId="12" xfId="0" applyFont="1" applyFill="1" applyBorder="1" applyAlignment="1">
      <alignment horizontal="center" vertical="center" wrapText="1"/>
    </xf>
    <xf numFmtId="14" fontId="59" fillId="3" borderId="17" xfId="0" applyNumberFormat="1" applyFont="1" applyFill="1" applyBorder="1" applyAlignment="1">
      <alignment horizontal="center" vertical="center" wrapText="1"/>
    </xf>
    <xf numFmtId="0" fontId="66" fillId="21" borderId="125" xfId="0" applyFont="1" applyFill="1" applyBorder="1" applyAlignment="1">
      <alignment horizontal="center" vertical="center" wrapText="1" readingOrder="1"/>
    </xf>
    <xf numFmtId="0" fontId="66" fillId="21" borderId="125" xfId="0" applyFont="1" applyFill="1" applyBorder="1" applyAlignment="1">
      <alignment horizontal="left" vertical="center" wrapText="1"/>
    </xf>
    <xf numFmtId="0" fontId="51" fillId="3" borderId="0" xfId="0" applyFont="1" applyFill="1"/>
    <xf numFmtId="0" fontId="66" fillId="0" borderId="125" xfId="0" applyFont="1" applyBorder="1" applyAlignment="1">
      <alignment horizontal="center" vertical="center" wrapText="1" readingOrder="1"/>
    </xf>
    <xf numFmtId="0" fontId="66" fillId="0" borderId="125" xfId="0" applyFont="1" applyBorder="1" applyAlignment="1">
      <alignment horizontal="left" vertical="center" wrapText="1"/>
    </xf>
    <xf numFmtId="0" fontId="66" fillId="21" borderId="125" xfId="0" applyFont="1" applyFill="1" applyBorder="1" applyAlignment="1">
      <alignment horizontal="left" vertical="center" wrapText="1" readingOrder="1"/>
    </xf>
    <xf numFmtId="0" fontId="67" fillId="21" borderId="0" xfId="0" applyFont="1" applyFill="1"/>
    <xf numFmtId="0" fontId="66" fillId="21" borderId="125" xfId="0" applyFont="1" applyFill="1" applyBorder="1" applyAlignment="1">
      <alignment vertical="center" wrapText="1"/>
    </xf>
    <xf numFmtId="0" fontId="57" fillId="0" borderId="0" xfId="0" applyFont="1"/>
    <xf numFmtId="0" fontId="66" fillId="21" borderId="125" xfId="0" applyFont="1" applyFill="1" applyBorder="1" applyAlignment="1">
      <alignment vertical="center"/>
    </xf>
    <xf numFmtId="0" fontId="51" fillId="3" borderId="0" xfId="0" applyFont="1" applyFill="1" applyAlignment="1">
      <alignment horizontal="center" vertical="center"/>
    </xf>
    <xf numFmtId="0" fontId="69" fillId="3" borderId="11" xfId="1" quotePrefix="1" applyFont="1" applyFill="1" applyBorder="1" applyAlignment="1">
      <alignment horizontal="left" vertical="top" wrapText="1"/>
    </xf>
    <xf numFmtId="0" fontId="69" fillId="3" borderId="0" xfId="1" quotePrefix="1" applyFont="1" applyFill="1" applyAlignment="1">
      <alignment horizontal="center" vertical="center" wrapText="1"/>
    </xf>
    <xf numFmtId="0" fontId="70" fillId="3" borderId="0" xfId="1" quotePrefix="1" applyFont="1" applyFill="1" applyAlignment="1">
      <alignment horizontal="center" vertical="center" wrapText="1"/>
    </xf>
    <xf numFmtId="0" fontId="70" fillId="3" borderId="0" xfId="1" quotePrefix="1" applyFont="1" applyFill="1" applyAlignment="1">
      <alignment horizontal="left" vertical="top" wrapText="1"/>
    </xf>
    <xf numFmtId="0" fontId="73" fillId="3" borderId="15" xfId="1" applyFont="1" applyFill="1" applyBorder="1"/>
    <xf numFmtId="0" fontId="73" fillId="3" borderId="16" xfId="1" applyFont="1" applyFill="1" applyBorder="1" applyAlignment="1">
      <alignment horizontal="center" vertical="center"/>
    </xf>
    <xf numFmtId="0" fontId="74" fillId="3" borderId="16" xfId="1" applyFont="1" applyFill="1" applyBorder="1" applyAlignment="1">
      <alignment horizontal="left" vertical="center" wrapText="1"/>
    </xf>
    <xf numFmtId="0" fontId="73" fillId="3" borderId="16" xfId="1" applyFont="1" applyFill="1" applyBorder="1" applyAlignment="1">
      <alignment horizontal="left" vertical="center" wrapText="1"/>
    </xf>
    <xf numFmtId="0" fontId="73" fillId="3" borderId="40" xfId="1" applyFont="1" applyFill="1" applyBorder="1"/>
    <xf numFmtId="0" fontId="55" fillId="4" borderId="32" xfId="1" applyFont="1" applyFill="1" applyBorder="1" applyAlignment="1">
      <alignment horizontal="center" vertical="center"/>
    </xf>
    <xf numFmtId="0" fontId="73" fillId="3" borderId="42" xfId="1" applyFont="1" applyFill="1" applyBorder="1"/>
    <xf numFmtId="0" fontId="73" fillId="3" borderId="6" xfId="1" applyFont="1" applyFill="1" applyBorder="1" applyAlignment="1">
      <alignment horizontal="center" vertical="center"/>
    </xf>
    <xf numFmtId="0" fontId="72" fillId="3" borderId="115" xfId="0" applyFont="1" applyFill="1" applyBorder="1" applyAlignment="1">
      <alignment vertical="center" wrapText="1"/>
    </xf>
    <xf numFmtId="0" fontId="72" fillId="3" borderId="111" xfId="0" applyFont="1" applyFill="1" applyBorder="1" applyAlignment="1">
      <alignment vertical="center" wrapText="1"/>
    </xf>
    <xf numFmtId="0" fontId="71" fillId="3" borderId="11" xfId="1" applyFont="1" applyFill="1" applyBorder="1" applyAlignment="1">
      <alignment horizontal="left" vertical="center" wrapText="1"/>
    </xf>
    <xf numFmtId="0" fontId="51" fillId="3" borderId="11" xfId="0" applyFont="1" applyFill="1" applyBorder="1"/>
    <xf numFmtId="0" fontId="51" fillId="3" borderId="93" xfId="0" applyFont="1" applyFill="1" applyBorder="1" applyAlignment="1">
      <alignment horizontal="center" vertical="center"/>
    </xf>
    <xf numFmtId="0" fontId="73" fillId="3" borderId="11" xfId="1" applyFont="1" applyFill="1" applyBorder="1"/>
    <xf numFmtId="0" fontId="51" fillId="3" borderId="76" xfId="0" applyFont="1" applyFill="1" applyBorder="1"/>
    <xf numFmtId="0" fontId="51" fillId="3" borderId="76" xfId="0" applyFont="1" applyFill="1" applyBorder="1" applyAlignment="1">
      <alignment horizontal="center" vertical="center"/>
    </xf>
    <xf numFmtId="0" fontId="72" fillId="3" borderId="0" xfId="0" applyFont="1" applyFill="1" applyAlignment="1">
      <alignment horizontal="center" vertical="center" wrapText="1"/>
    </xf>
    <xf numFmtId="0" fontId="72" fillId="3" borderId="0" xfId="0" applyFont="1" applyFill="1" applyAlignment="1">
      <alignment horizontal="left" vertical="center" wrapText="1"/>
    </xf>
    <xf numFmtId="0" fontId="71" fillId="3" borderId="0" xfId="1" applyFont="1" applyFill="1" applyAlignment="1">
      <alignment horizontal="justify" vertical="center" wrapText="1"/>
    </xf>
    <xf numFmtId="0" fontId="71" fillId="3" borderId="12" xfId="1" applyFont="1" applyFill="1" applyBorder="1" applyAlignment="1">
      <alignment horizontal="justify" vertical="center" wrapText="1"/>
    </xf>
    <xf numFmtId="0" fontId="73" fillId="3" borderId="0" xfId="1" applyFont="1" applyFill="1" applyAlignment="1">
      <alignment horizontal="center" vertical="center"/>
    </xf>
    <xf numFmtId="0" fontId="57" fillId="3" borderId="0" xfId="0" applyFont="1" applyFill="1"/>
    <xf numFmtId="0" fontId="79" fillId="4" borderId="36" xfId="0" applyFont="1" applyFill="1" applyBorder="1" applyAlignment="1">
      <alignment horizontal="center" vertical="center" wrapText="1"/>
    </xf>
    <xf numFmtId="0" fontId="79" fillId="3" borderId="0" xfId="0" applyFont="1" applyFill="1" applyAlignment="1">
      <alignment horizontal="center" vertical="center"/>
    </xf>
    <xf numFmtId="0" fontId="79" fillId="2" borderId="0" xfId="0" applyFont="1" applyFill="1" applyAlignment="1">
      <alignment horizontal="center" vertical="center"/>
    </xf>
    <xf numFmtId="0" fontId="51" fillId="0" borderId="20" xfId="0" applyFont="1" applyBorder="1" applyAlignment="1">
      <alignment horizontal="justify" vertical="center" wrapText="1"/>
    </xf>
    <xf numFmtId="0" fontId="51" fillId="0" borderId="32" xfId="0" applyFont="1" applyBorder="1" applyAlignment="1">
      <alignment horizontal="center" vertical="center" wrapText="1"/>
    </xf>
    <xf numFmtId="0" fontId="51" fillId="0" borderId="6" xfId="0" applyFont="1" applyBorder="1" applyAlignment="1">
      <alignment horizontal="justify" vertical="center" wrapText="1"/>
    </xf>
    <xf numFmtId="0" fontId="51" fillId="0" borderId="6" xfId="0" applyFont="1" applyBorder="1" applyAlignment="1">
      <alignment horizontal="center" vertical="center" wrapText="1"/>
    </xf>
    <xf numFmtId="0" fontId="51" fillId="0" borderId="21" xfId="0" applyFont="1" applyBorder="1" applyAlignment="1">
      <alignment horizontal="justify" vertical="center" wrapText="1"/>
    </xf>
    <xf numFmtId="0" fontId="51" fillId="0" borderId="21" xfId="0" applyFont="1" applyBorder="1" applyAlignment="1">
      <alignment horizontal="center" vertical="center" wrapText="1"/>
    </xf>
    <xf numFmtId="0" fontId="51" fillId="0" borderId="20" xfId="0" applyFont="1" applyBorder="1" applyAlignment="1">
      <alignment horizontal="center" vertical="center" wrapText="1"/>
    </xf>
    <xf numFmtId="0" fontId="51" fillId="0" borderId="32" xfId="0" applyFont="1" applyBorder="1" applyAlignment="1">
      <alignment horizontal="justify" vertical="center" wrapText="1"/>
    </xf>
    <xf numFmtId="0" fontId="79" fillId="4" borderId="50" xfId="0" applyFont="1" applyFill="1" applyBorder="1" applyAlignment="1">
      <alignment horizontal="center" vertical="center"/>
    </xf>
    <xf numFmtId="0" fontId="77" fillId="4" borderId="55" xfId="0" applyFont="1" applyFill="1" applyBorder="1" applyAlignment="1">
      <alignment vertical="center"/>
    </xf>
    <xf numFmtId="0" fontId="77" fillId="4" borderId="56" xfId="0" applyFont="1" applyFill="1" applyBorder="1" applyAlignment="1">
      <alignment vertical="center"/>
    </xf>
    <xf numFmtId="0" fontId="79" fillId="4" borderId="65" xfId="0" applyFont="1" applyFill="1" applyBorder="1" applyAlignment="1">
      <alignment horizontal="center" vertical="center" textRotation="90" wrapText="1"/>
    </xf>
    <xf numFmtId="0" fontId="79" fillId="4" borderId="66" xfId="0" applyFont="1" applyFill="1" applyBorder="1" applyAlignment="1">
      <alignment horizontal="center" vertical="center" textRotation="90" wrapText="1"/>
    </xf>
    <xf numFmtId="0" fontId="79" fillId="4" borderId="67" xfId="0" applyFont="1" applyFill="1" applyBorder="1" applyAlignment="1">
      <alignment horizontal="center" vertical="center" wrapText="1"/>
    </xf>
    <xf numFmtId="0" fontId="79" fillId="4" borderId="36" xfId="0" applyFont="1" applyFill="1" applyBorder="1" applyAlignment="1">
      <alignment horizontal="center" vertical="center" textRotation="90" wrapText="1"/>
    </xf>
    <xf numFmtId="0" fontId="81" fillId="4" borderId="36" xfId="0" applyFont="1" applyFill="1" applyBorder="1" applyAlignment="1">
      <alignment horizontal="center" vertical="center" textRotation="90"/>
    </xf>
    <xf numFmtId="0" fontId="79" fillId="4" borderId="63" xfId="0" applyFont="1" applyFill="1" applyBorder="1" applyAlignment="1">
      <alignment horizontal="center" vertical="center" textRotation="90" wrapText="1"/>
    </xf>
    <xf numFmtId="0" fontId="79" fillId="4" borderId="5" xfId="0" applyFont="1" applyFill="1" applyBorder="1" applyAlignment="1">
      <alignment horizontal="center" vertical="center" textRotation="90" wrapText="1"/>
    </xf>
    <xf numFmtId="3" fontId="51" fillId="0" borderId="32" xfId="0" applyNumberFormat="1" applyFont="1" applyBorder="1" applyAlignment="1">
      <alignment horizontal="justify" vertical="center" wrapText="1"/>
    </xf>
    <xf numFmtId="0" fontId="73" fillId="0" borderId="32" xfId="0" applyFont="1" applyBorder="1" applyAlignment="1" applyProtection="1">
      <alignment horizontal="justify" vertical="center" wrapText="1"/>
      <protection locked="0"/>
    </xf>
    <xf numFmtId="2" fontId="51" fillId="0" borderId="32" xfId="3" applyNumberFormat="1" applyFont="1" applyBorder="1" applyAlignment="1">
      <alignment horizontal="center" vertical="center" wrapText="1"/>
    </xf>
    <xf numFmtId="3" fontId="51" fillId="0" borderId="6" xfId="0" applyNumberFormat="1" applyFont="1" applyBorder="1" applyAlignment="1">
      <alignment horizontal="justify" vertical="center" wrapText="1"/>
    </xf>
    <xf numFmtId="0" fontId="73" fillId="0" borderId="6" xfId="0" applyFont="1" applyBorder="1" applyAlignment="1" applyProtection="1">
      <alignment horizontal="justify" vertical="center" wrapText="1"/>
      <protection locked="0"/>
    </xf>
    <xf numFmtId="2" fontId="51" fillId="0" borderId="6" xfId="3" applyNumberFormat="1" applyFont="1" applyBorder="1" applyAlignment="1">
      <alignment horizontal="center" vertical="center" wrapText="1"/>
    </xf>
    <xf numFmtId="2" fontId="83" fillId="0" borderId="6" xfId="3" applyNumberFormat="1" applyFont="1" applyBorder="1" applyAlignment="1">
      <alignment horizontal="justify" vertical="center" wrapText="1"/>
    </xf>
    <xf numFmtId="0" fontId="82" fillId="0" borderId="6" xfId="0" applyFont="1" applyBorder="1" applyAlignment="1" applyProtection="1">
      <alignment horizontal="justify" vertical="center" wrapText="1"/>
      <protection locked="0"/>
    </xf>
    <xf numFmtId="2" fontId="51" fillId="0" borderId="6" xfId="3" applyNumberFormat="1" applyFont="1" applyBorder="1" applyAlignment="1">
      <alignment horizontal="justify" vertical="center" wrapText="1"/>
    </xf>
    <xf numFmtId="3" fontId="51" fillId="0" borderId="21" xfId="0" applyNumberFormat="1" applyFont="1" applyBorder="1" applyAlignment="1">
      <alignment horizontal="justify" vertical="center" wrapText="1"/>
    </xf>
    <xf numFmtId="0" fontId="73" fillId="0" borderId="21" xfId="0" applyFont="1" applyBorder="1" applyAlignment="1" applyProtection="1">
      <alignment horizontal="justify" vertical="center" wrapText="1"/>
      <protection locked="0"/>
    </xf>
    <xf numFmtId="2" fontId="51" fillId="0" borderId="21" xfId="3" applyNumberFormat="1" applyFont="1" applyBorder="1" applyAlignment="1">
      <alignment horizontal="center" vertical="center" wrapText="1"/>
    </xf>
    <xf numFmtId="2" fontId="51" fillId="0" borderId="21" xfId="3" applyNumberFormat="1" applyFont="1" applyBorder="1" applyAlignment="1">
      <alignment horizontal="justify" vertical="center" wrapText="1"/>
    </xf>
    <xf numFmtId="3" fontId="51" fillId="0" borderId="20" xfId="0" applyNumberFormat="1" applyFont="1" applyBorder="1" applyAlignment="1">
      <alignment horizontal="justify" vertical="center" wrapText="1"/>
    </xf>
    <xf numFmtId="0" fontId="73" fillId="0" borderId="20" xfId="0" applyFont="1" applyBorder="1" applyAlignment="1" applyProtection="1">
      <alignment horizontal="justify" vertical="center" wrapText="1"/>
      <protection locked="0"/>
    </xf>
    <xf numFmtId="2" fontId="51" fillId="0" borderId="20" xfId="3" applyNumberFormat="1" applyFont="1" applyBorder="1" applyAlignment="1">
      <alignment horizontal="center" vertical="center" wrapText="1"/>
    </xf>
    <xf numFmtId="3" fontId="51" fillId="0" borderId="29" xfId="0" applyNumberFormat="1" applyFont="1" applyBorder="1" applyAlignment="1">
      <alignment horizontal="justify" vertical="center" wrapText="1"/>
    </xf>
    <xf numFmtId="0" fontId="51" fillId="0" borderId="29" xfId="0" applyFont="1" applyBorder="1" applyAlignment="1">
      <alignment horizontal="justify" vertical="center" wrapText="1"/>
    </xf>
    <xf numFmtId="0" fontId="64" fillId="0" borderId="29" xfId="0" applyFont="1" applyBorder="1" applyAlignment="1" applyProtection="1">
      <alignment horizontal="justify" vertical="center" wrapText="1"/>
      <protection locked="0"/>
    </xf>
    <xf numFmtId="0" fontId="51" fillId="0" borderId="29" xfId="0" applyFont="1" applyBorder="1" applyAlignment="1">
      <alignment horizontal="center" vertical="center" wrapText="1"/>
    </xf>
    <xf numFmtId="2" fontId="51" fillId="0" borderId="29" xfId="3" applyNumberFormat="1" applyFont="1" applyBorder="1" applyAlignment="1">
      <alignment horizontal="center" vertical="center" wrapText="1"/>
    </xf>
    <xf numFmtId="2" fontId="51" fillId="0" borderId="29" xfId="3" applyNumberFormat="1" applyFont="1" applyBorder="1" applyAlignment="1">
      <alignment horizontal="justify" vertical="center" wrapText="1"/>
    </xf>
    <xf numFmtId="2" fontId="84" fillId="0" borderId="32" xfId="3" applyNumberFormat="1" applyFont="1" applyBorder="1" applyAlignment="1">
      <alignment horizontal="justify" vertical="center" wrapText="1"/>
    </xf>
    <xf numFmtId="0" fontId="57" fillId="3" borderId="76" xfId="0" applyFont="1" applyFill="1" applyBorder="1"/>
    <xf numFmtId="0" fontId="57" fillId="0" borderId="76" xfId="0" applyFont="1" applyBorder="1"/>
    <xf numFmtId="2" fontId="84" fillId="0" borderId="6" xfId="3" applyNumberFormat="1" applyFont="1" applyBorder="1" applyAlignment="1">
      <alignment horizontal="justify" vertical="center" wrapText="1"/>
    </xf>
    <xf numFmtId="0" fontId="64" fillId="0" borderId="21" xfId="0" applyFont="1" applyBorder="1" applyAlignment="1" applyProtection="1">
      <alignment horizontal="justify" vertical="center" wrapText="1"/>
      <protection locked="0"/>
    </xf>
    <xf numFmtId="0" fontId="57" fillId="3" borderId="16" xfId="0" applyFont="1" applyFill="1" applyBorder="1"/>
    <xf numFmtId="0" fontId="57" fillId="0" borderId="16" xfId="0" applyFont="1" applyBorder="1"/>
    <xf numFmtId="0" fontId="84" fillId="0" borderId="0" xfId="0" applyFont="1" applyAlignment="1">
      <alignment wrapText="1"/>
    </xf>
    <xf numFmtId="2" fontId="84" fillId="0" borderId="21" xfId="3" applyNumberFormat="1" applyFont="1" applyBorder="1" applyAlignment="1">
      <alignment horizontal="justify" vertical="center" wrapText="1"/>
    </xf>
    <xf numFmtId="3" fontId="51" fillId="0" borderId="0" xfId="0" applyNumberFormat="1" applyFont="1" applyAlignment="1">
      <alignment horizontal="left"/>
    </xf>
    <xf numFmtId="2" fontId="51" fillId="0" borderId="0" xfId="3" applyNumberFormat="1" applyFont="1"/>
    <xf numFmtId="164" fontId="51" fillId="0" borderId="0" xfId="3" applyNumberFormat="1" applyFont="1" applyAlignment="1">
      <alignment horizontal="center"/>
    </xf>
    <xf numFmtId="164" fontId="51" fillId="0" borderId="0" xfId="3" applyNumberFormat="1" applyFont="1"/>
    <xf numFmtId="2" fontId="64" fillId="0" borderId="32" xfId="3" applyNumberFormat="1" applyFont="1" applyBorder="1" applyAlignment="1">
      <alignment horizontal="justify" vertical="center" wrapText="1"/>
    </xf>
    <xf numFmtId="0" fontId="51" fillId="0" borderId="6" xfId="0" applyFont="1" applyBorder="1" applyAlignment="1">
      <alignment horizontal="left" vertical="center" wrapText="1"/>
    </xf>
    <xf numFmtId="2" fontId="64" fillId="0" borderId="6" xfId="3" applyNumberFormat="1" applyFont="1" applyBorder="1" applyAlignment="1">
      <alignment horizontal="justify" vertical="center" wrapText="1"/>
    </xf>
    <xf numFmtId="0" fontId="73" fillId="3" borderId="32" xfId="0" applyFont="1" applyFill="1" applyBorder="1" applyAlignment="1" applyProtection="1">
      <alignment horizontal="justify" vertical="center" wrapText="1"/>
      <protection locked="0"/>
    </xf>
    <xf numFmtId="0" fontId="73" fillId="3" borderId="6" xfId="0" applyFont="1" applyFill="1" applyBorder="1" applyAlignment="1" applyProtection="1">
      <alignment horizontal="justify" vertical="center" wrapText="1"/>
      <protection locked="0"/>
    </xf>
    <xf numFmtId="3" fontId="51" fillId="3" borderId="6" xfId="0" applyNumberFormat="1" applyFont="1" applyFill="1" applyBorder="1" applyAlignment="1">
      <alignment horizontal="justify" vertical="center" wrapText="1"/>
    </xf>
    <xf numFmtId="0" fontId="51" fillId="3" borderId="6" xfId="0" applyFont="1" applyFill="1" applyBorder="1" applyAlignment="1">
      <alignment horizontal="justify" vertical="center" wrapText="1"/>
    </xf>
    <xf numFmtId="0" fontId="12" fillId="3" borderId="6" xfId="0" applyFont="1" applyFill="1" applyBorder="1" applyAlignment="1">
      <alignment vertical="center" wrapText="1"/>
    </xf>
    <xf numFmtId="0" fontId="12" fillId="3" borderId="6" xfId="0" applyFont="1" applyFill="1" applyBorder="1" applyAlignment="1">
      <alignment vertical="center"/>
    </xf>
    <xf numFmtId="0" fontId="86" fillId="3" borderId="6" xfId="0" applyFont="1" applyFill="1" applyBorder="1" applyAlignment="1" applyProtection="1">
      <alignment horizontal="justify" vertical="center" wrapText="1"/>
      <protection locked="0"/>
    </xf>
    <xf numFmtId="0" fontId="51" fillId="3" borderId="6" xfId="0" applyFont="1" applyFill="1" applyBorder="1" applyAlignment="1">
      <alignment horizontal="center" vertical="center" wrapText="1"/>
    </xf>
    <xf numFmtId="0" fontId="56" fillId="15" borderId="0" xfId="0" applyFont="1" applyFill="1" applyAlignment="1" applyProtection="1">
      <alignment horizontal="center" vertical="center" wrapText="1"/>
      <protection locked="0"/>
    </xf>
    <xf numFmtId="0" fontId="66" fillId="21" borderId="126" xfId="0" applyFont="1" applyFill="1" applyBorder="1" applyAlignment="1">
      <alignment horizontal="left" vertical="center" wrapText="1"/>
    </xf>
    <xf numFmtId="0" fontId="66" fillId="21" borderId="127" xfId="0" applyFont="1" applyFill="1" applyBorder="1" applyAlignment="1">
      <alignment horizontal="left" vertical="center" wrapText="1"/>
    </xf>
    <xf numFmtId="0" fontId="87" fillId="0" borderId="0" xfId="0" applyFont="1" applyAlignment="1" applyProtection="1">
      <alignment vertical="center"/>
      <protection locked="0"/>
    </xf>
    <xf numFmtId="0" fontId="87" fillId="0" borderId="0" xfId="0" applyFont="1" applyProtection="1">
      <protection locked="0"/>
    </xf>
    <xf numFmtId="0" fontId="87" fillId="0" borderId="0" xfId="0" applyFont="1"/>
    <xf numFmtId="0" fontId="89" fillId="19" borderId="122" xfId="0" applyFont="1" applyFill="1" applyBorder="1" applyAlignment="1" applyProtection="1">
      <alignment horizontal="left" vertical="center" wrapText="1"/>
      <protection locked="0"/>
    </xf>
    <xf numFmtId="0" fontId="89" fillId="19" borderId="122" xfId="0" applyFont="1" applyFill="1" applyBorder="1" applyAlignment="1" applyProtection="1">
      <alignment horizontal="center" vertical="center"/>
      <protection locked="0"/>
    </xf>
    <xf numFmtId="0" fontId="90" fillId="5" borderId="122" xfId="0" applyFont="1" applyFill="1" applyBorder="1" applyAlignment="1" applyProtection="1">
      <alignment horizontal="left" vertical="center" wrapText="1"/>
      <protection locked="0"/>
    </xf>
    <xf numFmtId="0" fontId="87" fillId="0" borderId="0" xfId="0" applyFont="1" applyAlignment="1" applyProtection="1">
      <alignment horizontal="left" vertical="center"/>
      <protection locked="0"/>
    </xf>
    <xf numFmtId="0" fontId="89" fillId="0" borderId="0" xfId="0" applyFont="1" applyAlignment="1" applyProtection="1">
      <alignment horizontal="center" vertical="center"/>
      <protection locked="0"/>
    </xf>
    <xf numFmtId="0" fontId="87" fillId="0" borderId="0" xfId="0" applyFont="1" applyAlignment="1" applyProtection="1">
      <alignment horizontal="center" vertical="center"/>
      <protection locked="0"/>
    </xf>
    <xf numFmtId="0" fontId="87" fillId="0" borderId="0" xfId="0" applyFont="1" applyAlignment="1" applyProtection="1">
      <alignment horizontal="left"/>
      <protection locked="0"/>
    </xf>
    <xf numFmtId="0" fontId="87" fillId="0" borderId="0" xfId="0" applyFont="1" applyAlignment="1" applyProtection="1">
      <alignment horizontal="center"/>
      <protection locked="0"/>
    </xf>
    <xf numFmtId="0" fontId="91" fillId="20" borderId="125" xfId="0" applyFont="1" applyFill="1" applyBorder="1" applyAlignment="1">
      <alignment horizontal="center" vertical="center" wrapText="1" readingOrder="1"/>
    </xf>
    <xf numFmtId="0" fontId="91" fillId="0" borderId="125" xfId="0" applyFont="1" applyBorder="1" applyAlignment="1">
      <alignment horizontal="left" vertical="center" wrapText="1" readingOrder="1"/>
    </xf>
    <xf numFmtId="0" fontId="87" fillId="3" borderId="0" xfId="0" applyFont="1" applyFill="1"/>
    <xf numFmtId="0" fontId="91" fillId="0" borderId="125" xfId="0" applyFont="1" applyBorder="1" applyAlignment="1">
      <alignment horizontal="center" vertical="center" wrapText="1" readingOrder="1"/>
    </xf>
    <xf numFmtId="0" fontId="90" fillId="0" borderId="0" xfId="0" applyFont="1" applyAlignment="1">
      <alignment vertical="center" wrapText="1"/>
    </xf>
    <xf numFmtId="0" fontId="89" fillId="0" borderId="0" xfId="0" applyFont="1"/>
    <xf numFmtId="0" fontId="87" fillId="0" borderId="129" xfId="0" applyFont="1" applyBorder="1" applyAlignment="1">
      <alignment horizontal="center" vertical="center" wrapText="1"/>
    </xf>
    <xf numFmtId="0" fontId="87" fillId="0" borderId="132" xfId="0" applyFont="1" applyBorder="1" applyAlignment="1">
      <alignment horizontal="center" vertical="center" wrapText="1"/>
    </xf>
    <xf numFmtId="0" fontId="87" fillId="0" borderId="133" xfId="0" applyFont="1" applyBorder="1" applyAlignment="1">
      <alignment horizontal="center" vertical="center" wrapText="1"/>
    </xf>
    <xf numFmtId="0" fontId="87" fillId="0" borderId="134" xfId="0" applyFont="1" applyBorder="1"/>
    <xf numFmtId="0" fontId="87" fillId="0" borderId="135" xfId="0" applyFont="1" applyBorder="1" applyAlignment="1">
      <alignment horizontal="center" vertical="center" wrapText="1"/>
    </xf>
    <xf numFmtId="0" fontId="87" fillId="0" borderId="138" xfId="0" applyFont="1" applyBorder="1" applyAlignment="1">
      <alignment horizontal="center" vertical="center" wrapText="1"/>
    </xf>
    <xf numFmtId="0" fontId="87" fillId="0" borderId="139" xfId="0" applyFont="1" applyBorder="1" applyAlignment="1">
      <alignment horizontal="center" vertical="center" wrapText="1"/>
    </xf>
    <xf numFmtId="0" fontId="87" fillId="0" borderId="0" xfId="0" applyFont="1" applyAlignment="1">
      <alignment horizontal="left"/>
    </xf>
    <xf numFmtId="0" fontId="87" fillId="0" borderId="0" xfId="0" applyFont="1" applyAlignment="1">
      <alignment horizontal="center"/>
    </xf>
    <xf numFmtId="0" fontId="87" fillId="0" borderId="133" xfId="0" applyFont="1" applyBorder="1"/>
    <xf numFmtId="0" fontId="93" fillId="0" borderId="0" xfId="0" applyFont="1" applyAlignment="1">
      <alignment wrapText="1"/>
    </xf>
    <xf numFmtId="0" fontId="95" fillId="0" borderId="0" xfId="0" applyFont="1"/>
    <xf numFmtId="0" fontId="97" fillId="20" borderId="122" xfId="0" applyFont="1" applyFill="1" applyBorder="1" applyAlignment="1">
      <alignment horizontal="center" vertical="center"/>
    </xf>
    <xf numFmtId="0" fontId="97" fillId="5" borderId="122" xfId="0" applyFont="1" applyFill="1" applyBorder="1" applyAlignment="1">
      <alignment horizontal="center" vertical="center"/>
    </xf>
    <xf numFmtId="0" fontId="97" fillId="5" borderId="122" xfId="0" applyFont="1" applyFill="1" applyBorder="1" applyAlignment="1">
      <alignment vertical="center" wrapText="1"/>
    </xf>
    <xf numFmtId="0" fontId="97" fillId="21" borderId="122" xfId="0" applyFont="1" applyFill="1" applyBorder="1" applyAlignment="1">
      <alignment horizontal="left" vertical="center" wrapText="1"/>
    </xf>
    <xf numFmtId="0" fontId="93" fillId="21" borderId="122" xfId="0" applyFont="1" applyFill="1" applyBorder="1" applyAlignment="1">
      <alignment horizontal="center" vertical="center" wrapText="1"/>
    </xf>
    <xf numFmtId="0" fontId="98" fillId="21" borderId="122" xfId="0" applyFont="1" applyFill="1" applyBorder="1" applyAlignment="1">
      <alignment horizontal="center" vertical="center" wrapText="1"/>
    </xf>
    <xf numFmtId="0" fontId="99" fillId="21" borderId="122" xfId="0" applyFont="1" applyFill="1" applyBorder="1" applyAlignment="1">
      <alignment horizontal="center" vertical="center" wrapText="1"/>
    </xf>
    <xf numFmtId="0" fontId="97" fillId="0" borderId="122" xfId="0" applyFont="1" applyBorder="1" applyAlignment="1">
      <alignment vertical="center" wrapText="1"/>
    </xf>
    <xf numFmtId="0" fontId="99" fillId="21" borderId="140" xfId="0" applyFont="1" applyFill="1" applyBorder="1" applyAlignment="1">
      <alignment horizontal="center" vertical="center" wrapText="1"/>
    </xf>
    <xf numFmtId="0" fontId="99" fillId="21" borderId="141" xfId="0" applyFont="1" applyFill="1" applyBorder="1" applyAlignment="1">
      <alignment horizontal="center" vertical="center" wrapText="1"/>
    </xf>
    <xf numFmtId="0" fontId="99" fillId="21" borderId="142" xfId="0" applyFont="1" applyFill="1" applyBorder="1" applyAlignment="1">
      <alignment horizontal="center" vertical="center" wrapText="1"/>
    </xf>
    <xf numFmtId="0" fontId="93" fillId="21" borderId="122" xfId="0" applyFont="1" applyFill="1" applyBorder="1" applyAlignment="1">
      <alignment horizontal="center" vertical="center"/>
    </xf>
    <xf numFmtId="0" fontId="98" fillId="21" borderId="122" xfId="0" applyFont="1" applyFill="1" applyBorder="1" applyAlignment="1">
      <alignment horizontal="center" vertical="center"/>
    </xf>
    <xf numFmtId="0" fontId="97" fillId="0" borderId="122" xfId="0" applyFont="1" applyBorder="1" applyAlignment="1">
      <alignment horizontal="left" vertical="center" wrapText="1"/>
    </xf>
    <xf numFmtId="0" fontId="93" fillId="3" borderId="122" xfId="0" applyFont="1" applyFill="1" applyBorder="1" applyAlignment="1">
      <alignment horizontal="center" vertical="center"/>
    </xf>
    <xf numFmtId="0" fontId="95" fillId="3" borderId="122" xfId="0" applyFont="1" applyFill="1" applyBorder="1" applyAlignment="1">
      <alignment horizontal="center" vertical="center"/>
    </xf>
    <xf numFmtId="0" fontId="95" fillId="3" borderId="122" xfId="0" applyFont="1" applyFill="1" applyBorder="1" applyAlignment="1">
      <alignment horizontal="center" vertical="center" wrapText="1"/>
    </xf>
    <xf numFmtId="0" fontId="95" fillId="0" borderId="122" xfId="0" applyFont="1" applyBorder="1" applyAlignment="1">
      <alignment horizontal="left" vertical="center"/>
    </xf>
    <xf numFmtId="0" fontId="95" fillId="0" borderId="0" xfId="0" applyFont="1" applyAlignment="1">
      <alignment horizontal="left"/>
    </xf>
    <xf numFmtId="0" fontId="93" fillId="0" borderId="0" xfId="0" applyFont="1" applyAlignment="1">
      <alignment horizontal="center"/>
    </xf>
    <xf numFmtId="0" fontId="95" fillId="0" borderId="0" xfId="0" applyFont="1" applyAlignment="1">
      <alignment horizontal="center"/>
    </xf>
    <xf numFmtId="0" fontId="100" fillId="0" borderId="6" xfId="0" applyFont="1" applyBorder="1" applyAlignment="1" applyProtection="1">
      <alignment horizontal="justify" vertical="center" wrapText="1"/>
      <protection locked="0"/>
    </xf>
    <xf numFmtId="3" fontId="87" fillId="0" borderId="6" xfId="0" applyNumberFormat="1" applyFont="1" applyBorder="1" applyAlignment="1">
      <alignment horizontal="justify" vertical="center" wrapText="1"/>
    </xf>
    <xf numFmtId="0" fontId="101" fillId="4" borderId="36" xfId="0" applyFont="1" applyFill="1" applyBorder="1" applyAlignment="1">
      <alignment horizontal="center" vertical="center" textRotation="90" wrapText="1"/>
    </xf>
    <xf numFmtId="2" fontId="90" fillId="0" borderId="20" xfId="3" applyNumberFormat="1" applyFont="1" applyBorder="1" applyAlignment="1">
      <alignment horizontal="justify" vertical="center" wrapText="1"/>
    </xf>
    <xf numFmtId="2" fontId="90" fillId="0" borderId="6" xfId="3" applyNumberFormat="1" applyFont="1" applyBorder="1" applyAlignment="1">
      <alignment horizontal="justify" vertical="center" wrapText="1"/>
    </xf>
    <xf numFmtId="0" fontId="87" fillId="0" borderId="6" xfId="0" applyFont="1" applyBorder="1" applyAlignment="1">
      <alignment horizontal="center" vertical="center" wrapText="1"/>
    </xf>
    <xf numFmtId="0" fontId="100" fillId="0" borderId="32" xfId="0" applyFont="1" applyBorder="1" applyAlignment="1" applyProtection="1">
      <alignment horizontal="justify" vertical="center" wrapText="1"/>
      <protection locked="0"/>
    </xf>
    <xf numFmtId="0" fontId="11" fillId="3" borderId="29" xfId="0" applyFont="1" applyFill="1" applyBorder="1" applyAlignment="1">
      <alignment horizontal="center" vertical="center"/>
    </xf>
    <xf numFmtId="0" fontId="11" fillId="3" borderId="109" xfId="0" applyFont="1" applyFill="1" applyBorder="1" applyAlignment="1">
      <alignment horizontal="center" vertical="center"/>
    </xf>
    <xf numFmtId="0" fontId="105" fillId="4" borderId="10" xfId="0" applyFont="1" applyFill="1" applyBorder="1" applyAlignment="1">
      <alignment horizontal="left" vertical="center"/>
    </xf>
    <xf numFmtId="0" fontId="105" fillId="4" borderId="10" xfId="0" applyFont="1" applyFill="1" applyBorder="1" applyAlignment="1">
      <alignment vertical="center"/>
    </xf>
    <xf numFmtId="0" fontId="105" fillId="4" borderId="10" xfId="0" applyFont="1" applyFill="1" applyBorder="1" applyAlignment="1">
      <alignment horizontal="center" vertical="center"/>
    </xf>
    <xf numFmtId="0" fontId="105" fillId="4" borderId="34" xfId="0" applyFont="1" applyFill="1" applyBorder="1" applyAlignment="1">
      <alignment vertical="center"/>
    </xf>
    <xf numFmtId="0" fontId="106" fillId="3" borderId="0" xfId="0" applyFont="1" applyFill="1"/>
    <xf numFmtId="0" fontId="106" fillId="0" borderId="0" xfId="0" applyFont="1"/>
    <xf numFmtId="0" fontId="105" fillId="4" borderId="0" xfId="0" applyFont="1" applyFill="1" applyAlignment="1">
      <alignment horizontal="left" vertical="center"/>
    </xf>
    <xf numFmtId="0" fontId="105" fillId="4" borderId="0" xfId="0" applyFont="1" applyFill="1" applyAlignment="1">
      <alignment vertical="center"/>
    </xf>
    <xf numFmtId="0" fontId="105" fillId="4" borderId="0" xfId="0" applyFont="1" applyFill="1" applyAlignment="1">
      <alignment horizontal="center" vertical="center"/>
    </xf>
    <xf numFmtId="0" fontId="105" fillId="4" borderId="33" xfId="0" applyFont="1" applyFill="1" applyBorder="1" applyAlignment="1">
      <alignment vertical="center"/>
    </xf>
    <xf numFmtId="0" fontId="107" fillId="3" borderId="31" xfId="0" applyFont="1" applyFill="1" applyBorder="1" applyAlignment="1">
      <alignment horizontal="center" vertical="center"/>
    </xf>
    <xf numFmtId="0" fontId="107" fillId="3" borderId="0" xfId="0" applyFont="1" applyFill="1" applyAlignment="1">
      <alignment horizontal="center" vertical="center"/>
    </xf>
    <xf numFmtId="0" fontId="109" fillId="3" borderId="6" xfId="0" applyFont="1" applyFill="1" applyBorder="1" applyAlignment="1" applyProtection="1">
      <alignment horizontal="left" vertical="center"/>
      <protection locked="0"/>
    </xf>
    <xf numFmtId="0" fontId="109" fillId="3" borderId="6" xfId="0" applyFont="1" applyFill="1" applyBorder="1" applyAlignment="1" applyProtection="1">
      <alignment horizontal="left" vertical="center" wrapText="1"/>
      <protection locked="0"/>
    </xf>
    <xf numFmtId="0" fontId="109" fillId="3" borderId="6" xfId="0" applyFont="1" applyFill="1" applyBorder="1" applyAlignment="1" applyProtection="1">
      <alignment vertical="center" wrapText="1"/>
      <protection locked="0"/>
    </xf>
    <xf numFmtId="0" fontId="110" fillId="4" borderId="60" xfId="0" applyFont="1" applyFill="1" applyBorder="1" applyAlignment="1">
      <alignment vertical="center"/>
    </xf>
    <xf numFmtId="0" fontId="110" fillId="4" borderId="0" xfId="0" applyFont="1" applyFill="1" applyAlignment="1">
      <alignment vertical="center"/>
    </xf>
    <xf numFmtId="0" fontId="110" fillId="4" borderId="53" xfId="0" applyFont="1" applyFill="1" applyBorder="1" applyAlignment="1">
      <alignment horizontal="center" vertical="center"/>
    </xf>
    <xf numFmtId="0" fontId="110" fillId="4" borderId="36" xfId="0" applyFont="1" applyFill="1" applyBorder="1" applyAlignment="1">
      <alignment horizontal="center" vertical="center" wrapText="1"/>
    </xf>
    <xf numFmtId="0" fontId="110" fillId="4" borderId="70" xfId="0" applyFont="1" applyFill="1" applyBorder="1" applyAlignment="1">
      <alignment horizontal="center" vertical="center" wrapText="1"/>
    </xf>
    <xf numFmtId="0" fontId="110" fillId="4" borderId="62" xfId="0" applyFont="1" applyFill="1" applyBorder="1" applyAlignment="1">
      <alignment horizontal="center" vertical="center" wrapText="1"/>
    </xf>
    <xf numFmtId="0" fontId="110" fillId="3" borderId="0" xfId="0" applyFont="1" applyFill="1" applyAlignment="1">
      <alignment horizontal="center" vertical="center"/>
    </xf>
    <xf numFmtId="0" fontId="110" fillId="2" borderId="0" xfId="0" applyFont="1" applyFill="1" applyAlignment="1">
      <alignment horizontal="center" vertical="center"/>
    </xf>
    <xf numFmtId="0" fontId="107" fillId="0" borderId="20" xfId="0" applyFont="1" applyBorder="1" applyAlignment="1">
      <alignment horizontal="justify" vertical="center" wrapText="1"/>
    </xf>
    <xf numFmtId="0" fontId="107" fillId="0" borderId="32" xfId="0" applyFont="1" applyBorder="1" applyAlignment="1">
      <alignment horizontal="center" vertical="center" wrapText="1"/>
    </xf>
    <xf numFmtId="0" fontId="113" fillId="3" borderId="32" xfId="0" applyFont="1" applyFill="1" applyBorder="1" applyAlignment="1">
      <alignment horizontal="center" vertical="center" wrapText="1"/>
    </xf>
    <xf numFmtId="1" fontId="107" fillId="0" borderId="32" xfId="4" applyNumberFormat="1" applyFont="1" applyBorder="1" applyAlignment="1">
      <alignment horizontal="center" vertical="center" wrapText="1"/>
    </xf>
    <xf numFmtId="0" fontId="107" fillId="0" borderId="6" xfId="0" applyFont="1" applyBorder="1" applyAlignment="1">
      <alignment horizontal="justify" vertical="center" wrapText="1"/>
    </xf>
    <xf numFmtId="0" fontId="107" fillId="0" borderId="6" xfId="0" applyFont="1" applyBorder="1" applyAlignment="1">
      <alignment horizontal="center" vertical="center" wrapText="1"/>
    </xf>
    <xf numFmtId="0" fontId="113" fillId="3" borderId="6" xfId="0" applyFont="1" applyFill="1" applyBorder="1" applyAlignment="1">
      <alignment horizontal="center" vertical="center" wrapText="1"/>
    </xf>
    <xf numFmtId="1" fontId="107" fillId="0" borderId="6" xfId="4" applyNumberFormat="1" applyFont="1" applyBorder="1" applyAlignment="1">
      <alignment horizontal="center" vertical="center" wrapText="1"/>
    </xf>
    <xf numFmtId="0" fontId="113" fillId="0" borderId="6" xfId="0" applyFont="1" applyBorder="1" applyAlignment="1">
      <alignment horizontal="justify" vertical="center" wrapText="1"/>
    </xf>
    <xf numFmtId="0" fontId="107" fillId="0" borderId="21" xfId="0" applyFont="1" applyBorder="1" applyAlignment="1">
      <alignment horizontal="justify" vertical="center" wrapText="1"/>
    </xf>
    <xf numFmtId="0" fontId="107" fillId="0" borderId="21" xfId="0" applyFont="1" applyBorder="1" applyAlignment="1">
      <alignment horizontal="center" vertical="center" wrapText="1"/>
    </xf>
    <xf numFmtId="0" fontId="113" fillId="3" borderId="21" xfId="0" applyFont="1" applyFill="1" applyBorder="1" applyAlignment="1">
      <alignment horizontal="center" vertical="center" wrapText="1"/>
    </xf>
    <xf numFmtId="1" fontId="107" fillId="0" borderId="21" xfId="4" applyNumberFormat="1" applyFont="1" applyBorder="1" applyAlignment="1">
      <alignment horizontal="center" vertical="center" wrapText="1"/>
    </xf>
    <xf numFmtId="0" fontId="118" fillId="0" borderId="6" xfId="0" applyFont="1" applyBorder="1" applyAlignment="1">
      <alignment horizontal="justify" vertical="center" wrapText="1"/>
    </xf>
    <xf numFmtId="0" fontId="107" fillId="0" borderId="11" xfId="0" applyFont="1" applyBorder="1" applyAlignment="1">
      <alignment horizontal="left"/>
    </xf>
    <xf numFmtId="0" fontId="107" fillId="0" borderId="87" xfId="0" applyFont="1" applyBorder="1" applyAlignment="1">
      <alignment horizontal="justify" vertical="center" wrapText="1"/>
    </xf>
    <xf numFmtId="0" fontId="107" fillId="0" borderId="88" xfId="0" applyFont="1" applyBorder="1" applyAlignment="1">
      <alignment horizontal="justify" vertical="center" wrapText="1"/>
    </xf>
    <xf numFmtId="0" fontId="107" fillId="0" borderId="25" xfId="0" applyFont="1" applyBorder="1" applyAlignment="1">
      <alignment horizontal="center" vertical="center" wrapText="1"/>
    </xf>
    <xf numFmtId="0" fontId="107" fillId="0" borderId="20" xfId="0" applyFont="1" applyBorder="1" applyAlignment="1">
      <alignment horizontal="left" vertical="center" wrapText="1"/>
    </xf>
    <xf numFmtId="0" fontId="107" fillId="0" borderId="20" xfId="0" applyFont="1" applyBorder="1" applyAlignment="1">
      <alignment horizontal="center" vertical="center" wrapText="1"/>
    </xf>
    <xf numFmtId="0" fontId="107" fillId="0" borderId="43" xfId="0" applyFont="1" applyBorder="1" applyAlignment="1">
      <alignment horizontal="center" vertical="center" wrapText="1"/>
    </xf>
    <xf numFmtId="0" fontId="107" fillId="0" borderId="6" xfId="0" applyFont="1" applyBorder="1" applyAlignment="1">
      <alignment vertical="center" wrapText="1"/>
    </xf>
    <xf numFmtId="0" fontId="107" fillId="0" borderId="20" xfId="0" applyFont="1" applyBorder="1" applyAlignment="1">
      <alignment vertical="center" wrapText="1"/>
    </xf>
    <xf numFmtId="0" fontId="113" fillId="0" borderId="20" xfId="0" applyFont="1" applyBorder="1" applyAlignment="1">
      <alignment horizontal="center" vertical="center" wrapText="1"/>
    </xf>
    <xf numFmtId="0" fontId="111" fillId="0" borderId="20" xfId="0" applyFont="1" applyBorder="1" applyAlignment="1">
      <alignment horizontal="justify" vertical="center" wrapText="1"/>
    </xf>
    <xf numFmtId="0" fontId="107" fillId="0" borderId="0" xfId="0" applyFont="1"/>
    <xf numFmtId="0" fontId="111" fillId="0" borderId="6" xfId="0" applyFont="1" applyBorder="1" applyAlignment="1">
      <alignment horizontal="justify" vertical="center" wrapText="1"/>
    </xf>
    <xf numFmtId="0" fontId="122" fillId="0" borderId="6" xfId="0" applyFont="1" applyBorder="1" applyAlignment="1">
      <alignment horizontal="justify" vertical="center" wrapText="1"/>
    </xf>
    <xf numFmtId="1" fontId="107" fillId="0" borderId="20" xfId="4" applyNumberFormat="1" applyFont="1" applyBorder="1" applyAlignment="1">
      <alignment horizontal="center" vertical="center" wrapText="1"/>
    </xf>
    <xf numFmtId="0" fontId="107" fillId="0" borderId="21" xfId="0" applyFont="1" applyBorder="1" applyAlignment="1">
      <alignment horizontal="left" vertical="top" wrapText="1"/>
    </xf>
    <xf numFmtId="0" fontId="107" fillId="0" borderId="0" xfId="0" applyFont="1" applyAlignment="1">
      <alignment horizontal="left"/>
    </xf>
    <xf numFmtId="0" fontId="107" fillId="0" borderId="0" xfId="0" applyFont="1" applyAlignment="1">
      <alignment horizontal="center"/>
    </xf>
    <xf numFmtId="14" fontId="56" fillId="15" borderId="0" xfId="0" applyNumberFormat="1" applyFont="1" applyFill="1" applyAlignment="1" applyProtection="1">
      <alignment horizontal="center" vertical="center" wrapText="1"/>
      <protection locked="0"/>
    </xf>
    <xf numFmtId="0" fontId="56" fillId="15" borderId="0" xfId="0" applyFont="1" applyFill="1" applyAlignment="1" applyProtection="1">
      <alignment horizontal="center" vertical="center" wrapText="1"/>
      <protection locked="0"/>
    </xf>
    <xf numFmtId="0" fontId="50" fillId="0" borderId="0" xfId="0" applyFont="1" applyAlignment="1">
      <alignment horizontal="center" wrapText="1"/>
    </xf>
    <xf numFmtId="0" fontId="54" fillId="0" borderId="0" xfId="0" applyFont="1" applyAlignment="1">
      <alignment horizontal="center"/>
    </xf>
    <xf numFmtId="0" fontId="56" fillId="15" borderId="0" xfId="0" applyFont="1" applyFill="1" applyAlignment="1" applyProtection="1">
      <alignment horizontal="center" vertical="center"/>
      <protection locked="0"/>
    </xf>
    <xf numFmtId="0" fontId="60" fillId="0" borderId="0" xfId="0" applyFont="1" applyAlignment="1">
      <alignment horizontal="center"/>
    </xf>
    <xf numFmtId="0" fontId="51" fillId="0" borderId="74" xfId="0" applyFont="1" applyBorder="1" applyAlignment="1">
      <alignment horizontal="left" vertical="top" wrapText="1"/>
    </xf>
    <xf numFmtId="0" fontId="51" fillId="0" borderId="76" xfId="0" applyFont="1" applyBorder="1" applyAlignment="1">
      <alignment horizontal="left" vertical="top" wrapText="1"/>
    </xf>
    <xf numFmtId="0" fontId="51" fillId="0" borderId="77" xfId="0" applyFont="1" applyBorder="1" applyAlignment="1">
      <alignment horizontal="left" vertical="top" wrapText="1"/>
    </xf>
    <xf numFmtId="0" fontId="51" fillId="0" borderId="11" xfId="0" applyFont="1" applyBorder="1" applyAlignment="1">
      <alignment horizontal="left" vertical="top" wrapText="1"/>
    </xf>
    <xf numFmtId="0" fontId="51" fillId="0" borderId="0" xfId="0" applyFont="1" applyAlignment="1">
      <alignment horizontal="left" vertical="top" wrapText="1"/>
    </xf>
    <xf numFmtId="0" fontId="51" fillId="0" borderId="12" xfId="0" applyFont="1" applyBorder="1" applyAlignment="1">
      <alignment horizontal="left" vertical="top" wrapText="1"/>
    </xf>
    <xf numFmtId="0" fontId="51" fillId="0" borderId="15" xfId="0" applyFont="1" applyBorder="1" applyAlignment="1">
      <alignment horizontal="left" vertical="top" wrapText="1"/>
    </xf>
    <xf numFmtId="0" fontId="51" fillId="0" borderId="16" xfId="0" applyFont="1" applyBorder="1" applyAlignment="1">
      <alignment horizontal="left" vertical="top" wrapText="1"/>
    </xf>
    <xf numFmtId="0" fontId="51" fillId="0" borderId="17" xfId="0" applyFont="1" applyBorder="1" applyAlignment="1">
      <alignment horizontal="left" vertical="top" wrapText="1"/>
    </xf>
    <xf numFmtId="0" fontId="88" fillId="0" borderId="0" xfId="0" applyFont="1" applyAlignment="1" applyProtection="1">
      <alignment horizontal="center" vertical="center" wrapText="1"/>
      <protection locked="0"/>
    </xf>
    <xf numFmtId="0" fontId="90" fillId="5" borderId="123" xfId="0" applyFont="1" applyFill="1" applyBorder="1" applyAlignment="1" applyProtection="1">
      <alignment horizontal="center" vertical="center" wrapText="1"/>
      <protection locked="0"/>
    </xf>
    <xf numFmtId="0" fontId="90" fillId="5" borderId="124" xfId="0" applyFont="1" applyFill="1" applyBorder="1" applyAlignment="1" applyProtection="1">
      <alignment horizontal="center" vertical="center" wrapText="1"/>
      <protection locked="0"/>
    </xf>
    <xf numFmtId="0" fontId="90" fillId="5" borderId="122" xfId="0" applyFont="1" applyFill="1" applyBorder="1" applyAlignment="1" applyProtection="1">
      <alignment horizontal="center" vertical="center"/>
      <protection locked="0"/>
    </xf>
    <xf numFmtId="0" fontId="89" fillId="5" borderId="122" xfId="0" applyFont="1" applyFill="1" applyBorder="1" applyAlignment="1" applyProtection="1">
      <alignment horizontal="center" vertical="center"/>
      <protection locked="0"/>
    </xf>
    <xf numFmtId="0" fontId="91" fillId="0" borderId="122" xfId="0" applyFont="1" applyBorder="1" applyAlignment="1" applyProtection="1">
      <alignment horizontal="center" vertical="center"/>
      <protection locked="0"/>
    </xf>
    <xf numFmtId="0" fontId="91" fillId="20" borderId="122" xfId="0" applyFont="1" applyFill="1" applyBorder="1" applyAlignment="1" applyProtection="1">
      <alignment horizontal="center" vertical="center"/>
      <protection locked="0"/>
    </xf>
    <xf numFmtId="0" fontId="90" fillId="5" borderId="122" xfId="0" applyFont="1" applyFill="1" applyBorder="1" applyAlignment="1" applyProtection="1">
      <alignment horizontal="center" vertical="center" wrapText="1"/>
      <protection locked="0"/>
    </xf>
    <xf numFmtId="0" fontId="92" fillId="19" borderId="125" xfId="0" applyFont="1" applyFill="1" applyBorder="1" applyAlignment="1">
      <alignment horizontal="center" vertical="center" wrapText="1" readingOrder="1"/>
    </xf>
    <xf numFmtId="0" fontId="91" fillId="0" borderId="125" xfId="0" applyFont="1" applyBorder="1" applyAlignment="1">
      <alignment horizontal="left" vertical="center" wrapText="1" readingOrder="1"/>
    </xf>
    <xf numFmtId="0" fontId="91" fillId="0" borderId="125" xfId="0" applyFont="1" applyBorder="1" applyAlignment="1">
      <alignment horizontal="center" vertical="center" wrapText="1" readingOrder="1"/>
    </xf>
    <xf numFmtId="0" fontId="66" fillId="0" borderId="126" xfId="0" applyFont="1" applyBorder="1" applyAlignment="1">
      <alignment horizontal="center" vertical="center" wrapText="1" readingOrder="1"/>
    </xf>
    <xf numFmtId="0" fontId="66" fillId="0" borderId="127" xfId="0" applyFont="1" applyBorder="1" applyAlignment="1">
      <alignment horizontal="center" vertical="center" wrapText="1" readingOrder="1"/>
    </xf>
    <xf numFmtId="0" fontId="66" fillId="0" borderId="126" xfId="0" applyFont="1" applyBorder="1" applyAlignment="1">
      <alignment horizontal="left" vertical="center" wrapText="1"/>
    </xf>
    <xf numFmtId="0" fontId="66" fillId="0" borderId="127" xfId="0" applyFont="1" applyBorder="1" applyAlignment="1">
      <alignment horizontal="left" vertical="center" wrapText="1"/>
    </xf>
    <xf numFmtId="0" fontId="66" fillId="21" borderId="126" xfId="0" applyFont="1" applyFill="1" applyBorder="1" applyAlignment="1">
      <alignment horizontal="left" vertical="center" wrapText="1"/>
    </xf>
    <xf numFmtId="0" fontId="66" fillId="21" borderId="127" xfId="0" applyFont="1" applyFill="1" applyBorder="1" applyAlignment="1">
      <alignment horizontal="left" vertical="center" wrapText="1"/>
    </xf>
    <xf numFmtId="0" fontId="66" fillId="21" borderId="126" xfId="0" applyFont="1" applyFill="1" applyBorder="1" applyAlignment="1">
      <alignment vertical="center" wrapText="1"/>
    </xf>
    <xf numFmtId="0" fontId="66" fillId="21" borderId="127" xfId="0" applyFont="1" applyFill="1" applyBorder="1" applyAlignment="1">
      <alignment vertical="center" wrapText="1"/>
    </xf>
    <xf numFmtId="0" fontId="91" fillId="0" borderId="126" xfId="0" applyFont="1" applyBorder="1" applyAlignment="1">
      <alignment horizontal="center" vertical="center" wrapText="1" readingOrder="1"/>
    </xf>
    <xf numFmtId="0" fontId="91" fillId="0" borderId="127" xfId="0" applyFont="1" applyBorder="1" applyAlignment="1">
      <alignment horizontal="center" vertical="center" wrapText="1" readingOrder="1"/>
    </xf>
    <xf numFmtId="0" fontId="87" fillId="0" borderId="136" xfId="0" applyFont="1" applyBorder="1" applyAlignment="1">
      <alignment horizontal="center" vertical="center" wrapText="1"/>
    </xf>
    <xf numFmtId="0" fontId="87" fillId="0" borderId="137" xfId="0" applyFont="1" applyBorder="1" applyAlignment="1">
      <alignment horizontal="center" vertical="center"/>
    </xf>
    <xf numFmtId="0" fontId="91" fillId="0" borderId="128" xfId="0" applyFont="1" applyBorder="1" applyAlignment="1">
      <alignment horizontal="center" vertical="center" wrapText="1" readingOrder="1"/>
    </xf>
    <xf numFmtId="0" fontId="66" fillId="21" borderId="126" xfId="0" applyFont="1" applyFill="1" applyBorder="1" applyAlignment="1">
      <alignment horizontal="center" vertical="center" wrapText="1" readingOrder="1"/>
    </xf>
    <xf numFmtId="0" fontId="66" fillId="21" borderId="127" xfId="0" applyFont="1" applyFill="1" applyBorder="1" applyAlignment="1">
      <alignment horizontal="center" vertical="center" wrapText="1" readingOrder="1"/>
    </xf>
    <xf numFmtId="0" fontId="87" fillId="0" borderId="130" xfId="0" applyFont="1" applyBorder="1" applyAlignment="1">
      <alignment horizontal="center" vertical="center" wrapText="1"/>
    </xf>
    <xf numFmtId="0" fontId="87" fillId="0" borderId="131" xfId="0" applyFont="1" applyBorder="1" applyAlignment="1">
      <alignment horizontal="center" vertical="center"/>
    </xf>
    <xf numFmtId="0" fontId="94" fillId="0" borderId="0" xfId="0" applyFont="1" applyAlignment="1">
      <alignment horizontal="center" vertical="center" wrapText="1"/>
    </xf>
    <xf numFmtId="0" fontId="96" fillId="19" borderId="122" xfId="0" applyFont="1" applyFill="1" applyBorder="1" applyAlignment="1">
      <alignment horizontal="center"/>
    </xf>
    <xf numFmtId="0" fontId="97" fillId="20" borderId="122" xfId="0" applyFont="1" applyFill="1" applyBorder="1" applyAlignment="1">
      <alignment horizontal="center" vertical="center" wrapText="1"/>
    </xf>
    <xf numFmtId="0" fontId="97" fillId="20" borderId="122" xfId="0" applyFont="1" applyFill="1" applyBorder="1" applyAlignment="1">
      <alignment horizontal="center" vertical="center"/>
    </xf>
    <xf numFmtId="0" fontId="97" fillId="21" borderId="140" xfId="0" applyFont="1" applyFill="1" applyBorder="1" applyAlignment="1">
      <alignment horizontal="left" vertical="center" wrapText="1"/>
    </xf>
    <xf numFmtId="0" fontId="97" fillId="21" borderId="141" xfId="0" applyFont="1" applyFill="1" applyBorder="1" applyAlignment="1">
      <alignment horizontal="left" vertical="center" wrapText="1"/>
    </xf>
    <xf numFmtId="0" fontId="97" fillId="21" borderId="142" xfId="0" applyFont="1" applyFill="1" applyBorder="1" applyAlignment="1">
      <alignment horizontal="left" vertical="center" wrapText="1"/>
    </xf>
    <xf numFmtId="0" fontId="93" fillId="21" borderId="140" xfId="0" applyFont="1" applyFill="1" applyBorder="1" applyAlignment="1">
      <alignment horizontal="center" vertical="center" wrapText="1"/>
    </xf>
    <xf numFmtId="0" fontId="93" fillId="21" borderId="141" xfId="0" applyFont="1" applyFill="1" applyBorder="1" applyAlignment="1">
      <alignment horizontal="center" vertical="center" wrapText="1"/>
    </xf>
    <xf numFmtId="0" fontId="93" fillId="21" borderId="142" xfId="0" applyFont="1" applyFill="1" applyBorder="1" applyAlignment="1">
      <alignment horizontal="center" vertical="center" wrapText="1"/>
    </xf>
    <xf numFmtId="0" fontId="98" fillId="21" borderId="140" xfId="0" applyFont="1" applyFill="1" applyBorder="1" applyAlignment="1">
      <alignment horizontal="center" vertical="center" wrapText="1"/>
    </xf>
    <xf numFmtId="0" fontId="98" fillId="21" borderId="141" xfId="0" applyFont="1" applyFill="1" applyBorder="1" applyAlignment="1">
      <alignment horizontal="center" vertical="center" wrapText="1"/>
    </xf>
    <xf numFmtId="0" fontId="98" fillId="21" borderId="142" xfId="0" applyFont="1" applyFill="1" applyBorder="1" applyAlignment="1">
      <alignment horizontal="center" vertical="center" wrapText="1"/>
    </xf>
    <xf numFmtId="0" fontId="71" fillId="3" borderId="0" xfId="1" applyFont="1" applyFill="1" applyAlignment="1">
      <alignment horizontal="justify" vertical="center" wrapText="1"/>
    </xf>
    <xf numFmtId="0" fontId="71" fillId="3" borderId="0" xfId="1" applyFont="1" applyFill="1" applyAlignment="1">
      <alignment horizontal="left" vertical="center" wrapText="1"/>
    </xf>
    <xf numFmtId="0" fontId="71" fillId="3" borderId="0" xfId="1" applyFont="1" applyFill="1" applyAlignment="1">
      <alignment horizontal="center" vertical="center" wrapText="1"/>
    </xf>
    <xf numFmtId="0" fontId="73" fillId="3" borderId="11" xfId="1" applyFont="1" applyFill="1" applyBorder="1" applyAlignment="1">
      <alignment horizontal="left" vertical="top" wrapText="1"/>
    </xf>
    <xf numFmtId="0" fontId="73" fillId="3" borderId="0" xfId="1" applyFont="1" applyFill="1" applyAlignment="1">
      <alignment horizontal="left" vertical="top" wrapText="1"/>
    </xf>
    <xf numFmtId="0" fontId="73" fillId="3" borderId="12" xfId="1" applyFont="1" applyFill="1" applyBorder="1" applyAlignment="1">
      <alignment horizontal="left" vertical="top" wrapText="1"/>
    </xf>
    <xf numFmtId="0" fontId="73" fillId="3" borderId="15" xfId="1" applyFont="1" applyFill="1" applyBorder="1" applyAlignment="1">
      <alignment horizontal="left" vertical="top" wrapText="1"/>
    </xf>
    <xf numFmtId="0" fontId="73" fillId="3" borderId="16" xfId="1" applyFont="1" applyFill="1" applyBorder="1" applyAlignment="1">
      <alignment horizontal="left" vertical="top" wrapText="1"/>
    </xf>
    <xf numFmtId="0" fontId="73" fillId="3" borderId="17" xfId="1" applyFont="1" applyFill="1" applyBorder="1" applyAlignment="1">
      <alignment horizontal="left" vertical="top" wrapText="1"/>
    </xf>
    <xf numFmtId="0" fontId="72" fillId="3" borderId="6" xfId="0" applyFont="1" applyFill="1" applyBorder="1" applyAlignment="1">
      <alignment horizontal="left" vertical="center" wrapText="1"/>
    </xf>
    <xf numFmtId="0" fontId="71" fillId="3" borderId="6" xfId="1" applyFont="1" applyFill="1" applyBorder="1" applyAlignment="1">
      <alignment horizontal="justify" vertical="center" wrapText="1"/>
    </xf>
    <xf numFmtId="0" fontId="71" fillId="3" borderId="72" xfId="1" applyFont="1" applyFill="1" applyBorder="1" applyAlignment="1">
      <alignment horizontal="justify" vertical="center" wrapText="1"/>
    </xf>
    <xf numFmtId="0" fontId="72" fillId="3" borderId="26" xfId="0" applyFont="1" applyFill="1" applyBorder="1" applyAlignment="1">
      <alignment horizontal="left" vertical="center" wrapText="1"/>
    </xf>
    <xf numFmtId="0" fontId="72" fillId="3" borderId="28" xfId="0" applyFont="1" applyFill="1" applyBorder="1" applyAlignment="1">
      <alignment horizontal="left" vertical="center" wrapText="1"/>
    </xf>
    <xf numFmtId="0" fontId="71" fillId="3" borderId="26" xfId="1" applyFont="1" applyFill="1" applyBorder="1" applyAlignment="1">
      <alignment horizontal="justify" vertical="center" wrapText="1"/>
    </xf>
    <xf numFmtId="0" fontId="71" fillId="3" borderId="95" xfId="1" applyFont="1" applyFill="1" applyBorder="1" applyAlignment="1">
      <alignment horizontal="justify" vertical="center" wrapText="1"/>
    </xf>
    <xf numFmtId="0" fontId="51" fillId="0" borderId="0" xfId="0" applyFont="1" applyAlignment="1">
      <alignment horizontal="left" vertical="center" wrapText="1"/>
    </xf>
    <xf numFmtId="0" fontId="51" fillId="0" borderId="12" xfId="0" applyFont="1" applyBorder="1" applyAlignment="1">
      <alignment horizontal="left" vertical="center" wrapText="1"/>
    </xf>
    <xf numFmtId="0" fontId="71" fillId="3" borderId="11" xfId="1" applyFont="1" applyFill="1" applyBorder="1" applyAlignment="1">
      <alignment horizontal="left" vertical="top" wrapText="1"/>
    </xf>
    <xf numFmtId="0" fontId="71" fillId="3" borderId="0" xfId="1" applyFont="1" applyFill="1" applyAlignment="1">
      <alignment horizontal="left" vertical="top" wrapText="1"/>
    </xf>
    <xf numFmtId="0" fontId="71" fillId="3" borderId="12" xfId="1" applyFont="1" applyFill="1" applyBorder="1" applyAlignment="1">
      <alignment horizontal="left" vertical="top" wrapText="1"/>
    </xf>
    <xf numFmtId="0" fontId="75" fillId="4" borderId="81" xfId="2" applyFont="1" applyFill="1" applyBorder="1" applyAlignment="1">
      <alignment horizontal="center" vertical="center" wrapText="1"/>
    </xf>
    <xf numFmtId="0" fontId="75" fillId="4" borderId="81" xfId="1" applyFont="1" applyFill="1" applyBorder="1" applyAlignment="1">
      <alignment horizontal="center" vertical="center"/>
    </xf>
    <xf numFmtId="0" fontId="75" fillId="4" borderId="94" xfId="1" applyFont="1" applyFill="1" applyBorder="1" applyAlignment="1">
      <alignment horizontal="center" vertical="center"/>
    </xf>
    <xf numFmtId="0" fontId="72" fillId="7" borderId="6" xfId="0" applyFont="1" applyFill="1" applyBorder="1" applyAlignment="1">
      <alignment horizontal="left" vertical="center" wrapText="1"/>
    </xf>
    <xf numFmtId="0" fontId="71" fillId="3" borderId="118" xfId="1" applyFont="1" applyFill="1" applyBorder="1" applyAlignment="1">
      <alignment horizontal="justify" vertical="center" wrapText="1"/>
    </xf>
    <xf numFmtId="0" fontId="71" fillId="3" borderId="114" xfId="1" applyFont="1" applyFill="1" applyBorder="1" applyAlignment="1">
      <alignment horizontal="justify" vertical="center" wrapText="1"/>
    </xf>
    <xf numFmtId="0" fontId="72" fillId="7" borderId="26" xfId="0" applyFont="1" applyFill="1" applyBorder="1" applyAlignment="1">
      <alignment horizontal="left" vertical="center" wrapText="1"/>
    </xf>
    <xf numFmtId="0" fontId="72" fillId="7" borderId="28" xfId="0" applyFont="1" applyFill="1" applyBorder="1" applyAlignment="1">
      <alignment horizontal="left" vertical="center" wrapText="1"/>
    </xf>
    <xf numFmtId="0" fontId="71" fillId="3" borderId="113" xfId="1" applyFont="1" applyFill="1" applyBorder="1" applyAlignment="1">
      <alignment horizontal="justify" vertical="center" wrapText="1"/>
    </xf>
    <xf numFmtId="0" fontId="72" fillId="3" borderId="115" xfId="0" applyFont="1" applyFill="1" applyBorder="1" applyAlignment="1">
      <alignment vertical="center" wrapText="1"/>
    </xf>
    <xf numFmtId="0" fontId="72" fillId="3" borderId="111" xfId="0" applyFont="1" applyFill="1" applyBorder="1" applyAlignment="1">
      <alignment vertical="center" wrapText="1"/>
    </xf>
    <xf numFmtId="0" fontId="72" fillId="3" borderId="116" xfId="0" applyFont="1" applyFill="1" applyBorder="1" applyAlignment="1">
      <alignment vertical="center" wrapText="1"/>
    </xf>
    <xf numFmtId="0" fontId="72" fillId="3" borderId="117" xfId="0" applyFont="1" applyFill="1" applyBorder="1" applyAlignment="1">
      <alignment vertical="center" wrapText="1"/>
    </xf>
    <xf numFmtId="0" fontId="72" fillId="3" borderId="112" xfId="0" applyFont="1" applyFill="1" applyBorder="1" applyAlignment="1">
      <alignment vertical="center" wrapText="1"/>
    </xf>
    <xf numFmtId="0" fontId="72" fillId="3" borderId="111" xfId="0" applyFont="1" applyFill="1" applyBorder="1" applyAlignment="1">
      <alignment horizontal="left" vertical="center" wrapText="1"/>
    </xf>
    <xf numFmtId="0" fontId="72" fillId="3" borderId="112" xfId="0" applyFont="1" applyFill="1" applyBorder="1" applyAlignment="1">
      <alignment horizontal="left" vertical="center" wrapText="1"/>
    </xf>
    <xf numFmtId="0" fontId="68" fillId="4" borderId="7" xfId="1" applyFont="1" applyFill="1" applyBorder="1" applyAlignment="1">
      <alignment horizontal="center" vertical="center" wrapText="1"/>
    </xf>
    <xf numFmtId="0" fontId="68" fillId="4" borderId="8" xfId="1" applyFont="1" applyFill="1" applyBorder="1" applyAlignment="1">
      <alignment horizontal="center" vertical="center" wrapText="1"/>
    </xf>
    <xf numFmtId="0" fontId="68" fillId="4" borderId="89" xfId="1" applyFont="1" applyFill="1" applyBorder="1" applyAlignment="1">
      <alignment horizontal="center" vertical="center" wrapText="1"/>
    </xf>
    <xf numFmtId="0" fontId="69" fillId="3" borderId="9" xfId="1" quotePrefix="1" applyFont="1" applyFill="1" applyBorder="1" applyAlignment="1">
      <alignment horizontal="left" vertical="top" wrapText="1"/>
    </xf>
    <xf numFmtId="0" fontId="69" fillId="3" borderId="10" xfId="1" quotePrefix="1" applyFont="1" applyFill="1" applyBorder="1" applyAlignment="1">
      <alignment horizontal="left" vertical="top" wrapText="1"/>
    </xf>
    <xf numFmtId="0" fontId="70" fillId="3" borderId="10" xfId="1" quotePrefix="1" applyFont="1" applyFill="1" applyBorder="1" applyAlignment="1">
      <alignment horizontal="left" vertical="top" wrapText="1"/>
    </xf>
    <xf numFmtId="0" fontId="70" fillId="3" borderId="90" xfId="1" quotePrefix="1" applyFont="1" applyFill="1" applyBorder="1" applyAlignment="1">
      <alignment horizontal="left" vertical="top" wrapText="1"/>
    </xf>
    <xf numFmtId="0" fontId="64" fillId="3" borderId="13" xfId="1" quotePrefix="1" applyFont="1" applyFill="1" applyBorder="1" applyAlignment="1">
      <alignment horizontal="justify" vertical="center" wrapText="1"/>
    </xf>
    <xf numFmtId="0" fontId="64" fillId="3" borderId="14" xfId="1" quotePrefix="1" applyFont="1" applyFill="1" applyBorder="1" applyAlignment="1">
      <alignment horizontal="justify" vertical="center" wrapText="1"/>
    </xf>
    <xf numFmtId="0" fontId="64" fillId="3" borderId="91" xfId="1" quotePrefix="1" applyFont="1" applyFill="1" applyBorder="1" applyAlignment="1">
      <alignment horizontal="justify" vertical="center" wrapText="1"/>
    </xf>
    <xf numFmtId="0" fontId="71" fillId="0" borderId="11" xfId="1" quotePrefix="1" applyFont="1" applyBorder="1" applyAlignment="1">
      <alignment horizontal="left" vertical="top" wrapText="1"/>
    </xf>
    <xf numFmtId="0" fontId="71" fillId="0" borderId="0" xfId="1" quotePrefix="1" applyFont="1" applyAlignment="1">
      <alignment horizontal="left" vertical="top" wrapText="1"/>
    </xf>
    <xf numFmtId="0" fontId="71" fillId="0" borderId="12" xfId="1" quotePrefix="1" applyFont="1" applyBorder="1" applyAlignment="1">
      <alignment horizontal="left" vertical="top" wrapText="1"/>
    </xf>
    <xf numFmtId="0" fontId="75" fillId="4" borderId="76" xfId="2" applyFont="1" applyFill="1" applyBorder="1" applyAlignment="1">
      <alignment horizontal="center" vertical="center" wrapText="1"/>
    </xf>
    <xf numFmtId="0" fontId="75" fillId="4" borderId="92" xfId="2" applyFont="1" applyFill="1" applyBorder="1" applyAlignment="1">
      <alignment horizontal="center" vertical="center" wrapText="1"/>
    </xf>
    <xf numFmtId="0" fontId="75" fillId="4" borderId="110" xfId="1" applyFont="1" applyFill="1" applyBorder="1" applyAlignment="1">
      <alignment horizontal="center" vertical="center"/>
    </xf>
    <xf numFmtId="0" fontId="75" fillId="4" borderId="89" xfId="1" applyFont="1" applyFill="1" applyBorder="1" applyAlignment="1">
      <alignment horizontal="center" vertical="center"/>
    </xf>
    <xf numFmtId="0" fontId="107" fillId="11" borderId="86" xfId="0" applyFont="1" applyFill="1" applyBorder="1" applyAlignment="1">
      <alignment horizontal="center" vertical="center" wrapText="1"/>
    </xf>
    <xf numFmtId="0" fontId="107" fillId="11" borderId="87" xfId="0" applyFont="1" applyFill="1" applyBorder="1" applyAlignment="1">
      <alignment horizontal="center" vertical="center" wrapText="1"/>
    </xf>
    <xf numFmtId="0" fontId="107" fillId="11" borderId="88" xfId="0" applyFont="1" applyFill="1" applyBorder="1" applyAlignment="1">
      <alignment horizontal="center" vertical="center" wrapText="1"/>
    </xf>
    <xf numFmtId="0" fontId="107" fillId="0" borderId="34" xfId="0" applyFont="1" applyBorder="1" applyAlignment="1">
      <alignment horizontal="center" vertical="center" wrapText="1"/>
    </xf>
    <xf numFmtId="0" fontId="107" fillId="0" borderId="33" xfId="0" applyFont="1" applyBorder="1" applyAlignment="1">
      <alignment horizontal="center" vertical="center" wrapText="1"/>
    </xf>
    <xf numFmtId="0" fontId="107" fillId="0" borderId="82" xfId="0" applyFont="1" applyBorder="1" applyAlignment="1">
      <alignment horizontal="center" vertical="center" wrapText="1"/>
    </xf>
    <xf numFmtId="0" fontId="113" fillId="3" borderId="31" xfId="0" applyFont="1" applyFill="1" applyBorder="1" applyAlignment="1">
      <alignment horizontal="center" vertical="center" wrapText="1"/>
    </xf>
    <xf numFmtId="0" fontId="113" fillId="3" borderId="0" xfId="0" applyFont="1" applyFill="1" applyAlignment="1">
      <alignment horizontal="center" vertical="center" wrapText="1"/>
    </xf>
    <xf numFmtId="0" fontId="121" fillId="10" borderId="11" xfId="0" applyFont="1" applyFill="1" applyBorder="1" applyAlignment="1">
      <alignment horizontal="center" vertical="center" wrapText="1"/>
    </xf>
    <xf numFmtId="0" fontId="121" fillId="10" borderId="0" xfId="0" applyFont="1" applyFill="1" applyAlignment="1">
      <alignment horizontal="center" vertical="center" wrapText="1"/>
    </xf>
    <xf numFmtId="0" fontId="121" fillId="10" borderId="12" xfId="0" applyFont="1" applyFill="1" applyBorder="1" applyAlignment="1">
      <alignment horizontal="center" vertical="center" wrapText="1"/>
    </xf>
    <xf numFmtId="0" fontId="107" fillId="0" borderId="40" xfId="0" applyFont="1" applyBorder="1" applyAlignment="1">
      <alignment horizontal="center" vertical="center" wrapText="1"/>
    </xf>
    <xf numFmtId="0" fontId="107" fillId="0" borderId="42" xfId="0" applyFont="1" applyBorder="1" applyAlignment="1">
      <alignment horizontal="center" vertical="center" wrapText="1"/>
    </xf>
    <xf numFmtId="0" fontId="107" fillId="0" borderId="119" xfId="0" applyFont="1" applyBorder="1" applyAlignment="1">
      <alignment horizontal="center" vertical="center" wrapText="1"/>
    </xf>
    <xf numFmtId="9" fontId="107" fillId="0" borderId="41" xfId="4" applyFont="1" applyBorder="1" applyAlignment="1">
      <alignment horizontal="center" vertical="center" wrapText="1"/>
    </xf>
    <xf numFmtId="9" fontId="107" fillId="0" borderId="25" xfId="4" applyFont="1" applyBorder="1" applyAlignment="1">
      <alignment horizontal="center" vertical="center" wrapText="1"/>
    </xf>
    <xf numFmtId="9" fontId="107" fillId="0" borderId="43" xfId="4" applyFont="1" applyBorder="1" applyAlignment="1">
      <alignment horizontal="center" vertical="center" wrapText="1"/>
    </xf>
    <xf numFmtId="0" fontId="116" fillId="0" borderId="41" xfId="0" applyFont="1" applyBorder="1" applyAlignment="1">
      <alignment horizontal="center" vertical="center" wrapText="1"/>
    </xf>
    <xf numFmtId="0" fontId="116" fillId="0" borderId="25" xfId="0" applyFont="1" applyBorder="1" applyAlignment="1">
      <alignment horizontal="center" vertical="center" wrapText="1"/>
    </xf>
    <xf numFmtId="0" fontId="116" fillId="0" borderId="43" xfId="0" applyFont="1" applyBorder="1" applyAlignment="1">
      <alignment horizontal="center" vertical="center" wrapText="1"/>
    </xf>
    <xf numFmtId="0" fontId="107" fillId="0" borderId="41" xfId="0" applyFont="1" applyBorder="1" applyAlignment="1">
      <alignment horizontal="center" vertical="center" wrapText="1"/>
    </xf>
    <xf numFmtId="0" fontId="107" fillId="0" borderId="25" xfId="0" applyFont="1" applyBorder="1" applyAlignment="1">
      <alignment horizontal="center" vertical="center" wrapText="1"/>
    </xf>
    <xf numFmtId="0" fontId="107" fillId="0" borderId="43" xfId="0" applyFont="1" applyBorder="1" applyAlignment="1">
      <alignment horizontal="center" vertical="center" wrapText="1"/>
    </xf>
    <xf numFmtId="0" fontId="107" fillId="0" borderId="102" xfId="0" applyFont="1" applyBorder="1" applyAlignment="1">
      <alignment horizontal="center" vertical="center" wrapText="1"/>
    </xf>
    <xf numFmtId="0" fontId="107" fillId="0" borderId="103" xfId="0" applyFont="1" applyBorder="1" applyAlignment="1">
      <alignment horizontal="center" vertical="center" wrapText="1"/>
    </xf>
    <xf numFmtId="0" fontId="107" fillId="0" borderId="104" xfId="0" applyFont="1" applyBorder="1" applyAlignment="1">
      <alignment horizontal="center" vertical="center" wrapText="1"/>
    </xf>
    <xf numFmtId="0" fontId="107" fillId="0" borderId="32" xfId="0" applyFont="1" applyBorder="1" applyAlignment="1">
      <alignment horizontal="center" vertical="center" wrapText="1"/>
    </xf>
    <xf numFmtId="0" fontId="107" fillId="0" borderId="6" xfId="0" applyFont="1" applyBorder="1" applyAlignment="1">
      <alignment horizontal="center" vertical="center" wrapText="1"/>
    </xf>
    <xf numFmtId="0" fontId="107" fillId="0" borderId="21" xfId="0" applyFont="1" applyBorder="1" applyAlignment="1">
      <alignment horizontal="center" vertical="center" wrapText="1"/>
    </xf>
    <xf numFmtId="0" fontId="107" fillId="0" borderId="71" xfId="0" applyFont="1" applyBorder="1" applyAlignment="1">
      <alignment horizontal="center" vertical="center" wrapText="1"/>
    </xf>
    <xf numFmtId="0" fontId="107" fillId="0" borderId="72" xfId="0" applyFont="1" applyBorder="1" applyAlignment="1">
      <alignment horizontal="center" vertical="center" wrapText="1"/>
    </xf>
    <xf numFmtId="0" fontId="107" fillId="0" borderId="73" xfId="0" applyFont="1" applyBorder="1" applyAlignment="1">
      <alignment horizontal="center" vertical="center" wrapText="1"/>
    </xf>
    <xf numFmtId="0" fontId="107" fillId="3" borderId="86" xfId="0" applyFont="1" applyFill="1" applyBorder="1" applyAlignment="1">
      <alignment horizontal="center" vertical="center" wrapText="1"/>
    </xf>
    <xf numFmtId="0" fontId="107" fillId="3" borderId="87" xfId="0" applyFont="1" applyFill="1" applyBorder="1" applyAlignment="1">
      <alignment horizontal="center" vertical="center" wrapText="1"/>
    </xf>
    <xf numFmtId="0" fontId="107" fillId="3" borderId="88" xfId="0" applyFont="1" applyFill="1" applyBorder="1" applyAlignment="1">
      <alignment horizontal="center" vertical="center" wrapText="1"/>
    </xf>
    <xf numFmtId="0" fontId="120" fillId="3" borderId="33" xfId="0" applyFont="1" applyFill="1" applyBorder="1" applyAlignment="1">
      <alignment horizontal="center" vertical="center" wrapText="1"/>
    </xf>
    <xf numFmtId="0" fontId="120" fillId="3" borderId="82" xfId="0" applyFont="1" applyFill="1" applyBorder="1" applyAlignment="1">
      <alignment horizontal="center" vertical="center" wrapText="1"/>
    </xf>
    <xf numFmtId="0" fontId="113" fillId="0" borderId="41" xfId="0" applyFont="1" applyBorder="1" applyAlignment="1">
      <alignment horizontal="center" vertical="center" wrapText="1"/>
    </xf>
    <xf numFmtId="0" fontId="113" fillId="0" borderId="25" xfId="0" applyFont="1" applyBorder="1" applyAlignment="1">
      <alignment horizontal="center" vertical="center" wrapText="1"/>
    </xf>
    <xf numFmtId="0" fontId="113" fillId="0" borderId="43" xfId="0" applyFont="1" applyBorder="1" applyAlignment="1">
      <alignment horizontal="center" vertical="center" wrapText="1"/>
    </xf>
    <xf numFmtId="0" fontId="117" fillId="3" borderId="41" xfId="0" applyFont="1" applyFill="1" applyBorder="1" applyAlignment="1">
      <alignment horizontal="center" vertical="center" wrapText="1"/>
    </xf>
    <xf numFmtId="0" fontId="117" fillId="3" borderId="25" xfId="0" applyFont="1" applyFill="1" applyBorder="1" applyAlignment="1">
      <alignment horizontal="center" vertical="center" wrapText="1"/>
    </xf>
    <xf numFmtId="0" fontId="117" fillId="3" borderId="43" xfId="0" applyFont="1" applyFill="1" applyBorder="1" applyAlignment="1">
      <alignment horizontal="center" vertical="center" wrapText="1"/>
    </xf>
    <xf numFmtId="9" fontId="107" fillId="0" borderId="32" xfId="4" applyFont="1" applyBorder="1" applyAlignment="1">
      <alignment horizontal="center" vertical="center" wrapText="1"/>
    </xf>
    <xf numFmtId="9" fontId="107" fillId="0" borderId="6" xfId="4" applyFont="1" applyBorder="1" applyAlignment="1">
      <alignment horizontal="center" vertical="center" wrapText="1"/>
    </xf>
    <xf numFmtId="9" fontId="107" fillId="0" borderId="21" xfId="4" applyFont="1" applyBorder="1" applyAlignment="1">
      <alignment horizontal="center" vertical="center" wrapText="1"/>
    </xf>
    <xf numFmtId="0" fontId="111" fillId="3" borderId="41" xfId="0" applyFont="1" applyFill="1" applyBorder="1" applyAlignment="1">
      <alignment horizontal="center" vertical="center" wrapText="1"/>
    </xf>
    <xf numFmtId="0" fontId="107" fillId="3" borderId="25" xfId="0" applyFont="1" applyFill="1" applyBorder="1" applyAlignment="1">
      <alignment horizontal="center" vertical="center" wrapText="1"/>
    </xf>
    <xf numFmtId="0" fontId="107" fillId="3" borderId="43" xfId="0" applyFont="1" applyFill="1" applyBorder="1" applyAlignment="1">
      <alignment horizontal="center" vertical="center" wrapText="1"/>
    </xf>
    <xf numFmtId="0" fontId="107" fillId="0" borderId="41" xfId="0" applyFont="1" applyBorder="1" applyAlignment="1">
      <alignment horizontal="center" wrapText="1"/>
    </xf>
    <xf numFmtId="0" fontId="107" fillId="0" borderId="25" xfId="0" applyFont="1" applyBorder="1" applyAlignment="1">
      <alignment horizontal="center" wrapText="1"/>
    </xf>
    <xf numFmtId="0" fontId="107" fillId="0" borderId="43" xfId="0" applyFont="1" applyBorder="1" applyAlignment="1">
      <alignment horizontal="center" wrapText="1"/>
    </xf>
    <xf numFmtId="0" fontId="111" fillId="3" borderId="33" xfId="0" applyFont="1" applyFill="1" applyBorder="1" applyAlignment="1">
      <alignment horizontal="center" vertical="center" wrapText="1"/>
    </xf>
    <xf numFmtId="0" fontId="107" fillId="3" borderId="33" xfId="0" applyFont="1" applyFill="1" applyBorder="1" applyAlignment="1">
      <alignment horizontal="center" vertical="center" wrapText="1"/>
    </xf>
    <xf numFmtId="0" fontId="107" fillId="3" borderId="82" xfId="0" applyFont="1" applyFill="1" applyBorder="1" applyAlignment="1">
      <alignment horizontal="center" vertical="center" wrapText="1"/>
    </xf>
    <xf numFmtId="0" fontId="111" fillId="3" borderId="25" xfId="0" applyFont="1" applyFill="1" applyBorder="1" applyAlignment="1">
      <alignment horizontal="center" vertical="center" wrapText="1"/>
    </xf>
    <xf numFmtId="0" fontId="111" fillId="3" borderId="43" xfId="0" applyFont="1" applyFill="1" applyBorder="1" applyAlignment="1">
      <alignment horizontal="center" vertical="center" wrapText="1"/>
    </xf>
    <xf numFmtId="0" fontId="107" fillId="0" borderId="28" xfId="0" applyFont="1" applyBorder="1" applyAlignment="1">
      <alignment horizontal="center" vertical="center" wrapText="1"/>
    </xf>
    <xf numFmtId="0" fontId="116" fillId="0" borderId="32" xfId="0" applyFont="1" applyBorder="1" applyAlignment="1">
      <alignment horizontal="center" vertical="center" wrapText="1"/>
    </xf>
    <xf numFmtId="0" fontId="116" fillId="0" borderId="6" xfId="0" applyFont="1" applyBorder="1" applyAlignment="1">
      <alignment horizontal="center" vertical="center" wrapText="1"/>
    </xf>
    <xf numFmtId="0" fontId="116" fillId="0" borderId="21" xfId="0" applyFont="1" applyBorder="1" applyAlignment="1">
      <alignment horizontal="center" vertical="center" wrapText="1"/>
    </xf>
    <xf numFmtId="0" fontId="107" fillId="3" borderId="40" xfId="0" applyFont="1" applyFill="1" applyBorder="1" applyAlignment="1">
      <alignment horizontal="center" vertical="center" wrapText="1"/>
    </xf>
    <xf numFmtId="0" fontId="107" fillId="3" borderId="42" xfId="0" applyFont="1" applyFill="1" applyBorder="1" applyAlignment="1">
      <alignment horizontal="center" vertical="center" wrapText="1"/>
    </xf>
    <xf numFmtId="0" fontId="107" fillId="3" borderId="119" xfId="0" applyFont="1" applyFill="1" applyBorder="1" applyAlignment="1">
      <alignment horizontal="center" vertical="center" wrapText="1"/>
    </xf>
    <xf numFmtId="0" fontId="114" fillId="0" borderId="32" xfId="0" applyFont="1" applyBorder="1" applyAlignment="1">
      <alignment horizontal="center" vertical="center" wrapText="1"/>
    </xf>
    <xf numFmtId="0" fontId="114" fillId="0" borderId="6" xfId="0" applyFont="1" applyBorder="1" applyAlignment="1">
      <alignment horizontal="center" vertical="center" wrapText="1"/>
    </xf>
    <xf numFmtId="0" fontId="114" fillId="0" borderId="21" xfId="0" applyFont="1" applyBorder="1" applyAlignment="1">
      <alignment horizontal="center" vertical="center" wrapText="1"/>
    </xf>
    <xf numFmtId="0" fontId="110" fillId="4" borderId="83" xfId="0" applyFont="1" applyFill="1" applyBorder="1" applyAlignment="1">
      <alignment horizontal="center" vertical="center" wrapText="1"/>
    </xf>
    <xf numFmtId="0" fontId="110" fillId="4" borderId="62" xfId="0" applyFont="1" applyFill="1" applyBorder="1" applyAlignment="1">
      <alignment horizontal="center" vertical="center" wrapText="1"/>
    </xf>
    <xf numFmtId="0" fontId="107" fillId="3" borderId="41" xfId="0" applyFont="1" applyFill="1" applyBorder="1" applyAlignment="1">
      <alignment horizontal="center" vertical="center" wrapText="1"/>
    </xf>
    <xf numFmtId="0" fontId="117" fillId="0" borderId="100" xfId="0" applyFont="1" applyBorder="1" applyAlignment="1">
      <alignment horizontal="center" vertical="center" wrapText="1"/>
    </xf>
    <xf numFmtId="0" fontId="117" fillId="0" borderId="31" xfId="0" applyFont="1" applyBorder="1" applyAlignment="1">
      <alignment horizontal="center" vertical="center" wrapText="1"/>
    </xf>
    <xf numFmtId="0" fontId="117" fillId="0" borderId="101" xfId="0" applyFont="1" applyBorder="1" applyAlignment="1">
      <alignment horizontal="center" vertical="center" wrapText="1"/>
    </xf>
    <xf numFmtId="0" fontId="104" fillId="3" borderId="30" xfId="0" applyFont="1" applyFill="1" applyBorder="1" applyAlignment="1">
      <alignment horizontal="center" vertical="center"/>
    </xf>
    <xf numFmtId="0" fontId="104" fillId="3" borderId="10" xfId="0" applyFont="1" applyFill="1" applyBorder="1" applyAlignment="1">
      <alignment horizontal="center" vertical="center"/>
    </xf>
    <xf numFmtId="0" fontId="104" fillId="3" borderId="31" xfId="0" applyFont="1" applyFill="1" applyBorder="1" applyAlignment="1">
      <alignment horizontal="center" vertical="center"/>
    </xf>
    <xf numFmtId="0" fontId="104" fillId="3" borderId="0" xfId="0" applyFont="1" applyFill="1" applyAlignment="1">
      <alignment horizontal="center" vertical="center"/>
    </xf>
    <xf numFmtId="0" fontId="108" fillId="4" borderId="6" xfId="0" applyFont="1" applyFill="1" applyBorder="1" applyAlignment="1">
      <alignment horizontal="left" vertical="center"/>
    </xf>
    <xf numFmtId="0" fontId="110" fillId="4" borderId="36" xfId="0" applyFont="1" applyFill="1" applyBorder="1" applyAlignment="1">
      <alignment horizontal="center" vertical="center" textRotation="1"/>
    </xf>
    <xf numFmtId="0" fontId="110" fillId="4" borderId="62" xfId="0" applyFont="1" applyFill="1" applyBorder="1" applyAlignment="1">
      <alignment horizontal="center" vertical="center" textRotation="1"/>
    </xf>
    <xf numFmtId="0" fontId="110" fillId="4" borderId="52" xfId="0" applyFont="1" applyFill="1" applyBorder="1" applyAlignment="1">
      <alignment horizontal="center" vertical="center" wrapText="1"/>
    </xf>
    <xf numFmtId="0" fontId="110" fillId="4" borderId="0" xfId="0" applyFont="1" applyFill="1" applyAlignment="1">
      <alignment horizontal="center" vertical="center"/>
    </xf>
    <xf numFmtId="0" fontId="109" fillId="3" borderId="26" xfId="0" applyFont="1" applyFill="1" applyBorder="1" applyAlignment="1" applyProtection="1">
      <alignment horizontal="justify" vertical="center"/>
      <protection locked="0"/>
    </xf>
    <xf numFmtId="0" fontId="107" fillId="0" borderId="27" xfId="0" applyFont="1" applyBorder="1" applyAlignment="1">
      <alignment horizontal="justify" vertical="center"/>
    </xf>
    <xf numFmtId="0" fontId="107" fillId="0" borderId="28" xfId="0" applyFont="1" applyBorder="1" applyAlignment="1">
      <alignment horizontal="justify" vertical="center"/>
    </xf>
    <xf numFmtId="0" fontId="110" fillId="4" borderId="96" xfId="0" applyFont="1" applyFill="1" applyBorder="1" applyAlignment="1">
      <alignment horizontal="center" vertical="center"/>
    </xf>
    <xf numFmtId="0" fontId="110" fillId="4" borderId="97" xfId="0" applyFont="1" applyFill="1" applyBorder="1" applyAlignment="1">
      <alignment horizontal="center" vertical="center"/>
    </xf>
    <xf numFmtId="0" fontId="110" fillId="4" borderId="98" xfId="0" applyFont="1" applyFill="1" applyBorder="1" applyAlignment="1">
      <alignment horizontal="center" vertical="center"/>
    </xf>
    <xf numFmtId="0" fontId="110" fillId="16" borderId="48" xfId="0" applyFont="1" applyFill="1" applyBorder="1" applyAlignment="1" applyProtection="1">
      <alignment horizontal="center" vertical="center"/>
      <protection locked="0"/>
    </xf>
    <xf numFmtId="0" fontId="110" fillId="16" borderId="49" xfId="0" applyFont="1" applyFill="1" applyBorder="1" applyAlignment="1" applyProtection="1">
      <alignment horizontal="center" vertical="center"/>
      <protection locked="0"/>
    </xf>
    <xf numFmtId="0" fontId="110" fillId="4" borderId="36" xfId="0" applyFont="1" applyFill="1" applyBorder="1" applyAlignment="1">
      <alignment horizontal="center" vertical="center" wrapText="1"/>
    </xf>
    <xf numFmtId="0" fontId="110" fillId="4" borderId="85" xfId="0" applyFont="1" applyFill="1" applyBorder="1" applyAlignment="1">
      <alignment horizontal="center" vertical="center"/>
    </xf>
    <xf numFmtId="0" fontId="110" fillId="4" borderId="49" xfId="0" applyFont="1" applyFill="1" applyBorder="1" applyAlignment="1">
      <alignment horizontal="center" vertical="center"/>
    </xf>
    <xf numFmtId="0" fontId="110" fillId="4" borderId="50" xfId="0" applyFont="1" applyFill="1" applyBorder="1" applyAlignment="1">
      <alignment horizontal="center" vertical="center"/>
    </xf>
    <xf numFmtId="0" fontId="110" fillId="16" borderId="36" xfId="0" applyFont="1" applyFill="1" applyBorder="1" applyAlignment="1" applyProtection="1">
      <alignment horizontal="center" vertical="center" wrapText="1"/>
      <protection locked="0"/>
    </xf>
    <xf numFmtId="0" fontId="110" fillId="16" borderId="84" xfId="0" applyFont="1" applyFill="1" applyBorder="1" applyAlignment="1" applyProtection="1">
      <alignment horizontal="center" vertical="center" wrapText="1"/>
      <protection locked="0"/>
    </xf>
    <xf numFmtId="0" fontId="110" fillId="16" borderId="62" xfId="0" applyFont="1" applyFill="1" applyBorder="1" applyAlignment="1" applyProtection="1">
      <alignment horizontal="center" vertical="center" wrapText="1"/>
      <protection locked="0"/>
    </xf>
    <xf numFmtId="0" fontId="113" fillId="3" borderId="40" xfId="0" applyFont="1" applyFill="1" applyBorder="1" applyAlignment="1">
      <alignment horizontal="center" vertical="center" wrapText="1"/>
    </xf>
    <xf numFmtId="0" fontId="113" fillId="3" borderId="42" xfId="0" applyFont="1" applyFill="1" applyBorder="1" applyAlignment="1">
      <alignment horizontal="center" vertical="center" wrapText="1"/>
    </xf>
    <xf numFmtId="0" fontId="113" fillId="3" borderId="119" xfId="0" applyFont="1" applyFill="1" applyBorder="1" applyAlignment="1">
      <alignment horizontal="center" vertical="center" wrapText="1"/>
    </xf>
    <xf numFmtId="9" fontId="115" fillId="0" borderId="32" xfId="4" applyFont="1" applyBorder="1" applyAlignment="1">
      <alignment horizontal="center" vertical="center" wrapText="1"/>
    </xf>
    <xf numFmtId="9" fontId="115" fillId="0" borderId="6" xfId="4" applyFont="1" applyBorder="1" applyAlignment="1">
      <alignment horizontal="center" vertical="center" wrapText="1"/>
    </xf>
    <xf numFmtId="9" fontId="115" fillId="0" borderId="21" xfId="4" applyFont="1" applyBorder="1" applyAlignment="1">
      <alignment horizontal="center" vertical="center" wrapText="1"/>
    </xf>
    <xf numFmtId="0" fontId="111" fillId="22" borderId="41" xfId="0" applyFont="1" applyFill="1" applyBorder="1" applyAlignment="1">
      <alignment horizontal="center" vertical="center" wrapText="1"/>
    </xf>
    <xf numFmtId="0" fontId="111" fillId="22" borderId="25" xfId="0" applyFont="1" applyFill="1" applyBorder="1" applyAlignment="1">
      <alignment horizontal="center" vertical="center" wrapText="1"/>
    </xf>
    <xf numFmtId="0" fontId="111" fillId="22" borderId="43" xfId="0" applyFont="1" applyFill="1" applyBorder="1" applyAlignment="1">
      <alignment horizontal="center" vertical="center" wrapText="1"/>
    </xf>
    <xf numFmtId="0" fontId="120" fillId="3" borderId="32" xfId="0" applyFont="1" applyFill="1" applyBorder="1" applyAlignment="1">
      <alignment horizontal="center" vertical="center" wrapText="1"/>
    </xf>
    <xf numFmtId="0" fontId="120" fillId="3" borderId="6" xfId="0" applyFont="1" applyFill="1" applyBorder="1" applyAlignment="1">
      <alignment horizontal="center" vertical="center" wrapText="1"/>
    </xf>
    <xf numFmtId="0" fontId="120" fillId="3" borderId="21" xfId="0" applyFont="1" applyFill="1" applyBorder="1" applyAlignment="1">
      <alignment horizontal="center" vertical="center" wrapText="1"/>
    </xf>
    <xf numFmtId="0" fontId="80" fillId="0" borderId="32" xfId="0" applyFont="1" applyBorder="1" applyAlignment="1">
      <alignment horizontal="center" vertical="center" wrapText="1"/>
    </xf>
    <xf numFmtId="0" fontId="80" fillId="0" borderId="6" xfId="0" applyFont="1" applyBorder="1" applyAlignment="1">
      <alignment horizontal="center" vertical="center" wrapText="1"/>
    </xf>
    <xf numFmtId="0" fontId="80" fillId="0" borderId="21" xfId="0" applyFont="1" applyBorder="1" applyAlignment="1">
      <alignment horizontal="center" vertical="center" wrapText="1"/>
    </xf>
    <xf numFmtId="0" fontId="51" fillId="0" borderId="32"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21" xfId="0" applyFont="1" applyBorder="1" applyAlignment="1">
      <alignment horizontal="center" vertical="center" wrapText="1"/>
    </xf>
    <xf numFmtId="0" fontId="51" fillId="0" borderId="71" xfId="0" applyFont="1" applyBorder="1" applyAlignment="1">
      <alignment horizontal="center" vertical="center" wrapText="1"/>
    </xf>
    <xf numFmtId="0" fontId="51" fillId="0" borderId="72" xfId="0" applyFont="1" applyBorder="1" applyAlignment="1">
      <alignment horizontal="center" vertical="center" wrapText="1"/>
    </xf>
    <xf numFmtId="0" fontId="51" fillId="0" borderId="73" xfId="0" applyFont="1" applyBorder="1" applyAlignment="1">
      <alignment horizontal="center" vertical="center" wrapText="1"/>
    </xf>
    <xf numFmtId="0" fontId="51" fillId="3" borderId="7" xfId="0" applyFont="1" applyFill="1" applyBorder="1" applyAlignment="1">
      <alignment horizontal="center" vertical="center" wrapText="1"/>
    </xf>
    <xf numFmtId="0" fontId="51" fillId="3" borderId="105" xfId="0" applyFont="1" applyFill="1" applyBorder="1" applyAlignment="1">
      <alignment horizontal="center" vertical="center" wrapText="1"/>
    </xf>
    <xf numFmtId="0" fontId="51" fillId="3" borderId="106" xfId="0" applyFont="1" applyFill="1" applyBorder="1" applyAlignment="1">
      <alignment horizontal="center" vertical="center" wrapText="1"/>
    </xf>
    <xf numFmtId="2" fontId="51" fillId="0" borderId="32" xfId="3" applyNumberFormat="1" applyFont="1" applyBorder="1" applyAlignment="1">
      <alignment horizontal="center" vertical="center" wrapText="1"/>
    </xf>
    <xf numFmtId="2" fontId="51" fillId="0" borderId="6" xfId="3" applyNumberFormat="1" applyFont="1" applyBorder="1" applyAlignment="1">
      <alignment horizontal="center" vertical="center" wrapText="1"/>
    </xf>
    <xf numFmtId="2" fontId="51" fillId="0" borderId="21" xfId="3" applyNumberFormat="1" applyFont="1" applyBorder="1" applyAlignment="1">
      <alignment horizontal="center" vertical="center" wrapText="1"/>
    </xf>
    <xf numFmtId="0" fontId="77" fillId="4" borderId="57" xfId="0" applyFont="1" applyFill="1" applyBorder="1" applyAlignment="1">
      <alignment horizontal="center" vertical="center"/>
    </xf>
    <xf numFmtId="0" fontId="77" fillId="4" borderId="58" xfId="0" applyFont="1" applyFill="1" applyBorder="1" applyAlignment="1">
      <alignment horizontal="center" vertical="center"/>
    </xf>
    <xf numFmtId="0" fontId="77" fillId="4" borderId="59" xfId="0" applyFont="1" applyFill="1" applyBorder="1" applyAlignment="1">
      <alignment horizontal="center" vertical="center"/>
    </xf>
    <xf numFmtId="0" fontId="77" fillId="4" borderId="0" xfId="0" applyFont="1" applyFill="1" applyAlignment="1">
      <alignment horizontal="center" vertical="center"/>
    </xf>
    <xf numFmtId="0" fontId="76" fillId="3" borderId="54" xfId="0" applyFont="1" applyFill="1" applyBorder="1" applyAlignment="1">
      <alignment horizontal="center" vertical="center"/>
    </xf>
    <xf numFmtId="0" fontId="76" fillId="3" borderId="52" xfId="0" applyFont="1" applyFill="1" applyBorder="1" applyAlignment="1">
      <alignment horizontal="center" vertical="center"/>
    </xf>
    <xf numFmtId="0" fontId="76" fillId="3" borderId="51" xfId="0" applyFont="1" applyFill="1" applyBorder="1" applyAlignment="1">
      <alignment horizontal="center" vertical="center"/>
    </xf>
    <xf numFmtId="0" fontId="76" fillId="3" borderId="60" xfId="0" applyFont="1" applyFill="1" applyBorder="1" applyAlignment="1">
      <alignment horizontal="center" vertical="center"/>
    </xf>
    <xf numFmtId="0" fontId="76" fillId="3" borderId="0" xfId="0" applyFont="1" applyFill="1" applyAlignment="1">
      <alignment horizontal="center" vertical="center"/>
    </xf>
    <xf numFmtId="0" fontId="76" fillId="3" borderId="61" xfId="0" applyFont="1" applyFill="1" applyBorder="1" applyAlignment="1">
      <alignment horizontal="center" vertical="center"/>
    </xf>
    <xf numFmtId="0" fontId="79" fillId="4" borderId="39" xfId="0" applyFont="1" applyFill="1" applyBorder="1" applyAlignment="1">
      <alignment horizontal="center" vertical="center"/>
    </xf>
    <xf numFmtId="0" fontId="79" fillId="4" borderId="48" xfId="0" applyFont="1" applyFill="1" applyBorder="1" applyAlignment="1">
      <alignment horizontal="center" vertical="center"/>
    </xf>
    <xf numFmtId="0" fontId="79" fillId="4" borderId="49" xfId="0" applyFont="1" applyFill="1" applyBorder="1" applyAlignment="1">
      <alignment horizontal="center" vertical="center"/>
    </xf>
    <xf numFmtId="0" fontId="79" fillId="4" borderId="50" xfId="0" applyFont="1" applyFill="1" applyBorder="1" applyAlignment="1">
      <alignment horizontal="center" vertical="center"/>
    </xf>
    <xf numFmtId="0" fontId="79" fillId="4" borderId="35" xfId="0" applyFont="1" applyFill="1" applyBorder="1" applyAlignment="1">
      <alignment horizontal="center" vertical="center" textRotation="1"/>
    </xf>
    <xf numFmtId="0" fontId="79" fillId="4" borderId="36" xfId="0" applyFont="1" applyFill="1" applyBorder="1" applyAlignment="1">
      <alignment horizontal="center" vertical="center" textRotation="1"/>
    </xf>
    <xf numFmtId="0" fontId="79" fillId="4" borderId="35" xfId="0" applyFont="1" applyFill="1" applyBorder="1" applyAlignment="1">
      <alignment horizontal="center" vertical="center"/>
    </xf>
    <xf numFmtId="0" fontId="79" fillId="4" borderId="36" xfId="0" applyFont="1" applyFill="1" applyBorder="1" applyAlignment="1">
      <alignment horizontal="center" vertical="center"/>
    </xf>
    <xf numFmtId="3" fontId="79" fillId="4" borderId="35" xfId="0" applyNumberFormat="1" applyFont="1" applyFill="1" applyBorder="1" applyAlignment="1">
      <alignment horizontal="center" vertical="center"/>
    </xf>
    <xf numFmtId="3" fontId="79" fillId="4" borderId="36" xfId="0" applyNumberFormat="1" applyFont="1" applyFill="1" applyBorder="1" applyAlignment="1">
      <alignment horizontal="center" vertical="center"/>
    </xf>
    <xf numFmtId="0" fontId="79" fillId="4" borderId="35" xfId="0" applyFont="1" applyFill="1" applyBorder="1" applyAlignment="1">
      <alignment horizontal="center" vertical="center" textRotation="90" wrapText="1"/>
    </xf>
    <xf numFmtId="0" fontId="79" fillId="4" borderId="36" xfId="0" applyFont="1" applyFill="1" applyBorder="1" applyAlignment="1">
      <alignment horizontal="center" vertical="center" textRotation="90" wrapText="1"/>
    </xf>
    <xf numFmtId="0" fontId="79" fillId="4" borderId="35" xfId="0" applyFont="1" applyFill="1" applyBorder="1" applyAlignment="1">
      <alignment horizontal="center" vertical="center" wrapText="1"/>
    </xf>
    <xf numFmtId="0" fontId="79" fillId="4" borderId="36" xfId="0" applyFont="1" applyFill="1" applyBorder="1" applyAlignment="1">
      <alignment horizontal="center" vertical="center" wrapText="1"/>
    </xf>
    <xf numFmtId="0" fontId="79" fillId="4" borderId="37" xfId="0" applyFont="1" applyFill="1" applyBorder="1" applyAlignment="1">
      <alignment horizontal="center" vertical="center" wrapText="1"/>
    </xf>
    <xf numFmtId="0" fontId="79" fillId="4" borderId="46" xfId="0" applyFont="1" applyFill="1" applyBorder="1" applyAlignment="1">
      <alignment horizontal="center" vertical="center" wrapText="1"/>
    </xf>
    <xf numFmtId="0" fontId="79" fillId="4" borderId="38" xfId="0" applyFont="1" applyFill="1" applyBorder="1" applyAlignment="1">
      <alignment horizontal="center" vertical="center" wrapText="1"/>
    </xf>
    <xf numFmtId="0" fontId="68" fillId="4" borderId="6" xfId="0" applyFont="1" applyFill="1" applyBorder="1" applyAlignment="1">
      <alignment horizontal="left" vertical="center"/>
    </xf>
    <xf numFmtId="0" fontId="78" fillId="3" borderId="6" xfId="0" applyFont="1" applyFill="1" applyBorder="1" applyAlignment="1" applyProtection="1">
      <alignment horizontal="left" vertical="center"/>
      <protection locked="0"/>
    </xf>
    <xf numFmtId="0" fontId="51" fillId="3" borderId="9" xfId="0" applyFont="1" applyFill="1" applyBorder="1" applyAlignment="1">
      <alignment horizontal="center" vertical="center" wrapText="1"/>
    </xf>
    <xf numFmtId="0" fontId="80" fillId="0" borderId="107" xfId="0" applyFont="1" applyBorder="1" applyAlignment="1">
      <alignment horizontal="center" vertical="center" wrapText="1"/>
    </xf>
    <xf numFmtId="0" fontId="80" fillId="0" borderId="28" xfId="0" applyFont="1" applyBorder="1" applyAlignment="1">
      <alignment horizontal="center" vertical="center" wrapText="1"/>
    </xf>
    <xf numFmtId="0" fontId="80" fillId="0" borderId="108" xfId="0" applyFont="1" applyBorder="1" applyAlignment="1">
      <alignment horizontal="center" vertical="center" wrapText="1"/>
    </xf>
    <xf numFmtId="2" fontId="51" fillId="0" borderId="71" xfId="3" applyNumberFormat="1" applyFont="1" applyBorder="1" applyAlignment="1">
      <alignment horizontal="center" vertical="center" wrapText="1"/>
    </xf>
    <xf numFmtId="2" fontId="51" fillId="0" borderId="72" xfId="3" applyNumberFormat="1" applyFont="1" applyBorder="1" applyAlignment="1">
      <alignment horizontal="center" vertical="center" wrapText="1"/>
    </xf>
    <xf numFmtId="2" fontId="51" fillId="0" borderId="73" xfId="3" applyNumberFormat="1" applyFont="1" applyBorder="1" applyAlignment="1">
      <alignment horizontal="center" vertical="center" wrapText="1"/>
    </xf>
    <xf numFmtId="0" fontId="51" fillId="0" borderId="20" xfId="0" applyFont="1" applyBorder="1" applyAlignment="1">
      <alignment horizontal="center" vertical="center" wrapText="1"/>
    </xf>
    <xf numFmtId="0" fontId="51" fillId="0" borderId="29" xfId="0" applyFont="1" applyBorder="1" applyAlignment="1">
      <alignment horizontal="center" vertical="center" wrapText="1"/>
    </xf>
    <xf numFmtId="2" fontId="51" fillId="0" borderId="20" xfId="3" applyNumberFormat="1" applyFont="1" applyBorder="1" applyAlignment="1">
      <alignment horizontal="center" vertical="center" wrapText="1"/>
    </xf>
    <xf numFmtId="2" fontId="51" fillId="0" borderId="29" xfId="3" applyNumberFormat="1" applyFont="1" applyBorder="1" applyAlignment="1">
      <alignment horizontal="center" vertical="center" wrapText="1"/>
    </xf>
    <xf numFmtId="0" fontId="51" fillId="0" borderId="109" xfId="0" applyFont="1" applyBorder="1" applyAlignment="1">
      <alignment horizontal="center" vertical="center" wrapText="1"/>
    </xf>
    <xf numFmtId="0" fontId="80" fillId="0" borderId="29" xfId="0" applyFont="1" applyBorder="1" applyAlignment="1">
      <alignment horizontal="center" vertical="center" wrapText="1"/>
    </xf>
    <xf numFmtId="0" fontId="51" fillId="0" borderId="86" xfId="0" applyFont="1" applyBorder="1" applyAlignment="1">
      <alignment horizontal="center" vertical="center" wrapText="1"/>
    </xf>
    <xf numFmtId="0" fontId="51" fillId="0" borderId="87" xfId="0" applyFont="1" applyBorder="1" applyAlignment="1">
      <alignment horizontal="center" vertical="center" wrapText="1"/>
    </xf>
    <xf numFmtId="0" fontId="51" fillId="0" borderId="88" xfId="0" applyFont="1" applyBorder="1" applyAlignment="1">
      <alignment horizontal="center" vertical="center" wrapText="1"/>
    </xf>
    <xf numFmtId="0" fontId="78" fillId="3" borderId="6" xfId="0" applyFont="1" applyFill="1" applyBorder="1" applyAlignment="1" applyProtection="1">
      <alignment horizontal="left" vertical="center" wrapText="1"/>
      <protection locked="0"/>
    </xf>
    <xf numFmtId="0" fontId="80" fillId="0" borderId="41" xfId="0" applyFont="1" applyBorder="1" applyAlignment="1">
      <alignment horizontal="center" vertical="center" wrapText="1"/>
    </xf>
    <xf numFmtId="0" fontId="80" fillId="0" borderId="25" xfId="0" applyFont="1" applyBorder="1" applyAlignment="1">
      <alignment horizontal="center" vertical="center" wrapText="1"/>
    </xf>
    <xf numFmtId="0" fontId="80" fillId="0" borderId="43" xfId="0" applyFont="1" applyBorder="1" applyAlignment="1">
      <alignment horizontal="center" vertical="center" wrapText="1"/>
    </xf>
    <xf numFmtId="0" fontId="51" fillId="0" borderId="41" xfId="0" applyFont="1" applyBorder="1" applyAlignment="1">
      <alignment horizontal="center" vertical="center" wrapText="1"/>
    </xf>
    <xf numFmtId="0" fontId="51" fillId="0" borderId="25" xfId="0" applyFont="1" applyBorder="1" applyAlignment="1">
      <alignment horizontal="center" vertical="center" wrapText="1"/>
    </xf>
    <xf numFmtId="0" fontId="51" fillId="0" borderId="43" xfId="0" applyFont="1" applyBorder="1" applyAlignment="1">
      <alignment horizontal="center" vertical="center" wrapText="1"/>
    </xf>
    <xf numFmtId="0" fontId="51" fillId="0" borderId="102" xfId="0" applyFont="1" applyBorder="1" applyAlignment="1">
      <alignment horizontal="center" vertical="center" wrapText="1"/>
    </xf>
    <xf numFmtId="0" fontId="51" fillId="0" borderId="103" xfId="0" applyFont="1" applyBorder="1" applyAlignment="1">
      <alignment horizontal="center" vertical="center" wrapText="1"/>
    </xf>
    <xf numFmtId="0" fontId="51" fillId="0" borderId="104" xfId="0" applyFont="1" applyBorder="1" applyAlignment="1">
      <alignment horizontal="center" vertical="center" wrapText="1"/>
    </xf>
    <xf numFmtId="9" fontId="0" fillId="0" borderId="41" xfId="0" applyNumberFormat="1" applyBorder="1" applyAlignment="1">
      <alignment horizontal="center" vertical="center" wrapText="1"/>
    </xf>
    <xf numFmtId="9" fontId="0" fillId="0" borderId="25" xfId="0" applyNumberFormat="1" applyBorder="1" applyAlignment="1">
      <alignment horizontal="center" vertical="center" wrapText="1"/>
    </xf>
    <xf numFmtId="9" fontId="0" fillId="0" borderId="20" xfId="0" applyNumberFormat="1" applyBorder="1" applyAlignment="1">
      <alignment horizontal="center"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2" fontId="0" fillId="0" borderId="41" xfId="0" applyNumberFormat="1" applyBorder="1" applyAlignment="1">
      <alignment horizontal="center" vertical="center" wrapText="1"/>
    </xf>
    <xf numFmtId="2" fontId="0" fillId="0" borderId="25" xfId="0" applyNumberFormat="1" applyBorder="1" applyAlignment="1">
      <alignment horizontal="center" vertical="center" wrapText="1"/>
    </xf>
    <xf numFmtId="2" fontId="0" fillId="0" borderId="20" xfId="0" applyNumberFormat="1"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41" xfId="0" applyBorder="1" applyAlignment="1">
      <alignment horizontal="center" vertical="center" wrapText="1"/>
    </xf>
    <xf numFmtId="0" fontId="0" fillId="0" borderId="25"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19" fillId="0" borderId="32" xfId="0" applyFont="1" applyBorder="1" applyAlignment="1">
      <alignment horizontal="center" vertical="center" wrapText="1"/>
    </xf>
    <xf numFmtId="0" fontId="19" fillId="0" borderId="6" xfId="0" applyFont="1" applyBorder="1" applyAlignment="1">
      <alignment horizontal="center" vertical="center" wrapText="1"/>
    </xf>
    <xf numFmtId="0" fontId="0" fillId="0" borderId="6" xfId="0" applyBorder="1" applyAlignment="1">
      <alignment horizontal="center" vertical="center"/>
    </xf>
    <xf numFmtId="0" fontId="4" fillId="4" borderId="6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3" borderId="99" xfId="0" applyFont="1" applyFill="1" applyBorder="1" applyAlignment="1">
      <alignment horizontal="center" vertical="center" wrapText="1"/>
    </xf>
    <xf numFmtId="0" fontId="4" fillId="3" borderId="63" xfId="0" applyFont="1" applyFill="1" applyBorder="1" applyAlignment="1">
      <alignment horizontal="center" vertical="center" wrapText="1"/>
    </xf>
    <xf numFmtId="0" fontId="4" fillId="4" borderId="35" xfId="0" applyFont="1" applyFill="1" applyBorder="1" applyAlignment="1">
      <alignment horizontal="center" vertical="center"/>
    </xf>
    <xf numFmtId="0" fontId="4" fillId="4" borderId="36" xfId="0" applyFont="1" applyFill="1" applyBorder="1" applyAlignment="1">
      <alignment horizontal="center" vertical="center"/>
    </xf>
    <xf numFmtId="0" fontId="5" fillId="4" borderId="6" xfId="0" applyFont="1" applyFill="1" applyBorder="1" applyAlignment="1">
      <alignment horizontal="left" vertical="center"/>
    </xf>
    <xf numFmtId="0" fontId="20" fillId="4" borderId="6"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6" fillId="3" borderId="6" xfId="0" applyFont="1" applyFill="1" applyBorder="1" applyAlignment="1">
      <alignment horizontal="center" vertical="center"/>
    </xf>
    <xf numFmtId="0" fontId="4" fillId="4" borderId="35" xfId="0" applyFont="1" applyFill="1" applyBorder="1" applyAlignment="1">
      <alignment horizontal="center" vertical="center" textRotation="1"/>
    </xf>
    <xf numFmtId="0" fontId="4" fillId="4" borderId="36" xfId="0" applyFont="1" applyFill="1" applyBorder="1" applyAlignment="1">
      <alignment horizontal="center" vertical="center" textRotation="1"/>
    </xf>
    <xf numFmtId="0" fontId="2" fillId="3" borderId="6" xfId="0" applyFont="1" applyFill="1" applyBorder="1" applyAlignment="1" applyProtection="1">
      <alignment horizontal="left" vertical="center" wrapText="1"/>
      <protection locked="0"/>
    </xf>
    <xf numFmtId="0" fontId="4" fillId="4" borderId="53" xfId="0" applyFont="1" applyFill="1" applyBorder="1" applyAlignment="1">
      <alignment horizontal="center" vertical="center"/>
    </xf>
    <xf numFmtId="0" fontId="4" fillId="4" borderId="70"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61" xfId="0" applyFont="1" applyFill="1" applyBorder="1" applyAlignment="1">
      <alignment horizontal="center" vertical="center"/>
    </xf>
    <xf numFmtId="0" fontId="2" fillId="3" borderId="6" xfId="0" applyFont="1" applyFill="1" applyBorder="1" applyAlignment="1" applyProtection="1">
      <alignment horizontal="left" vertical="center"/>
      <protection locked="0"/>
    </xf>
    <xf numFmtId="0" fontId="40" fillId="0" borderId="31" xfId="0" applyFont="1" applyBorder="1" applyAlignment="1">
      <alignment horizontal="left" vertical="top" wrapText="1"/>
    </xf>
    <xf numFmtId="0" fontId="40" fillId="0" borderId="0" xfId="0" applyFont="1" applyAlignment="1">
      <alignment horizontal="left" vertical="top" wrapText="1"/>
    </xf>
    <xf numFmtId="0" fontId="40" fillId="0" borderId="69" xfId="0" applyFont="1" applyBorder="1" applyAlignment="1">
      <alignment horizontal="left" vertical="top" wrapText="1"/>
    </xf>
    <xf numFmtId="0" fontId="40" fillId="0" borderId="31" xfId="0" applyFont="1" applyBorder="1" applyAlignment="1">
      <alignment horizontal="left" vertical="center" wrapText="1"/>
    </xf>
    <xf numFmtId="0" fontId="40" fillId="0" borderId="0" xfId="0" applyFont="1" applyAlignment="1">
      <alignment horizontal="left" vertical="center" wrapText="1"/>
    </xf>
    <xf numFmtId="0" fontId="40" fillId="0" borderId="69" xfId="0" applyFont="1" applyBorder="1" applyAlignment="1">
      <alignment horizontal="left" vertical="center" wrapText="1"/>
    </xf>
    <xf numFmtId="0" fontId="40" fillId="0" borderId="6" xfId="0" applyFont="1" applyBorder="1" applyAlignment="1">
      <alignment horizontal="left" vertical="center" wrapText="1"/>
    </xf>
    <xf numFmtId="0" fontId="36" fillId="6" borderId="0" xfId="0" applyFont="1" applyFill="1" applyAlignment="1">
      <alignment horizontal="center" vertical="center" wrapText="1" readingOrder="1"/>
    </xf>
    <xf numFmtId="0" fontId="36" fillId="6" borderId="6" xfId="0" applyFont="1" applyFill="1" applyBorder="1" applyAlignment="1">
      <alignment horizontal="center" vertical="center" wrapText="1" readingOrder="1"/>
    </xf>
    <xf numFmtId="0" fontId="34" fillId="0" borderId="68" xfId="0" applyFont="1" applyBorder="1" applyAlignment="1">
      <alignment horizontal="center" vertical="center"/>
    </xf>
    <xf numFmtId="0" fontId="34" fillId="0" borderId="10" xfId="0" applyFont="1" applyBorder="1" applyAlignment="1">
      <alignment horizontal="center" vertical="center"/>
    </xf>
    <xf numFmtId="0" fontId="15" fillId="3" borderId="16" xfId="0" applyFont="1" applyFill="1" applyBorder="1" applyAlignment="1">
      <alignment horizontal="center"/>
    </xf>
    <xf numFmtId="0" fontId="15" fillId="3" borderId="17" xfId="0" applyFont="1" applyFill="1" applyBorder="1" applyAlignment="1">
      <alignment horizontal="center"/>
    </xf>
    <xf numFmtId="0" fontId="44" fillId="0" borderId="11" xfId="0" applyFont="1" applyBorder="1" applyAlignment="1">
      <alignment horizontal="center" vertical="center" wrapText="1"/>
    </xf>
    <xf numFmtId="0" fontId="44" fillId="0" borderId="0" xfId="0" applyFont="1" applyAlignment="1">
      <alignment horizontal="center" vertical="center" wrapText="1"/>
    </xf>
    <xf numFmtId="0" fontId="24" fillId="12" borderId="0" xfId="0" applyFont="1" applyFill="1" applyAlignment="1">
      <alignment horizontal="center" vertical="center" wrapText="1" readingOrder="1"/>
    </xf>
    <xf numFmtId="0" fontId="24"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24" fillId="12" borderId="11" xfId="0" applyFont="1" applyFill="1" applyBorder="1" applyAlignment="1">
      <alignment horizontal="center" vertical="center" textRotation="90" wrapText="1" readingOrder="1"/>
    </xf>
    <xf numFmtId="0" fontId="24" fillId="12" borderId="0" xfId="0" applyFont="1" applyFill="1" applyAlignment="1">
      <alignment horizontal="center" vertical="center" textRotation="90" wrapText="1" readingOrder="1"/>
    </xf>
    <xf numFmtId="0" fontId="25" fillId="14" borderId="22" xfId="0" applyFont="1" applyFill="1" applyBorder="1" applyAlignment="1">
      <alignment horizontal="center" vertical="center" wrapText="1" readingOrder="1"/>
    </xf>
    <xf numFmtId="0" fontId="25" fillId="14" borderId="23" xfId="0" applyFont="1" applyFill="1" applyBorder="1" applyAlignment="1">
      <alignment horizontal="center" vertical="center" wrapText="1" readingOrder="1"/>
    </xf>
    <xf numFmtId="0" fontId="25" fillId="14" borderId="24"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25" fillId="13" borderId="22" xfId="0" applyFont="1" applyFill="1" applyBorder="1" applyAlignment="1">
      <alignment horizontal="center" vertical="center" wrapText="1" readingOrder="1"/>
    </xf>
    <xf numFmtId="0" fontId="25" fillId="13" borderId="23" xfId="0" applyFont="1" applyFill="1" applyBorder="1" applyAlignment="1">
      <alignment horizontal="center" vertical="center" wrapText="1" readingOrder="1"/>
    </xf>
    <xf numFmtId="0" fontId="14" fillId="3" borderId="30"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25" fillId="18" borderId="22" xfId="0" applyFont="1" applyFill="1" applyBorder="1" applyAlignment="1">
      <alignment horizontal="center" vertical="center" wrapText="1" readingOrder="1"/>
    </xf>
    <xf numFmtId="0" fontId="25" fillId="18" borderId="23" xfId="0" applyFont="1" applyFill="1" applyBorder="1" applyAlignment="1">
      <alignment horizontal="center" vertical="center" wrapText="1" readingOrder="1"/>
    </xf>
    <xf numFmtId="0" fontId="25" fillId="7" borderId="22" xfId="0" applyFont="1" applyFill="1" applyBorder="1" applyAlignment="1">
      <alignment horizontal="center" vertical="center" wrapText="1" readingOrder="1"/>
    </xf>
    <xf numFmtId="0" fontId="25" fillId="7" borderId="23" xfId="0" applyFont="1" applyFill="1" applyBorder="1" applyAlignment="1">
      <alignment horizontal="center" vertical="center" wrapText="1" readingOrder="1"/>
    </xf>
    <xf numFmtId="0" fontId="14" fillId="0" borderId="6" xfId="0" applyFont="1" applyBorder="1" applyAlignment="1">
      <alignment horizontal="center" vertical="center" wrapText="1"/>
    </xf>
    <xf numFmtId="1" fontId="27" fillId="0" borderId="87" xfId="0" applyNumberFormat="1" applyFont="1" applyBorder="1" applyAlignment="1" applyProtection="1">
      <alignment horizontal="center" vertical="center" wrapText="1"/>
      <protection locked="0"/>
    </xf>
    <xf numFmtId="1" fontId="27" fillId="0" borderId="88" xfId="0" applyNumberFormat="1" applyFont="1" applyBorder="1" applyAlignment="1" applyProtection="1">
      <alignment horizontal="center" vertical="center" wrapText="1"/>
      <protection locked="0"/>
    </xf>
    <xf numFmtId="1" fontId="27" fillId="0" borderId="6" xfId="0" applyNumberFormat="1" applyFont="1" applyBorder="1" applyAlignment="1" applyProtection="1">
      <alignment horizontal="center" vertical="center" wrapText="1"/>
      <protection locked="0"/>
    </xf>
    <xf numFmtId="1" fontId="27" fillId="0" borderId="21" xfId="0" applyNumberFormat="1" applyFont="1" applyBorder="1" applyAlignment="1" applyProtection="1">
      <alignment horizontal="center" vertical="center" wrapText="1"/>
      <protection locked="0"/>
    </xf>
    <xf numFmtId="1" fontId="18" fillId="0" borderId="6" xfId="0" applyNumberFormat="1" applyFont="1" applyBorder="1" applyAlignment="1">
      <alignment horizontal="center" vertical="center"/>
    </xf>
    <xf numFmtId="0" fontId="18" fillId="0" borderId="6" xfId="0" applyFont="1" applyBorder="1" applyAlignment="1">
      <alignment horizontal="center" vertical="center"/>
    </xf>
    <xf numFmtId="0" fontId="18" fillId="0" borderId="21" xfId="0" applyFont="1" applyBorder="1" applyAlignment="1">
      <alignment horizontal="center" vertical="center"/>
    </xf>
    <xf numFmtId="1" fontId="27" fillId="0" borderId="6" xfId="0" applyNumberFormat="1" applyFont="1" applyBorder="1" applyAlignment="1">
      <alignment horizontal="center" vertical="center"/>
    </xf>
    <xf numFmtId="0" fontId="27" fillId="0" borderId="6" xfId="0" applyFont="1" applyBorder="1" applyAlignment="1">
      <alignment horizontal="center" vertical="center"/>
    </xf>
    <xf numFmtId="0" fontId="27" fillId="0" borderId="21" xfId="0" applyFont="1" applyBorder="1" applyAlignment="1">
      <alignment horizontal="center" vertical="center"/>
    </xf>
    <xf numFmtId="14" fontId="13" fillId="0" borderId="148" xfId="0" applyNumberFormat="1" applyFont="1" applyBorder="1" applyAlignment="1">
      <alignment horizontal="center" vertical="center"/>
    </xf>
    <xf numFmtId="0" fontId="13" fillId="0" borderId="148" xfId="0" applyFont="1" applyBorder="1" applyAlignment="1">
      <alignment horizontal="center" vertical="center"/>
    </xf>
    <xf numFmtId="14" fontId="13" fillId="0" borderId="143" xfId="0" applyNumberFormat="1" applyFont="1" applyBorder="1" applyAlignment="1">
      <alignment horizontal="center" vertical="center"/>
    </xf>
    <xf numFmtId="0" fontId="13" fillId="0" borderId="143" xfId="0" applyFont="1" applyBorder="1" applyAlignment="1">
      <alignment horizontal="center" vertical="center"/>
    </xf>
    <xf numFmtId="0" fontId="13" fillId="0" borderId="143" xfId="0" applyFont="1" applyBorder="1" applyAlignment="1">
      <alignment horizontal="center" vertical="center" wrapText="1"/>
    </xf>
    <xf numFmtId="0" fontId="13" fillId="0" borderId="6"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0" fillId="0" borderId="144" xfId="0" applyBorder="1" applyAlignment="1">
      <alignment horizontal="center" vertical="center" wrapText="1"/>
    </xf>
    <xf numFmtId="0" fontId="0" fillId="0" borderId="26" xfId="0" applyBorder="1" applyAlignment="1">
      <alignment horizontal="center" vertical="center" wrapText="1"/>
    </xf>
    <xf numFmtId="0" fontId="13" fillId="0" borderId="32" xfId="0" applyFont="1" applyBorder="1" applyAlignment="1">
      <alignment horizontal="center" vertical="center"/>
    </xf>
    <xf numFmtId="0" fontId="13" fillId="0" borderId="6" xfId="0" applyFont="1" applyBorder="1" applyAlignment="1">
      <alignment horizontal="center" vertical="center"/>
    </xf>
    <xf numFmtId="14" fontId="13" fillId="0" borderId="32" xfId="0" applyNumberFormat="1" applyFont="1" applyBorder="1" applyAlignment="1">
      <alignment horizontal="center" vertical="center"/>
    </xf>
    <xf numFmtId="0" fontId="13" fillId="0" borderId="6"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29" xfId="0" applyFont="1" applyBorder="1" applyAlignment="1">
      <alignment horizontal="center" vertical="center"/>
    </xf>
    <xf numFmtId="0" fontId="7"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0" fillId="4" borderId="2"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0" fillId="4" borderId="0" xfId="0" applyFont="1" applyFill="1" applyAlignment="1">
      <alignment horizontal="center" vertical="center" wrapText="1"/>
    </xf>
    <xf numFmtId="0" fontId="30" fillId="4" borderId="33" xfId="0" applyFont="1" applyFill="1" applyBorder="1" applyAlignment="1">
      <alignment horizontal="center" vertical="center" wrapText="1"/>
    </xf>
    <xf numFmtId="0" fontId="13" fillId="0" borderId="26" xfId="0" applyFont="1" applyBorder="1" applyAlignment="1">
      <alignment horizontal="center" vertical="center" wrapText="1"/>
    </xf>
    <xf numFmtId="0" fontId="13" fillId="0" borderId="26" xfId="0" applyFont="1" applyBorder="1" applyAlignment="1">
      <alignment horizontal="center" vertical="center"/>
    </xf>
    <xf numFmtId="0" fontId="13" fillId="0" borderId="30" xfId="0" applyFont="1" applyBorder="1" applyAlignment="1">
      <alignment horizontal="center" vertical="center"/>
    </xf>
    <xf numFmtId="0" fontId="22" fillId="17" borderId="44" xfId="0" applyFont="1" applyFill="1" applyBorder="1" applyAlignment="1">
      <alignment horizontal="center"/>
    </xf>
    <xf numFmtId="0" fontId="22" fillId="17" borderId="45" xfId="0" applyFont="1" applyFill="1" applyBorder="1" applyAlignment="1">
      <alignment horizontal="center"/>
    </xf>
    <xf numFmtId="1" fontId="27" fillId="0" borderId="86" xfId="0" applyNumberFormat="1" applyFont="1" applyBorder="1" applyAlignment="1" applyProtection="1">
      <alignment horizontal="center" vertical="center" wrapText="1"/>
      <protection locked="0"/>
    </xf>
    <xf numFmtId="1" fontId="27" fillId="0" borderId="32" xfId="0" applyNumberFormat="1" applyFont="1" applyBorder="1" applyAlignment="1" applyProtection="1">
      <alignment horizontal="center" vertical="center" wrapText="1"/>
      <protection locked="0"/>
    </xf>
    <xf numFmtId="0" fontId="13" fillId="0" borderId="144" xfId="0" applyFont="1" applyBorder="1" applyAlignment="1">
      <alignment horizontal="center" vertical="center" wrapText="1"/>
    </xf>
    <xf numFmtId="0" fontId="13" fillId="0" borderId="32" xfId="0" applyFont="1" applyBorder="1" applyAlignment="1" applyProtection="1">
      <alignment horizontal="center" vertical="center"/>
      <protection locked="0"/>
    </xf>
    <xf numFmtId="14" fontId="13" fillId="0" borderId="82" xfId="0" applyNumberFormat="1" applyFont="1" applyBorder="1" applyAlignment="1">
      <alignment horizontal="center" vertical="center"/>
    </xf>
    <xf numFmtId="0" fontId="13" fillId="0" borderId="28" xfId="0" applyFont="1" applyBorder="1" applyAlignment="1">
      <alignment horizontal="center" vertical="center"/>
    </xf>
    <xf numFmtId="14" fontId="13" fillId="0" borderId="20" xfId="0" applyNumberFormat="1" applyFont="1" applyBorder="1" applyAlignment="1">
      <alignment horizontal="center" vertical="center"/>
    </xf>
    <xf numFmtId="0" fontId="13" fillId="0" borderId="149" xfId="0" applyFont="1" applyBorder="1" applyAlignment="1">
      <alignment horizontal="center" vertical="center" wrapText="1"/>
    </xf>
    <xf numFmtId="0" fontId="13" fillId="0" borderId="145" xfId="0" applyFont="1" applyBorder="1" applyAlignment="1">
      <alignment horizontal="center" vertical="center" wrapText="1"/>
    </xf>
    <xf numFmtId="0" fontId="29" fillId="4" borderId="36" xfId="0" applyFont="1" applyFill="1" applyBorder="1" applyAlignment="1">
      <alignment horizontal="center" vertical="center" wrapText="1"/>
    </xf>
    <xf numFmtId="0" fontId="29" fillId="4" borderId="39" xfId="0" applyFont="1" applyFill="1" applyBorder="1" applyAlignment="1">
      <alignment horizontal="center" vertical="center" wrapText="1"/>
    </xf>
    <xf numFmtId="0" fontId="29" fillId="4" borderId="37" xfId="0" applyFont="1" applyFill="1" applyBorder="1" applyAlignment="1">
      <alignment horizontal="center" vertical="center" wrapText="1"/>
    </xf>
    <xf numFmtId="0" fontId="29" fillId="4" borderId="38" xfId="0" applyFont="1" applyFill="1" applyBorder="1" applyAlignment="1">
      <alignment horizontal="center" vertical="center" wrapText="1"/>
    </xf>
    <xf numFmtId="0" fontId="28" fillId="4" borderId="37" xfId="0" applyFont="1" applyFill="1" applyBorder="1" applyAlignment="1" applyProtection="1">
      <alignment horizontal="center" vertical="center" wrapText="1"/>
      <protection locked="0"/>
    </xf>
    <xf numFmtId="0" fontId="28" fillId="4" borderId="37" xfId="0" applyFont="1" applyFill="1" applyBorder="1" applyAlignment="1">
      <alignment horizontal="center" vertical="center"/>
    </xf>
    <xf numFmtId="0" fontId="28" fillId="4" borderId="46" xfId="0" applyFont="1" applyFill="1" applyBorder="1" applyAlignment="1">
      <alignment horizontal="center" vertical="center"/>
    </xf>
    <xf numFmtId="0" fontId="28" fillId="4" borderId="38" xfId="0" applyFont="1" applyFill="1" applyBorder="1" applyAlignment="1">
      <alignment horizontal="center" vertical="center"/>
    </xf>
    <xf numFmtId="0" fontId="28" fillId="16" borderId="35" xfId="0" applyFont="1" applyFill="1" applyBorder="1" applyAlignment="1" applyProtection="1">
      <alignment horizontal="center" vertical="center" wrapText="1"/>
      <protection locked="0"/>
    </xf>
    <xf numFmtId="0" fontId="28" fillId="4" borderId="35" xfId="0" applyFont="1" applyFill="1" applyBorder="1" applyAlignment="1" applyProtection="1">
      <alignment horizontal="center" vertical="center" wrapText="1"/>
      <protection locked="0"/>
    </xf>
    <xf numFmtId="0" fontId="2" fillId="3" borderId="26" xfId="0" applyFont="1" applyFill="1" applyBorder="1" applyAlignment="1" applyProtection="1">
      <alignment horizontal="left" vertical="center" wrapText="1"/>
      <protection locked="0"/>
    </xf>
    <xf numFmtId="0" fontId="2" fillId="3" borderId="27" xfId="0" applyFont="1" applyFill="1" applyBorder="1" applyAlignment="1" applyProtection="1">
      <alignment horizontal="left" vertical="center" wrapText="1"/>
      <protection locked="0"/>
    </xf>
    <xf numFmtId="0" fontId="2" fillId="3" borderId="28" xfId="0" applyFont="1" applyFill="1" applyBorder="1" applyAlignment="1" applyProtection="1">
      <alignment horizontal="left" vertical="center" wrapText="1"/>
      <protection locked="0"/>
    </xf>
    <xf numFmtId="1" fontId="18" fillId="0" borderId="32" xfId="0" applyNumberFormat="1" applyFont="1" applyBorder="1" applyAlignment="1">
      <alignment horizontal="center" vertical="center"/>
    </xf>
    <xf numFmtId="1" fontId="27" fillId="0" borderId="32" xfId="0" applyNumberFormat="1" applyFont="1" applyBorder="1" applyAlignment="1">
      <alignment horizontal="center" vertical="center"/>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85" fillId="3" borderId="143" xfId="5" applyFill="1" applyBorder="1" applyAlignment="1">
      <alignment horizontal="center" vertical="center"/>
    </xf>
    <xf numFmtId="0" fontId="85" fillId="3" borderId="146" xfId="5" applyFill="1" applyBorder="1" applyAlignment="1">
      <alignment horizontal="center" vertical="center"/>
    </xf>
    <xf numFmtId="0" fontId="85" fillId="3" borderId="147" xfId="5" applyFill="1" applyBorder="1" applyAlignment="1">
      <alignment horizontal="center" vertical="center"/>
    </xf>
    <xf numFmtId="0" fontId="85" fillId="3" borderId="148" xfId="5" applyFill="1" applyBorder="1" applyAlignment="1">
      <alignment horizontal="center" vertical="center"/>
    </xf>
    <xf numFmtId="14" fontId="13" fillId="0" borderId="144" xfId="0" applyNumberFormat="1" applyFont="1" applyBorder="1" applyAlignment="1">
      <alignment horizontal="center" vertical="center"/>
    </xf>
    <xf numFmtId="0" fontId="85" fillId="0" borderId="143" xfId="5" applyFill="1" applyBorder="1" applyAlignment="1">
      <alignment horizontal="center" vertical="center"/>
    </xf>
    <xf numFmtId="0" fontId="103" fillId="0" borderId="143" xfId="0" applyFont="1" applyBorder="1" applyAlignment="1">
      <alignment horizontal="center" vertical="center" wrapText="1"/>
    </xf>
    <xf numFmtId="0" fontId="0" fillId="0" borderId="143" xfId="0" applyBorder="1" applyAlignment="1">
      <alignment horizontal="center" vertical="center"/>
    </xf>
    <xf numFmtId="0" fontId="102" fillId="0" borderId="143" xfId="0" applyFont="1" applyBorder="1" applyAlignment="1">
      <alignment horizontal="center" vertical="center" wrapText="1"/>
    </xf>
    <xf numFmtId="14" fontId="123" fillId="0" borderId="144" xfId="0" applyNumberFormat="1" applyFont="1" applyBorder="1" applyAlignment="1">
      <alignment horizontal="center" vertical="center"/>
    </xf>
    <xf numFmtId="0" fontId="13" fillId="0" borderId="146" xfId="0" applyFont="1" applyBorder="1" applyAlignment="1">
      <alignment horizontal="center" vertical="center" wrapText="1"/>
    </xf>
    <xf numFmtId="0" fontId="85" fillId="0" borderId="146" xfId="5" applyFill="1" applyBorder="1" applyAlignment="1">
      <alignment horizontal="center" vertical="center"/>
    </xf>
    <xf numFmtId="0" fontId="85" fillId="0" borderId="143" xfId="5" applyBorder="1" applyAlignment="1">
      <alignment horizontal="center" vertical="center"/>
    </xf>
    <xf numFmtId="0" fontId="13" fillId="0" borderId="151" xfId="0" applyFont="1" applyBorder="1" applyAlignment="1">
      <alignment horizontal="center" vertical="center"/>
    </xf>
    <xf numFmtId="0" fontId="13" fillId="0" borderId="147" xfId="0" applyFont="1" applyBorder="1" applyAlignment="1">
      <alignment horizontal="center" vertical="center"/>
    </xf>
    <xf numFmtId="0" fontId="85" fillId="0" borderId="0" xfId="5" applyFill="1" applyAlignment="1">
      <alignment horizontal="center" vertical="center"/>
    </xf>
    <xf numFmtId="14" fontId="13" fillId="0" borderId="150" xfId="0" applyNumberFormat="1" applyFont="1" applyBorder="1" applyAlignment="1">
      <alignment horizontal="center" vertical="center"/>
    </xf>
    <xf numFmtId="0" fontId="13" fillId="0" borderId="150" xfId="0" applyFont="1" applyBorder="1" applyAlignment="1">
      <alignment horizontal="center" vertical="center"/>
    </xf>
    <xf numFmtId="0" fontId="124" fillId="0" borderId="143" xfId="0" applyFont="1" applyBorder="1" applyAlignment="1">
      <alignment horizontal="center" vertical="center" wrapText="1"/>
    </xf>
    <xf numFmtId="14" fontId="13" fillId="0" borderId="149" xfId="0" applyNumberFormat="1" applyFont="1" applyBorder="1" applyAlignment="1">
      <alignment horizontal="center" vertical="center"/>
    </xf>
  </cellXfs>
  <cellStyles count="6">
    <cellStyle name="Hyperlink" xfId="5" xr:uid="{00000000-000B-0000-0000-000008000000}"/>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595">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2" name="Imagen 3">
          <a:extLst>
            <a:ext uri="{FF2B5EF4-FFF2-40B4-BE49-F238E27FC236}">
              <a16:creationId xmlns:a16="http://schemas.microsoft.com/office/drawing/2014/main" id="{C92AE92C-F167-44EC-BF7B-612CEE08AFF7}"/>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12" name="Imagen 3">
          <a:extLst>
            <a:ext uri="{FF2B5EF4-FFF2-40B4-BE49-F238E27FC236}">
              <a16:creationId xmlns:a16="http://schemas.microsoft.com/office/drawing/2014/main" id="{7C3442F1-5357-4697-8C59-0638175FA7A5}"/>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editAs="oneCell">
    <xdr:from>
      <xdr:col>7</xdr:col>
      <xdr:colOff>58615</xdr:colOff>
      <xdr:row>1</xdr:row>
      <xdr:rowOff>43962</xdr:rowOff>
    </xdr:from>
    <xdr:to>
      <xdr:col>8</xdr:col>
      <xdr:colOff>553590</xdr:colOff>
      <xdr:row>3</xdr:row>
      <xdr:rowOff>139212</xdr:rowOff>
    </xdr:to>
    <xdr:pic>
      <xdr:nvPicPr>
        <xdr:cNvPr id="17" name="Picture 9">
          <a:extLst>
            <a:ext uri="{FF2B5EF4-FFF2-40B4-BE49-F238E27FC236}">
              <a16:creationId xmlns:a16="http://schemas.microsoft.com/office/drawing/2014/main" id="{E24DB9D3-89E2-4B84-AF61-92A2672D7A2A}"/>
            </a:ext>
          </a:extLst>
        </xdr:cNvPr>
        <xdr:cNvPicPr>
          <a:picLocks noChangeAspect="1"/>
        </xdr:cNvPicPr>
      </xdr:nvPicPr>
      <xdr:blipFill>
        <a:blip xmlns:r="http://schemas.openxmlformats.org/officeDocument/2006/relationships" r:embed="rId2"/>
        <a:stretch>
          <a:fillRect/>
        </a:stretch>
      </xdr:blipFill>
      <xdr:spPr>
        <a:xfrm>
          <a:off x="7392865" y="307731"/>
          <a:ext cx="1322917"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CEB09E95-8B7E-44C6-BD87-51273FEBD3AC}"/>
            </a:ext>
          </a:extLst>
        </xdr:cNvPr>
        <xdr:cNvSpPr txBox="1"/>
      </xdr:nvSpPr>
      <xdr:spPr>
        <a:xfrm>
          <a:off x="14824710" y="737806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relación 1 a 1</a:t>
          </a:r>
        </a:p>
      </xdr:txBody>
    </xdr:sp>
    <xdr:clientData/>
  </xdr:oneCellAnchor>
  <xdr:twoCellAnchor editAs="oneCell">
    <xdr:from>
      <xdr:col>0</xdr:col>
      <xdr:colOff>92604</xdr:colOff>
      <xdr:row>0</xdr:row>
      <xdr:rowOff>79375</xdr:rowOff>
    </xdr:from>
    <xdr:to>
      <xdr:col>0</xdr:col>
      <xdr:colOff>3016772</xdr:colOff>
      <xdr:row>0</xdr:row>
      <xdr:rowOff>902335</xdr:rowOff>
    </xdr:to>
    <xdr:pic>
      <xdr:nvPicPr>
        <xdr:cNvPr id="3" name="Picture 8">
          <a:extLst>
            <a:ext uri="{FF2B5EF4-FFF2-40B4-BE49-F238E27FC236}">
              <a16:creationId xmlns:a16="http://schemas.microsoft.com/office/drawing/2014/main" id="{BBEA47A0-9851-48D0-98B3-93DFCA2C9C85}"/>
            </a:ext>
          </a:extLst>
        </xdr:cNvPr>
        <xdr:cNvPicPr>
          <a:picLocks noChangeAspect="1"/>
        </xdr:cNvPicPr>
      </xdr:nvPicPr>
      <xdr:blipFill>
        <a:blip xmlns:r="http://schemas.openxmlformats.org/officeDocument/2006/relationships" r:embed="rId1"/>
        <a:stretch>
          <a:fillRect/>
        </a:stretch>
      </xdr:blipFill>
      <xdr:spPr>
        <a:xfrm>
          <a:off x="92604" y="79375"/>
          <a:ext cx="2924168" cy="822960"/>
        </a:xfrm>
        <a:prstGeom prst="rect">
          <a:avLst/>
        </a:prstGeom>
      </xdr:spPr>
    </xdr:pic>
    <xdr:clientData/>
  </xdr:twoCellAnchor>
  <xdr:twoCellAnchor editAs="oneCell">
    <xdr:from>
      <xdr:col>4</xdr:col>
      <xdr:colOff>2196043</xdr:colOff>
      <xdr:row>0</xdr:row>
      <xdr:rowOff>224895</xdr:rowOff>
    </xdr:from>
    <xdr:to>
      <xdr:col>4</xdr:col>
      <xdr:colOff>3725556</xdr:colOff>
      <xdr:row>0</xdr:row>
      <xdr:rowOff>773535</xdr:rowOff>
    </xdr:to>
    <xdr:pic>
      <xdr:nvPicPr>
        <xdr:cNvPr id="4" name="Picture 9">
          <a:extLst>
            <a:ext uri="{FF2B5EF4-FFF2-40B4-BE49-F238E27FC236}">
              <a16:creationId xmlns:a16="http://schemas.microsoft.com/office/drawing/2014/main" id="{4E6D8DF2-0A15-4FBE-AAA4-9129C93D9427}"/>
            </a:ext>
          </a:extLst>
        </xdr:cNvPr>
        <xdr:cNvPicPr>
          <a:picLocks noChangeAspect="1"/>
        </xdr:cNvPicPr>
      </xdr:nvPicPr>
      <xdr:blipFill>
        <a:blip xmlns:r="http://schemas.openxmlformats.org/officeDocument/2006/relationships" r:embed="rId2"/>
        <a:stretch>
          <a:fillRect/>
        </a:stretch>
      </xdr:blipFill>
      <xdr:spPr>
        <a:xfrm>
          <a:off x="12511618" y="224895"/>
          <a:ext cx="1529513"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6</xdr:col>
      <xdr:colOff>480059</xdr:colOff>
      <xdr:row>1</xdr:row>
      <xdr:rowOff>91440</xdr:rowOff>
    </xdr:from>
    <xdr:ext cx="2624385" cy="5844540"/>
    <xdr:sp macro="" textlink="">
      <xdr:nvSpPr>
        <xdr:cNvPr id="2" name="CuadroTexto 1">
          <a:extLst>
            <a:ext uri="{FF2B5EF4-FFF2-40B4-BE49-F238E27FC236}">
              <a16:creationId xmlns:a16="http://schemas.microsoft.com/office/drawing/2014/main" id="{D42B819B-4382-4EA1-AC80-804E861CDD31}"/>
            </a:ext>
          </a:extLst>
        </xdr:cNvPr>
        <xdr:cNvSpPr txBox="1"/>
      </xdr:nvSpPr>
      <xdr:spPr>
        <a:xfrm>
          <a:off x="11319509" y="1101090"/>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según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través de acciones o proyectos  que se incluyen en el plan de acción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estratégicos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debilidad o amenaza afecta la parte operativa ( errores, demoras, etc.) se llevan como causa  de los riesgos, en el Plan de riesgos respectivo.</a:t>
          </a:r>
        </a:p>
      </xdr:txBody>
    </xdr:sp>
    <xdr:clientData/>
  </xdr:oneCellAnchor>
  <xdr:twoCellAnchor editAs="oneCell">
    <xdr:from>
      <xdr:col>0</xdr:col>
      <xdr:colOff>169336</xdr:colOff>
      <xdr:row>0</xdr:row>
      <xdr:rowOff>98777</xdr:rowOff>
    </xdr:from>
    <xdr:to>
      <xdr:col>0</xdr:col>
      <xdr:colOff>3093504</xdr:colOff>
      <xdr:row>0</xdr:row>
      <xdr:rowOff>921737</xdr:rowOff>
    </xdr:to>
    <xdr:pic>
      <xdr:nvPicPr>
        <xdr:cNvPr id="3" name="Picture 9">
          <a:extLst>
            <a:ext uri="{FF2B5EF4-FFF2-40B4-BE49-F238E27FC236}">
              <a16:creationId xmlns:a16="http://schemas.microsoft.com/office/drawing/2014/main" id="{36D4E79E-13B6-40C3-BAE1-7F8F4C7284C8}"/>
            </a:ext>
          </a:extLst>
        </xdr:cNvPr>
        <xdr:cNvPicPr>
          <a:picLocks noChangeAspect="1"/>
        </xdr:cNvPicPr>
      </xdr:nvPicPr>
      <xdr:blipFill>
        <a:blip xmlns:r="http://schemas.openxmlformats.org/officeDocument/2006/relationships" r:embed="rId1"/>
        <a:stretch>
          <a:fillRect/>
        </a:stretch>
      </xdr:blipFill>
      <xdr:spPr>
        <a:xfrm>
          <a:off x="169336" y="98777"/>
          <a:ext cx="2924168" cy="822960"/>
        </a:xfrm>
        <a:prstGeom prst="rect">
          <a:avLst/>
        </a:prstGeom>
      </xdr:spPr>
    </xdr:pic>
    <xdr:clientData/>
  </xdr:twoCellAnchor>
  <xdr:twoCellAnchor editAs="oneCell">
    <xdr:from>
      <xdr:col>5</xdr:col>
      <xdr:colOff>811392</xdr:colOff>
      <xdr:row>0</xdr:row>
      <xdr:rowOff>258408</xdr:rowOff>
    </xdr:from>
    <xdr:to>
      <xdr:col>5</xdr:col>
      <xdr:colOff>2550455</xdr:colOff>
      <xdr:row>0</xdr:row>
      <xdr:rowOff>807048</xdr:rowOff>
    </xdr:to>
    <xdr:pic>
      <xdr:nvPicPr>
        <xdr:cNvPr id="4" name="Picture 10">
          <a:extLst>
            <a:ext uri="{FF2B5EF4-FFF2-40B4-BE49-F238E27FC236}">
              <a16:creationId xmlns:a16="http://schemas.microsoft.com/office/drawing/2014/main" id="{15246881-C4B2-47BC-BFA8-43D9F7431825}"/>
            </a:ext>
          </a:extLst>
        </xdr:cNvPr>
        <xdr:cNvPicPr>
          <a:picLocks noChangeAspect="1"/>
        </xdr:cNvPicPr>
      </xdr:nvPicPr>
      <xdr:blipFill>
        <a:blip xmlns:r="http://schemas.openxmlformats.org/officeDocument/2006/relationships" r:embed="rId2"/>
        <a:stretch>
          <a:fillRect/>
        </a:stretch>
      </xdr:blipFill>
      <xdr:spPr>
        <a:xfrm>
          <a:off x="9098142" y="258408"/>
          <a:ext cx="1739063" cy="5486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117328</xdr:colOff>
      <xdr:row>3</xdr:row>
      <xdr:rowOff>164291</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162918</xdr:colOff>
      <xdr:row>0</xdr:row>
      <xdr:rowOff>0</xdr:rowOff>
    </xdr:from>
    <xdr:to>
      <xdr:col>2</xdr:col>
      <xdr:colOff>604157</xdr:colOff>
      <xdr:row>2</xdr:row>
      <xdr:rowOff>102145</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918" y="0"/>
          <a:ext cx="3317789" cy="834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238124</xdr:colOff>
      <xdr:row>0</xdr:row>
      <xdr:rowOff>111126</xdr:rowOff>
    </xdr:from>
    <xdr:to>
      <xdr:col>1</xdr:col>
      <xdr:colOff>2079624</xdr:colOff>
      <xdr:row>1</xdr:row>
      <xdr:rowOff>968375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111126"/>
          <a:ext cx="3063875" cy="1063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254000</xdr:colOff>
      <xdr:row>1</xdr:row>
      <xdr:rowOff>95250</xdr:rowOff>
    </xdr:from>
    <xdr:to>
      <xdr:col>12</xdr:col>
      <xdr:colOff>1300913</xdr:colOff>
      <xdr:row>1</xdr:row>
      <xdr:rowOff>936625</xdr:rowOff>
    </xdr:to>
    <xdr:pic>
      <xdr:nvPicPr>
        <xdr:cNvPr id="3" name="Picture 10">
          <a:extLst>
            <a:ext uri="{FF2B5EF4-FFF2-40B4-BE49-F238E27FC236}">
              <a16:creationId xmlns:a16="http://schemas.microsoft.com/office/drawing/2014/main" id="{288C446E-1C5A-4CB3-8745-C16E3B4C43A4}"/>
            </a:ext>
          </a:extLst>
        </xdr:cNvPr>
        <xdr:cNvPicPr>
          <a:picLocks noChangeAspect="1"/>
        </xdr:cNvPicPr>
      </xdr:nvPicPr>
      <xdr:blipFill>
        <a:blip xmlns:r="http://schemas.openxmlformats.org/officeDocument/2006/relationships" r:embed="rId2"/>
        <a:stretch>
          <a:fillRect/>
        </a:stretch>
      </xdr:blipFill>
      <xdr:spPr>
        <a:xfrm>
          <a:off x="16779875" y="301625"/>
          <a:ext cx="2221663" cy="8413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238124</xdr:colOff>
      <xdr:row>0</xdr:row>
      <xdr:rowOff>111126</xdr:rowOff>
    </xdr:from>
    <xdr:to>
      <xdr:col>1</xdr:col>
      <xdr:colOff>2079624</xdr:colOff>
      <xdr:row>1</xdr:row>
      <xdr:rowOff>968375</xdr:rowOff>
    </xdr:to>
    <xdr:pic>
      <xdr:nvPicPr>
        <xdr:cNvPr id="2" name="Imagen 1">
          <a:extLst>
            <a:ext uri="{FF2B5EF4-FFF2-40B4-BE49-F238E27FC236}">
              <a16:creationId xmlns:a16="http://schemas.microsoft.com/office/drawing/2014/main" id="{DABEE4F7-0EA5-4943-85C0-6C81D50498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111126"/>
          <a:ext cx="3070225" cy="1066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254000</xdr:colOff>
      <xdr:row>1</xdr:row>
      <xdr:rowOff>95250</xdr:rowOff>
    </xdr:from>
    <xdr:to>
      <xdr:col>12</xdr:col>
      <xdr:colOff>1005638</xdr:colOff>
      <xdr:row>1</xdr:row>
      <xdr:rowOff>936625</xdr:rowOff>
    </xdr:to>
    <xdr:pic>
      <xdr:nvPicPr>
        <xdr:cNvPr id="3" name="Picture 10">
          <a:extLst>
            <a:ext uri="{FF2B5EF4-FFF2-40B4-BE49-F238E27FC236}">
              <a16:creationId xmlns:a16="http://schemas.microsoft.com/office/drawing/2014/main" id="{82DEAAFB-85DD-45BE-977B-2731793D106F}"/>
            </a:ext>
            <a:ext uri="{147F2762-F138-4A5C-976F-8EAC2B608ADB}">
              <a16:predDERef xmlns:a16="http://schemas.microsoft.com/office/drawing/2014/main" pred="{DABEE4F7-0EA5-4943-85C0-6C81D504982C}"/>
            </a:ext>
          </a:extLst>
        </xdr:cNvPr>
        <xdr:cNvPicPr>
          <a:picLocks noChangeAspect="1"/>
        </xdr:cNvPicPr>
      </xdr:nvPicPr>
      <xdr:blipFill>
        <a:blip xmlns:r="http://schemas.openxmlformats.org/officeDocument/2006/relationships" r:embed="rId2"/>
        <a:stretch>
          <a:fillRect/>
        </a:stretch>
      </xdr:blipFill>
      <xdr:spPr>
        <a:xfrm>
          <a:off x="16779875" y="304800"/>
          <a:ext cx="2218488" cy="8413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238124</xdr:colOff>
      <xdr:row>0</xdr:row>
      <xdr:rowOff>111126</xdr:rowOff>
    </xdr:from>
    <xdr:to>
      <xdr:col>1</xdr:col>
      <xdr:colOff>2079624</xdr:colOff>
      <xdr:row>1</xdr:row>
      <xdr:rowOff>968375</xdr:rowOff>
    </xdr:to>
    <xdr:pic>
      <xdr:nvPicPr>
        <xdr:cNvPr id="2" name="Imagen 1">
          <a:extLst>
            <a:ext uri="{FF2B5EF4-FFF2-40B4-BE49-F238E27FC236}">
              <a16:creationId xmlns:a16="http://schemas.microsoft.com/office/drawing/2014/main" id="{80D02A5A-2384-46CA-91FB-FE93EF3F32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111126"/>
          <a:ext cx="3070225" cy="1066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254000</xdr:colOff>
      <xdr:row>1</xdr:row>
      <xdr:rowOff>95250</xdr:rowOff>
    </xdr:from>
    <xdr:to>
      <xdr:col>12</xdr:col>
      <xdr:colOff>1100888</xdr:colOff>
      <xdr:row>1</xdr:row>
      <xdr:rowOff>936625</xdr:rowOff>
    </xdr:to>
    <xdr:pic>
      <xdr:nvPicPr>
        <xdr:cNvPr id="3" name="Picture 10">
          <a:extLst>
            <a:ext uri="{FF2B5EF4-FFF2-40B4-BE49-F238E27FC236}">
              <a16:creationId xmlns:a16="http://schemas.microsoft.com/office/drawing/2014/main" id="{84CA4744-0437-4586-A603-32DFEE08A22F}"/>
            </a:ext>
            <a:ext uri="{147F2762-F138-4A5C-976F-8EAC2B608ADB}">
              <a16:predDERef xmlns:a16="http://schemas.microsoft.com/office/drawing/2014/main" pred="{80D02A5A-2384-46CA-91FB-FE93EF3F3257}"/>
            </a:ext>
          </a:extLst>
        </xdr:cNvPr>
        <xdr:cNvPicPr>
          <a:picLocks noChangeAspect="1"/>
        </xdr:cNvPicPr>
      </xdr:nvPicPr>
      <xdr:blipFill>
        <a:blip xmlns:r="http://schemas.openxmlformats.org/officeDocument/2006/relationships" r:embed="rId2"/>
        <a:stretch>
          <a:fillRect/>
        </a:stretch>
      </xdr:blipFill>
      <xdr:spPr>
        <a:xfrm>
          <a:off x="16779875" y="304800"/>
          <a:ext cx="2218488" cy="841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A/8.1%20Plan_de_acci&#243;n_CentrodeServicios_SPA_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yahapo/Downloads/SIGCMA_PLANES%20DE%20ACCI&#211;N_2024_V22_10F_V2%20CSA.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1_TRIM"/>
      <sheetName val="INVERSION"/>
      <sheetName val="JURISDICCIONAL"/>
    </sheetNames>
    <sheetDataSet>
      <sheetData sheetId="0" refreshError="1"/>
      <sheetData sheetId="1"/>
      <sheetData sheetId="2"/>
      <sheetData sheetId="3" refreshError="1"/>
      <sheetData sheetId="4"/>
      <sheetData sheetId="5" refreshError="1"/>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CONSOLIDACION"/>
      <sheetName val="INFO_ANÁLISIS DE CONTEXTO"/>
      <sheetName val="INFO_ESTRATEGIAS"/>
      <sheetName val="PLAN DE ACCION"/>
      <sheetName val="GESTION"/>
      <sheetName val="INVERSION"/>
      <sheetName val="JURISDICCIONAL"/>
    </sheetNames>
    <sheetDataSet>
      <sheetData sheetId="0" refreshError="1"/>
      <sheetData sheetId="1"/>
      <sheetData sheetId="2"/>
      <sheetData sheetId="3" refreshError="1"/>
      <sheetData sheetId="4"/>
      <sheetData sheetId="5"/>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hyperlink" Target="https://etbcsj-my.sharepoint.com/:f:/r/personal/sigcmaper_cendoj_ramajudicial_gov_co/Documents/SIGCMA%20PEREIRA/1.%20PROCESOS%20SIGCMA/W1.%20SPA/Registros%20SIGCMA/2024/EVIDENCIAS/MATRIZ%20DE%20RIESGOS/3.%20Incumplimiento%20en%20la%20gestion%20de%20solicitudes%20para%20la%20programaci%C3%B3n%20de%20audiencias%20o%20hacerlo%20sin%20cumplir%20los%20requisitos?csf=1&amp;web=1&amp;e=VsaVGO" TargetMode="External"/><Relationship Id="rId7" Type="http://schemas.openxmlformats.org/officeDocument/2006/relationships/hyperlink" Target="https://etbcsj-my.sharepoint.com/:f:/r/personal/sigcmaper_cendoj_ramajudicial_gov_co/Documents/SIGCMA%20PEREIRA/1.%20PROCESOS%20SIGCMA/W1.%20SPA/Registros%20SIGCMA/2024/EVIDENCIAS/MATRIZ%20DE%20RIESGOS/1.%20Efectuar%20el%20reparto%20judicial%20sin%20el%20cumplimiento%20de%20los%20requisitos?csf=1&amp;web=1&amp;e=Wr2ZgG" TargetMode="External"/><Relationship Id="rId2" Type="http://schemas.openxmlformats.org/officeDocument/2006/relationships/hyperlink" Target="https://etbcsj-my.sharepoint.com/:f:/r/personal/sigcmaper_cendoj_ramajudicial_gov_co/Documents/SIGCMA%20PEREIRA/1.%20PROCESOS%20SIGCMA/W1.%20SPA/Registros%20SIGCMA/2024/EVIDENCIAS/MATRIZ%20DE%20RIESGOS/2.%20%20Efectuar%20Citaciones-Comunicaciones-Notificaciones%20que%20no%20cumplan%20con%20los%20requisitos?csf=1&amp;web=1&amp;e=ttd1SO" TargetMode="External"/><Relationship Id="rId1" Type="http://schemas.openxmlformats.org/officeDocument/2006/relationships/hyperlink" Target="https://etbcsj-my.sharepoint.com/:f:/r/personal/sigcmaper_cendoj_ramajudicial_gov_co/Documents/SIGCMA%20PEREIRA/1.%20PROCESOS%20SIGCMA/W1.%20SPA/Registros%20SIGCMA/2024/EVIDENCIAS/MATRIZ%20DE%20RIESGOS/7.%20Recibir,%20ofrecer,%20prometer,%20entregar/Primer%20trimestre?csf=1&amp;web=1&amp;e=VKdBYb" TargetMode="External"/><Relationship Id="rId6" Type="http://schemas.openxmlformats.org/officeDocument/2006/relationships/hyperlink" Target="https://etbcsj-my.sharepoint.com/:f:/r/personal/sigcmaper_cendoj_ramajudicial_gov_co/Documents/SIGCMA%20PEREIRA/1.%20PROCESOS%20SIGCMA/W1.%20SPA/Registros%20SIGCMA/2024/EVIDENCIAS/MATRIZ%20DE%20RIESGOS/6.%20P%C3%A9rdida%20de%20documentos?csf=1&amp;web=1&amp;e=S41zmR" TargetMode="External"/><Relationship Id="rId5" Type="http://schemas.openxmlformats.org/officeDocument/2006/relationships/hyperlink" Target="https://etbcsj-my.sharepoint.com/:f:/r/personal/sigcmaper_cendoj_ramajudicial_gov_co/Documents/SIGCMA%20PEREIRA/1.%20PROCESOS%20SIGCMA/W1.%20SPA/Registros%20SIGCMA/2024/EVIDENCIAS/MATRIZ%20DE%20RIESGOS/5.%20No%20atender%20las%20solicitudes%20de%20Actualizaci%C3%B3n%20y-o%20creaci%C3%B3n%20de%20nuevas%20funcionalidades%20de%20la%20plataforma%20tecnol%C3%B3gica%20del%20CSA?csf=1&amp;web=1&amp;e=uZCKck" TargetMode="External"/><Relationship Id="rId4" Type="http://schemas.openxmlformats.org/officeDocument/2006/relationships/hyperlink" Target="https://etbcsj-my.sharepoint.com/:f:/r/personal/sigcmaper_cendoj_ramajudicial_gov_co/Documents/SIGCMA%20PEREIRA/1.%20PROCESOS%20SIGCMA/W1.%20SPA/Registros%20SIGCMA/2024/EVIDENCIAS/MATRIZ%20DE%20RIESGOS/4.%20Vencimiento%20del%20termino%20para%20resolver%20una%20petici%C3%B3n?csf=1&amp;web=1&amp;e=ob1Ont" TargetMode="External"/><Relationship Id="rId9"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3" Type="http://schemas.openxmlformats.org/officeDocument/2006/relationships/hyperlink" Target="https://etbcsj-my.sharepoint.com/:f:/r/personal/sigcmaper_cendoj_ramajudicial_gov_co/Documents/SIGCMA%20PEREIRA/1.%20PROCESOS%20SIGCMA/W1.%20SPA/Registros%20SIGCMA/2024/EVIDENCIAS/MATRIZ%20DE%20RIESGOS/3.%20Incumplimiento%20en%20la%20gestion%20de%20solicitudes%20para%20la%20programaci%C3%B3n%20de%20audiencias%20o%20hacerlo%20sin%20cumplir%20los%20requisitos/TRIMESTRE%202?csf=1&amp;web=1&amp;e=PUp2eZ" TargetMode="External"/><Relationship Id="rId7" Type="http://schemas.openxmlformats.org/officeDocument/2006/relationships/drawing" Target="../drawings/drawing8.xml"/><Relationship Id="rId2" Type="http://schemas.openxmlformats.org/officeDocument/2006/relationships/hyperlink" Target="https://etbcsj-my.sharepoint.com/:f:/r/personal/sigcmaper_cendoj_ramajudicial_gov_co/Documents/SIGCMA%20PEREIRA/1.%20PROCESOS%20SIGCMA/W1.%20SPA/Registros%20SIGCMA/2024/EVIDENCIAS/MATRIZ%20DE%20RIESGOS/2.%20%20Efectuar%20Citaciones-Comunicaciones-Notificaciones%20que%20no%20cumplan%20con%20los%20requisitos/TRIMESTRE%202?csf=1&amp;web=1&amp;e=vrO151" TargetMode="External"/><Relationship Id="rId1" Type="http://schemas.openxmlformats.org/officeDocument/2006/relationships/hyperlink" Target="https://etbcsj-my.sharepoint.com/:f:/r/personal/sigcmaper_cendoj_ramajudicial_gov_co/Documents/SIGCMA%20PEREIRA/1.%20PROCESOS%20SIGCMA/W1.%20SPA/Registros%20SIGCMA/2024/EVIDENCIAS/MATRIZ%20DE%20RIESGOS/7.%20Recibir,%20ofrecer,%20prometer,%20entregar/Primer%20trimestre?csf=1&amp;web=1&amp;e=VKdBYb" TargetMode="External"/><Relationship Id="rId6" Type="http://schemas.openxmlformats.org/officeDocument/2006/relationships/hyperlink" Target="https://etbcsj-my.sharepoint.com/:f:/r/personal/sigcmaper_cendoj_ramajudicial_gov_co/Documents/SIGCMA%20PEREIRA/1.%20PROCESOS%20SIGCMA/W1.%20SPA/Registros%20SIGCMA/2024/EVIDENCIAS/MATRIZ%20DE%20RIESGOS/5.%20No%20atender%20las%20solicitudes%20de%20Actualizaci%C3%B3n%20y-o%20creaci%C3%B3n%20de%20nuevas%20funcionalidades%20de%20la%20plataforma%20tecnol%C3%B3gica%20del%20CSA/TRIMESTRE%202?csf=1&amp;web=1&amp;e=gRVXkj" TargetMode="External"/><Relationship Id="rId5" Type="http://schemas.openxmlformats.org/officeDocument/2006/relationships/hyperlink" Target="https://etbcsj-my.sharepoint.com/:f:/r/personal/sigcmaper_cendoj_ramajudicial_gov_co/Documents/SIGCMA%20PEREIRA/1.%20PROCESOS%20SIGCMA/W1.%20SPA/Registros%20SIGCMA/2024/EVIDENCIAS/MATRIZ%20DE%20RIESGOS/5.%20No%20atender%20las%20solicitudes%20de%20Actualizaci%C3%B3n%20y-o%20creaci%C3%B3n%20de%20nuevas%20funcionalidades%20de%20la%20plataforma%20tecnol%C3%B3gica%20del%20CSA/TRIMESTRE%202?csf=1&amp;web=1&amp;e=4HVGj3" TargetMode="External"/><Relationship Id="rId4" Type="http://schemas.openxmlformats.org/officeDocument/2006/relationships/hyperlink" Target="https://etbcsj-my.sharepoint.com/:f:/r/personal/sigcmaper_cendoj_ramajudicial_gov_co/Documents/SIGCMA%20PEREIRA/1.%20PROCESOS%20SIGCMA/W1.%20SPA/Registros%20SIGCMA/2024/EVIDENCIAS/MATRIZ%20DE%20RIESGOS/4.%20Vencimiento%20del%20termino%20para%20resolver%20una%20petici%C3%B3n/TRIMESTRE%202?csf=1&amp;web=1&amp;e=dvAsgb" TargetMode="External"/></Relationships>
</file>

<file path=xl/worksheets/_rels/sheet13.xml.rels><?xml version="1.0" encoding="UTF-8" standalone="yes"?>
<Relationships xmlns="http://schemas.openxmlformats.org/package/2006/relationships"><Relationship Id="rId8" Type="http://schemas.openxmlformats.org/officeDocument/2006/relationships/drawing" Target="../drawings/drawing9.xml"/><Relationship Id="rId3" Type="http://schemas.openxmlformats.org/officeDocument/2006/relationships/hyperlink" Target="https://etbcsj-my.sharepoint.com/:f:/r/personal/sigcmaper_cendoj_ramajudicial_gov_co/Documents/SIGCMA%20PEREIRA/1.%20PROCESOS%20SIGCMA/W1.%20SPA/Registros%20SIGCMA/2024/EVIDENCIAS/PLAN%20DE%20ACCION/3.%20Gestionar%20la%20digitalizaci%C3%B3n%20de%20los%20registros%20documentales/TRIMESTRE%203?csf=1&amp;web=1&amp;e=lUGyuf" TargetMode="External"/><Relationship Id="rId7" Type="http://schemas.openxmlformats.org/officeDocument/2006/relationships/hyperlink" Target="https://etbcsj-my.sharepoint.com/:f:/r/personal/sigcmaper_cendoj_ramajudicial_gov_co/Documents/SIGCMA%20PEREIRA/1.%20PROCESOS%20SIGCMA/W1.%20SPA/Registros%20SIGCMA/2024/EVIDENCIAS/MATRIZ%20DE%20RIESGOS/1.%20Efectuar%20el%20reparto%20judicial%20sin%20el%20cumplimiento%20de%20los%20requisitos/TRIMESTRE%203?csf=1&amp;web=1&amp;e=PGbvHH" TargetMode="External"/><Relationship Id="rId2" Type="http://schemas.openxmlformats.org/officeDocument/2006/relationships/hyperlink" Target="https://etbcsj-my.sharepoint.com/:f:/r/personal/sigcmaper_cendoj_ramajudicial_gov_co/Documents/SIGCMA%20PEREIRA/1.%20PROCESOS%20SIGCMA/W1.%20SPA/Registros%20SIGCMA/2024/EVIDENCIAS/MATRIZ%20DE%20RIESGOS/2.%20%20Efectuar%20Citaciones-Comunicaciones-Notificaciones%20que%20no%20cumplan%20con%20los%20requisitos/TRIMESTRE%203?csf=1&amp;web=1&amp;e=aDUGOb" TargetMode="External"/><Relationship Id="rId1" Type="http://schemas.openxmlformats.org/officeDocument/2006/relationships/hyperlink" Target="https://etbcsj-my.sharepoint.com/:f:/r/personal/sigcmaper_cendoj_ramajudicial_gov_co/Documents/SIGCMA%20PEREIRA/1.%20PROCESOS%20SIGCMA/W1.%20SPA/Registros%20SIGCMA/2024/EVIDENCIAS/MATRIZ%20DE%20RIESGOS/7.%20Recibir,%20ofrecer,%20prometer,%20entregar/Primer%20trimestre?csf=1&amp;web=1&amp;e=VKdBYb" TargetMode="External"/><Relationship Id="rId6" Type="http://schemas.openxmlformats.org/officeDocument/2006/relationships/hyperlink" Target="https://etbcsj-my.sharepoint.com/:f:/r/personal/sigcmaper_cendoj_ramajudicial_gov_co/Documents/SIGCMA%20PEREIRA/1.%20PROCESOS%20SIGCMA/W1.%20SPA/Registros%20SIGCMA/2024/EVIDENCIAS/MATRIZ%20DE%20RIESGOS/3.%20Incumplimiento%20en%20la%20gestion%20de%20solicitudes%20para%20la%20programaci%C3%B3n%20de%20audiencias%20o%20hacerlo%20sin%20cumplir%20los%20requisitos/TRIMESTRE%203?csf=1&amp;web=1&amp;e=3VrdS2" TargetMode="External"/><Relationship Id="rId5" Type="http://schemas.openxmlformats.org/officeDocument/2006/relationships/hyperlink" Target="https://etbcsj-my.sharepoint.com/:f:/r/personal/sigcmaper_cendoj_ramajudicial_gov_co/Documents/SIGCMA%20PEREIRA/1.%20PROCESOS%20SIGCMA/W1.%20SPA/Registros%20SIGCMA/2024/EVIDENCIAS/MATRIZ%20DE%20RIESGOS/4.%20Vencimiento%20del%20termino%20para%20resolver%20una%20petici%C3%B3n/TRIMESTRES%203?csf=1&amp;web=1&amp;e=pri6gC" TargetMode="External"/><Relationship Id="rId4" Type="http://schemas.openxmlformats.org/officeDocument/2006/relationships/hyperlink" Target="https://etbcsj-my.sharepoint.com/:f:/r/personal/sigcmaper_cendoj_ramajudicial_gov_co/Documents/SIGCMA%20PEREIRA/1.%20PROCESOS%20SIGCMA/W1.%20SPA/Registros%20SIGCMA/2024/EVIDENCIAS/PLAN%20DE%20ACCION/1.%20Mejorar%20la%20plataforma%20tecnol%C3%B3gica%20existente/TRIMESTRE%203?csf=1&amp;web=1&amp;e=1Fnfq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5" tint="0.59999389629810485"/>
    <pageSetUpPr fitToPage="1"/>
  </sheetPr>
  <dimension ref="A1:I24"/>
  <sheetViews>
    <sheetView showGridLines="0" topLeftCell="A12" zoomScaleNormal="100" workbookViewId="0">
      <selection activeCell="B19" sqref="B19"/>
    </sheetView>
  </sheetViews>
  <sheetFormatPr defaultColWidth="11.42578125" defaultRowHeight="20.25"/>
  <cols>
    <col min="1" max="1" width="28.140625" style="117" customWidth="1"/>
    <col min="2" max="2" width="18" style="117" customWidth="1"/>
    <col min="3" max="3" width="28.42578125" style="118" customWidth="1"/>
    <col min="4" max="5" width="28.42578125" style="117" customWidth="1"/>
    <col min="6" max="8" width="12.42578125" style="117" customWidth="1"/>
    <col min="9" max="16384" width="11.42578125" style="117"/>
  </cols>
  <sheetData>
    <row r="1" spans="1:9" ht="27.75">
      <c r="A1" s="357"/>
      <c r="B1" s="357"/>
      <c r="C1" s="357"/>
      <c r="D1" s="357"/>
      <c r="E1" s="357"/>
      <c r="F1" s="357"/>
    </row>
    <row r="5" spans="1:9">
      <c r="D5" s="119"/>
      <c r="E5" s="119"/>
      <c r="F5" s="119"/>
      <c r="G5" s="119"/>
      <c r="H5" s="119"/>
    </row>
    <row r="6" spans="1:9" ht="16.7" customHeight="1">
      <c r="D6" s="119"/>
      <c r="E6" s="119"/>
      <c r="F6" s="119"/>
      <c r="G6" s="119"/>
      <c r="H6" s="119"/>
    </row>
    <row r="7" spans="1:9" ht="46.5">
      <c r="A7" s="358" t="s">
        <v>0</v>
      </c>
      <c r="B7" s="358"/>
      <c r="C7" s="358"/>
      <c r="D7" s="358"/>
      <c r="E7" s="358"/>
      <c r="F7" s="358"/>
      <c r="G7" s="358"/>
      <c r="H7" s="358"/>
      <c r="I7" s="358"/>
    </row>
    <row r="9" spans="1:9" ht="102.75" customHeight="1">
      <c r="A9" s="120" t="s">
        <v>1</v>
      </c>
      <c r="B9" s="359" t="s">
        <v>2</v>
      </c>
      <c r="C9" s="359"/>
      <c r="D9" s="359"/>
      <c r="E9" s="359"/>
      <c r="F9" s="359"/>
      <c r="G9" s="359"/>
      <c r="H9" s="359"/>
      <c r="I9" s="359"/>
    </row>
    <row r="10" spans="1:9" ht="21" customHeight="1">
      <c r="A10" s="121"/>
      <c r="B10" s="122"/>
      <c r="C10" s="122"/>
      <c r="D10" s="121"/>
      <c r="E10" s="123"/>
    </row>
    <row r="11" spans="1:9" ht="127.5" customHeight="1">
      <c r="A11" s="120" t="s">
        <v>3</v>
      </c>
      <c r="B11" s="124"/>
      <c r="C11" s="356"/>
      <c r="D11" s="356"/>
      <c r="E11" s="356"/>
      <c r="F11" s="356"/>
      <c r="G11" s="356"/>
      <c r="H11" s="356"/>
      <c r="I11" s="356"/>
    </row>
    <row r="12" spans="1:9" ht="62.25" customHeight="1">
      <c r="A12" s="125" t="s">
        <v>3</v>
      </c>
      <c r="B12" s="124"/>
      <c r="C12" s="356"/>
      <c r="D12" s="356"/>
      <c r="E12" s="356"/>
      <c r="F12" s="356"/>
      <c r="G12" s="356"/>
      <c r="H12" s="356"/>
      <c r="I12" s="356"/>
    </row>
    <row r="13" spans="1:9" ht="42" customHeight="1">
      <c r="A13" s="126" t="s">
        <v>4</v>
      </c>
      <c r="B13" s="356"/>
      <c r="C13" s="356"/>
      <c r="D13" s="356"/>
      <c r="E13" s="356"/>
      <c r="F13" s="356"/>
      <c r="G13" s="356"/>
      <c r="H13" s="356"/>
      <c r="I13" s="356"/>
    </row>
    <row r="14" spans="1:9" ht="43.5" customHeight="1">
      <c r="A14" s="126" t="s">
        <v>5</v>
      </c>
      <c r="B14" s="356"/>
      <c r="C14" s="356"/>
      <c r="D14" s="356"/>
      <c r="E14" s="356"/>
      <c r="F14" s="356"/>
      <c r="G14" s="356"/>
      <c r="H14" s="356"/>
      <c r="I14" s="356"/>
    </row>
    <row r="15" spans="1:9" ht="56.25" customHeight="1">
      <c r="A15" s="126" t="s">
        <v>6</v>
      </c>
      <c r="B15" s="356"/>
      <c r="C15" s="356"/>
      <c r="D15" s="356"/>
      <c r="E15" s="356"/>
      <c r="F15" s="356"/>
      <c r="G15" s="356"/>
      <c r="H15" s="356"/>
      <c r="I15" s="356"/>
    </row>
    <row r="16" spans="1:9" ht="138.75" customHeight="1">
      <c r="A16" s="120" t="s">
        <v>7</v>
      </c>
      <c r="B16" s="356" t="s">
        <v>8</v>
      </c>
      <c r="C16" s="356"/>
      <c r="D16" s="356"/>
      <c r="E16" s="356"/>
      <c r="F16" s="356"/>
      <c r="G16" s="356"/>
      <c r="H16" s="356"/>
      <c r="I16" s="238"/>
    </row>
    <row r="18" spans="1:9" ht="24.75" customHeight="1">
      <c r="A18" s="120" t="s">
        <v>9</v>
      </c>
      <c r="B18" s="355" t="s">
        <v>10</v>
      </c>
      <c r="C18" s="355"/>
      <c r="D18" s="355"/>
      <c r="E18" s="355"/>
      <c r="F18" s="355"/>
      <c r="G18" s="355"/>
      <c r="H18" s="355"/>
      <c r="I18" s="355"/>
    </row>
    <row r="20" spans="1:9" ht="21" thickBot="1"/>
    <row r="21" spans="1:9" ht="12.75" customHeight="1">
      <c r="B21" s="127" t="s">
        <v>11</v>
      </c>
      <c r="C21" s="128" t="s">
        <v>12</v>
      </c>
      <c r="D21" s="128" t="s">
        <v>13</v>
      </c>
      <c r="E21" s="128" t="s">
        <v>14</v>
      </c>
    </row>
    <row r="22" spans="1:9" ht="12.75" customHeight="1" thickBot="1">
      <c r="B22" s="129" t="s">
        <v>15</v>
      </c>
      <c r="C22" s="130" t="s">
        <v>16</v>
      </c>
      <c r="D22" s="130" t="s">
        <v>17</v>
      </c>
      <c r="E22" s="130" t="s">
        <v>18</v>
      </c>
    </row>
    <row r="23" spans="1:9" ht="12.75" customHeight="1">
      <c r="B23" s="131" t="s">
        <v>19</v>
      </c>
      <c r="C23" s="132" t="s">
        <v>9</v>
      </c>
      <c r="D23" s="132" t="s">
        <v>9</v>
      </c>
      <c r="E23" s="132" t="s">
        <v>9</v>
      </c>
    </row>
    <row r="24" spans="1:9" ht="12.75" customHeight="1" thickBot="1">
      <c r="B24" s="129">
        <v>1</v>
      </c>
      <c r="C24" s="133">
        <v>45243</v>
      </c>
      <c r="D24" s="133">
        <v>45272</v>
      </c>
      <c r="E24" s="133">
        <v>45273</v>
      </c>
    </row>
  </sheetData>
  <mergeCells count="10">
    <mergeCell ref="B18:I18"/>
    <mergeCell ref="B13:I13"/>
    <mergeCell ref="B15:I15"/>
    <mergeCell ref="A1:F1"/>
    <mergeCell ref="A7:I7"/>
    <mergeCell ref="B9:I9"/>
    <mergeCell ref="C11:I11"/>
    <mergeCell ref="B14:I14"/>
    <mergeCell ref="C12:I12"/>
    <mergeCell ref="B16:H16"/>
  </mergeCells>
  <dataValidations count="2">
    <dataValidation allowBlank="1" showInputMessage="1" showErrorMessage="1" prompt="Proponer y escribir en una frase la estrategia para gestionar la debilidad, la oportunidad, la amenaza o la fortaleza.Usar verbo de acción en infinitivo._x000a_" sqref="G1" xr:uid="{D3545716-0F6C-4CE0-9126-9C66E70C8230}"/>
    <dataValidation type="list" allowBlank="1" showInputMessage="1" showErrorMessage="1" sqref="B11:B12" xr:uid="{60908070-CC84-4231-8A5E-B95A3102D65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82172-25F6-42D9-A12B-AA71A446AC90}">
  <sheetPr codeName="Hoja2"/>
  <dimension ref="B2:J30"/>
  <sheetViews>
    <sheetView workbookViewId="0">
      <selection activeCell="F35" sqref="F35"/>
    </sheetView>
  </sheetViews>
  <sheetFormatPr defaultColWidth="11.42578125" defaultRowHeight="20.25"/>
  <cols>
    <col min="1" max="16384" width="11.42578125" style="117"/>
  </cols>
  <sheetData>
    <row r="2" spans="2:10" ht="25.5">
      <c r="B2" s="360" t="s">
        <v>20</v>
      </c>
      <c r="C2" s="360"/>
      <c r="D2" s="360"/>
      <c r="E2" s="360"/>
      <c r="F2" s="360"/>
      <c r="G2" s="360"/>
      <c r="H2" s="360"/>
      <c r="I2" s="360"/>
      <c r="J2" s="360"/>
    </row>
    <row r="3" spans="2:10" ht="21" thickBot="1"/>
    <row r="4" spans="2:10">
      <c r="B4" s="361" t="s">
        <v>21</v>
      </c>
      <c r="C4" s="362"/>
      <c r="D4" s="362"/>
      <c r="E4" s="362"/>
      <c r="F4" s="362"/>
      <c r="G4" s="362"/>
      <c r="H4" s="362"/>
      <c r="I4" s="362"/>
      <c r="J4" s="363"/>
    </row>
    <row r="5" spans="2:10">
      <c r="B5" s="364"/>
      <c r="C5" s="365"/>
      <c r="D5" s="365"/>
      <c r="E5" s="365"/>
      <c r="F5" s="365"/>
      <c r="G5" s="365"/>
      <c r="H5" s="365"/>
      <c r="I5" s="365"/>
      <c r="J5" s="366"/>
    </row>
    <row r="6" spans="2:10">
      <c r="B6" s="364"/>
      <c r="C6" s="365"/>
      <c r="D6" s="365"/>
      <c r="E6" s="365"/>
      <c r="F6" s="365"/>
      <c r="G6" s="365"/>
      <c r="H6" s="365"/>
      <c r="I6" s="365"/>
      <c r="J6" s="366"/>
    </row>
    <row r="7" spans="2:10" ht="21" thickBot="1">
      <c r="B7" s="367"/>
      <c r="C7" s="368"/>
      <c r="D7" s="368"/>
      <c r="E7" s="368"/>
      <c r="F7" s="368"/>
      <c r="G7" s="368"/>
      <c r="H7" s="368"/>
      <c r="I7" s="368"/>
      <c r="J7" s="369"/>
    </row>
    <row r="8" spans="2:10" ht="21" thickBot="1"/>
    <row r="9" spans="2:10">
      <c r="B9" s="361" t="s">
        <v>22</v>
      </c>
      <c r="C9" s="362"/>
      <c r="D9" s="362"/>
      <c r="E9" s="362"/>
      <c r="F9" s="362"/>
      <c r="G9" s="362"/>
      <c r="H9" s="362"/>
      <c r="I9" s="362"/>
      <c r="J9" s="363"/>
    </row>
    <row r="10" spans="2:10">
      <c r="B10" s="364"/>
      <c r="C10" s="365"/>
      <c r="D10" s="365"/>
      <c r="E10" s="365"/>
      <c r="F10" s="365"/>
      <c r="G10" s="365"/>
      <c r="H10" s="365"/>
      <c r="I10" s="365"/>
      <c r="J10" s="366"/>
    </row>
    <row r="11" spans="2:10">
      <c r="B11" s="364"/>
      <c r="C11" s="365"/>
      <c r="D11" s="365"/>
      <c r="E11" s="365"/>
      <c r="F11" s="365"/>
      <c r="G11" s="365"/>
      <c r="H11" s="365"/>
      <c r="I11" s="365"/>
      <c r="J11" s="366"/>
    </row>
    <row r="12" spans="2:10">
      <c r="B12" s="364"/>
      <c r="C12" s="365"/>
      <c r="D12" s="365"/>
      <c r="E12" s="365"/>
      <c r="F12" s="365"/>
      <c r="G12" s="365"/>
      <c r="H12" s="365"/>
      <c r="I12" s="365"/>
      <c r="J12" s="366"/>
    </row>
    <row r="13" spans="2:10">
      <c r="B13" s="364"/>
      <c r="C13" s="365"/>
      <c r="D13" s="365"/>
      <c r="E13" s="365"/>
      <c r="F13" s="365"/>
      <c r="G13" s="365"/>
      <c r="H13" s="365"/>
      <c r="I13" s="365"/>
      <c r="J13" s="366"/>
    </row>
    <row r="14" spans="2:10">
      <c r="B14" s="364"/>
      <c r="C14" s="365"/>
      <c r="D14" s="365"/>
      <c r="E14" s="365"/>
      <c r="F14" s="365"/>
      <c r="G14" s="365"/>
      <c r="H14" s="365"/>
      <c r="I14" s="365"/>
      <c r="J14" s="366"/>
    </row>
    <row r="15" spans="2:10" ht="21" thickBot="1">
      <c r="B15" s="367"/>
      <c r="C15" s="368"/>
      <c r="D15" s="368"/>
      <c r="E15" s="368"/>
      <c r="F15" s="368"/>
      <c r="G15" s="368"/>
      <c r="H15" s="368"/>
      <c r="I15" s="368"/>
      <c r="J15" s="369"/>
    </row>
    <row r="16" spans="2:10" ht="21" thickBot="1"/>
    <row r="17" spans="2:10">
      <c r="B17" s="361" t="s">
        <v>23</v>
      </c>
      <c r="C17" s="362"/>
      <c r="D17" s="362"/>
      <c r="E17" s="362"/>
      <c r="F17" s="362"/>
      <c r="G17" s="362"/>
      <c r="H17" s="362"/>
      <c r="I17" s="362"/>
      <c r="J17" s="363"/>
    </row>
    <row r="18" spans="2:10">
      <c r="B18" s="364"/>
      <c r="C18" s="365"/>
      <c r="D18" s="365"/>
      <c r="E18" s="365"/>
      <c r="F18" s="365"/>
      <c r="G18" s="365"/>
      <c r="H18" s="365"/>
      <c r="I18" s="365"/>
      <c r="J18" s="366"/>
    </row>
    <row r="19" spans="2:10">
      <c r="B19" s="364"/>
      <c r="C19" s="365"/>
      <c r="D19" s="365"/>
      <c r="E19" s="365"/>
      <c r="F19" s="365"/>
      <c r="G19" s="365"/>
      <c r="H19" s="365"/>
      <c r="I19" s="365"/>
      <c r="J19" s="366"/>
    </row>
    <row r="20" spans="2:10" ht="21" thickBot="1">
      <c r="B20" s="367"/>
      <c r="C20" s="368"/>
      <c r="D20" s="368"/>
      <c r="E20" s="368"/>
      <c r="F20" s="368"/>
      <c r="G20" s="368"/>
      <c r="H20" s="368"/>
      <c r="I20" s="368"/>
      <c r="J20" s="369"/>
    </row>
    <row r="21" spans="2:10" ht="21" thickBot="1"/>
    <row r="22" spans="2:10">
      <c r="B22" s="361" t="s">
        <v>24</v>
      </c>
      <c r="C22" s="362"/>
      <c r="D22" s="362"/>
      <c r="E22" s="362"/>
      <c r="F22" s="362"/>
      <c r="G22" s="362"/>
      <c r="H22" s="362"/>
      <c r="I22" s="362"/>
      <c r="J22" s="363"/>
    </row>
    <row r="23" spans="2:10">
      <c r="B23" s="364"/>
      <c r="C23" s="365"/>
      <c r="D23" s="365"/>
      <c r="E23" s="365"/>
      <c r="F23" s="365"/>
      <c r="G23" s="365"/>
      <c r="H23" s="365"/>
      <c r="I23" s="365"/>
      <c r="J23" s="366"/>
    </row>
    <row r="24" spans="2:10">
      <c r="B24" s="364"/>
      <c r="C24" s="365"/>
      <c r="D24" s="365"/>
      <c r="E24" s="365"/>
      <c r="F24" s="365"/>
      <c r="G24" s="365"/>
      <c r="H24" s="365"/>
      <c r="I24" s="365"/>
      <c r="J24" s="366"/>
    </row>
    <row r="25" spans="2:10">
      <c r="B25" s="364"/>
      <c r="C25" s="365"/>
      <c r="D25" s="365"/>
      <c r="E25" s="365"/>
      <c r="F25" s="365"/>
      <c r="G25" s="365"/>
      <c r="H25" s="365"/>
      <c r="I25" s="365"/>
      <c r="J25" s="366"/>
    </row>
    <row r="26" spans="2:10">
      <c r="B26" s="364"/>
      <c r="C26" s="365"/>
      <c r="D26" s="365"/>
      <c r="E26" s="365"/>
      <c r="F26" s="365"/>
      <c r="G26" s="365"/>
      <c r="H26" s="365"/>
      <c r="I26" s="365"/>
      <c r="J26" s="366"/>
    </row>
    <row r="27" spans="2:10">
      <c r="B27" s="364"/>
      <c r="C27" s="365"/>
      <c r="D27" s="365"/>
      <c r="E27" s="365"/>
      <c r="F27" s="365"/>
      <c r="G27" s="365"/>
      <c r="H27" s="365"/>
      <c r="I27" s="365"/>
      <c r="J27" s="366"/>
    </row>
    <row r="28" spans="2:10">
      <c r="B28" s="364"/>
      <c r="C28" s="365"/>
      <c r="D28" s="365"/>
      <c r="E28" s="365"/>
      <c r="F28" s="365"/>
      <c r="G28" s="365"/>
      <c r="H28" s="365"/>
      <c r="I28" s="365"/>
      <c r="J28" s="366"/>
    </row>
    <row r="29" spans="2:10">
      <c r="B29" s="364"/>
      <c r="C29" s="365"/>
      <c r="D29" s="365"/>
      <c r="E29" s="365"/>
      <c r="F29" s="365"/>
      <c r="G29" s="365"/>
      <c r="H29" s="365"/>
      <c r="I29" s="365"/>
      <c r="J29" s="366"/>
    </row>
    <row r="30" spans="2:10" ht="21" thickBot="1">
      <c r="B30" s="367"/>
      <c r="C30" s="368"/>
      <c r="D30" s="368"/>
      <c r="E30" s="368"/>
      <c r="F30" s="368"/>
      <c r="G30" s="368"/>
      <c r="H30" s="368"/>
      <c r="I30" s="368"/>
      <c r="J30" s="369"/>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6FA89-DB57-4FC8-A2F2-C5B58EBB70C2}">
  <sheetPr codeName="Sheet7"/>
  <dimension ref="A1:J93"/>
  <sheetViews>
    <sheetView showGridLines="0" view="pageBreakPreview" topLeftCell="A8" zoomScale="50" zoomScaleNormal="96" zoomScaleSheetLayoutView="50" workbookViewId="0">
      <selection activeCell="E16" sqref="E16"/>
    </sheetView>
  </sheetViews>
  <sheetFormatPr defaultColWidth="10.42578125" defaultRowHeight="20.25"/>
  <cols>
    <col min="1" max="1" width="53.28515625" style="265" customWidth="1"/>
    <col min="2" max="2" width="15.42578125" style="266" customWidth="1"/>
    <col min="3" max="3" width="50.42578125" style="243" customWidth="1"/>
    <col min="4" max="4" width="35.5703125" style="266" customWidth="1"/>
    <col min="5" max="5" width="65.85546875" style="243" customWidth="1"/>
    <col min="6" max="6" width="1.7109375" style="243" customWidth="1"/>
    <col min="7" max="16384" width="10.42578125" style="243"/>
  </cols>
  <sheetData>
    <row r="1" spans="1:8" ht="80.099999999999994" customHeight="1">
      <c r="A1" s="241"/>
      <c r="B1" s="370" t="s">
        <v>25</v>
      </c>
      <c r="C1" s="370"/>
      <c r="D1" s="370"/>
      <c r="E1" s="241"/>
      <c r="F1" s="242"/>
      <c r="G1" s="242"/>
      <c r="H1" s="242"/>
    </row>
    <row r="2" spans="1:8" ht="156.6" customHeight="1">
      <c r="A2" s="244" t="s">
        <v>26</v>
      </c>
      <c r="B2" s="371" t="s">
        <v>27</v>
      </c>
      <c r="C2" s="372"/>
      <c r="D2" s="245" t="s">
        <v>28</v>
      </c>
      <c r="E2" s="246" t="s">
        <v>29</v>
      </c>
    </row>
    <row r="3" spans="1:8" ht="16.7" customHeight="1">
      <c r="A3" s="247"/>
      <c r="B3" s="248"/>
      <c r="C3" s="248"/>
      <c r="D3" s="249"/>
      <c r="E3" s="248"/>
    </row>
    <row r="4" spans="1:8" ht="54.75" customHeight="1">
      <c r="A4" s="244" t="s">
        <v>30</v>
      </c>
      <c r="B4" s="373" t="s">
        <v>31</v>
      </c>
      <c r="C4" s="374"/>
      <c r="D4" s="374"/>
      <c r="E4" s="374"/>
    </row>
    <row r="5" spans="1:8" ht="13.35" customHeight="1">
      <c r="A5" s="250"/>
      <c r="B5" s="251"/>
      <c r="D5" s="249"/>
      <c r="E5" s="249"/>
    </row>
    <row r="6" spans="1:8" ht="21" customHeight="1">
      <c r="A6" s="375" t="s">
        <v>32</v>
      </c>
      <c r="B6" s="376" t="s">
        <v>33</v>
      </c>
      <c r="C6" s="376"/>
      <c r="D6" s="376" t="s">
        <v>34</v>
      </c>
      <c r="E6" s="376"/>
    </row>
    <row r="7" spans="1:8" ht="221.25" customHeight="1">
      <c r="A7" s="375"/>
      <c r="B7" s="377" t="s">
        <v>35</v>
      </c>
      <c r="C7" s="373"/>
      <c r="D7" s="377" t="s">
        <v>36</v>
      </c>
      <c r="E7" s="377"/>
    </row>
    <row r="8" spans="1:8" ht="21" customHeight="1">
      <c r="A8" s="250"/>
      <c r="B8" s="251"/>
      <c r="D8" s="249"/>
      <c r="E8" s="249"/>
    </row>
    <row r="9" spans="1:8" ht="20.100000000000001" customHeight="1">
      <c r="A9" s="378" t="s">
        <v>37</v>
      </c>
      <c r="B9" s="378"/>
      <c r="C9" s="378"/>
      <c r="D9" s="378"/>
      <c r="E9" s="378"/>
    </row>
    <row r="10" spans="1:8" ht="20.100000000000001" customHeight="1">
      <c r="A10" s="252" t="s">
        <v>38</v>
      </c>
      <c r="B10" s="252" t="s">
        <v>39</v>
      </c>
      <c r="C10" s="252" t="s">
        <v>40</v>
      </c>
      <c r="D10" s="252" t="s">
        <v>41</v>
      </c>
      <c r="E10" s="252" t="s">
        <v>42</v>
      </c>
    </row>
    <row r="11" spans="1:8" s="254" customFormat="1" ht="99">
      <c r="A11" s="379" t="s">
        <v>43</v>
      </c>
      <c r="B11" s="134">
        <v>1</v>
      </c>
      <c r="C11" s="135" t="s">
        <v>44</v>
      </c>
      <c r="D11" s="134">
        <v>1</v>
      </c>
      <c r="E11" s="135" t="s">
        <v>45</v>
      </c>
    </row>
    <row r="12" spans="1:8" s="254" customFormat="1" ht="66">
      <c r="A12" s="379"/>
      <c r="B12" s="134">
        <v>2</v>
      </c>
      <c r="C12" s="135" t="s">
        <v>46</v>
      </c>
      <c r="D12" s="134"/>
      <c r="E12" s="135"/>
    </row>
    <row r="13" spans="1:8" ht="60.75">
      <c r="A13" s="253" t="s">
        <v>47</v>
      </c>
      <c r="B13" s="137">
        <v>3</v>
      </c>
      <c r="C13" s="138" t="s">
        <v>48</v>
      </c>
      <c r="D13" s="137">
        <v>2</v>
      </c>
      <c r="E13" s="138" t="s">
        <v>49</v>
      </c>
    </row>
    <row r="14" spans="1:8">
      <c r="A14" s="380" t="s">
        <v>50</v>
      </c>
      <c r="B14" s="381">
        <v>4</v>
      </c>
      <c r="C14" s="383" t="s">
        <v>51</v>
      </c>
      <c r="D14" s="381">
        <v>3</v>
      </c>
      <c r="E14" s="385" t="s">
        <v>52</v>
      </c>
    </row>
    <row r="15" spans="1:8" ht="80.099999999999994" customHeight="1">
      <c r="A15" s="380"/>
      <c r="B15" s="382"/>
      <c r="C15" s="384"/>
      <c r="D15" s="382"/>
      <c r="E15" s="386"/>
    </row>
    <row r="16" spans="1:8" ht="49.5">
      <c r="A16" s="380"/>
      <c r="B16" s="137">
        <v>5</v>
      </c>
      <c r="C16" s="138" t="s">
        <v>53</v>
      </c>
      <c r="D16" s="137">
        <v>4</v>
      </c>
      <c r="E16" s="135" t="s">
        <v>54</v>
      </c>
    </row>
    <row r="17" spans="1:10" ht="49.5">
      <c r="A17" s="380"/>
      <c r="B17" s="137">
        <v>6</v>
      </c>
      <c r="C17" s="138" t="s">
        <v>55</v>
      </c>
      <c r="D17" s="137"/>
      <c r="E17" s="135"/>
    </row>
    <row r="18" spans="1:10" ht="33">
      <c r="A18" s="380"/>
      <c r="B18" s="137">
        <v>7</v>
      </c>
      <c r="C18" s="138" t="s">
        <v>56</v>
      </c>
      <c r="D18" s="137"/>
      <c r="E18" s="138"/>
      <c r="J18" s="256"/>
    </row>
    <row r="19" spans="1:10" ht="33">
      <c r="A19" s="380"/>
      <c r="B19" s="137">
        <v>8</v>
      </c>
      <c r="C19" s="138" t="s">
        <v>57</v>
      </c>
      <c r="D19" s="137"/>
      <c r="E19" s="135"/>
      <c r="J19" s="256"/>
    </row>
    <row r="20" spans="1:10" ht="33">
      <c r="A20" s="380"/>
      <c r="B20" s="137">
        <v>9</v>
      </c>
      <c r="C20" s="138" t="s">
        <v>58</v>
      </c>
      <c r="D20" s="137"/>
      <c r="E20" s="138"/>
      <c r="J20" s="256"/>
    </row>
    <row r="21" spans="1:10" ht="33">
      <c r="A21" s="380"/>
      <c r="B21" s="137">
        <v>10</v>
      </c>
      <c r="C21" s="138" t="s">
        <v>59</v>
      </c>
      <c r="D21" s="137"/>
      <c r="E21" s="138"/>
      <c r="J21" s="256"/>
    </row>
    <row r="22" spans="1:10" ht="66">
      <c r="A22" s="380"/>
      <c r="B22" s="137">
        <v>11</v>
      </c>
      <c r="C22" s="138" t="s">
        <v>60</v>
      </c>
      <c r="D22" s="137"/>
      <c r="E22" s="138"/>
      <c r="J22" s="256"/>
    </row>
    <row r="23" spans="1:10" ht="80.099999999999994" customHeight="1">
      <c r="A23" s="380" t="s">
        <v>61</v>
      </c>
      <c r="B23" s="137">
        <v>12</v>
      </c>
      <c r="C23" s="135" t="s">
        <v>62</v>
      </c>
      <c r="D23" s="134">
        <v>5</v>
      </c>
      <c r="E23" s="135" t="s">
        <v>63</v>
      </c>
    </row>
    <row r="24" spans="1:10" ht="80.099999999999994" customHeight="1">
      <c r="A24" s="380"/>
      <c r="B24" s="137">
        <v>13</v>
      </c>
      <c r="C24" s="135" t="s">
        <v>64</v>
      </c>
      <c r="D24" s="134">
        <v>6</v>
      </c>
      <c r="E24" s="135" t="s">
        <v>65</v>
      </c>
    </row>
    <row r="25" spans="1:10" ht="80.099999999999994" customHeight="1">
      <c r="A25" s="380"/>
      <c r="B25" s="137">
        <v>14</v>
      </c>
      <c r="C25" s="135" t="s">
        <v>66</v>
      </c>
      <c r="D25" s="134">
        <v>7</v>
      </c>
      <c r="E25" s="135" t="s">
        <v>67</v>
      </c>
    </row>
    <row r="26" spans="1:10" ht="80.099999999999994" customHeight="1">
      <c r="A26" s="380"/>
      <c r="B26" s="137">
        <v>15</v>
      </c>
      <c r="C26" s="135" t="s">
        <v>68</v>
      </c>
      <c r="D26" s="134">
        <v>8</v>
      </c>
      <c r="E26" s="135" t="s">
        <v>69</v>
      </c>
    </row>
    <row r="27" spans="1:10" ht="80.099999999999994" customHeight="1">
      <c r="A27" s="380"/>
      <c r="B27" s="137">
        <v>16</v>
      </c>
      <c r="C27" s="135" t="s">
        <v>70</v>
      </c>
      <c r="D27" s="134"/>
      <c r="E27" s="135"/>
    </row>
    <row r="28" spans="1:10" ht="33">
      <c r="A28" s="389" t="s">
        <v>71</v>
      </c>
      <c r="B28" s="137">
        <v>17</v>
      </c>
      <c r="C28" s="135" t="s">
        <v>72</v>
      </c>
      <c r="D28" s="134">
        <v>9</v>
      </c>
      <c r="E28" s="135" t="s">
        <v>73</v>
      </c>
    </row>
    <row r="29" spans="1:10">
      <c r="A29" s="390"/>
      <c r="B29" s="137">
        <v>18</v>
      </c>
      <c r="C29" s="135" t="s">
        <v>74</v>
      </c>
      <c r="D29" s="134"/>
      <c r="E29" s="135"/>
    </row>
    <row r="30" spans="1:10" ht="76.5" customHeight="1">
      <c r="A30" s="380" t="s">
        <v>75</v>
      </c>
      <c r="B30" s="137">
        <v>19</v>
      </c>
      <c r="C30" s="139" t="s">
        <v>76</v>
      </c>
      <c r="D30" s="137">
        <v>10</v>
      </c>
      <c r="E30" s="138" t="s">
        <v>77</v>
      </c>
    </row>
    <row r="31" spans="1:10" ht="33">
      <c r="A31" s="380"/>
      <c r="B31" s="137">
        <v>20</v>
      </c>
      <c r="C31" s="139" t="s">
        <v>78</v>
      </c>
      <c r="D31" s="137"/>
      <c r="E31" s="138"/>
    </row>
    <row r="32" spans="1:10" ht="20.100000000000001" customHeight="1">
      <c r="A32" s="378" t="s">
        <v>79</v>
      </c>
      <c r="B32" s="378"/>
      <c r="C32" s="378"/>
      <c r="D32" s="378"/>
      <c r="E32" s="378"/>
    </row>
    <row r="33" spans="1:5" ht="20.100000000000001" customHeight="1">
      <c r="A33" s="252" t="s">
        <v>38</v>
      </c>
      <c r="B33" s="252" t="s">
        <v>39</v>
      </c>
      <c r="C33" s="252" t="s">
        <v>80</v>
      </c>
      <c r="D33" s="252" t="s">
        <v>41</v>
      </c>
      <c r="E33" s="252" t="s">
        <v>81</v>
      </c>
    </row>
    <row r="34" spans="1:5" ht="98.45" customHeight="1">
      <c r="A34" s="380" t="s">
        <v>82</v>
      </c>
      <c r="B34" s="134">
        <v>1</v>
      </c>
      <c r="C34" s="135" t="s">
        <v>83</v>
      </c>
      <c r="D34" s="134">
        <v>1</v>
      </c>
      <c r="E34" s="135" t="s">
        <v>84</v>
      </c>
    </row>
    <row r="35" spans="1:5" ht="81" customHeight="1">
      <c r="A35" s="380"/>
      <c r="B35" s="134">
        <v>2</v>
      </c>
      <c r="C35" s="135" t="s">
        <v>85</v>
      </c>
      <c r="D35" s="134">
        <v>2</v>
      </c>
      <c r="E35" s="135" t="s">
        <v>86</v>
      </c>
    </row>
    <row r="36" spans="1:5" ht="92.1" customHeight="1">
      <c r="A36" s="380"/>
      <c r="B36" s="134">
        <v>3</v>
      </c>
      <c r="C36" s="135" t="s">
        <v>87</v>
      </c>
      <c r="D36" s="134">
        <v>3</v>
      </c>
      <c r="E36" s="135" t="s">
        <v>88</v>
      </c>
    </row>
    <row r="37" spans="1:5" ht="68.25" customHeight="1">
      <c r="A37" s="380"/>
      <c r="B37" s="134"/>
      <c r="C37" s="135"/>
      <c r="D37" s="134">
        <v>4</v>
      </c>
      <c r="E37" s="135" t="s">
        <v>89</v>
      </c>
    </row>
    <row r="38" spans="1:5" ht="68.25" customHeight="1">
      <c r="A38" s="380"/>
      <c r="B38" s="134"/>
      <c r="C38" s="135"/>
      <c r="D38" s="134">
        <v>5</v>
      </c>
      <c r="E38" s="135" t="s">
        <v>90</v>
      </c>
    </row>
    <row r="39" spans="1:5" ht="68.25" customHeight="1">
      <c r="A39" s="380"/>
      <c r="B39" s="134"/>
      <c r="C39" s="140"/>
      <c r="D39" s="134">
        <v>6</v>
      </c>
      <c r="E39" s="135" t="s">
        <v>91</v>
      </c>
    </row>
    <row r="40" spans="1:5" ht="68.25" customHeight="1">
      <c r="A40" s="380"/>
      <c r="B40" s="134"/>
      <c r="C40" s="135"/>
      <c r="D40" s="134">
        <v>7</v>
      </c>
      <c r="E40" s="135" t="s">
        <v>92</v>
      </c>
    </row>
    <row r="41" spans="1:5" ht="41.45" customHeight="1">
      <c r="A41" s="380"/>
      <c r="B41" s="134"/>
      <c r="C41" s="135"/>
      <c r="D41" s="134">
        <v>8</v>
      </c>
      <c r="E41" s="135" t="s">
        <v>93</v>
      </c>
    </row>
    <row r="42" spans="1:5" ht="41.45" customHeight="1">
      <c r="A42" s="380"/>
      <c r="B42" s="134"/>
      <c r="C42" s="135"/>
      <c r="D42" s="134">
        <v>9</v>
      </c>
      <c r="E42" s="135" t="s">
        <v>94</v>
      </c>
    </row>
    <row r="43" spans="1:5" ht="49.5" customHeight="1">
      <c r="A43" s="380"/>
      <c r="B43" s="134"/>
      <c r="C43" s="135"/>
      <c r="D43" s="134">
        <v>10</v>
      </c>
      <c r="E43" s="135" t="s">
        <v>95</v>
      </c>
    </row>
    <row r="44" spans="1:5" ht="49.5" customHeight="1">
      <c r="A44" s="255" t="s">
        <v>96</v>
      </c>
      <c r="B44" s="134">
        <v>3</v>
      </c>
      <c r="C44" s="139" t="s">
        <v>97</v>
      </c>
      <c r="D44" s="134">
        <v>11</v>
      </c>
      <c r="E44" s="139" t="s">
        <v>98</v>
      </c>
    </row>
    <row r="45" spans="1:5" s="257" customFormat="1" ht="49.5">
      <c r="A45" s="380" t="s">
        <v>99</v>
      </c>
      <c r="B45" s="134">
        <v>4</v>
      </c>
      <c r="C45" s="135" t="s">
        <v>100</v>
      </c>
      <c r="D45" s="134">
        <v>12</v>
      </c>
      <c r="E45" s="141" t="s">
        <v>101</v>
      </c>
    </row>
    <row r="46" spans="1:5" s="257" customFormat="1" ht="55.5" customHeight="1">
      <c r="A46" s="380"/>
      <c r="B46" s="134">
        <v>5</v>
      </c>
      <c r="C46" s="135" t="s">
        <v>102</v>
      </c>
      <c r="D46" s="134">
        <v>13</v>
      </c>
      <c r="E46" s="135" t="s">
        <v>103</v>
      </c>
    </row>
    <row r="47" spans="1:5" s="257" customFormat="1" ht="49.5">
      <c r="A47" s="380"/>
      <c r="B47" s="134">
        <v>6</v>
      </c>
      <c r="C47" s="135" t="s">
        <v>104</v>
      </c>
      <c r="D47" s="134">
        <v>14</v>
      </c>
      <c r="E47" s="135" t="s">
        <v>105</v>
      </c>
    </row>
    <row r="48" spans="1:5" s="257" customFormat="1" ht="61.5" customHeight="1">
      <c r="A48" s="380"/>
      <c r="B48" s="134">
        <v>7</v>
      </c>
      <c r="C48" s="141" t="s">
        <v>106</v>
      </c>
      <c r="D48" s="134">
        <v>15</v>
      </c>
      <c r="E48" s="135" t="s">
        <v>107</v>
      </c>
    </row>
    <row r="49" spans="1:5" s="257" customFormat="1" ht="61.5" customHeight="1">
      <c r="A49" s="380"/>
      <c r="B49" s="134">
        <v>8</v>
      </c>
      <c r="C49" s="135" t="s">
        <v>108</v>
      </c>
      <c r="D49" s="134">
        <v>16</v>
      </c>
      <c r="E49" s="135" t="s">
        <v>109</v>
      </c>
    </row>
    <row r="50" spans="1:5" s="257" customFormat="1" ht="61.5" customHeight="1">
      <c r="A50" s="380"/>
      <c r="B50" s="134">
        <v>9</v>
      </c>
      <c r="C50" s="135" t="s">
        <v>110</v>
      </c>
      <c r="D50" s="134">
        <v>17</v>
      </c>
      <c r="E50" s="135" t="s">
        <v>111</v>
      </c>
    </row>
    <row r="51" spans="1:5" s="257" customFormat="1" ht="61.5" customHeight="1">
      <c r="A51" s="380"/>
      <c r="B51" s="134">
        <v>10</v>
      </c>
      <c r="C51" s="135" t="s">
        <v>112</v>
      </c>
      <c r="D51" s="134">
        <v>18</v>
      </c>
      <c r="E51" s="135" t="s">
        <v>113</v>
      </c>
    </row>
    <row r="52" spans="1:5" s="257" customFormat="1" ht="61.5" customHeight="1">
      <c r="A52" s="380"/>
      <c r="B52" s="134"/>
      <c r="C52" s="135"/>
      <c r="D52" s="134">
        <v>19</v>
      </c>
      <c r="E52" s="135" t="s">
        <v>114</v>
      </c>
    </row>
    <row r="53" spans="1:5" ht="71.25" customHeight="1">
      <c r="A53" s="380"/>
      <c r="B53" s="134"/>
      <c r="C53" s="135"/>
      <c r="D53" s="134">
        <v>20</v>
      </c>
      <c r="E53" s="135" t="s">
        <v>115</v>
      </c>
    </row>
    <row r="54" spans="1:5" ht="105" customHeight="1">
      <c r="A54" s="380"/>
      <c r="B54" s="134"/>
      <c r="C54" s="135"/>
      <c r="D54" s="134">
        <v>21</v>
      </c>
      <c r="E54" s="135" t="s">
        <v>109</v>
      </c>
    </row>
    <row r="55" spans="1:5" ht="143.25" customHeight="1">
      <c r="A55" s="389" t="s">
        <v>116</v>
      </c>
      <c r="B55" s="134">
        <v>11</v>
      </c>
      <c r="C55" s="135" t="s">
        <v>117</v>
      </c>
      <c r="D55" s="134">
        <v>22</v>
      </c>
      <c r="E55" s="135" t="s">
        <v>118</v>
      </c>
    </row>
    <row r="56" spans="1:5" ht="105" customHeight="1">
      <c r="A56" s="393"/>
      <c r="B56" s="134">
        <v>12</v>
      </c>
      <c r="C56" s="135" t="s">
        <v>119</v>
      </c>
      <c r="D56" s="134">
        <v>23</v>
      </c>
      <c r="E56" s="135" t="s">
        <v>120</v>
      </c>
    </row>
    <row r="57" spans="1:5" ht="105" customHeight="1">
      <c r="A57" s="393"/>
      <c r="B57" s="134">
        <v>13</v>
      </c>
      <c r="C57" s="135" t="s">
        <v>121</v>
      </c>
      <c r="D57" s="134">
        <v>24</v>
      </c>
      <c r="E57" s="135" t="s">
        <v>122</v>
      </c>
    </row>
    <row r="58" spans="1:5" ht="75.599999999999994" customHeight="1">
      <c r="A58" s="393"/>
      <c r="B58" s="134">
        <v>14</v>
      </c>
      <c r="C58" s="135" t="s">
        <v>123</v>
      </c>
      <c r="D58" s="134"/>
      <c r="E58" s="135"/>
    </row>
    <row r="59" spans="1:5" ht="62.45" customHeight="1">
      <c r="A59" s="393"/>
      <c r="B59" s="134">
        <v>15</v>
      </c>
      <c r="C59" s="135" t="s">
        <v>124</v>
      </c>
      <c r="D59" s="134"/>
      <c r="E59" s="135"/>
    </row>
    <row r="60" spans="1:5" ht="66">
      <c r="A60" s="390"/>
      <c r="B60" s="134">
        <v>16</v>
      </c>
      <c r="C60" s="135" t="s">
        <v>125</v>
      </c>
      <c r="D60" s="134"/>
      <c r="E60" s="135"/>
    </row>
    <row r="61" spans="1:5" ht="49.5">
      <c r="A61" s="380" t="s">
        <v>126</v>
      </c>
      <c r="B61" s="134">
        <v>17</v>
      </c>
      <c r="C61" s="135" t="s">
        <v>127</v>
      </c>
      <c r="D61" s="134">
        <v>25</v>
      </c>
      <c r="E61" s="141" t="s">
        <v>69</v>
      </c>
    </row>
    <row r="62" spans="1:5" ht="66">
      <c r="A62" s="380"/>
      <c r="B62" s="134">
        <v>18</v>
      </c>
      <c r="C62" s="135" t="s">
        <v>128</v>
      </c>
      <c r="D62" s="134">
        <v>26</v>
      </c>
      <c r="E62" s="141" t="s">
        <v>129</v>
      </c>
    </row>
    <row r="63" spans="1:5" ht="66">
      <c r="A63" s="380"/>
      <c r="B63" s="394">
        <v>19</v>
      </c>
      <c r="C63" s="239" t="s">
        <v>130</v>
      </c>
      <c r="D63" s="394">
        <v>27</v>
      </c>
      <c r="E63" s="387" t="s">
        <v>131</v>
      </c>
    </row>
    <row r="64" spans="1:5" ht="49.5">
      <c r="A64" s="380"/>
      <c r="B64" s="395"/>
      <c r="C64" s="240" t="s">
        <v>132</v>
      </c>
      <c r="D64" s="395"/>
      <c r="E64" s="388"/>
    </row>
    <row r="65" spans="1:5" ht="33">
      <c r="A65" s="380"/>
      <c r="B65" s="134">
        <v>20</v>
      </c>
      <c r="C65" s="135" t="s">
        <v>133</v>
      </c>
      <c r="D65" s="134">
        <v>28</v>
      </c>
      <c r="E65" s="141" t="s">
        <v>134</v>
      </c>
    </row>
    <row r="66" spans="1:5" ht="49.5">
      <c r="A66" s="380"/>
      <c r="B66" s="134">
        <v>21</v>
      </c>
      <c r="C66" s="135" t="s">
        <v>135</v>
      </c>
      <c r="D66" s="134"/>
      <c r="E66" s="141"/>
    </row>
    <row r="67" spans="1:5" ht="66">
      <c r="A67" s="380"/>
      <c r="B67" s="134">
        <v>22</v>
      </c>
      <c r="C67" s="135" t="s">
        <v>136</v>
      </c>
      <c r="D67" s="134"/>
      <c r="E67" s="141"/>
    </row>
    <row r="68" spans="1:5" ht="33">
      <c r="A68" s="380"/>
      <c r="B68" s="134">
        <v>23</v>
      </c>
      <c r="C68" s="135" t="s">
        <v>137</v>
      </c>
      <c r="D68" s="134"/>
      <c r="E68" s="141"/>
    </row>
    <row r="69" spans="1:5" ht="49.5">
      <c r="A69" s="380" t="s">
        <v>138</v>
      </c>
      <c r="B69" s="134">
        <v>24</v>
      </c>
      <c r="C69" s="135" t="s">
        <v>139</v>
      </c>
      <c r="D69" s="134">
        <v>29</v>
      </c>
      <c r="E69" s="141" t="s">
        <v>140</v>
      </c>
    </row>
    <row r="70" spans="1:5" ht="49.5">
      <c r="A70" s="380"/>
      <c r="B70" s="134">
        <v>25</v>
      </c>
      <c r="C70" s="135" t="s">
        <v>141</v>
      </c>
      <c r="D70" s="134">
        <v>30</v>
      </c>
      <c r="E70" s="135" t="s">
        <v>142</v>
      </c>
    </row>
    <row r="71" spans="1:5" ht="49.5">
      <c r="A71" s="380"/>
      <c r="B71" s="134">
        <v>26</v>
      </c>
      <c r="C71" s="135" t="s">
        <v>143</v>
      </c>
      <c r="D71" s="134">
        <v>31</v>
      </c>
      <c r="E71" s="141" t="s">
        <v>144</v>
      </c>
    </row>
    <row r="72" spans="1:5" ht="49.5">
      <c r="A72" s="389" t="s">
        <v>145</v>
      </c>
      <c r="B72" s="134"/>
      <c r="C72" s="135"/>
      <c r="D72" s="134">
        <v>32</v>
      </c>
      <c r="E72" s="141" t="s">
        <v>146</v>
      </c>
    </row>
    <row r="73" spans="1:5" ht="45" customHeight="1">
      <c r="A73" s="390"/>
      <c r="B73" s="134"/>
      <c r="C73" s="135"/>
      <c r="D73" s="134">
        <v>33</v>
      </c>
      <c r="E73" s="135" t="s">
        <v>147</v>
      </c>
    </row>
    <row r="74" spans="1:5" ht="33">
      <c r="A74" s="380" t="s">
        <v>148</v>
      </c>
      <c r="B74" s="134"/>
      <c r="C74" s="135"/>
      <c r="D74" s="134">
        <v>34</v>
      </c>
      <c r="E74" s="135" t="s">
        <v>149</v>
      </c>
    </row>
    <row r="75" spans="1:5" ht="15.95" customHeight="1">
      <c r="A75" s="380"/>
      <c r="B75" s="134"/>
      <c r="C75" s="135"/>
      <c r="D75" s="134">
        <v>35</v>
      </c>
      <c r="E75" s="135" t="s">
        <v>150</v>
      </c>
    </row>
    <row r="76" spans="1:5" ht="50.1" customHeight="1">
      <c r="A76" s="380" t="s">
        <v>151</v>
      </c>
      <c r="B76" s="134">
        <v>27</v>
      </c>
      <c r="C76" s="141" t="s">
        <v>152</v>
      </c>
      <c r="D76" s="134">
        <v>36</v>
      </c>
      <c r="E76" s="141" t="s">
        <v>153</v>
      </c>
    </row>
    <row r="77" spans="1:5" ht="50.1" customHeight="1">
      <c r="A77" s="380"/>
      <c r="B77" s="134">
        <v>28</v>
      </c>
      <c r="C77" s="141" t="s">
        <v>154</v>
      </c>
      <c r="D77" s="134">
        <v>37</v>
      </c>
      <c r="E77" s="141" t="s">
        <v>155</v>
      </c>
    </row>
    <row r="78" spans="1:5" ht="50.1" customHeight="1">
      <c r="A78" s="380"/>
      <c r="B78" s="134"/>
      <c r="C78" s="140"/>
      <c r="D78" s="134">
        <v>38</v>
      </c>
      <c r="E78" s="141" t="s">
        <v>156</v>
      </c>
    </row>
    <row r="79" spans="1:5" ht="50.1" customHeight="1">
      <c r="A79" s="380"/>
      <c r="B79" s="134"/>
      <c r="C79" s="143"/>
      <c r="D79" s="134">
        <v>39</v>
      </c>
      <c r="E79" s="141" t="s">
        <v>157</v>
      </c>
    </row>
    <row r="80" spans="1:5" ht="50.1" customHeight="1">
      <c r="A80" s="380"/>
      <c r="B80" s="134"/>
      <c r="C80" s="141"/>
      <c r="D80" s="134">
        <v>40</v>
      </c>
      <c r="E80" s="141" t="s">
        <v>158</v>
      </c>
    </row>
    <row r="81" spans="1:10" ht="50.1" customHeight="1">
      <c r="A81" s="380"/>
      <c r="B81" s="134"/>
      <c r="C81" s="141"/>
      <c r="D81" s="134">
        <v>41</v>
      </c>
      <c r="E81" s="141" t="s">
        <v>159</v>
      </c>
    </row>
    <row r="82" spans="1:10" ht="50.1" customHeight="1">
      <c r="A82" s="380"/>
      <c r="B82" s="134"/>
      <c r="C82" s="141"/>
      <c r="D82" s="134">
        <v>42</v>
      </c>
      <c r="E82" s="143" t="s">
        <v>160</v>
      </c>
    </row>
    <row r="83" spans="1:10" ht="50.1" customHeight="1">
      <c r="A83" s="380"/>
      <c r="B83" s="134"/>
      <c r="C83" s="141"/>
      <c r="D83" s="134">
        <v>43</v>
      </c>
      <c r="E83" s="141" t="s">
        <v>161</v>
      </c>
    </row>
    <row r="84" spans="1:10" ht="39.950000000000003" customHeight="1">
      <c r="A84" s="380"/>
      <c r="B84" s="134"/>
      <c r="C84" s="134"/>
      <c r="D84" s="134">
        <v>44</v>
      </c>
      <c r="E84" s="141" t="s">
        <v>162</v>
      </c>
    </row>
    <row r="85" spans="1:10" ht="39.950000000000003" customHeight="1">
      <c r="A85" s="389" t="s">
        <v>163</v>
      </c>
      <c r="B85" s="134">
        <v>29</v>
      </c>
      <c r="C85" s="135" t="s">
        <v>164</v>
      </c>
      <c r="D85" s="134">
        <v>45</v>
      </c>
      <c r="E85" s="135" t="s">
        <v>165</v>
      </c>
    </row>
    <row r="86" spans="1:10" ht="72" customHeight="1">
      <c r="A86" s="393"/>
      <c r="B86" s="134">
        <v>30</v>
      </c>
      <c r="C86" s="135" t="s">
        <v>166</v>
      </c>
      <c r="D86" s="134">
        <v>46</v>
      </c>
      <c r="E86" s="135" t="s">
        <v>167</v>
      </c>
    </row>
    <row r="87" spans="1:10" ht="72" customHeight="1">
      <c r="A87" s="393"/>
      <c r="B87" s="134">
        <v>31</v>
      </c>
      <c r="C87" s="135" t="s">
        <v>168</v>
      </c>
      <c r="D87" s="134">
        <v>47</v>
      </c>
      <c r="E87" s="135" t="s">
        <v>169</v>
      </c>
    </row>
    <row r="88" spans="1:10" ht="72" customHeight="1">
      <c r="A88" s="393"/>
      <c r="B88" s="134">
        <v>32</v>
      </c>
      <c r="C88" s="135" t="s">
        <v>170</v>
      </c>
      <c r="D88" s="134"/>
      <c r="E88" s="239"/>
      <c r="J88" s="243" t="s">
        <v>171</v>
      </c>
    </row>
    <row r="89" spans="1:10" ht="45.75" customHeight="1">
      <c r="A89" s="258" t="s">
        <v>172</v>
      </c>
      <c r="B89" s="396" t="s">
        <v>173</v>
      </c>
      <c r="C89" s="397"/>
      <c r="D89" s="259" t="s">
        <v>174</v>
      </c>
      <c r="E89" s="260" t="s">
        <v>175</v>
      </c>
      <c r="F89" s="261"/>
    </row>
    <row r="90" spans="1:10" ht="36" customHeight="1">
      <c r="A90" s="262" t="s">
        <v>176</v>
      </c>
      <c r="B90" s="391" t="s">
        <v>177</v>
      </c>
      <c r="C90" s="392"/>
      <c r="D90" s="263" t="s">
        <v>178</v>
      </c>
      <c r="E90" s="264" t="s">
        <v>179</v>
      </c>
      <c r="F90" s="261"/>
    </row>
    <row r="91" spans="1:10" ht="18" customHeight="1">
      <c r="E91" s="267"/>
    </row>
    <row r="92" spans="1:10" ht="36" customHeight="1"/>
    <row r="93" spans="1:10" ht="36" customHeight="1"/>
  </sheetData>
  <mergeCells count="33">
    <mergeCell ref="B90:C90"/>
    <mergeCell ref="A55:A60"/>
    <mergeCell ref="A61:A68"/>
    <mergeCell ref="B63:B64"/>
    <mergeCell ref="D63:D64"/>
    <mergeCell ref="A72:A73"/>
    <mergeCell ref="A74:A75"/>
    <mergeCell ref="A76:A84"/>
    <mergeCell ref="A85:A88"/>
    <mergeCell ref="B89:C89"/>
    <mergeCell ref="E63:E64"/>
    <mergeCell ref="A69:A71"/>
    <mergeCell ref="A23:A27"/>
    <mergeCell ref="A28:A29"/>
    <mergeCell ref="A30:A31"/>
    <mergeCell ref="A32:E32"/>
    <mergeCell ref="A34:A43"/>
    <mergeCell ref="A45:A54"/>
    <mergeCell ref="A9:E9"/>
    <mergeCell ref="A11:A12"/>
    <mergeCell ref="A14:A22"/>
    <mergeCell ref="B14:B15"/>
    <mergeCell ref="C14:C15"/>
    <mergeCell ref="D14:D15"/>
    <mergeCell ref="E14:E15"/>
    <mergeCell ref="B1:D1"/>
    <mergeCell ref="B2:C2"/>
    <mergeCell ref="B4:E4"/>
    <mergeCell ref="A6:A7"/>
    <mergeCell ref="B6:C6"/>
    <mergeCell ref="D6:E6"/>
    <mergeCell ref="B7:C7"/>
    <mergeCell ref="D7:E7"/>
  </mergeCells>
  <pageMargins left="0.7" right="0.7" top="0.75" bottom="0.75" header="0.3" footer="0.3"/>
  <pageSetup scale="14" orientation="portrait" r:id="rId1"/>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441DB-7331-46D3-869B-42D7F8AB2DB5}">
  <sheetPr codeName="Sheet5"/>
  <dimension ref="A1:F13"/>
  <sheetViews>
    <sheetView showGridLines="0" view="pageBreakPreview" zoomScale="70" zoomScaleNormal="90" zoomScaleSheetLayoutView="70" workbookViewId="0">
      <selection activeCell="A10" sqref="A10"/>
    </sheetView>
  </sheetViews>
  <sheetFormatPr defaultColWidth="10.42578125" defaultRowHeight="22.5"/>
  <cols>
    <col min="1" max="1" width="60.85546875" style="288" customWidth="1"/>
    <col min="2" max="2" width="15.85546875" style="289" customWidth="1"/>
    <col min="3" max="5" width="15.85546875" style="290" customWidth="1"/>
    <col min="6" max="6" width="42.7109375" style="288" customWidth="1"/>
    <col min="7" max="7" width="2.7109375" style="269" customWidth="1"/>
    <col min="8" max="16384" width="10.42578125" style="269"/>
  </cols>
  <sheetData>
    <row r="1" spans="1:6" ht="80.099999999999994" customHeight="1">
      <c r="A1" s="268"/>
      <c r="B1" s="398" t="s">
        <v>180</v>
      </c>
      <c r="C1" s="398"/>
      <c r="D1" s="398"/>
      <c r="E1" s="398"/>
      <c r="F1" s="268"/>
    </row>
    <row r="2" spans="1:6">
      <c r="A2" s="399" t="s">
        <v>181</v>
      </c>
      <c r="B2" s="399"/>
      <c r="C2" s="399"/>
      <c r="D2" s="399"/>
      <c r="E2" s="399"/>
      <c r="F2" s="399"/>
    </row>
    <row r="3" spans="1:6" ht="28.5" customHeight="1">
      <c r="A3" s="400" t="s">
        <v>182</v>
      </c>
      <c r="B3" s="401" t="s">
        <v>183</v>
      </c>
      <c r="C3" s="401"/>
      <c r="D3" s="401"/>
      <c r="E3" s="401"/>
      <c r="F3" s="270" t="s">
        <v>184</v>
      </c>
    </row>
    <row r="4" spans="1:6" ht="46.5" customHeight="1">
      <c r="A4" s="400"/>
      <c r="B4" s="271" t="s">
        <v>185</v>
      </c>
      <c r="C4" s="271" t="s">
        <v>186</v>
      </c>
      <c r="D4" s="271" t="s">
        <v>187</v>
      </c>
      <c r="E4" s="271" t="s">
        <v>188</v>
      </c>
      <c r="F4" s="272"/>
    </row>
    <row r="5" spans="1:6" ht="186" customHeight="1">
      <c r="A5" s="273" t="s">
        <v>189</v>
      </c>
      <c r="B5" s="274" t="s">
        <v>190</v>
      </c>
      <c r="C5" s="275" t="s">
        <v>191</v>
      </c>
      <c r="D5" s="275" t="s">
        <v>192</v>
      </c>
      <c r="E5" s="275" t="s">
        <v>193</v>
      </c>
      <c r="F5" s="276" t="s">
        <v>194</v>
      </c>
    </row>
    <row r="6" spans="1:6" ht="147" customHeight="1">
      <c r="A6" s="277" t="s">
        <v>195</v>
      </c>
      <c r="B6" s="274" t="s">
        <v>196</v>
      </c>
      <c r="C6" s="275" t="s">
        <v>197</v>
      </c>
      <c r="D6" s="275" t="s">
        <v>198</v>
      </c>
      <c r="E6" s="275" t="s">
        <v>199</v>
      </c>
      <c r="F6" s="276" t="s">
        <v>200</v>
      </c>
    </row>
    <row r="7" spans="1:6" ht="65.099999999999994" customHeight="1">
      <c r="A7" s="402" t="s">
        <v>201</v>
      </c>
      <c r="B7" s="405" t="s">
        <v>196</v>
      </c>
      <c r="C7" s="408" t="s">
        <v>197</v>
      </c>
      <c r="D7" s="408" t="s">
        <v>202</v>
      </c>
      <c r="E7" s="408" t="s">
        <v>203</v>
      </c>
      <c r="F7" s="278" t="s">
        <v>204</v>
      </c>
    </row>
    <row r="8" spans="1:6" ht="65.099999999999994" customHeight="1">
      <c r="A8" s="403"/>
      <c r="B8" s="406"/>
      <c r="C8" s="409"/>
      <c r="D8" s="409"/>
      <c r="E8" s="409"/>
      <c r="F8" s="279" t="s">
        <v>205</v>
      </c>
    </row>
    <row r="9" spans="1:6" ht="52.5" customHeight="1">
      <c r="A9" s="404"/>
      <c r="B9" s="407"/>
      <c r="C9" s="410"/>
      <c r="D9" s="410"/>
      <c r="E9" s="410"/>
      <c r="F9" s="280"/>
    </row>
    <row r="10" spans="1:6" ht="127.5" customHeight="1">
      <c r="A10" s="273" t="s">
        <v>206</v>
      </c>
      <c r="B10" s="281" t="s">
        <v>207</v>
      </c>
      <c r="C10" s="282" t="s">
        <v>208</v>
      </c>
      <c r="D10" s="275" t="s">
        <v>209</v>
      </c>
      <c r="E10" s="282" t="s">
        <v>210</v>
      </c>
      <c r="F10" s="276" t="s">
        <v>211</v>
      </c>
    </row>
    <row r="11" spans="1:6" ht="105.75" customHeight="1">
      <c r="A11" s="273" t="s">
        <v>212</v>
      </c>
      <c r="B11" s="281" t="s">
        <v>213</v>
      </c>
      <c r="C11" s="281" t="s">
        <v>214</v>
      </c>
      <c r="D11" s="275" t="s">
        <v>215</v>
      </c>
      <c r="E11" s="275" t="s">
        <v>216</v>
      </c>
      <c r="F11" s="276" t="s">
        <v>217</v>
      </c>
    </row>
    <row r="12" spans="1:6" ht="65.099999999999994" customHeight="1">
      <c r="A12" s="283"/>
      <c r="B12" s="284"/>
      <c r="C12" s="285"/>
      <c r="D12" s="286"/>
      <c r="E12" s="285"/>
      <c r="F12" s="287"/>
    </row>
    <row r="13" spans="1:6" ht="65.099999999999994" customHeight="1">
      <c r="A13" s="283"/>
      <c r="B13" s="284"/>
      <c r="C13" s="285"/>
      <c r="D13" s="285"/>
      <c r="E13" s="285"/>
      <c r="F13" s="287"/>
    </row>
  </sheetData>
  <mergeCells count="9">
    <mergeCell ref="B1:E1"/>
    <mergeCell ref="A2:F2"/>
    <mergeCell ref="A3:A4"/>
    <mergeCell ref="B3:E3"/>
    <mergeCell ref="A7:A9"/>
    <mergeCell ref="B7:B9"/>
    <mergeCell ref="C7:C9"/>
    <mergeCell ref="D7:D9"/>
    <mergeCell ref="E7:E9"/>
  </mergeCells>
  <dataValidations count="2">
    <dataValidation allowBlank="1" showInputMessage="1" showErrorMessage="1" prompt="Proponer y escribir en una frase la estrategia para gestionar la debilidad, la oportunidad, la amenaza o la fortaleza.Usar verbo de acción en infinitivo._x000a_" sqref="G1 A3" xr:uid="{8E433CDD-BA80-4B5D-B7CB-DE6A1D55F48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3214735C-6D11-4156-8465-6705D3C78A35}"/>
  </dataValidations>
  <pageMargins left="0.7" right="0.7" top="0.75" bottom="0.75" header="0.3" footer="0.3"/>
  <pageSetup scale="48" orientation="portrait" r:id="rId1"/>
  <colBreaks count="1" manualBreakCount="1">
    <brk id="7"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theme="7" tint="0.39997558519241921"/>
    <pageSetUpPr fitToPage="1"/>
  </sheetPr>
  <dimension ref="B1:I59"/>
  <sheetViews>
    <sheetView showGridLines="0" zoomScale="112" zoomScaleNormal="112" workbookViewId="0">
      <selection activeCell="F15" sqref="F15:G15"/>
    </sheetView>
  </sheetViews>
  <sheetFormatPr defaultColWidth="11.42578125" defaultRowHeight="20.25"/>
  <cols>
    <col min="1" max="1" width="2.7109375" style="136" customWidth="1"/>
    <col min="2" max="2" width="24.7109375" style="136" customWidth="1"/>
    <col min="3" max="3" width="11.28515625" style="144" customWidth="1"/>
    <col min="4" max="4" width="19.28515625" style="144" customWidth="1"/>
    <col min="5" max="5" width="7.5703125" style="136" customWidth="1"/>
    <col min="6" max="6" width="24.7109375" style="136" customWidth="1"/>
    <col min="7" max="7" width="79.140625" style="136" customWidth="1"/>
    <col min="8" max="8" width="11.42578125" style="136"/>
    <col min="9" max="9" width="32" style="136" customWidth="1"/>
    <col min="10" max="16384" width="11.42578125" style="136"/>
  </cols>
  <sheetData>
    <row r="1" spans="2:9" ht="21" thickBot="1"/>
    <row r="2" spans="2:9" ht="25.5">
      <c r="B2" s="448" t="s">
        <v>218</v>
      </c>
      <c r="C2" s="449"/>
      <c r="D2" s="449"/>
      <c r="E2" s="449"/>
      <c r="F2" s="449"/>
      <c r="G2" s="450"/>
    </row>
    <row r="3" spans="2:9">
      <c r="B3" s="451" t="s">
        <v>219</v>
      </c>
      <c r="C3" s="452"/>
      <c r="D3" s="453"/>
      <c r="E3" s="453"/>
      <c r="F3" s="453"/>
      <c r="G3" s="454"/>
    </row>
    <row r="4" spans="2:9" ht="88.5" customHeight="1">
      <c r="B4" s="455" t="s">
        <v>220</v>
      </c>
      <c r="C4" s="456"/>
      <c r="D4" s="456"/>
      <c r="E4" s="456"/>
      <c r="F4" s="456"/>
      <c r="G4" s="457"/>
    </row>
    <row r="5" spans="2:9">
      <c r="B5" s="145"/>
      <c r="C5" s="146"/>
      <c r="D5" s="147"/>
      <c r="E5" s="148"/>
      <c r="F5" s="148"/>
      <c r="G5" s="148"/>
    </row>
    <row r="6" spans="2:9" ht="16.5" customHeight="1">
      <c r="B6" s="458" t="s">
        <v>221</v>
      </c>
      <c r="C6" s="459"/>
      <c r="D6" s="459"/>
      <c r="E6" s="459"/>
      <c r="F6" s="459"/>
      <c r="G6" s="460"/>
    </row>
    <row r="7" spans="2:9" ht="76.5" customHeight="1">
      <c r="B7" s="458"/>
      <c r="C7" s="459"/>
      <c r="D7" s="459"/>
      <c r="E7" s="459"/>
      <c r="F7" s="459"/>
      <c r="G7" s="460"/>
    </row>
    <row r="8" spans="2:9" ht="21" thickBot="1">
      <c r="B8" s="149"/>
      <c r="C8" s="150"/>
      <c r="D8" s="150"/>
      <c r="E8" s="151"/>
      <c r="F8" s="152"/>
      <c r="G8" s="152"/>
    </row>
    <row r="9" spans="2:9">
      <c r="B9" s="153"/>
      <c r="C9" s="154" t="s">
        <v>222</v>
      </c>
      <c r="D9" s="461" t="s">
        <v>223</v>
      </c>
      <c r="E9" s="462"/>
      <c r="F9" s="463" t="s">
        <v>224</v>
      </c>
      <c r="G9" s="464"/>
    </row>
    <row r="10" spans="2:9" ht="15" customHeight="1">
      <c r="B10" s="155"/>
      <c r="C10" s="156">
        <v>5</v>
      </c>
      <c r="D10" s="446" t="s">
        <v>225</v>
      </c>
      <c r="E10" s="447"/>
      <c r="F10" s="440" t="s">
        <v>226</v>
      </c>
      <c r="G10" s="437"/>
      <c r="H10" s="412"/>
      <c r="I10" s="412"/>
    </row>
    <row r="11" spans="2:9">
      <c r="B11" s="155"/>
      <c r="C11" s="156">
        <v>5</v>
      </c>
      <c r="D11" s="446" t="s">
        <v>227</v>
      </c>
      <c r="E11" s="447"/>
      <c r="F11" s="440" t="s">
        <v>228</v>
      </c>
      <c r="G11" s="437"/>
      <c r="H11" s="412"/>
      <c r="I11" s="412"/>
    </row>
    <row r="12" spans="2:9">
      <c r="B12" s="155"/>
      <c r="C12" s="156">
        <v>5</v>
      </c>
      <c r="D12" s="446" t="s">
        <v>229</v>
      </c>
      <c r="E12" s="447"/>
      <c r="F12" s="440" t="s">
        <v>230</v>
      </c>
      <c r="G12" s="437"/>
      <c r="H12" s="412"/>
      <c r="I12" s="412"/>
    </row>
    <row r="13" spans="2:9" ht="27.75" customHeight="1">
      <c r="B13" s="155"/>
      <c r="C13" s="156">
        <v>5</v>
      </c>
      <c r="D13" s="446" t="s">
        <v>231</v>
      </c>
      <c r="E13" s="447"/>
      <c r="F13" s="440" t="s">
        <v>232</v>
      </c>
      <c r="G13" s="437"/>
      <c r="H13" s="412"/>
      <c r="I13" s="412"/>
    </row>
    <row r="14" spans="2:9">
      <c r="B14" s="155"/>
      <c r="C14" s="156">
        <v>5</v>
      </c>
      <c r="D14" s="446" t="s">
        <v>233</v>
      </c>
      <c r="E14" s="447"/>
      <c r="F14" s="440" t="s">
        <v>234</v>
      </c>
      <c r="G14" s="437"/>
      <c r="H14" s="412"/>
      <c r="I14" s="412"/>
    </row>
    <row r="15" spans="2:9" ht="41.25" customHeight="1">
      <c r="B15" s="155"/>
      <c r="C15" s="156">
        <v>5</v>
      </c>
      <c r="D15" s="446" t="s">
        <v>235</v>
      </c>
      <c r="E15" s="447"/>
      <c r="F15" s="440" t="s">
        <v>236</v>
      </c>
      <c r="G15" s="437"/>
      <c r="H15" s="412"/>
      <c r="I15" s="412"/>
    </row>
    <row r="16" spans="2:9" ht="41.25" customHeight="1">
      <c r="B16" s="155"/>
      <c r="C16" s="156">
        <v>5</v>
      </c>
      <c r="D16" s="441" t="s">
        <v>237</v>
      </c>
      <c r="E16" s="442"/>
      <c r="F16" s="440" t="s">
        <v>238</v>
      </c>
      <c r="G16" s="437"/>
      <c r="H16" s="412"/>
      <c r="I16" s="412"/>
    </row>
    <row r="17" spans="2:9" ht="51.75" customHeight="1">
      <c r="B17" s="155"/>
      <c r="C17" s="156">
        <v>5</v>
      </c>
      <c r="D17" s="442" t="s">
        <v>239</v>
      </c>
      <c r="E17" s="445"/>
      <c r="F17" s="440" t="s">
        <v>240</v>
      </c>
      <c r="G17" s="437"/>
      <c r="H17" s="412"/>
      <c r="I17" s="412"/>
    </row>
    <row r="18" spans="2:9" ht="51.75" customHeight="1">
      <c r="B18" s="155"/>
      <c r="C18" s="156">
        <v>5</v>
      </c>
      <c r="D18" s="441" t="s">
        <v>241</v>
      </c>
      <c r="E18" s="442"/>
      <c r="F18" s="440" t="s">
        <v>242</v>
      </c>
      <c r="G18" s="437"/>
      <c r="H18" s="412"/>
      <c r="I18" s="412"/>
    </row>
    <row r="19" spans="2:9" ht="51.75" customHeight="1">
      <c r="B19" s="155"/>
      <c r="C19" s="156">
        <v>5</v>
      </c>
      <c r="D19" s="157" t="s">
        <v>243</v>
      </c>
      <c r="E19" s="158"/>
      <c r="F19" s="440" t="s">
        <v>244</v>
      </c>
      <c r="G19" s="437"/>
      <c r="H19" s="412"/>
      <c r="I19" s="412"/>
    </row>
    <row r="20" spans="2:9" ht="51.75" customHeight="1">
      <c r="B20" s="155"/>
      <c r="C20" s="156">
        <v>5</v>
      </c>
      <c r="D20" s="157" t="s">
        <v>245</v>
      </c>
      <c r="E20" s="158"/>
      <c r="F20" s="440" t="s">
        <v>246</v>
      </c>
      <c r="G20" s="437"/>
      <c r="H20" s="412"/>
      <c r="I20" s="412"/>
    </row>
    <row r="21" spans="2:9" ht="66.75" customHeight="1">
      <c r="B21" s="155"/>
      <c r="C21" s="156">
        <v>5</v>
      </c>
      <c r="D21" s="441" t="s">
        <v>247</v>
      </c>
      <c r="E21" s="442"/>
      <c r="F21" s="440" t="s">
        <v>248</v>
      </c>
      <c r="G21" s="437"/>
      <c r="H21" s="412"/>
      <c r="I21" s="412"/>
    </row>
    <row r="22" spans="2:9" ht="36" customHeight="1">
      <c r="B22" s="155"/>
      <c r="C22" s="156">
        <v>5</v>
      </c>
      <c r="D22" s="443" t="s">
        <v>249</v>
      </c>
      <c r="E22" s="444"/>
      <c r="F22" s="440" t="s">
        <v>250</v>
      </c>
      <c r="G22" s="437"/>
      <c r="H22" s="413"/>
      <c r="I22" s="413"/>
    </row>
    <row r="23" spans="2:9" ht="26.25" customHeight="1">
      <c r="B23" s="155"/>
      <c r="C23" s="156">
        <v>5</v>
      </c>
      <c r="D23" s="435" t="s">
        <v>251</v>
      </c>
      <c r="E23" s="435"/>
      <c r="F23" s="436" t="s">
        <v>252</v>
      </c>
      <c r="G23" s="437"/>
      <c r="H23" s="412"/>
      <c r="I23" s="412"/>
    </row>
    <row r="24" spans="2:9" ht="26.25" customHeight="1">
      <c r="B24" s="155"/>
      <c r="C24" s="156">
        <v>5</v>
      </c>
      <c r="D24" s="435" t="s">
        <v>253</v>
      </c>
      <c r="E24" s="435"/>
      <c r="F24" s="436" t="s">
        <v>254</v>
      </c>
      <c r="G24" s="437"/>
      <c r="H24" s="412"/>
      <c r="I24" s="412"/>
    </row>
    <row r="25" spans="2:9" ht="26.25" customHeight="1">
      <c r="B25" s="155"/>
      <c r="C25" s="156">
        <v>5</v>
      </c>
      <c r="D25" s="438" t="s">
        <v>255</v>
      </c>
      <c r="E25" s="439"/>
      <c r="F25" s="436" t="s">
        <v>256</v>
      </c>
      <c r="G25" s="437"/>
      <c r="H25" s="412"/>
      <c r="I25" s="412"/>
    </row>
    <row r="26" spans="2:9" ht="27" customHeight="1">
      <c r="B26" s="159"/>
      <c r="C26" s="412" t="s">
        <v>257</v>
      </c>
      <c r="D26" s="427"/>
      <c r="E26" s="427"/>
      <c r="F26" s="427"/>
      <c r="G26" s="428"/>
    </row>
    <row r="27" spans="2:9" ht="27" customHeight="1">
      <c r="B27" s="429" t="s">
        <v>258</v>
      </c>
      <c r="C27" s="430"/>
      <c r="D27" s="430"/>
      <c r="E27" s="430"/>
      <c r="F27" s="430"/>
      <c r="G27" s="431"/>
    </row>
    <row r="28" spans="2:9" ht="10.5" customHeight="1">
      <c r="B28" s="160"/>
      <c r="D28" s="165"/>
      <c r="E28" s="166"/>
      <c r="F28" s="167"/>
      <c r="G28" s="168"/>
    </row>
    <row r="29" spans="2:9">
      <c r="B29" s="160"/>
      <c r="C29" s="161"/>
      <c r="D29" s="432" t="s">
        <v>223</v>
      </c>
      <c r="E29" s="432"/>
      <c r="F29" s="433" t="s">
        <v>224</v>
      </c>
      <c r="G29" s="434"/>
    </row>
    <row r="30" spans="2:9">
      <c r="B30" s="160"/>
      <c r="D30" s="420" t="s">
        <v>225</v>
      </c>
      <c r="E30" s="420"/>
      <c r="F30" s="421" t="s">
        <v>259</v>
      </c>
      <c r="G30" s="422"/>
      <c r="H30" s="412"/>
      <c r="I30" s="412"/>
    </row>
    <row r="31" spans="2:9">
      <c r="B31" s="160"/>
      <c r="D31" s="420" t="s">
        <v>227</v>
      </c>
      <c r="E31" s="420"/>
      <c r="F31" s="421" t="s">
        <v>260</v>
      </c>
      <c r="G31" s="422"/>
      <c r="H31" s="412"/>
      <c r="I31" s="412"/>
    </row>
    <row r="32" spans="2:9">
      <c r="B32" s="160"/>
      <c r="D32" s="420" t="s">
        <v>229</v>
      </c>
      <c r="E32" s="420"/>
      <c r="F32" s="421" t="s">
        <v>261</v>
      </c>
      <c r="G32" s="422"/>
      <c r="H32" s="412"/>
      <c r="I32" s="412"/>
    </row>
    <row r="33" spans="2:9">
      <c r="B33" s="160"/>
      <c r="D33" s="420" t="s">
        <v>231</v>
      </c>
      <c r="E33" s="420"/>
      <c r="F33" s="421" t="s">
        <v>262</v>
      </c>
      <c r="G33" s="422"/>
      <c r="H33" s="412"/>
      <c r="I33" s="412"/>
    </row>
    <row r="34" spans="2:9">
      <c r="B34" s="160"/>
      <c r="D34" s="420" t="s">
        <v>233</v>
      </c>
      <c r="E34" s="420"/>
      <c r="F34" s="421" t="s">
        <v>263</v>
      </c>
      <c r="G34" s="422"/>
      <c r="H34" s="412"/>
      <c r="I34" s="412"/>
    </row>
    <row r="35" spans="2:9" ht="40.9" customHeight="1">
      <c r="B35" s="160"/>
      <c r="D35" s="420" t="s">
        <v>264</v>
      </c>
      <c r="E35" s="420"/>
      <c r="F35" s="421" t="s">
        <v>265</v>
      </c>
      <c r="G35" s="422"/>
      <c r="H35" s="412"/>
      <c r="I35" s="412"/>
    </row>
    <row r="36" spans="2:9" ht="42" customHeight="1">
      <c r="B36" s="162"/>
      <c r="C36" s="169"/>
      <c r="D36" s="420" t="s">
        <v>266</v>
      </c>
      <c r="E36" s="420"/>
      <c r="F36" s="421" t="s">
        <v>267</v>
      </c>
      <c r="G36" s="422"/>
      <c r="H36" s="411"/>
      <c r="I36" s="411"/>
    </row>
    <row r="37" spans="2:9" ht="30.75" customHeight="1">
      <c r="B37" s="162"/>
      <c r="C37" s="169"/>
      <c r="D37" s="420" t="s">
        <v>268</v>
      </c>
      <c r="E37" s="420"/>
      <c r="F37" s="421" t="s">
        <v>269</v>
      </c>
      <c r="G37" s="422"/>
      <c r="H37" s="411"/>
      <c r="I37" s="411"/>
    </row>
    <row r="38" spans="2:9" ht="33" customHeight="1">
      <c r="B38" s="162"/>
      <c r="C38" s="169"/>
      <c r="D38" s="420" t="s">
        <v>270</v>
      </c>
      <c r="E38" s="420"/>
      <c r="F38" s="421" t="s">
        <v>269</v>
      </c>
      <c r="G38" s="422"/>
      <c r="H38" s="411"/>
      <c r="I38" s="411"/>
    </row>
    <row r="39" spans="2:9" ht="30" customHeight="1">
      <c r="B39" s="162"/>
      <c r="C39" s="169"/>
      <c r="D39" s="420" t="s">
        <v>271</v>
      </c>
      <c r="E39" s="420"/>
      <c r="F39" s="421" t="s">
        <v>269</v>
      </c>
      <c r="G39" s="422"/>
      <c r="H39" s="411"/>
      <c r="I39" s="411"/>
    </row>
    <row r="40" spans="2:9" ht="30" customHeight="1">
      <c r="B40" s="162"/>
      <c r="C40" s="169"/>
      <c r="D40" s="420" t="s">
        <v>272</v>
      </c>
      <c r="E40" s="420"/>
      <c r="F40" s="421" t="s">
        <v>269</v>
      </c>
      <c r="G40" s="422"/>
      <c r="H40" s="411"/>
      <c r="I40" s="411"/>
    </row>
    <row r="41" spans="2:9" ht="30" customHeight="1">
      <c r="B41" s="162"/>
      <c r="C41" s="169"/>
      <c r="D41" s="423" t="s">
        <v>273</v>
      </c>
      <c r="E41" s="424"/>
      <c r="F41" s="421" t="s">
        <v>274</v>
      </c>
      <c r="G41" s="422"/>
      <c r="H41" s="411"/>
      <c r="I41" s="411"/>
    </row>
    <row r="42" spans="2:9" ht="35.25" customHeight="1">
      <c r="B42" s="162"/>
      <c r="C42" s="169"/>
      <c r="D42" s="420" t="s">
        <v>275</v>
      </c>
      <c r="E42" s="420"/>
      <c r="F42" s="421" t="s">
        <v>276</v>
      </c>
      <c r="G42" s="422"/>
      <c r="H42" s="411"/>
      <c r="I42" s="411"/>
    </row>
    <row r="43" spans="2:9" ht="31.5" customHeight="1">
      <c r="B43" s="162"/>
      <c r="C43" s="169"/>
      <c r="D43" s="420" t="s">
        <v>268</v>
      </c>
      <c r="E43" s="420"/>
      <c r="F43" s="421" t="s">
        <v>269</v>
      </c>
      <c r="G43" s="422"/>
      <c r="H43" s="411"/>
      <c r="I43" s="411"/>
    </row>
    <row r="44" spans="2:9" ht="35.25" customHeight="1">
      <c r="B44" s="162"/>
      <c r="C44" s="169"/>
      <c r="D44" s="420" t="s">
        <v>277</v>
      </c>
      <c r="E44" s="420"/>
      <c r="F44" s="421" t="s">
        <v>269</v>
      </c>
      <c r="G44" s="422"/>
      <c r="H44" s="411"/>
      <c r="I44" s="411"/>
    </row>
    <row r="45" spans="2:9" ht="57" customHeight="1">
      <c r="B45" s="162"/>
      <c r="C45" s="169"/>
      <c r="D45" s="420" t="s">
        <v>272</v>
      </c>
      <c r="E45" s="420"/>
      <c r="F45" s="421" t="s">
        <v>269</v>
      </c>
      <c r="G45" s="422"/>
      <c r="H45" s="411"/>
      <c r="I45" s="411"/>
    </row>
    <row r="46" spans="2:9" ht="32.25" customHeight="1">
      <c r="B46" s="162"/>
      <c r="C46" s="169"/>
      <c r="D46" s="420" t="s">
        <v>270</v>
      </c>
      <c r="E46" s="420"/>
      <c r="F46" s="421" t="s">
        <v>269</v>
      </c>
      <c r="G46" s="422"/>
      <c r="H46" s="411"/>
      <c r="I46" s="411"/>
    </row>
    <row r="47" spans="2:9" ht="32.25" customHeight="1">
      <c r="B47" s="162"/>
      <c r="C47" s="169"/>
      <c r="D47" s="423" t="s">
        <v>278</v>
      </c>
      <c r="E47" s="424"/>
      <c r="F47" s="425" t="s">
        <v>279</v>
      </c>
      <c r="G47" s="426"/>
      <c r="H47" s="411"/>
      <c r="I47" s="411"/>
    </row>
    <row r="48" spans="2:9" ht="32.25" customHeight="1">
      <c r="B48" s="162"/>
      <c r="C48" s="169"/>
      <c r="D48" s="420" t="s">
        <v>280</v>
      </c>
      <c r="E48" s="420"/>
      <c r="F48" s="421" t="s">
        <v>281</v>
      </c>
      <c r="G48" s="422"/>
      <c r="H48" s="411"/>
      <c r="I48" s="411"/>
    </row>
    <row r="49" spans="2:9" ht="32.25" customHeight="1">
      <c r="B49" s="162"/>
      <c r="C49" s="169"/>
      <c r="D49" s="420" t="s">
        <v>282</v>
      </c>
      <c r="E49" s="420"/>
      <c r="F49" s="421" t="s">
        <v>283</v>
      </c>
      <c r="G49" s="422"/>
      <c r="H49" s="411"/>
      <c r="I49" s="411"/>
    </row>
    <row r="50" spans="2:9" ht="32.25" customHeight="1">
      <c r="B50" s="162"/>
      <c r="C50" s="169"/>
      <c r="D50" s="420" t="s">
        <v>284</v>
      </c>
      <c r="E50" s="420"/>
      <c r="F50" s="421" t="s">
        <v>285</v>
      </c>
      <c r="G50" s="422"/>
      <c r="H50" s="411"/>
      <c r="I50" s="411"/>
    </row>
    <row r="51" spans="2:9" ht="32.25" customHeight="1">
      <c r="B51" s="162"/>
      <c r="C51" s="169"/>
      <c r="D51" s="165"/>
      <c r="E51" s="165"/>
      <c r="F51" s="167"/>
      <c r="G51" s="168"/>
      <c r="H51" s="411"/>
      <c r="I51" s="411"/>
    </row>
    <row r="52" spans="2:9" ht="32.25" customHeight="1">
      <c r="B52" s="162"/>
      <c r="C52" s="169"/>
      <c r="D52" s="165"/>
      <c r="E52" s="165"/>
      <c r="F52" s="167"/>
      <c r="G52" s="168"/>
    </row>
    <row r="53" spans="2:9" ht="32.25" customHeight="1">
      <c r="B53" s="162"/>
      <c r="C53" s="169"/>
      <c r="D53" s="165"/>
      <c r="E53" s="165"/>
      <c r="F53" s="167"/>
      <c r="G53" s="168"/>
    </row>
    <row r="54" spans="2:9" ht="21.75" customHeight="1">
      <c r="B54" s="414" t="s">
        <v>286</v>
      </c>
      <c r="C54" s="415"/>
      <c r="D54" s="415"/>
      <c r="E54" s="415"/>
      <c r="F54" s="415"/>
      <c r="G54" s="416"/>
    </row>
    <row r="55" spans="2:9" ht="21.75" customHeight="1">
      <c r="B55" s="414" t="s">
        <v>287</v>
      </c>
      <c r="C55" s="415"/>
      <c r="D55" s="415"/>
      <c r="E55" s="415"/>
      <c r="F55" s="415"/>
      <c r="G55" s="416"/>
    </row>
    <row r="56" spans="2:9" ht="20.25" customHeight="1">
      <c r="B56" s="414" t="s">
        <v>288</v>
      </c>
      <c r="C56" s="415"/>
      <c r="D56" s="415"/>
      <c r="E56" s="415"/>
      <c r="F56" s="415"/>
      <c r="G56" s="416"/>
    </row>
    <row r="57" spans="2:9" ht="20.25" customHeight="1">
      <c r="B57" s="414" t="s">
        <v>289</v>
      </c>
      <c r="C57" s="415"/>
      <c r="D57" s="415"/>
      <c r="E57" s="415"/>
      <c r="F57" s="415"/>
      <c r="G57" s="416"/>
    </row>
    <row r="58" spans="2:9" ht="84.75" customHeight="1" thickBot="1">
      <c r="B58" s="417" t="s">
        <v>290</v>
      </c>
      <c r="C58" s="418"/>
      <c r="D58" s="418"/>
      <c r="E58" s="418"/>
      <c r="F58" s="418"/>
      <c r="G58" s="419"/>
    </row>
    <row r="59" spans="2:9">
      <c r="B59" s="163"/>
      <c r="C59" s="164"/>
      <c r="D59" s="163"/>
      <c r="E59" s="163"/>
      <c r="F59" s="163"/>
      <c r="G59" s="163"/>
    </row>
  </sheetData>
  <mergeCells count="125">
    <mergeCell ref="B2:G2"/>
    <mergeCell ref="B3:G3"/>
    <mergeCell ref="B4:G4"/>
    <mergeCell ref="B6:G7"/>
    <mergeCell ref="D9:E9"/>
    <mergeCell ref="F9:G9"/>
    <mergeCell ref="D13:E13"/>
    <mergeCell ref="F13:G13"/>
    <mergeCell ref="D14:E14"/>
    <mergeCell ref="F14:G14"/>
    <mergeCell ref="D15:E15"/>
    <mergeCell ref="F15:G15"/>
    <mergeCell ref="D10:E10"/>
    <mergeCell ref="F10:G10"/>
    <mergeCell ref="D11:E11"/>
    <mergeCell ref="F11:G11"/>
    <mergeCell ref="D12:E12"/>
    <mergeCell ref="F12:G12"/>
    <mergeCell ref="F19:G19"/>
    <mergeCell ref="F20:G20"/>
    <mergeCell ref="D21:E21"/>
    <mergeCell ref="F21:G21"/>
    <mergeCell ref="D22:E22"/>
    <mergeCell ref="F22:G22"/>
    <mergeCell ref="D16:E16"/>
    <mergeCell ref="F16:G16"/>
    <mergeCell ref="D17:E17"/>
    <mergeCell ref="F17:G17"/>
    <mergeCell ref="D18:E18"/>
    <mergeCell ref="F18:G18"/>
    <mergeCell ref="C26:G26"/>
    <mergeCell ref="B27:G27"/>
    <mergeCell ref="D29:E29"/>
    <mergeCell ref="F29:G29"/>
    <mergeCell ref="D30:E30"/>
    <mergeCell ref="F30:G30"/>
    <mergeCell ref="D23:E23"/>
    <mergeCell ref="F23:G23"/>
    <mergeCell ref="D24:E24"/>
    <mergeCell ref="F24:G24"/>
    <mergeCell ref="D25:E25"/>
    <mergeCell ref="F25:G25"/>
    <mergeCell ref="D34:E34"/>
    <mergeCell ref="F34:G34"/>
    <mergeCell ref="D35:E35"/>
    <mergeCell ref="F35:G35"/>
    <mergeCell ref="D36:E36"/>
    <mergeCell ref="F36:G36"/>
    <mergeCell ref="D31:E31"/>
    <mergeCell ref="F31:G31"/>
    <mergeCell ref="D32:E32"/>
    <mergeCell ref="F32:G32"/>
    <mergeCell ref="D33:E33"/>
    <mergeCell ref="F33:G33"/>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H20:I20"/>
    <mergeCell ref="H21:I21"/>
    <mergeCell ref="H22:I22"/>
    <mergeCell ref="H23:I23"/>
    <mergeCell ref="H24:I24"/>
    <mergeCell ref="H15:I15"/>
    <mergeCell ref="H16:I16"/>
    <mergeCell ref="H17:I17"/>
    <mergeCell ref="H18:I18"/>
    <mergeCell ref="H19:I19"/>
    <mergeCell ref="H34:I34"/>
    <mergeCell ref="H35:I35"/>
    <mergeCell ref="H36:I36"/>
    <mergeCell ref="H37:I37"/>
    <mergeCell ref="H38:I38"/>
    <mergeCell ref="H25:I25"/>
    <mergeCell ref="H30:I30"/>
    <mergeCell ref="H31:I31"/>
    <mergeCell ref="H32:I32"/>
    <mergeCell ref="H33:I33"/>
    <mergeCell ref="H49:I49"/>
    <mergeCell ref="H50:I50"/>
    <mergeCell ref="H51:I51"/>
    <mergeCell ref="H44:I44"/>
    <mergeCell ref="H45:I45"/>
    <mergeCell ref="H46:I46"/>
    <mergeCell ref="H47:I47"/>
    <mergeCell ref="H48:I48"/>
    <mergeCell ref="H39:I39"/>
    <mergeCell ref="H40:I40"/>
    <mergeCell ref="H41:I41"/>
    <mergeCell ref="H42:I42"/>
    <mergeCell ref="H43:I43"/>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tabColor theme="4" tint="-0.249977111117893"/>
    <pageSetUpPr fitToPage="1"/>
  </sheetPr>
  <dimension ref="A1:IW79"/>
  <sheetViews>
    <sheetView showGridLines="0" topLeftCell="A4" zoomScale="70" zoomScaleNormal="70" zoomScalePageLayoutView="50" workbookViewId="0">
      <selection activeCell="D29" sqref="D29"/>
    </sheetView>
  </sheetViews>
  <sheetFormatPr defaultColWidth="11.42578125" defaultRowHeight="15"/>
  <cols>
    <col min="1" max="1" width="5" style="348" bestFit="1" customWidth="1"/>
    <col min="2" max="2" width="43.5703125" style="348" customWidth="1"/>
    <col min="3" max="3" width="35.7109375" style="348" customWidth="1"/>
    <col min="4" max="4" width="52.5703125" style="353" customWidth="1"/>
    <col min="5" max="5" width="27.42578125" style="348" customWidth="1"/>
    <col min="6" max="6" width="22" style="348" customWidth="1"/>
    <col min="7" max="7" width="17.28515625" style="348" bestFit="1" customWidth="1"/>
    <col min="8" max="8" width="26.28515625" style="348" customWidth="1"/>
    <col min="9" max="9" width="32.28515625" style="348" customWidth="1"/>
    <col min="10" max="10" width="33.28515625" style="348" customWidth="1"/>
    <col min="11" max="11" width="37" style="348" customWidth="1"/>
    <col min="12" max="12" width="10.42578125" style="354" hidden="1" customWidth="1"/>
    <col min="13" max="13" width="25.5703125" style="348" customWidth="1"/>
    <col min="14" max="14" width="26.28515625" style="348" customWidth="1"/>
    <col min="15" max="15" width="15.140625" style="348" hidden="1" customWidth="1"/>
    <col min="16" max="257" width="11.42578125" style="304"/>
    <col min="258" max="16384" width="11.42578125" style="305"/>
  </cols>
  <sheetData>
    <row r="1" spans="1:257" ht="28.5">
      <c r="A1" s="538"/>
      <c r="B1" s="539"/>
      <c r="C1" s="539"/>
      <c r="D1" s="300"/>
      <c r="E1" s="301"/>
      <c r="F1" s="301"/>
      <c r="G1" s="301"/>
      <c r="H1" s="301"/>
      <c r="I1" s="301"/>
      <c r="J1" s="301"/>
      <c r="K1" s="301"/>
      <c r="L1" s="302"/>
      <c r="M1" s="301"/>
      <c r="N1" s="303"/>
      <c r="O1" s="301"/>
    </row>
    <row r="2" spans="1:257" ht="28.5">
      <c r="A2" s="540"/>
      <c r="B2" s="541"/>
      <c r="C2" s="541"/>
      <c r="D2" s="306"/>
      <c r="E2" s="307"/>
      <c r="F2" s="307"/>
      <c r="G2" s="307"/>
      <c r="H2" s="307"/>
      <c r="I2" s="307"/>
      <c r="J2" s="307"/>
      <c r="K2" s="307"/>
      <c r="L2" s="308"/>
      <c r="M2" s="307"/>
      <c r="N2" s="309"/>
      <c r="O2" s="307"/>
    </row>
    <row r="3" spans="1:257" ht="28.5">
      <c r="A3" s="310"/>
      <c r="B3" s="311"/>
      <c r="C3" s="311"/>
      <c r="D3" s="306"/>
      <c r="E3" s="307"/>
      <c r="F3" s="307"/>
      <c r="G3" s="307"/>
      <c r="H3" s="307"/>
      <c r="I3" s="307"/>
      <c r="J3" s="307"/>
      <c r="K3" s="307"/>
      <c r="L3" s="308"/>
      <c r="M3" s="307"/>
      <c r="N3" s="309"/>
      <c r="O3" s="307"/>
    </row>
    <row r="4" spans="1:257" ht="63.75" customHeight="1">
      <c r="A4" s="542" t="s">
        <v>291</v>
      </c>
      <c r="B4" s="542"/>
      <c r="C4" s="542"/>
      <c r="D4" s="547" t="s">
        <v>2</v>
      </c>
      <c r="E4" s="548"/>
      <c r="F4" s="548"/>
      <c r="G4" s="548"/>
      <c r="H4" s="548"/>
      <c r="I4" s="548"/>
      <c r="J4" s="548"/>
      <c r="K4" s="548"/>
      <c r="L4" s="548"/>
      <c r="M4" s="548"/>
      <c r="N4" s="549"/>
      <c r="O4" s="312"/>
    </row>
    <row r="5" spans="1:257" ht="56.45" customHeight="1">
      <c r="A5" s="542" t="s">
        <v>292</v>
      </c>
      <c r="B5" s="542"/>
      <c r="C5" s="542"/>
      <c r="D5" s="547" t="s">
        <v>293</v>
      </c>
      <c r="E5" s="548"/>
      <c r="F5" s="548"/>
      <c r="G5" s="548"/>
      <c r="H5" s="548"/>
      <c r="I5" s="548"/>
      <c r="J5" s="548"/>
      <c r="K5" s="548"/>
      <c r="L5" s="548"/>
      <c r="M5" s="548"/>
      <c r="N5" s="549"/>
      <c r="O5" s="313"/>
    </row>
    <row r="6" spans="1:257" ht="49.5" customHeight="1">
      <c r="A6" s="542" t="s">
        <v>294</v>
      </c>
      <c r="B6" s="542"/>
      <c r="C6" s="542"/>
      <c r="D6" s="547" t="s">
        <v>295</v>
      </c>
      <c r="E6" s="548"/>
      <c r="F6" s="548"/>
      <c r="G6" s="548"/>
      <c r="H6" s="548"/>
      <c r="I6" s="548"/>
      <c r="J6" s="548"/>
      <c r="K6" s="548"/>
      <c r="L6" s="548"/>
      <c r="M6" s="548"/>
      <c r="N6" s="549"/>
      <c r="O6" s="314"/>
    </row>
    <row r="7" spans="1:257" ht="30.75" customHeight="1" thickBot="1">
      <c r="A7" s="315" t="s">
        <v>296</v>
      </c>
      <c r="B7" s="316"/>
      <c r="C7" s="316"/>
      <c r="D7" s="546" t="s">
        <v>297</v>
      </c>
      <c r="E7" s="550" t="s">
        <v>298</v>
      </c>
      <c r="F7" s="551"/>
      <c r="G7" s="551"/>
      <c r="H7" s="552"/>
      <c r="I7" s="556" t="s">
        <v>299</v>
      </c>
      <c r="J7" s="557"/>
      <c r="K7" s="557"/>
      <c r="L7" s="557"/>
      <c r="M7" s="558"/>
      <c r="N7" s="553" t="s">
        <v>300</v>
      </c>
      <c r="O7" s="554"/>
    </row>
    <row r="8" spans="1:257" ht="17.25" customHeight="1" thickTop="1">
      <c r="A8" s="543" t="s">
        <v>301</v>
      </c>
      <c r="B8" s="545" t="s">
        <v>302</v>
      </c>
      <c r="C8" s="317" t="s">
        <v>303</v>
      </c>
      <c r="D8" s="546"/>
      <c r="E8" s="532" t="s">
        <v>239</v>
      </c>
      <c r="F8" s="532" t="s">
        <v>304</v>
      </c>
      <c r="G8" s="532" t="s">
        <v>305</v>
      </c>
      <c r="H8" s="532" t="s">
        <v>245</v>
      </c>
      <c r="I8" s="555" t="s">
        <v>306</v>
      </c>
      <c r="J8" s="318" t="s">
        <v>307</v>
      </c>
      <c r="K8" s="555" t="s">
        <v>299</v>
      </c>
      <c r="L8" s="555" t="s">
        <v>308</v>
      </c>
      <c r="M8" s="555" t="s">
        <v>309</v>
      </c>
      <c r="N8" s="559" t="s">
        <v>310</v>
      </c>
      <c r="O8" s="559" t="s">
        <v>311</v>
      </c>
    </row>
    <row r="9" spans="1:257" s="322" customFormat="1" ht="66" customHeight="1" thickBot="1">
      <c r="A9" s="544"/>
      <c r="B9" s="546"/>
      <c r="C9" s="319" t="s">
        <v>312</v>
      </c>
      <c r="D9" s="546"/>
      <c r="E9" s="533"/>
      <c r="F9" s="533"/>
      <c r="G9" s="533"/>
      <c r="H9" s="533"/>
      <c r="I9" s="533"/>
      <c r="J9" s="320" t="s">
        <v>313</v>
      </c>
      <c r="K9" s="533" t="s">
        <v>314</v>
      </c>
      <c r="L9" s="533"/>
      <c r="M9" s="533" t="s">
        <v>314</v>
      </c>
      <c r="N9" s="561"/>
      <c r="O9" s="560"/>
      <c r="P9" s="304"/>
      <c r="Q9" s="321" t="s">
        <v>315</v>
      </c>
      <c r="R9" s="321"/>
      <c r="S9" s="321"/>
      <c r="T9" s="321"/>
      <c r="U9" s="321"/>
      <c r="V9" s="321"/>
      <c r="W9" s="321"/>
      <c r="X9" s="321"/>
      <c r="Y9" s="321"/>
      <c r="Z9" s="321"/>
      <c r="AA9" s="321"/>
      <c r="AB9" s="321"/>
      <c r="AC9" s="321"/>
      <c r="AD9" s="321"/>
      <c r="AE9" s="321"/>
      <c r="AF9" s="321"/>
      <c r="AG9" s="321"/>
      <c r="AH9" s="321"/>
      <c r="AI9" s="321"/>
      <c r="AJ9" s="321"/>
      <c r="AK9" s="321"/>
      <c r="AL9" s="321"/>
      <c r="AM9" s="321"/>
      <c r="AN9" s="321"/>
      <c r="AO9" s="321"/>
      <c r="AP9" s="321"/>
      <c r="AQ9" s="321"/>
      <c r="AR9" s="321"/>
      <c r="AS9" s="321"/>
      <c r="AT9" s="321"/>
      <c r="AU9" s="321"/>
      <c r="AV9" s="321"/>
      <c r="AW9" s="321"/>
      <c r="AX9" s="321"/>
      <c r="AY9" s="321"/>
      <c r="AZ9" s="321"/>
      <c r="BA9" s="321"/>
      <c r="BB9" s="321"/>
      <c r="BC9" s="321"/>
      <c r="BD9" s="321"/>
      <c r="BE9" s="321"/>
      <c r="BF9" s="321"/>
      <c r="BG9" s="321"/>
      <c r="BH9" s="321"/>
      <c r="BI9" s="321"/>
      <c r="BJ9" s="321"/>
      <c r="BK9" s="321"/>
      <c r="BL9" s="321"/>
      <c r="BM9" s="321"/>
      <c r="BN9" s="321"/>
      <c r="BO9" s="321"/>
      <c r="BP9" s="321"/>
      <c r="BQ9" s="321"/>
      <c r="BR9" s="321"/>
      <c r="BS9" s="321"/>
      <c r="BT9" s="321"/>
      <c r="BU9" s="321"/>
      <c r="BV9" s="321"/>
      <c r="BW9" s="321"/>
      <c r="BX9" s="321"/>
      <c r="BY9" s="321"/>
      <c r="BZ9" s="321"/>
      <c r="CA9" s="321"/>
      <c r="CB9" s="321"/>
      <c r="CC9" s="321"/>
      <c r="CD9" s="321"/>
      <c r="CE9" s="321"/>
      <c r="CF9" s="321"/>
      <c r="CG9" s="321"/>
      <c r="CH9" s="321"/>
      <c r="CI9" s="321"/>
      <c r="CJ9" s="321"/>
      <c r="CK9" s="321"/>
      <c r="CL9" s="321"/>
      <c r="CM9" s="321"/>
      <c r="CN9" s="321"/>
      <c r="CO9" s="321"/>
      <c r="CP9" s="321"/>
      <c r="CQ9" s="321"/>
      <c r="CR9" s="321"/>
      <c r="CS9" s="321"/>
      <c r="CT9" s="321"/>
      <c r="CU9" s="321"/>
      <c r="CV9" s="321"/>
      <c r="CW9" s="321"/>
      <c r="CX9" s="321"/>
      <c r="CY9" s="321"/>
      <c r="CZ9" s="321"/>
      <c r="DA9" s="321"/>
      <c r="DB9" s="321"/>
      <c r="DC9" s="321"/>
      <c r="DD9" s="321"/>
      <c r="DE9" s="321"/>
      <c r="DF9" s="321"/>
      <c r="DG9" s="321"/>
      <c r="DH9" s="321"/>
      <c r="DI9" s="321"/>
      <c r="DJ9" s="321"/>
      <c r="DK9" s="321"/>
      <c r="DL9" s="321"/>
      <c r="DM9" s="321"/>
      <c r="DN9" s="321"/>
      <c r="DO9" s="321"/>
      <c r="DP9" s="321"/>
      <c r="DQ9" s="321"/>
      <c r="DR9" s="321"/>
      <c r="DS9" s="321"/>
      <c r="DT9" s="321"/>
      <c r="DU9" s="321"/>
      <c r="DV9" s="321"/>
      <c r="DW9" s="321"/>
      <c r="DX9" s="321"/>
      <c r="DY9" s="321"/>
      <c r="DZ9" s="321"/>
      <c r="EA9" s="321"/>
      <c r="EB9" s="321"/>
      <c r="EC9" s="321"/>
      <c r="ED9" s="321"/>
      <c r="EE9" s="321"/>
      <c r="EF9" s="321"/>
      <c r="EG9" s="321"/>
      <c r="EH9" s="321"/>
      <c r="EI9" s="321"/>
      <c r="EJ9" s="321"/>
      <c r="EK9" s="321"/>
      <c r="EL9" s="321"/>
      <c r="EM9" s="321"/>
      <c r="EN9" s="321"/>
      <c r="EO9" s="321"/>
      <c r="EP9" s="321"/>
      <c r="EQ9" s="321"/>
      <c r="ER9" s="321"/>
      <c r="ES9" s="321"/>
      <c r="ET9" s="321"/>
      <c r="EU9" s="321"/>
      <c r="EV9" s="321"/>
      <c r="EW9" s="321"/>
      <c r="EX9" s="321"/>
      <c r="EY9" s="321"/>
      <c r="EZ9" s="321"/>
      <c r="FA9" s="321"/>
      <c r="FB9" s="321"/>
      <c r="FC9" s="321"/>
      <c r="FD9" s="321"/>
      <c r="FE9" s="321"/>
      <c r="FF9" s="321"/>
      <c r="FG9" s="321"/>
      <c r="FH9" s="321"/>
      <c r="FI9" s="321"/>
      <c r="FJ9" s="321"/>
      <c r="FK9" s="321"/>
      <c r="FL9" s="321"/>
      <c r="FM9" s="321"/>
      <c r="FN9" s="321"/>
      <c r="FO9" s="321"/>
      <c r="FP9" s="321"/>
      <c r="FQ9" s="321"/>
      <c r="FR9" s="321"/>
      <c r="FS9" s="321"/>
      <c r="FT9" s="321"/>
      <c r="FU9" s="321"/>
      <c r="FV9" s="321"/>
      <c r="FW9" s="321"/>
      <c r="FX9" s="321"/>
      <c r="FY9" s="321"/>
      <c r="FZ9" s="321"/>
      <c r="GA9" s="321"/>
      <c r="GB9" s="321"/>
      <c r="GC9" s="321"/>
      <c r="GD9" s="321"/>
      <c r="GE9" s="321"/>
      <c r="GF9" s="321"/>
      <c r="GG9" s="321"/>
      <c r="GH9" s="321"/>
      <c r="GI9" s="321"/>
      <c r="GJ9" s="321"/>
      <c r="GK9" s="321"/>
      <c r="GL9" s="321"/>
      <c r="GM9" s="321"/>
      <c r="GN9" s="321"/>
      <c r="GO9" s="321"/>
      <c r="GP9" s="321"/>
      <c r="GQ9" s="321"/>
      <c r="GR9" s="321"/>
      <c r="GS9" s="321"/>
      <c r="GT9" s="321"/>
      <c r="GU9" s="321"/>
      <c r="GV9" s="321"/>
      <c r="GW9" s="321"/>
      <c r="GX9" s="321"/>
      <c r="GY9" s="321"/>
      <c r="GZ9" s="321"/>
      <c r="HA9" s="321"/>
      <c r="HB9" s="321"/>
      <c r="HC9" s="321"/>
      <c r="HD9" s="321"/>
      <c r="HE9" s="321"/>
      <c r="HF9" s="321"/>
      <c r="HG9" s="321"/>
      <c r="HH9" s="321"/>
      <c r="HI9" s="321"/>
      <c r="HJ9" s="321"/>
      <c r="HK9" s="321"/>
      <c r="HL9" s="321"/>
      <c r="HM9" s="321"/>
      <c r="HN9" s="321"/>
      <c r="HO9" s="321"/>
      <c r="HP9" s="321"/>
      <c r="HQ9" s="321"/>
      <c r="HR9" s="321"/>
      <c r="HS9" s="321"/>
      <c r="HT9" s="321"/>
      <c r="HU9" s="321"/>
      <c r="HV9" s="321"/>
      <c r="HW9" s="321"/>
      <c r="HX9" s="321"/>
      <c r="HY9" s="321"/>
      <c r="HZ9" s="321"/>
      <c r="IA9" s="321"/>
      <c r="IB9" s="321"/>
      <c r="IC9" s="321"/>
      <c r="ID9" s="321"/>
      <c r="IE9" s="321"/>
      <c r="IF9" s="321"/>
      <c r="IG9" s="321"/>
      <c r="IH9" s="321"/>
      <c r="II9" s="321"/>
      <c r="IJ9" s="321"/>
      <c r="IK9" s="321"/>
      <c r="IL9" s="321"/>
      <c r="IM9" s="321"/>
      <c r="IN9" s="321"/>
      <c r="IO9" s="321"/>
      <c r="IP9" s="321"/>
      <c r="IQ9" s="321"/>
      <c r="IR9" s="321"/>
      <c r="IS9" s="321"/>
      <c r="IT9" s="321"/>
      <c r="IU9" s="321"/>
      <c r="IV9" s="321"/>
      <c r="IW9" s="321"/>
    </row>
    <row r="10" spans="1:257" ht="60.75" customHeight="1">
      <c r="A10" s="526">
        <v>1</v>
      </c>
      <c r="B10" s="568" t="s">
        <v>316</v>
      </c>
      <c r="C10" s="502" t="s">
        <v>317</v>
      </c>
      <c r="D10" s="323" t="s">
        <v>318</v>
      </c>
      <c r="E10" s="529">
        <v>7394</v>
      </c>
      <c r="F10" s="529">
        <v>1</v>
      </c>
      <c r="G10" s="565">
        <f>+F10/E10</f>
        <v>1.3524479307546659E-4</v>
      </c>
      <c r="H10" s="523"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Muy Baja - 1</v>
      </c>
      <c r="I10" s="324" t="s">
        <v>319</v>
      </c>
      <c r="J10" s="325" t="s">
        <v>320</v>
      </c>
      <c r="K10" s="324" t="str">
        <f>IFERROR(CONCATENATE(INDEX('8- Políticas de Administración '!$B$16:$F$53,MATCH('5- Identificación de Riesgos'!J10,'8- Políticas de Administración '!$C$16:$C$54,0),1)," - ",L10),"")</f>
        <v>Leve - 1</v>
      </c>
      <c r="L10" s="326">
        <f>IFERROR(VLOOKUP(INDEX('8- Políticas de Administración '!$B$16:$F$63,MATCH('5- Identificación de Riesgos'!J10,'8- Políticas de Administración '!$C$16:$C$64,0),1),'8- Políticas de Administración '!$B$16:$F$64,5,FALSE),"")</f>
        <v>1</v>
      </c>
      <c r="M10" s="491" t="str">
        <f>IFERROR(CONCATENATE(INDEX('8- Políticas de Administración '!$B$16:$F$53,MATCH(ROUND(AVERAGE(L10:L19),0),'8- Políticas de Administración '!$F$16:$F$53,0),1)," - ",ROUND(AVERAGE(L10:L19),0)),"")</f>
        <v>Menor - 2</v>
      </c>
      <c r="N10" s="494" t="str">
        <f>IFERROR(CONCATENATE(VLOOKUP((LEFT(H10,LEN(H10)-4)&amp;LEFT(M10,LEN(M10)-4)),'9- Matriz de Calor '!$D$18:$E$42,2,0)," - ",RIGHT(H10,1)*RIGHT(M10,1)),"")</f>
        <v>Bajo - 2</v>
      </c>
      <c r="O10" s="522">
        <f>RIGHT(H10,1)*RIGHT(M10,1)</f>
        <v>2</v>
      </c>
    </row>
    <row r="11" spans="1:257" ht="50.25">
      <c r="A11" s="527"/>
      <c r="B11" s="569"/>
      <c r="C11" s="503"/>
      <c r="D11" s="327" t="s">
        <v>321</v>
      </c>
      <c r="E11" s="530"/>
      <c r="F11" s="530"/>
      <c r="G11" s="566"/>
      <c r="H11" s="524"/>
      <c r="I11" s="328" t="s">
        <v>322</v>
      </c>
      <c r="J11" s="329" t="s">
        <v>323</v>
      </c>
      <c r="K11" s="324" t="str">
        <f>IFERROR(CONCATENATE(INDEX('8- Políticas de Administración '!$B$16:$F$53,MATCH('5- Identificación de Riesgos'!J10,'8- Políticas de Administración '!$C$16:$C$54,0),1)," - ",L11),"")</f>
        <v>Leve - 3</v>
      </c>
      <c r="L11" s="330">
        <f>IFERROR(VLOOKUP(INDEX('8- Políticas de Administración '!$B$16:$F$63,MATCH('5- Identificación de Riesgos'!J11,'8- Políticas de Administración '!$C$16:$C$64,0),1),'8- Políticas de Administración '!$B$16:$F$64,5,FALSE),"")</f>
        <v>3</v>
      </c>
      <c r="M11" s="492"/>
      <c r="N11" s="495"/>
      <c r="O11" s="522"/>
    </row>
    <row r="12" spans="1:257" ht="33">
      <c r="A12" s="527"/>
      <c r="B12" s="569"/>
      <c r="C12" s="503"/>
      <c r="D12" s="331" t="s">
        <v>324</v>
      </c>
      <c r="E12" s="530"/>
      <c r="F12" s="530"/>
      <c r="G12" s="566"/>
      <c r="H12" s="524"/>
      <c r="I12" s="328" t="s">
        <v>325</v>
      </c>
      <c r="J12" s="329" t="s">
        <v>326</v>
      </c>
      <c r="K12" s="328" t="str">
        <f>IFERROR(CONCATENATE(INDEX('8- Políticas de Administración '!$B$16:$F$53,MATCH('5- Identificación de Riesgos'!J12,'8- Políticas de Administración '!$C$16:$C$54,0),1)," - ",L12),"")</f>
        <v>Leve - 1</v>
      </c>
      <c r="L12" s="330">
        <f>IFERROR(VLOOKUP(INDEX('8- Políticas de Administración '!$B$16:$F$63,MATCH('5- Identificación de Riesgos'!J12,'8- Políticas de Administración '!$C$16:$C$64,0),1),'8- Políticas de Administración '!$B$16:$F$64,5,FALSE),"")</f>
        <v>1</v>
      </c>
      <c r="M12" s="492"/>
      <c r="N12" s="495"/>
      <c r="O12" s="522"/>
    </row>
    <row r="13" spans="1:257" ht="50.25">
      <c r="A13" s="527"/>
      <c r="B13" s="569"/>
      <c r="C13" s="503"/>
      <c r="D13" s="331" t="s">
        <v>327</v>
      </c>
      <c r="E13" s="530"/>
      <c r="F13" s="530"/>
      <c r="G13" s="566"/>
      <c r="H13" s="524"/>
      <c r="I13" s="328" t="s">
        <v>328</v>
      </c>
      <c r="J13" s="329" t="s">
        <v>329</v>
      </c>
      <c r="K13" s="324" t="str">
        <f>IFERROR(CONCATENATE(INDEX('8- Políticas de Administración '!$B$16:$F$53,MATCH('5- Identificación de Riesgos'!J13,'8- Políticas de Administración '!$C$16:$C$54,0),1)," - ",L13),"")</f>
        <v>Leve - 1</v>
      </c>
      <c r="L13" s="330">
        <f>IFERROR(VLOOKUP(INDEX('8- Políticas de Administración '!$B$16:$F$63,MATCH('5- Identificación de Riesgos'!J13,'8- Políticas de Administración '!$C$16:$C$64,0),1),'8- Políticas de Administración '!$B$16:$F$64,5,FALSE),"")</f>
        <v>1</v>
      </c>
      <c r="M13" s="492"/>
      <c r="N13" s="495"/>
      <c r="O13" s="522"/>
    </row>
    <row r="14" spans="1:257" ht="30.75" customHeight="1">
      <c r="A14" s="527"/>
      <c r="B14" s="569"/>
      <c r="C14" s="503"/>
      <c r="D14" s="327" t="s">
        <v>330</v>
      </c>
      <c r="E14" s="530"/>
      <c r="F14" s="530"/>
      <c r="G14" s="566"/>
      <c r="H14" s="524"/>
      <c r="I14" s="328"/>
      <c r="J14" s="329"/>
      <c r="K14" s="324" t="str">
        <f>IFERROR(CONCATENATE(INDEX('8- Políticas de Administración '!$B$16:$F$53,MATCH('5- Identificación de Riesgos'!J14,'8- Políticas de Administración '!$C$16:$C$54,0),1)," - ",L14),"")</f>
        <v/>
      </c>
      <c r="L14" s="330" t="str">
        <f>IFERROR(VLOOKUP(INDEX('8- Políticas de Administración '!$B$16:$F$63,MATCH('5- Identificación de Riesgos'!J14,'8- Políticas de Administración '!$C$16:$C$64,0),1),'8- Políticas de Administración '!$B$16:$F$64,5,FALSE),"")</f>
        <v/>
      </c>
      <c r="M14" s="492"/>
      <c r="N14" s="495"/>
      <c r="O14" s="522"/>
    </row>
    <row r="15" spans="1:257">
      <c r="A15" s="527"/>
      <c r="B15" s="569"/>
      <c r="C15" s="503"/>
      <c r="D15" s="327"/>
      <c r="E15" s="530"/>
      <c r="F15" s="530"/>
      <c r="G15" s="566"/>
      <c r="H15" s="524"/>
      <c r="I15" s="328"/>
      <c r="J15" s="329"/>
      <c r="K15" s="324" t="str">
        <f>IFERROR(CONCATENATE(INDEX('8- Políticas de Administración '!$B$16:$F$53,MATCH('5- Identificación de Riesgos'!J15,'8- Políticas de Administración '!$C$16:$C$54,0),1)," - ",L15),"")</f>
        <v/>
      </c>
      <c r="L15" s="330" t="str">
        <f>IFERROR(VLOOKUP(INDEX('8- Políticas de Administración '!$B$16:$F$63,MATCH('5- Identificación de Riesgos'!J15,'8- Políticas de Administración '!$C$16:$C$64,0),1),'8- Políticas de Administración '!$B$16:$F$64,5,FALSE),"")</f>
        <v/>
      </c>
      <c r="M15" s="492"/>
      <c r="N15" s="495"/>
      <c r="O15" s="522"/>
    </row>
    <row r="16" spans="1:257">
      <c r="A16" s="527"/>
      <c r="B16" s="569"/>
      <c r="C16" s="503"/>
      <c r="D16" s="327"/>
      <c r="E16" s="530"/>
      <c r="F16" s="530"/>
      <c r="G16" s="566"/>
      <c r="H16" s="524"/>
      <c r="I16" s="328"/>
      <c r="J16" s="329"/>
      <c r="K16" s="324" t="str">
        <f>IFERROR(CONCATENATE(INDEX('8- Políticas de Administración '!$B$16:$F$53,MATCH('5- Identificación de Riesgos'!J16,'8- Políticas de Administración '!$C$16:$C$54,0),1)," - ",L16),"")</f>
        <v/>
      </c>
      <c r="L16" s="330" t="str">
        <f>IFERROR(VLOOKUP(INDEX('8- Políticas de Administración '!$B$16:$F$63,MATCH('5- Identificación de Riesgos'!J16,'8- Políticas de Administración '!$C$16:$C$64,0),1),'8- Políticas de Administración '!$B$16:$F$64,5,FALSE),"")</f>
        <v/>
      </c>
      <c r="M16" s="492"/>
      <c r="N16" s="495"/>
      <c r="O16" s="522"/>
    </row>
    <row r="17" spans="1:15">
      <c r="A17" s="527"/>
      <c r="B17" s="569"/>
      <c r="C17" s="503"/>
      <c r="D17" s="327"/>
      <c r="E17" s="530"/>
      <c r="F17" s="530"/>
      <c r="G17" s="566"/>
      <c r="H17" s="524"/>
      <c r="I17" s="328"/>
      <c r="J17" s="329"/>
      <c r="K17" s="324" t="str">
        <f>IFERROR(CONCATENATE(INDEX('8- Políticas de Administración '!$B$16:$F$53,MATCH('5- Identificación de Riesgos'!J17,'8- Políticas de Administración '!$C$16:$C$54,0),1)," - ",L17),"")</f>
        <v/>
      </c>
      <c r="L17" s="330" t="str">
        <f>IFERROR(VLOOKUP(INDEX('8- Políticas de Administración '!$B$16:$F$63,MATCH('5- Identificación de Riesgos'!J17,'8- Políticas de Administración '!$C$16:$C$64,0),1),'8- Políticas de Administración '!$B$16:$F$64,5,FALSE),"")</f>
        <v/>
      </c>
      <c r="M17" s="492"/>
      <c r="N17" s="495"/>
      <c r="O17" s="522"/>
    </row>
    <row r="18" spans="1:15">
      <c r="A18" s="527"/>
      <c r="B18" s="569"/>
      <c r="C18" s="503"/>
      <c r="D18" s="327"/>
      <c r="E18" s="530"/>
      <c r="F18" s="530"/>
      <c r="G18" s="566"/>
      <c r="H18" s="524"/>
      <c r="I18" s="328"/>
      <c r="J18" s="329"/>
      <c r="K18" s="324" t="str">
        <f>IFERROR(CONCATENATE(INDEX('8- Políticas de Administración '!$B$16:$F$53,MATCH('5- Identificación de Riesgos'!J18,'8- Políticas de Administración '!$C$16:$C$54,0),1)," - ",L18),"")</f>
        <v/>
      </c>
      <c r="L18" s="330" t="str">
        <f>IFERROR(VLOOKUP(INDEX('8- Políticas de Administración '!$B$16:$F$63,MATCH('5- Identificación de Riesgos'!J18,'8- Políticas de Administración '!$C$16:$C$64,0),1),'8- Políticas de Administración '!$B$16:$F$64,5,FALSE),"")</f>
        <v/>
      </c>
      <c r="M18" s="492"/>
      <c r="N18" s="495"/>
      <c r="O18" s="522"/>
    </row>
    <row r="19" spans="1:15">
      <c r="A19" s="528"/>
      <c r="B19" s="570"/>
      <c r="C19" s="504"/>
      <c r="D19" s="332"/>
      <c r="E19" s="531"/>
      <c r="F19" s="531"/>
      <c r="G19" s="567"/>
      <c r="H19" s="525"/>
      <c r="I19" s="333"/>
      <c r="J19" s="334"/>
      <c r="K19" s="333" t="str">
        <f>IFERROR(CONCATENATE(INDEX('8- Políticas de Administración '!$B$16:$F$53,MATCH('5- Identificación de Riesgos'!J19,'8- Políticas de Administración '!$C$16:$C$54,0),1)," - ",L19),"")</f>
        <v/>
      </c>
      <c r="L19" s="335" t="str">
        <f>IFERROR(VLOOKUP(INDEX('8- Políticas de Administración '!$B$16:$F$63,MATCH('5- Identificación de Riesgos'!J19,'8- Políticas de Administración '!$C$16:$C$64,0),1),'8- Políticas de Administración '!$B$16:$F$64,5,FALSE),"")</f>
        <v/>
      </c>
      <c r="M19" s="493"/>
      <c r="N19" s="496"/>
      <c r="O19" s="522"/>
    </row>
    <row r="20" spans="1:15" ht="33">
      <c r="A20" s="497">
        <v>2</v>
      </c>
      <c r="B20" s="511" t="s">
        <v>331</v>
      </c>
      <c r="C20" s="535" t="s">
        <v>332</v>
      </c>
      <c r="D20" s="336" t="s">
        <v>333</v>
      </c>
      <c r="E20" s="491">
        <v>30592</v>
      </c>
      <c r="F20" s="491">
        <v>1</v>
      </c>
      <c r="G20" s="508">
        <f t="shared" ref="G20" si="0">F20/E20</f>
        <v>3.2688284518828449E-5</v>
      </c>
      <c r="H20" s="523"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Muy Baja - 1</v>
      </c>
      <c r="I20" s="324" t="s">
        <v>319</v>
      </c>
      <c r="J20" s="325" t="s">
        <v>320</v>
      </c>
      <c r="K20" s="324" t="str">
        <f>IFERROR(CONCATENATE(INDEX('8- Políticas de Administración '!$B$16:$F$53,MATCH('5- Identificación de Riesgos'!J20,'8- Políticas de Administración '!$C$16:$C$54,0),1)," - ",L20),"")</f>
        <v>Leve - 1</v>
      </c>
      <c r="L20" s="326">
        <f>IFERROR(VLOOKUP(INDEX('8- Políticas de Administración '!$B$16:$F$63,MATCH('5- Identificación de Riesgos'!J20,'8- Políticas de Administración '!$C$16:$C$64,0),1),'8- Políticas de Administración '!$B$16:$F$64,5,FALSE),"")</f>
        <v>1</v>
      </c>
      <c r="M20" s="491" t="str">
        <f>IFERROR(CONCATENATE(INDEX('8- Políticas de Administración '!$B$16:$F$53,MATCH(ROUND(AVERAGE(L20:L29),0),'8- Políticas de Administración '!$F$16:$F$53,0),1)," - ",ROUND(AVERAGE(L20:L29),0)),"")</f>
        <v>Leve - 1</v>
      </c>
      <c r="N20" s="494" t="str">
        <f>IFERROR(CONCATENATE(VLOOKUP((LEFT(H20,LEN(H20)-4)&amp;LEFT(M20,LEN(M20)-4)),'9- Matriz de Calor '!$D$18:$E$42,2,0)," - ",RIGHT(H20,1)*RIGHT(M20,1)),"")</f>
        <v>Bajo - 1</v>
      </c>
      <c r="O20" s="522">
        <f>RIGHT(H20,1)*RIGHT(M20,1)</f>
        <v>1</v>
      </c>
    </row>
    <row r="21" spans="1:15" ht="66.75">
      <c r="A21" s="498"/>
      <c r="B21" s="512"/>
      <c r="C21" s="536"/>
      <c r="D21" s="336" t="s">
        <v>334</v>
      </c>
      <c r="E21" s="492"/>
      <c r="F21" s="492"/>
      <c r="G21" s="509"/>
      <c r="H21" s="524"/>
      <c r="I21" s="328" t="s">
        <v>322</v>
      </c>
      <c r="J21" s="329" t="s">
        <v>335</v>
      </c>
      <c r="K21" s="328" t="str">
        <f>IFERROR(CONCATENATE(INDEX('8- Políticas de Administración '!$B$16:$F$53,MATCH('5- Identificación de Riesgos'!J21,'8- Políticas de Administración '!$C$16:$C$54,0),1)," - ",L21),"")</f>
        <v>Leve - 1</v>
      </c>
      <c r="L21" s="330">
        <f>IFERROR(VLOOKUP(INDEX('8- Políticas de Administración '!$B$16:$F$63,MATCH('5- Identificación de Riesgos'!J21,'8- Políticas de Administración '!$C$16:$C$64,0),1),'8- Políticas de Administración '!$B$16:$F$64,5,FALSE),"")</f>
        <v>1</v>
      </c>
      <c r="M21" s="492"/>
      <c r="N21" s="495"/>
      <c r="O21" s="522"/>
    </row>
    <row r="22" spans="1:15" ht="50.25">
      <c r="A22" s="498"/>
      <c r="B22" s="512"/>
      <c r="C22" s="536"/>
      <c r="D22" s="336" t="s">
        <v>336</v>
      </c>
      <c r="E22" s="492"/>
      <c r="F22" s="492"/>
      <c r="G22" s="509"/>
      <c r="H22" s="524"/>
      <c r="I22" s="328" t="s">
        <v>328</v>
      </c>
      <c r="J22" s="329" t="s">
        <v>329</v>
      </c>
      <c r="K22" s="328" t="str">
        <f>IFERROR(CONCATENATE(INDEX('8- Políticas de Administración '!$B$16:$F$53,MATCH('5- Identificación de Riesgos'!J12,'8- Políticas de Administración '!$C$16:$C$54,0),1)," - ",L22),"")</f>
        <v>Leve - 1</v>
      </c>
      <c r="L22" s="330">
        <f>IFERROR(VLOOKUP(INDEX('8- Políticas de Administración '!$B$16:$F$63,MATCH('5- Identificación de Riesgos'!J22,'8- Políticas de Administración '!$C$16:$C$64,0),1),'8- Políticas de Administración '!$B$16:$F$64,5,FALSE),"")</f>
        <v>1</v>
      </c>
      <c r="M22" s="492"/>
      <c r="N22" s="495"/>
      <c r="O22" s="522"/>
    </row>
    <row r="23" spans="1:15" ht="86.25" customHeight="1">
      <c r="A23" s="498"/>
      <c r="B23" s="512"/>
      <c r="C23" s="536"/>
      <c r="D23" s="336" t="s">
        <v>337</v>
      </c>
      <c r="E23" s="492"/>
      <c r="F23" s="492"/>
      <c r="G23" s="509"/>
      <c r="H23" s="524"/>
      <c r="I23" s="328" t="s">
        <v>325</v>
      </c>
      <c r="J23" s="329" t="s">
        <v>326</v>
      </c>
      <c r="K23" s="328" t="str">
        <f>IFERROR(CONCATENATE(INDEX('8- Políticas de Administración '!$B$16:$F$53,MATCH('5- Identificación de Riesgos'!J23,'8- Políticas de Administración '!$C$16:$C$54,0),1)," - ",L23),"")</f>
        <v>Leve - 1</v>
      </c>
      <c r="L23" s="330">
        <f>IFERROR(VLOOKUP(INDEX('8- Políticas de Administración '!$B$16:$F$63,MATCH('5- Identificación de Riesgos'!J23,'8- Políticas de Administración '!$C$16:$C$64,0),1),'8- Políticas de Administración '!$B$16:$F$64,5,FALSE),"")</f>
        <v>1</v>
      </c>
      <c r="M23" s="492"/>
      <c r="N23" s="495"/>
      <c r="O23" s="522"/>
    </row>
    <row r="24" spans="1:15">
      <c r="A24" s="498"/>
      <c r="B24" s="512"/>
      <c r="C24" s="536"/>
      <c r="D24" s="336"/>
      <c r="E24" s="492"/>
      <c r="F24" s="492"/>
      <c r="G24" s="509"/>
      <c r="H24" s="524"/>
      <c r="I24" s="328"/>
      <c r="J24" s="329"/>
      <c r="K24" s="328" t="str">
        <f>IFERROR(CONCATENATE(INDEX('8- Políticas de Administración '!$B$16:$F$53,MATCH('5- Identificación de Riesgos'!J24,'8- Políticas de Administración '!$C$16:$C$54,0),1)," - ",L24),"")</f>
        <v/>
      </c>
      <c r="L24" s="330" t="str">
        <f>IFERROR(VLOOKUP(INDEX('8- Políticas de Administración '!$B$16:$F$63,MATCH('5- Identificación de Riesgos'!J24,'8- Políticas de Administración '!$C$16:$C$64,0),1),'8- Políticas de Administración '!$B$16:$F$64,5,FALSE),"")</f>
        <v/>
      </c>
      <c r="M24" s="492"/>
      <c r="N24" s="495"/>
      <c r="O24" s="522"/>
    </row>
    <row r="25" spans="1:15">
      <c r="A25" s="498"/>
      <c r="B25" s="512"/>
      <c r="C25" s="536"/>
      <c r="D25" s="336"/>
      <c r="E25" s="492"/>
      <c r="F25" s="492"/>
      <c r="G25" s="509"/>
      <c r="H25" s="524"/>
      <c r="I25" s="328"/>
      <c r="J25" s="329"/>
      <c r="K25" s="328" t="str">
        <f>IFERROR(CONCATENATE(INDEX('8- Políticas de Administración '!$B$16:$F$53,MATCH('5- Identificación de Riesgos'!J25,'8- Políticas de Administración '!$C$16:$C$54,0),1)," - ",L25),"")</f>
        <v/>
      </c>
      <c r="L25" s="330" t="str">
        <f>IFERROR(VLOOKUP(INDEX('8- Políticas de Administración '!$B$16:$F$63,MATCH('5- Identificación de Riesgos'!J25,'8- Políticas de Administración '!$C$16:$C$64,0),1),'8- Políticas de Administración '!$B$16:$F$64,5,FALSE),"")</f>
        <v/>
      </c>
      <c r="M25" s="492"/>
      <c r="N25" s="495"/>
      <c r="O25" s="522"/>
    </row>
    <row r="26" spans="1:15">
      <c r="A26" s="498"/>
      <c r="B26" s="512"/>
      <c r="C26" s="536"/>
      <c r="D26" s="337"/>
      <c r="E26" s="492"/>
      <c r="F26" s="492"/>
      <c r="G26" s="509"/>
      <c r="H26" s="524"/>
      <c r="I26" s="328"/>
      <c r="J26" s="329"/>
      <c r="K26" s="328" t="str">
        <f>IFERROR(CONCATENATE(INDEX('8- Políticas de Administración '!$B$16:$F$53,MATCH('5- Identificación de Riesgos'!J26,'8- Políticas de Administración '!$C$16:$C$54,0),1)," - ",L26),"")</f>
        <v/>
      </c>
      <c r="L26" s="330" t="str">
        <f>IFERROR(VLOOKUP(INDEX('8- Políticas de Administración '!$B$16:$F$63,MATCH('5- Identificación de Riesgos'!J26,'8- Políticas de Administración '!$C$16:$C$64,0),1),'8- Políticas de Administración '!$B$16:$F$64,5,FALSE),"")</f>
        <v/>
      </c>
      <c r="M26" s="492"/>
      <c r="N26" s="495"/>
      <c r="O26" s="522"/>
    </row>
    <row r="27" spans="1:15">
      <c r="A27" s="498"/>
      <c r="B27" s="512"/>
      <c r="C27" s="536"/>
      <c r="D27" s="338"/>
      <c r="E27" s="492"/>
      <c r="F27" s="492"/>
      <c r="G27" s="509"/>
      <c r="H27" s="524"/>
      <c r="I27" s="328"/>
      <c r="J27" s="329"/>
      <c r="K27" s="328" t="str">
        <f>IFERROR(CONCATENATE(INDEX('8- Políticas de Administración '!$B$16:$F$53,MATCH('5- Identificación de Riesgos'!J27,'8- Políticas de Administración '!$C$16:$C$54,0),1)," - ",L27),"")</f>
        <v/>
      </c>
      <c r="L27" s="330" t="str">
        <f>IFERROR(VLOOKUP(INDEX('8- Políticas de Administración '!$B$16:$F$63,MATCH('5- Identificación de Riesgos'!J27,'8- Políticas de Administración '!$C$16:$C$64,0),1),'8- Políticas de Administración '!$B$16:$F$64,5,FALSE),"")</f>
        <v/>
      </c>
      <c r="M27" s="492"/>
      <c r="N27" s="495"/>
      <c r="O27" s="522"/>
    </row>
    <row r="28" spans="1:15">
      <c r="A28" s="498"/>
      <c r="B28" s="512"/>
      <c r="C28" s="536"/>
      <c r="D28" s="337"/>
      <c r="E28" s="492"/>
      <c r="F28" s="492"/>
      <c r="G28" s="509"/>
      <c r="H28" s="524"/>
      <c r="I28" s="328"/>
      <c r="J28" s="329"/>
      <c r="K28" s="328" t="str">
        <f>IFERROR(CONCATENATE(INDEX('8- Políticas de Administración '!$B$16:$F$53,MATCH('5- Identificación de Riesgos'!J28,'8- Políticas de Administración '!$C$16:$C$54,0),1)," - ",L28),"")</f>
        <v/>
      </c>
      <c r="L28" s="330" t="str">
        <f>IFERROR(VLOOKUP(INDEX('8- Políticas de Administración '!$B$16:$F$63,MATCH('5- Identificación de Riesgos'!J28,'8- Políticas de Administración '!$C$16:$C$64,0),1),'8- Políticas de Administración '!$B$16:$F$64,5,FALSE),"")</f>
        <v/>
      </c>
      <c r="M28" s="492"/>
      <c r="N28" s="495"/>
      <c r="O28" s="522"/>
    </row>
    <row r="29" spans="1:15">
      <c r="A29" s="499"/>
      <c r="B29" s="513"/>
      <c r="C29" s="537"/>
      <c r="D29" s="339"/>
      <c r="E29" s="493"/>
      <c r="F29" s="493"/>
      <c r="G29" s="510"/>
      <c r="H29" s="525"/>
      <c r="I29" s="333"/>
      <c r="J29" s="334"/>
      <c r="K29" s="333" t="str">
        <f>IFERROR(CONCATENATE(INDEX('8- Políticas de Administración '!$B$16:$F$53,MATCH('5- Identificación de Riesgos'!J29,'8- Políticas de Administración '!$C$16:$C$54,0),1)," - ",L29),"")</f>
        <v/>
      </c>
      <c r="L29" s="335" t="str">
        <f>IFERROR(VLOOKUP(INDEX('8- Políticas de Administración '!$B$16:$F$63,MATCH('5- Identificación de Riesgos'!J29,'8- Políticas de Administración '!$C$16:$C$64,0),1),'8- Políticas de Administración '!$B$16:$F$64,5,FALSE),"")</f>
        <v/>
      </c>
      <c r="M29" s="493"/>
      <c r="N29" s="496"/>
      <c r="O29" s="522"/>
    </row>
    <row r="30" spans="1:15" ht="66.75">
      <c r="A30" s="497">
        <v>3</v>
      </c>
      <c r="B30" s="534" t="s">
        <v>338</v>
      </c>
      <c r="C30" s="485" t="s">
        <v>339</v>
      </c>
      <c r="D30" s="336" t="s">
        <v>340</v>
      </c>
      <c r="E30" s="491">
        <v>14883</v>
      </c>
      <c r="F30" s="491">
        <v>10</v>
      </c>
      <c r="G30" s="508">
        <f t="shared" ref="G30" si="1">F30/E30</f>
        <v>6.719075455217362E-4</v>
      </c>
      <c r="H30" s="523"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Muy Baja - 1</v>
      </c>
      <c r="I30" s="324" t="s">
        <v>319</v>
      </c>
      <c r="J30" s="325" t="s">
        <v>320</v>
      </c>
      <c r="K30" s="324" t="str">
        <f>IFERROR(CONCATENATE(INDEX('8- Políticas de Administración '!$B$16:$F$53,MATCH('5- Identificación de Riesgos'!J30,'8- Políticas de Administración '!$C$16:$C$54,0),1)," - ",L30),"")</f>
        <v>Leve - 1</v>
      </c>
      <c r="L30" s="326">
        <f>IFERROR(VLOOKUP(INDEX('8- Políticas de Administración '!$B$16:$F$63,MATCH('5- Identificación de Riesgos'!J30,'8- Políticas de Administración '!$C$16:$C$64,0),1),'8- Políticas de Administración '!$B$16:$F$64,5,FALSE),"")</f>
        <v>1</v>
      </c>
      <c r="M30" s="491" t="str">
        <f>IFERROR(CONCATENATE(INDEX('8- Políticas de Administración '!$B$16:$F$53,MATCH(ROUND(AVERAGE(L30:L39),0),'8- Políticas de Administración '!$F$16:$F$53,0),1)," - ",ROUND(AVERAGE(L30:L39),0)),"")</f>
        <v>Leve - 1</v>
      </c>
      <c r="N30" s="494" t="str">
        <f>IFERROR(CONCATENATE(VLOOKUP((LEFT(H30,LEN(H30)-4)&amp;LEFT(M30,LEN(M30)-4)),'9- Matriz de Calor '!$D$18:$E$42,2,0)," - ",RIGHT(H30,1)*RIGHT(M30,1)),"")</f>
        <v>Bajo - 1</v>
      </c>
      <c r="O30" s="522">
        <f>RIGHT(H30,1)*RIGHT(M30,1)</f>
        <v>1</v>
      </c>
    </row>
    <row r="31" spans="1:15" ht="133.5">
      <c r="A31" s="498"/>
      <c r="B31" s="512"/>
      <c r="C31" s="486"/>
      <c r="D31" s="336" t="s">
        <v>341</v>
      </c>
      <c r="E31" s="492"/>
      <c r="F31" s="492"/>
      <c r="G31" s="509"/>
      <c r="H31" s="524"/>
      <c r="I31" s="328" t="s">
        <v>328</v>
      </c>
      <c r="J31" s="329" t="s">
        <v>329</v>
      </c>
      <c r="K31" s="328" t="str">
        <f>IFERROR(CONCATENATE(INDEX('8- Políticas de Administración '!$B$16:$F$53,MATCH('5- Identificación de Riesgos'!J31,'8- Políticas de Administración '!$C$16:$C$54,0),1)," - ",L31),"")</f>
        <v>Leve - 1</v>
      </c>
      <c r="L31" s="330">
        <f>IFERROR(VLOOKUP(INDEX('8- Políticas de Administración '!$B$16:$F$63,MATCH('5- Identificación de Riesgos'!J31,'8- Políticas de Administración '!$C$16:$C$64,0),1),'8- Políticas de Administración '!$B$16:$F$64,5,FALSE),"")</f>
        <v>1</v>
      </c>
      <c r="M31" s="492"/>
      <c r="N31" s="495"/>
      <c r="O31" s="522"/>
    </row>
    <row r="32" spans="1:15" ht="45.75" customHeight="1">
      <c r="A32" s="498"/>
      <c r="B32" s="512"/>
      <c r="C32" s="486"/>
      <c r="D32" s="336" t="s">
        <v>342</v>
      </c>
      <c r="E32" s="492"/>
      <c r="F32" s="492"/>
      <c r="G32" s="509"/>
      <c r="H32" s="524"/>
      <c r="I32" s="328" t="s">
        <v>325</v>
      </c>
      <c r="J32" s="329" t="s">
        <v>326</v>
      </c>
      <c r="K32" s="328" t="str">
        <f>IFERROR(CONCATENATE(INDEX('8- Políticas de Administración '!$B$16:$F$53,MATCH('5- Identificación de Riesgos'!J32,'8- Políticas de Administración '!$C$16:$C$54,0),1)," - ",L32),"")</f>
        <v>Leve - 1</v>
      </c>
      <c r="L32" s="330">
        <f>IFERROR(VLOOKUP(INDEX('8- Políticas de Administración '!$B$16:$F$63,MATCH('5- Identificación de Riesgos'!J32,'8- Políticas de Administración '!$C$16:$C$64,0),1),'8- Políticas de Administración '!$B$16:$F$64,5,FALSE),"")</f>
        <v>1</v>
      </c>
      <c r="M32" s="492"/>
      <c r="N32" s="495"/>
      <c r="O32" s="522"/>
    </row>
    <row r="33" spans="1:15" ht="141.75" customHeight="1">
      <c r="A33" s="498"/>
      <c r="B33" s="512"/>
      <c r="C33" s="486"/>
      <c r="D33" s="336" t="s">
        <v>343</v>
      </c>
      <c r="E33" s="492"/>
      <c r="F33" s="492"/>
      <c r="G33" s="509"/>
      <c r="H33" s="524"/>
      <c r="I33" s="328" t="s">
        <v>322</v>
      </c>
      <c r="J33" s="329" t="s">
        <v>335</v>
      </c>
      <c r="K33" s="328" t="str">
        <f>IFERROR(CONCATENATE(INDEX('8- Políticas de Administración '!$B$16:$F$53,MATCH('5- Identificación de Riesgos'!J33,'8- Políticas de Administración '!$C$16:$C$54,0),1)," - ",L33),"")</f>
        <v>Leve - 1</v>
      </c>
      <c r="L33" s="330">
        <f>IFERROR(VLOOKUP(INDEX('8- Políticas de Administración '!$B$16:$F$63,MATCH('5- Identificación de Riesgos'!J33,'8- Políticas de Administración '!$C$16:$C$64,0),1),'8- Políticas de Administración '!$B$16:$F$64,5,FALSE),"")</f>
        <v>1</v>
      </c>
      <c r="M33" s="492"/>
      <c r="N33" s="495"/>
      <c r="O33" s="522"/>
    </row>
    <row r="34" spans="1:15">
      <c r="A34" s="498"/>
      <c r="B34" s="512"/>
      <c r="C34" s="486"/>
      <c r="D34" s="341"/>
      <c r="E34" s="492"/>
      <c r="F34" s="492"/>
      <c r="G34" s="509"/>
      <c r="H34" s="524"/>
      <c r="I34" s="328"/>
      <c r="J34" s="329"/>
      <c r="K34" s="328" t="str">
        <f>IFERROR(CONCATENATE(INDEX('8- Políticas de Administración '!$B$16:$F$53,MATCH('5- Identificación de Riesgos'!J34,'8- Políticas de Administración '!$C$16:$C$54,0),1)," - ",L34),"")</f>
        <v/>
      </c>
      <c r="L34" s="330" t="str">
        <f>IFERROR(VLOOKUP(INDEX('8- Políticas de Administración '!$B$16:$F$63,MATCH('5- Identificación de Riesgos'!J34,'8- Políticas de Administración '!$C$16:$C$64,0),1),'8- Políticas de Administración '!$B$16:$F$64,5,FALSE),"")</f>
        <v/>
      </c>
      <c r="M34" s="492"/>
      <c r="N34" s="495"/>
      <c r="O34" s="522"/>
    </row>
    <row r="35" spans="1:15">
      <c r="A35" s="498"/>
      <c r="B35" s="512"/>
      <c r="C35" s="486"/>
      <c r="D35" s="341"/>
      <c r="E35" s="492"/>
      <c r="F35" s="492"/>
      <c r="G35" s="509"/>
      <c r="H35" s="524"/>
      <c r="I35" s="328"/>
      <c r="J35" s="329"/>
      <c r="K35" s="328" t="str">
        <f>IFERROR(CONCATENATE(INDEX('8- Políticas de Administración '!$B$16:$F$53,MATCH('5- Identificación de Riesgos'!J35,'8- Políticas de Administración '!$C$16:$C$54,0),1)," - ",L35),"")</f>
        <v/>
      </c>
      <c r="L35" s="330" t="str">
        <f>IFERROR(VLOOKUP(INDEX('8- Políticas de Administración '!$B$16:$F$63,MATCH('5- Identificación de Riesgos'!J35,'8- Políticas de Administración '!$C$16:$C$64,0),1),'8- Políticas de Administración '!$B$16:$F$64,5,FALSE),"")</f>
        <v/>
      </c>
      <c r="M35" s="492"/>
      <c r="N35" s="495"/>
      <c r="O35" s="522"/>
    </row>
    <row r="36" spans="1:15">
      <c r="A36" s="498"/>
      <c r="B36" s="512"/>
      <c r="C36" s="486"/>
      <c r="D36" s="342"/>
      <c r="E36" s="492"/>
      <c r="F36" s="492"/>
      <c r="G36" s="509"/>
      <c r="H36" s="524"/>
      <c r="I36" s="328"/>
      <c r="J36" s="329"/>
      <c r="K36" s="328" t="str">
        <f>IFERROR(CONCATENATE(INDEX('8- Políticas de Administración '!$B$16:$F$53,MATCH('5- Identificación de Riesgos'!J36,'8- Políticas de Administración '!$C$16:$C$54,0),1)," - ",L36),"")</f>
        <v/>
      </c>
      <c r="L36" s="330" t="str">
        <f>IFERROR(VLOOKUP(INDEX('8- Políticas de Administración '!$B$16:$F$63,MATCH('5- Identificación de Riesgos'!J36,'8- Políticas de Administración '!$C$16:$C$64,0),1),'8- Políticas de Administración '!$B$16:$F$64,5,FALSE),"")</f>
        <v/>
      </c>
      <c r="M36" s="492"/>
      <c r="N36" s="495"/>
      <c r="O36" s="522"/>
    </row>
    <row r="37" spans="1:15">
      <c r="A37" s="498"/>
      <c r="B37" s="512"/>
      <c r="C37" s="486"/>
      <c r="D37" s="342"/>
      <c r="E37" s="492"/>
      <c r="F37" s="492"/>
      <c r="G37" s="509"/>
      <c r="H37" s="524"/>
      <c r="I37" s="328"/>
      <c r="J37" s="329"/>
      <c r="K37" s="328" t="str">
        <f>IFERROR(CONCATENATE(INDEX('8- Políticas de Administración '!$B$16:$F$53,MATCH('5- Identificación de Riesgos'!J37,'8- Políticas de Administración '!$C$16:$C$54,0),1)," - ",L37),"")</f>
        <v/>
      </c>
      <c r="L37" s="330" t="str">
        <f>IFERROR(VLOOKUP(INDEX('8- Políticas de Administración '!$B$16:$F$63,MATCH('5- Identificación de Riesgos'!J37,'8- Políticas de Administración '!$C$16:$C$64,0),1),'8- Políticas de Administración '!$B$16:$F$64,5,FALSE),"")</f>
        <v/>
      </c>
      <c r="M37" s="492"/>
      <c r="N37" s="495"/>
      <c r="O37" s="522"/>
    </row>
    <row r="38" spans="1:15">
      <c r="A38" s="498"/>
      <c r="B38" s="512"/>
      <c r="C38" s="486"/>
      <c r="D38" s="340"/>
      <c r="E38" s="492"/>
      <c r="F38" s="492"/>
      <c r="G38" s="509"/>
      <c r="H38" s="524"/>
      <c r="I38" s="328"/>
      <c r="J38" s="329"/>
      <c r="K38" s="328" t="str">
        <f>IFERROR(CONCATENATE(INDEX('8- Políticas de Administración '!$B$16:$F$53,MATCH('5- Identificación de Riesgos'!J38,'8- Políticas de Administración '!$C$16:$C$54,0),1)," - ",L38),"")</f>
        <v/>
      </c>
      <c r="L38" s="330" t="str">
        <f>IFERROR(VLOOKUP(INDEX('8- Políticas de Administración '!$B$16:$F$63,MATCH('5- Identificación de Riesgos'!J38,'8- Políticas de Administración '!$C$16:$C$64,0),1),'8- Políticas de Administración '!$B$16:$F$64,5,FALSE),"")</f>
        <v/>
      </c>
      <c r="M38" s="492"/>
      <c r="N38" s="495"/>
      <c r="O38" s="522"/>
    </row>
    <row r="39" spans="1:15">
      <c r="A39" s="499"/>
      <c r="B39" s="513"/>
      <c r="C39" s="487"/>
      <c r="D39" s="343"/>
      <c r="E39" s="493"/>
      <c r="F39" s="493"/>
      <c r="G39" s="510"/>
      <c r="H39" s="525"/>
      <c r="I39" s="333"/>
      <c r="J39" s="334"/>
      <c r="K39" s="333" t="str">
        <f>IFERROR(CONCATENATE(INDEX('8- Políticas de Administración '!$B$16:$F$53,MATCH('5- Identificación de Riesgos'!J39,'8- Políticas de Administración '!$C$16:$C$54,0),1)," - ",L39),"")</f>
        <v/>
      </c>
      <c r="L39" s="335" t="str">
        <f>IFERROR(VLOOKUP(INDEX('8- Políticas de Administración '!$B$16:$F$63,MATCH('5- Identificación de Riesgos'!J39,'8- Políticas de Administración '!$C$16:$C$64,0),1),'8- Políticas de Administración '!$B$16:$F$64,5,FALSE),"")</f>
        <v/>
      </c>
      <c r="M39" s="493"/>
      <c r="N39" s="496"/>
      <c r="O39" s="522"/>
    </row>
    <row r="40" spans="1:15" ht="50.25">
      <c r="A40" s="497">
        <v>4</v>
      </c>
      <c r="B40" s="511" t="s">
        <v>344</v>
      </c>
      <c r="C40" s="514" t="s">
        <v>345</v>
      </c>
      <c r="D40" s="336" t="s">
        <v>346</v>
      </c>
      <c r="E40" s="491">
        <v>892</v>
      </c>
      <c r="F40" s="571">
        <v>1</v>
      </c>
      <c r="G40" s="508">
        <f t="shared" ref="G40" si="2">F40/E40</f>
        <v>1.1210762331838565E-3</v>
      </c>
      <c r="H40" s="523" t="s">
        <v>347</v>
      </c>
      <c r="I40" s="324" t="s">
        <v>322</v>
      </c>
      <c r="J40" s="325" t="s">
        <v>323</v>
      </c>
      <c r="K40" s="324" t="str">
        <f>IFERROR(CONCATENATE(INDEX('8- Políticas de Administración '!$B$16:$F$53,MATCH('5- Identificación de Riesgos'!J40,'8- Políticas de Administración '!$C$16:$C$54,0),1)," - ",L40),"")</f>
        <v>Moderado - 3</v>
      </c>
      <c r="L40" s="326">
        <f>IFERROR(VLOOKUP(INDEX('8- Políticas de Administración '!$B$16:$F$63,MATCH('5- Identificación de Riesgos'!J40,'8- Políticas de Administración '!$C$16:$C$64,0),1),'8- Políticas de Administración '!$B$16:$F$64,5,FALSE),"")</f>
        <v>3</v>
      </c>
      <c r="M40" s="491" t="str">
        <f>IFERROR(CONCATENATE(INDEX('8- Políticas de Administración '!$B$16:$F$53,MATCH(ROUND(AVERAGE(L40:L49),0),'8- Políticas de Administración '!$F$16:$F$53,0),1)," - ",ROUND(AVERAGE(L40:L49),0)),"")</f>
        <v>Menor - 2</v>
      </c>
      <c r="N40" s="494" t="str">
        <f>IFERROR(CONCATENATE(VLOOKUP((LEFT(H40,LEN(H40)-4)&amp;LEFT(M40,LEN(M40)-4)),'9- Matriz de Calor '!$D$18:$E$42,2,0)," - ",RIGHT(H40,1)*RIGHT(M40,1)),"")</f>
        <v>Bajo - 2</v>
      </c>
      <c r="O40" s="522">
        <f>RIGHT(H40,1)*RIGHT(M40,1)</f>
        <v>2</v>
      </c>
    </row>
    <row r="41" spans="1:15" ht="33">
      <c r="A41" s="498"/>
      <c r="B41" s="512"/>
      <c r="C41" s="515"/>
      <c r="D41" s="336" t="s">
        <v>348</v>
      </c>
      <c r="E41" s="492"/>
      <c r="F41" s="572"/>
      <c r="G41" s="509"/>
      <c r="H41" s="524"/>
      <c r="I41" s="328" t="s">
        <v>325</v>
      </c>
      <c r="J41" s="329" t="s">
        <v>326</v>
      </c>
      <c r="K41" s="328" t="str">
        <f>IFERROR(CONCATENATE(INDEX('8- Políticas de Administración '!$B$16:$F$53,MATCH('5- Identificación de Riesgos'!J41,'8- Políticas de Administración '!$C$16:$C$54,0),1)," - ",L41),"")</f>
        <v>Leve - 1</v>
      </c>
      <c r="L41" s="330">
        <f>IFERROR(VLOOKUP(INDEX('8- Políticas de Administración '!$B$16:$F$63,MATCH('5- Identificación de Riesgos'!J41,'8- Políticas de Administración '!$C$16:$C$64,0),1),'8- Políticas de Administración '!$B$16:$F$64,5,FALSE),"")</f>
        <v>1</v>
      </c>
      <c r="M41" s="492"/>
      <c r="N41" s="495"/>
      <c r="O41" s="522"/>
    </row>
    <row r="42" spans="1:15" ht="50.25">
      <c r="A42" s="498"/>
      <c r="B42" s="512"/>
      <c r="C42" s="515"/>
      <c r="D42" s="336" t="s">
        <v>349</v>
      </c>
      <c r="E42" s="492"/>
      <c r="F42" s="572"/>
      <c r="G42" s="509"/>
      <c r="H42" s="524"/>
      <c r="I42" s="328" t="s">
        <v>328</v>
      </c>
      <c r="J42" s="329" t="s">
        <v>329</v>
      </c>
      <c r="K42" s="328" t="str">
        <f>IFERROR(CONCATENATE(INDEX('8- Políticas de Administración '!$B$16:$F$53,MATCH('5- Identificación de Riesgos'!J42,'8- Políticas de Administración '!$C$16:$C$54,0),1)," - ",L42),"")</f>
        <v>Leve - 1</v>
      </c>
      <c r="L42" s="330">
        <f>IFERROR(VLOOKUP(INDEX('8- Políticas de Administración '!$B$16:$F$63,MATCH('5- Identificación de Riesgos'!J42,'8- Políticas de Administración '!$C$16:$C$64,0),1),'8- Políticas de Administración '!$B$16:$F$64,5,FALSE),"")</f>
        <v>1</v>
      </c>
      <c r="M42" s="492"/>
      <c r="N42" s="495"/>
      <c r="O42" s="522"/>
    </row>
    <row r="43" spans="1:15" ht="33">
      <c r="A43" s="498"/>
      <c r="B43" s="512"/>
      <c r="C43" s="515"/>
      <c r="D43" s="336" t="s">
        <v>350</v>
      </c>
      <c r="E43" s="492"/>
      <c r="F43" s="572"/>
      <c r="G43" s="509"/>
      <c r="H43" s="524"/>
      <c r="I43" s="328"/>
      <c r="J43" s="329"/>
      <c r="K43" s="328" t="str">
        <f>IFERROR(CONCATENATE(INDEX('8- Políticas de Administración '!$B$16:$F$53,MATCH('5- Identificación de Riesgos'!J43,'8- Políticas de Administración '!$C$16:$C$54,0),1)," - ",L43),"")</f>
        <v/>
      </c>
      <c r="L43" s="330" t="str">
        <f>IFERROR(VLOOKUP(INDEX('8- Políticas de Administración '!$B$16:$F$63,MATCH('5- Identificación de Riesgos'!J43,'8- Políticas de Administración '!$C$16:$C$64,0),1),'8- Políticas de Administración '!$B$16:$F$64,5,FALSE),"")</f>
        <v/>
      </c>
      <c r="M43" s="492"/>
      <c r="N43" s="495"/>
      <c r="O43" s="522"/>
    </row>
    <row r="44" spans="1:15" ht="16.5">
      <c r="A44" s="498"/>
      <c r="B44" s="512"/>
      <c r="C44" s="515"/>
      <c r="D44" s="336" t="s">
        <v>171</v>
      </c>
      <c r="E44" s="492"/>
      <c r="F44" s="572"/>
      <c r="G44" s="509"/>
      <c r="H44" s="524"/>
      <c r="I44" s="328"/>
      <c r="J44" s="329"/>
      <c r="K44" s="328" t="str">
        <f>IFERROR(CONCATENATE(INDEX('8- Políticas de Administración '!$B$16:$F$53,MATCH('5- Identificación de Riesgos'!J44,'8- Políticas de Administración '!$C$16:$C$54,0),1)," - ",L44),"")</f>
        <v/>
      </c>
      <c r="L44" s="330" t="str">
        <f>IFERROR(VLOOKUP(INDEX('8- Políticas de Administración '!$B$16:$F$63,MATCH('5- Identificación de Riesgos'!J44,'8- Políticas de Administración '!$C$16:$C$64,0),1),'8- Políticas de Administración '!$B$16:$F$64,5,FALSE),"")</f>
        <v/>
      </c>
      <c r="M44" s="492"/>
      <c r="N44" s="495"/>
      <c r="O44" s="522"/>
    </row>
    <row r="45" spans="1:15">
      <c r="A45" s="498"/>
      <c r="B45" s="512"/>
      <c r="C45" s="515"/>
      <c r="D45" s="342"/>
      <c r="E45" s="492"/>
      <c r="F45" s="572"/>
      <c r="G45" s="509"/>
      <c r="H45" s="524"/>
      <c r="I45" s="328"/>
      <c r="J45" s="329"/>
      <c r="K45" s="328" t="str">
        <f>IFERROR(CONCATENATE(INDEX('8- Políticas de Administración '!$B$16:$F$53,MATCH('5- Identificación de Riesgos'!J45,'8- Políticas de Administración '!$C$16:$C$54,0),1)," - ",L45),"")</f>
        <v/>
      </c>
      <c r="L45" s="330" t="str">
        <f>IFERROR(VLOOKUP(INDEX('8- Políticas de Administración '!$B$16:$F$63,MATCH('5- Identificación de Riesgos'!J45,'8- Políticas de Administración '!$C$16:$C$64,0),1),'8- Políticas de Administración '!$B$16:$F$64,5,FALSE),"")</f>
        <v/>
      </c>
      <c r="M45" s="492"/>
      <c r="N45" s="495"/>
      <c r="O45" s="522"/>
    </row>
    <row r="46" spans="1:15">
      <c r="A46" s="498"/>
      <c r="B46" s="512"/>
      <c r="C46" s="515"/>
      <c r="D46" s="342"/>
      <c r="E46" s="492"/>
      <c r="F46" s="572"/>
      <c r="G46" s="509"/>
      <c r="H46" s="524"/>
      <c r="I46" s="328"/>
      <c r="J46" s="329"/>
      <c r="K46" s="328" t="str">
        <f>IFERROR(CONCATENATE(INDEX('8- Políticas de Administración '!$B$16:$F$53,MATCH('5- Identificación de Riesgos'!J46,'8- Políticas de Administración '!$C$16:$C$54,0),1)," - ",L46),"")</f>
        <v/>
      </c>
      <c r="L46" s="330" t="str">
        <f>IFERROR(VLOOKUP(INDEX('8- Políticas de Administración '!$B$16:$F$63,MATCH('5- Identificación de Riesgos'!J46,'8- Políticas de Administración '!$C$16:$C$64,0),1),'8- Políticas de Administración '!$B$16:$F$64,5,FALSE),"")</f>
        <v/>
      </c>
      <c r="M46" s="492"/>
      <c r="N46" s="495"/>
      <c r="O46" s="522"/>
    </row>
    <row r="47" spans="1:15">
      <c r="A47" s="498"/>
      <c r="B47" s="512"/>
      <c r="C47" s="515"/>
      <c r="D47" s="342"/>
      <c r="E47" s="492"/>
      <c r="F47" s="572"/>
      <c r="G47" s="509"/>
      <c r="H47" s="524"/>
      <c r="I47" s="328"/>
      <c r="J47" s="329"/>
      <c r="K47" s="328" t="str">
        <f>IFERROR(CONCATENATE(INDEX('8- Políticas de Administración '!$B$16:$F$53,MATCH('5- Identificación de Riesgos'!J47,'8- Políticas de Administración '!$C$16:$C$54,0),1)," - ",L47),"")</f>
        <v/>
      </c>
      <c r="L47" s="330" t="str">
        <f>IFERROR(VLOOKUP(INDEX('8- Políticas de Administración '!$B$16:$F$63,MATCH('5- Identificación de Riesgos'!J47,'8- Políticas de Administración '!$C$16:$C$64,0),1),'8- Políticas de Administración '!$B$16:$F$64,5,FALSE),"")</f>
        <v/>
      </c>
      <c r="M47" s="492"/>
      <c r="N47" s="495"/>
      <c r="O47" s="522"/>
    </row>
    <row r="48" spans="1:15">
      <c r="A48" s="498"/>
      <c r="B48" s="512"/>
      <c r="C48" s="515"/>
      <c r="D48" s="342"/>
      <c r="E48" s="492"/>
      <c r="F48" s="572"/>
      <c r="G48" s="509"/>
      <c r="H48" s="524"/>
      <c r="I48" s="328"/>
      <c r="J48" s="329"/>
      <c r="K48" s="328" t="str">
        <f>IFERROR(CONCATENATE(INDEX('8- Políticas de Administración '!$B$16:$F$53,MATCH('5- Identificación de Riesgos'!J48,'8- Políticas de Administración '!$C$16:$C$54,0),1)," - ",L48),"")</f>
        <v/>
      </c>
      <c r="L48" s="330" t="str">
        <f>IFERROR(VLOOKUP(INDEX('8- Políticas de Administración '!$B$16:$F$63,MATCH('5- Identificación de Riesgos'!J48,'8- Políticas de Administración '!$C$16:$C$64,0),1),'8- Políticas de Administración '!$B$16:$F$64,5,FALSE),"")</f>
        <v/>
      </c>
      <c r="M48" s="492"/>
      <c r="N48" s="495"/>
      <c r="O48" s="522"/>
    </row>
    <row r="49" spans="1:17">
      <c r="A49" s="499"/>
      <c r="B49" s="513"/>
      <c r="C49" s="516"/>
      <c r="D49" s="343"/>
      <c r="E49" s="493"/>
      <c r="F49" s="573"/>
      <c r="G49" s="510"/>
      <c r="H49" s="525"/>
      <c r="I49" s="333"/>
      <c r="J49" s="334"/>
      <c r="K49" s="333" t="str">
        <f>IFERROR(CONCATENATE(INDEX('8- Políticas de Administración '!$B$16:$F$53,MATCH('5- Identificación de Riesgos'!J49,'8- Políticas de Administración '!$C$16:$C$54,0),1)," - ",L49),"")</f>
        <v/>
      </c>
      <c r="L49" s="335" t="str">
        <f>IFERROR(VLOOKUP(INDEX('8- Políticas de Administración '!$B$16:$F$63,MATCH('5- Identificación de Riesgos'!J49,'8- Políticas de Administración '!$C$16:$C$64,0),1),'8- Políticas de Administración '!$B$16:$F$64,5,FALSE),"")</f>
        <v/>
      </c>
      <c r="M49" s="493"/>
      <c r="N49" s="496"/>
      <c r="O49" s="522"/>
    </row>
    <row r="50" spans="1:17" ht="66.75">
      <c r="A50" s="497">
        <v>5</v>
      </c>
      <c r="B50" s="517" t="s">
        <v>351</v>
      </c>
      <c r="C50" s="485" t="s">
        <v>352</v>
      </c>
      <c r="D50" s="336" t="s">
        <v>353</v>
      </c>
      <c r="E50" s="511">
        <v>246</v>
      </c>
      <c r="F50" s="505">
        <v>1</v>
      </c>
      <c r="G50" s="479">
        <f>F50/E50</f>
        <v>4.0650406504065045E-3</v>
      </c>
      <c r="H50" s="482" t="str">
        <f>CONCATENATE(IF(G50&lt;='8-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 - ",VLOOKUP(IF(G50&lt;='8-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valida"))))),'8- Políticas de Administración '!$B$6:$F$10,5,FALSE))</f>
        <v>Muy Baja - 1</v>
      </c>
      <c r="I50" s="324" t="s">
        <v>319</v>
      </c>
      <c r="J50" s="325" t="s">
        <v>320</v>
      </c>
      <c r="K50" s="324" t="str">
        <f>IFERROR(CONCATENATE(INDEX('8- Políticas de Administración '!$B$16:$F$53,MATCH('5- Identificación de Riesgos'!J50,'8- Políticas de Administración '!$C$16:$C$54,0),1)," - ",L50),"")</f>
        <v>Leve - 1</v>
      </c>
      <c r="L50" s="326">
        <f>IFERROR(VLOOKUP(INDEX('8- Políticas de Administración '!$B$16:$F$63,MATCH('5- Identificación de Riesgos'!J50,'8- Políticas de Administración '!$C$16:$C$64,0),1),'8- Políticas de Administración '!$B$16:$F$64,5,FALSE),"")</f>
        <v>1</v>
      </c>
      <c r="M50" s="491" t="str">
        <f>IFERROR(CONCATENATE(INDEX('8- Políticas de Administración '!$B$16:$F$53,MATCH(ROUND(AVERAGE(L50:L59),0),'8- Políticas de Administración '!$F$16:$F$53,0),1)," - ",ROUND(AVERAGE(L50:L59),0)),"")</f>
        <v>Leve - 1</v>
      </c>
      <c r="N50" s="494" t="str">
        <f>IFERROR(CONCATENATE(VLOOKUP((LEFT(H50,LEN(H50)-4)&amp;LEFT(M50,LEN(M50)-4)),'9- Matriz de Calor '!$D$18:$E$42,2,0)," - ",RIGHT(H50,1)*RIGHT(M50,1)),"")</f>
        <v>Bajo - 1</v>
      </c>
      <c r="O50" s="468">
        <f>RIGHT(H50,1)*RIGHT(M50,1)</f>
        <v>1</v>
      </c>
    </row>
    <row r="51" spans="1:17" ht="50.25">
      <c r="A51" s="498"/>
      <c r="B51" s="518"/>
      <c r="C51" s="486"/>
      <c r="D51" s="336" t="s">
        <v>354</v>
      </c>
      <c r="E51" s="520"/>
      <c r="F51" s="506"/>
      <c r="G51" s="480"/>
      <c r="H51" s="483"/>
      <c r="I51" s="328" t="s">
        <v>322</v>
      </c>
      <c r="J51" s="329" t="s">
        <v>355</v>
      </c>
      <c r="K51" s="328" t="str">
        <f>IFERROR(CONCATENATE(INDEX('8- Políticas de Administración '!$B$16:$F$53,MATCH('5- Identificación de Riesgos'!J51,'8- Políticas de Administración '!$C$16:$C$54,0),1)," - ",L51),"")</f>
        <v>Menor - 2</v>
      </c>
      <c r="L51" s="330">
        <f>IFERROR(VLOOKUP(INDEX('8- Políticas de Administración '!$B$16:$F$63,MATCH('5- Identificación de Riesgos'!J51,'8- Políticas de Administración '!$C$16:$C$64,0),1),'8- Políticas de Administración '!$B$16:$F$64,5,FALSE),"")</f>
        <v>2</v>
      </c>
      <c r="M51" s="492"/>
      <c r="N51" s="495"/>
      <c r="O51" s="469"/>
    </row>
    <row r="52" spans="1:17" ht="51.75" customHeight="1">
      <c r="A52" s="498"/>
      <c r="B52" s="518"/>
      <c r="C52" s="486"/>
      <c r="D52" s="336" t="s">
        <v>356</v>
      </c>
      <c r="E52" s="520"/>
      <c r="F52" s="506"/>
      <c r="G52" s="480"/>
      <c r="H52" s="483"/>
      <c r="I52" s="328" t="s">
        <v>325</v>
      </c>
      <c r="J52" s="329" t="s">
        <v>326</v>
      </c>
      <c r="K52" s="328" t="str">
        <f>IFERROR(CONCATENATE(INDEX('8- Políticas de Administración '!$B$16:$F$53,MATCH('5- Identificación de Riesgos'!J52,'8- Políticas de Administración '!$C$16:$C$54,0),1)," - ",L52),"")</f>
        <v>Leve - 1</v>
      </c>
      <c r="L52" s="330">
        <f>IFERROR(VLOOKUP(INDEX('8- Políticas de Administración '!$B$16:$F$63,MATCH('5- Identificación de Riesgos'!J52,'8- Políticas de Administración '!$C$16:$C$64,0),1),'8- Políticas de Administración '!$B$16:$F$64,5,FALSE),"")</f>
        <v>1</v>
      </c>
      <c r="M52" s="492"/>
      <c r="N52" s="495"/>
      <c r="O52" s="469"/>
    </row>
    <row r="53" spans="1:17" ht="101.25" customHeight="1">
      <c r="A53" s="498"/>
      <c r="B53" s="518"/>
      <c r="C53" s="486"/>
      <c r="D53" s="344" t="s">
        <v>357</v>
      </c>
      <c r="E53" s="520"/>
      <c r="F53" s="506"/>
      <c r="G53" s="480"/>
      <c r="H53" s="483"/>
      <c r="I53" s="328" t="s">
        <v>358</v>
      </c>
      <c r="J53" s="329" t="s">
        <v>359</v>
      </c>
      <c r="K53" s="328" t="str">
        <f>IFERROR(CONCATENATE(INDEX('8- Políticas de Administración '!$B$16:$F$53,MATCH('5- Identificación de Riesgos'!J53,'8- Políticas de Administración '!$C$16:$C$54,0),1)," - ",L53),"")</f>
        <v>Leve - 1</v>
      </c>
      <c r="L53" s="330">
        <f>IFERROR(VLOOKUP(INDEX('8- Políticas de Administración '!$B$16:$F$63,MATCH('5- Identificación de Riesgos'!J53,'8- Políticas de Administración '!$C$16:$C$64,0),1),'8- Políticas de Administración '!$B$16:$F$64,5,FALSE),"")</f>
        <v>1</v>
      </c>
      <c r="M53" s="492"/>
      <c r="N53" s="495"/>
      <c r="O53" s="469"/>
    </row>
    <row r="54" spans="1:17">
      <c r="A54" s="498"/>
      <c r="B54" s="518"/>
      <c r="C54" s="486"/>
      <c r="D54" s="344"/>
      <c r="E54" s="520"/>
      <c r="F54" s="506"/>
      <c r="G54" s="480"/>
      <c r="H54" s="483"/>
      <c r="I54" s="328"/>
      <c r="J54" s="329"/>
      <c r="K54" s="328" t="str">
        <f>IFERROR(CONCATENATE(INDEX('8- Políticas de Administración '!$B$16:$F$53,MATCH('5- Identificación de Riesgos'!J54,'8- Políticas de Administración '!$C$16:$C$54,0),1)," - ",L54),"")</f>
        <v/>
      </c>
      <c r="L54" s="330" t="str">
        <f>IFERROR(VLOOKUP(INDEX('8- Políticas de Administración '!$B$16:$F$63,MATCH('5- Identificación de Riesgos'!J54,'8- Políticas de Administración '!$C$16:$C$64,0),1),'8- Políticas de Administración '!$B$16:$F$64,5,FALSE),"")</f>
        <v/>
      </c>
      <c r="M54" s="492"/>
      <c r="N54" s="495"/>
      <c r="O54" s="469"/>
    </row>
    <row r="55" spans="1:17">
      <c r="A55" s="498"/>
      <c r="B55" s="518"/>
      <c r="C55" s="486"/>
      <c r="D55" s="344"/>
      <c r="E55" s="520"/>
      <c r="F55" s="506"/>
      <c r="G55" s="480"/>
      <c r="H55" s="483"/>
      <c r="I55" s="328"/>
      <c r="J55" s="329"/>
      <c r="K55" s="328" t="str">
        <f>IFERROR(CONCATENATE(INDEX('8- Políticas de Administración '!$B$16:$F$53,MATCH('5- Identificación de Riesgos'!J55,'8- Políticas de Administración '!$C$16:$C$54,0),1)," - ",L55),"")</f>
        <v/>
      </c>
      <c r="L55" s="330" t="str">
        <f>IFERROR(VLOOKUP(INDEX('8- Políticas de Administración '!$B$16:$F$63,MATCH('5- Identificación de Riesgos'!J55,'8- Políticas de Administración '!$C$16:$C$64,0),1),'8- Políticas de Administración '!$B$16:$F$64,5,FALSE),"")</f>
        <v/>
      </c>
      <c r="M55" s="492"/>
      <c r="N55" s="495"/>
      <c r="O55" s="469"/>
    </row>
    <row r="56" spans="1:17">
      <c r="A56" s="498"/>
      <c r="B56" s="518"/>
      <c r="C56" s="486"/>
      <c r="D56" s="345"/>
      <c r="E56" s="520"/>
      <c r="F56" s="506"/>
      <c r="G56" s="480"/>
      <c r="H56" s="483"/>
      <c r="I56" s="328"/>
      <c r="J56" s="329"/>
      <c r="K56" s="328" t="str">
        <f>IFERROR(CONCATENATE(INDEX('8- Políticas de Administración '!$B$16:$F$53,MATCH('5- Identificación de Riesgos'!J56,'8- Políticas de Administración '!$C$16:$C$54,0),1)," - ",L56),"")</f>
        <v/>
      </c>
      <c r="L56" s="330" t="str">
        <f>IFERROR(VLOOKUP(INDEX('8- Políticas de Administración '!$B$16:$F$63,MATCH('5- Identificación de Riesgos'!J56,'8- Políticas de Administración '!$C$16:$C$64,0),1),'8- Políticas de Administración '!$B$16:$F$64,5,FALSE),"")</f>
        <v/>
      </c>
      <c r="M56" s="492"/>
      <c r="N56" s="495"/>
      <c r="O56" s="469"/>
    </row>
    <row r="57" spans="1:17">
      <c r="A57" s="498"/>
      <c r="B57" s="518"/>
      <c r="C57" s="486"/>
      <c r="D57" s="345"/>
      <c r="E57" s="520"/>
      <c r="F57" s="506"/>
      <c r="G57" s="480"/>
      <c r="H57" s="483"/>
      <c r="I57" s="328"/>
      <c r="J57" s="329"/>
      <c r="K57" s="328" t="str">
        <f>IFERROR(CONCATENATE(INDEX('8- Políticas de Administración '!$B$16:$F$53,MATCH('5- Identificación de Riesgos'!J57,'8- Políticas de Administración '!$C$16:$C$54,0),1)," - ",L57),"")</f>
        <v/>
      </c>
      <c r="L57" s="330" t="str">
        <f>IFERROR(VLOOKUP(INDEX('8- Políticas de Administración '!$B$16:$F$63,MATCH('5- Identificación de Riesgos'!J57,'8- Políticas de Administración '!$C$16:$C$64,0),1),'8- Políticas de Administración '!$B$16:$F$64,5,FALSE),"")</f>
        <v/>
      </c>
      <c r="M57" s="492"/>
      <c r="N57" s="495"/>
      <c r="O57" s="469"/>
    </row>
    <row r="58" spans="1:17">
      <c r="A58" s="498"/>
      <c r="B58" s="518"/>
      <c r="C58" s="486"/>
      <c r="D58" s="345"/>
      <c r="E58" s="520"/>
      <c r="F58" s="506"/>
      <c r="G58" s="480"/>
      <c r="H58" s="483"/>
      <c r="I58" s="328"/>
      <c r="J58" s="329"/>
      <c r="K58" s="328" t="str">
        <f>IFERROR(CONCATENATE(INDEX('8- Políticas de Administración '!$B$16:$F$53,MATCH('5- Identificación de Riesgos'!J58,'8- Políticas de Administración '!$C$16:$C$54,0),1)," - ",L58),"")</f>
        <v/>
      </c>
      <c r="L58" s="330" t="str">
        <f>IFERROR(VLOOKUP(INDEX('8- Políticas de Administración '!$B$16:$F$63,MATCH('5- Identificación de Riesgos'!J58,'8- Políticas de Administración '!$C$16:$C$64,0),1),'8- Políticas de Administración '!$B$16:$F$64,5,FALSE),"")</f>
        <v/>
      </c>
      <c r="M58" s="492"/>
      <c r="N58" s="495"/>
      <c r="O58" s="469"/>
    </row>
    <row r="59" spans="1:17">
      <c r="A59" s="499"/>
      <c r="B59" s="519"/>
      <c r="C59" s="487"/>
      <c r="D59" s="342"/>
      <c r="E59" s="521"/>
      <c r="F59" s="507"/>
      <c r="G59" s="481"/>
      <c r="H59" s="484"/>
      <c r="I59" s="333"/>
      <c r="J59" s="334"/>
      <c r="K59" s="333" t="str">
        <f>IFERROR(CONCATENATE(INDEX('8- Políticas de Administración '!$B$16:$F$53,MATCH('5- Identificación de Riesgos'!J59,'8- Políticas de Administración '!$C$16:$C$54,0),1)," - ",L59),"")</f>
        <v/>
      </c>
      <c r="L59" s="335" t="str">
        <f>IFERROR(VLOOKUP(INDEX('8- Políticas de Administración '!$B$16:$F$63,MATCH('5- Identificación de Riesgos'!J59,'8- Políticas de Administración '!$C$16:$C$64,0),1),'8- Políticas de Administración '!$B$16:$F$64,5,FALSE),"")</f>
        <v/>
      </c>
      <c r="M59" s="493"/>
      <c r="N59" s="496"/>
      <c r="O59" s="470"/>
    </row>
    <row r="60" spans="1:17" ht="42.75" customHeight="1">
      <c r="A60" s="497">
        <v>6</v>
      </c>
      <c r="B60" s="500" t="s">
        <v>360</v>
      </c>
      <c r="C60" s="502" t="s">
        <v>361</v>
      </c>
      <c r="D60" s="331" t="s">
        <v>362</v>
      </c>
      <c r="E60" s="485">
        <v>525</v>
      </c>
      <c r="F60" s="485">
        <v>1</v>
      </c>
      <c r="G60" s="479">
        <f>F60/E60</f>
        <v>1.9047619047619048E-3</v>
      </c>
      <c r="H60" s="482" t="str">
        <f>CONCATENATE(IF(G60&lt;='8-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 - ",VLOOKUP(IF(G60&lt;='8-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valida"))))),'8- Políticas de Administración '!$B$6:$F$10,5,FALSE))</f>
        <v>Muy Baja - 1</v>
      </c>
      <c r="I60" s="324" t="s">
        <v>322</v>
      </c>
      <c r="J60" s="325" t="s">
        <v>335</v>
      </c>
      <c r="K60" s="324" t="str">
        <f>IFERROR(CONCATENATE(INDEX('8- Políticas de Administración '!$B$16:$F$53,MATCH('5- Identificación de Riesgos'!J60,'8- Políticas de Administración '!$C$16:$C$54,0),1)," - ",L60),"")</f>
        <v>Leve - 1</v>
      </c>
      <c r="L60" s="326">
        <f>IFERROR(VLOOKUP(INDEX('8- Políticas de Administración '!$B$16:$F$63,MATCH('5- Identificación de Riesgos'!J60,'8- Políticas de Administración '!$C$16:$C$64,0),1),'8- Políticas de Administración '!$B$16:$F$64,5,FALSE),"")</f>
        <v>1</v>
      </c>
      <c r="M60" s="491" t="str">
        <f>IFERROR(CONCATENATE(INDEX('8- Políticas de Administración '!$B$16:$F$53,MATCH(ROUND(AVERAGE(L60:L69),0),'8- Políticas de Administración '!$F$16:$F$53,0),1)," - ",ROUND(AVERAGE(L60:L69),0)),"")</f>
        <v>Leve - 1</v>
      </c>
      <c r="N60" s="494" t="str">
        <f>IFERROR(CONCATENATE(VLOOKUP((LEFT(H60,LEN(H60)-4)&amp;LEFT(M60,LEN(M60)-4)),'9- Matriz de Calor '!$D$18:$E$42,2,0)," - ",RIGHT(H60,1)*RIGHT(M60,1)),"")</f>
        <v>Bajo - 1</v>
      </c>
      <c r="O60" s="468">
        <f>RIGHT(H60,1)*RIGHT(M60,1)</f>
        <v>1</v>
      </c>
      <c r="P60" s="471" t="s">
        <v>363</v>
      </c>
      <c r="Q60" s="472"/>
    </row>
    <row r="61" spans="1:17" ht="40.5" customHeight="1">
      <c r="A61" s="498"/>
      <c r="B61" s="500"/>
      <c r="C61" s="503"/>
      <c r="D61" s="331" t="s">
        <v>364</v>
      </c>
      <c r="E61" s="486"/>
      <c r="F61" s="486"/>
      <c r="G61" s="480"/>
      <c r="H61" s="483"/>
      <c r="I61" s="328" t="s">
        <v>325</v>
      </c>
      <c r="J61" s="329" t="s">
        <v>326</v>
      </c>
      <c r="K61" s="328" t="str">
        <f>IFERROR(CONCATENATE(INDEX('8- Políticas de Administración '!$B$16:$F$53,MATCH('5- Identificación de Riesgos'!J61,'8- Políticas de Administración '!$C$16:$C$54,0),1)," - ",L61),"")</f>
        <v>Leve - 1</v>
      </c>
      <c r="L61" s="330">
        <f>IFERROR(VLOOKUP(INDEX('8- Políticas de Administración '!$B$16:$F$63,MATCH('5- Identificación de Riesgos'!J61,'8- Políticas de Administración '!$C$16:$C$64,0),1),'8- Políticas de Administración '!$B$16:$F$64,5,FALSE),"")</f>
        <v>1</v>
      </c>
      <c r="M61" s="492"/>
      <c r="N61" s="495"/>
      <c r="O61" s="469"/>
      <c r="P61" s="471"/>
      <c r="Q61" s="472"/>
    </row>
    <row r="62" spans="1:17" ht="50.25">
      <c r="A62" s="498"/>
      <c r="B62" s="500"/>
      <c r="C62" s="503"/>
      <c r="D62" s="331" t="s">
        <v>365</v>
      </c>
      <c r="E62" s="486"/>
      <c r="F62" s="486"/>
      <c r="G62" s="480"/>
      <c r="H62" s="483"/>
      <c r="I62" s="328" t="s">
        <v>328</v>
      </c>
      <c r="J62" s="329" t="s">
        <v>329</v>
      </c>
      <c r="K62" s="328" t="str">
        <f>IFERROR(CONCATENATE(INDEX('8- Políticas de Administración '!$B$16:$F$53,MATCH('5- Identificación de Riesgos'!J62,'8- Políticas de Administración '!$C$16:$C$54,0),1)," - ",L62),"")</f>
        <v>Leve - 1</v>
      </c>
      <c r="L62" s="330">
        <f>IFERROR(VLOOKUP(INDEX('8- Políticas de Administración '!$B$16:$F$63,MATCH('5- Identificación de Riesgos'!J62,'8- Políticas de Administración '!$C$16:$C$64,0),1),'8- Políticas de Administración '!$B$16:$F$64,5,FALSE),"")</f>
        <v>1</v>
      </c>
      <c r="M62" s="492"/>
      <c r="N62" s="495"/>
      <c r="O62" s="469"/>
      <c r="P62" s="471"/>
      <c r="Q62" s="472"/>
    </row>
    <row r="63" spans="1:17" ht="39.75" customHeight="1">
      <c r="A63" s="498"/>
      <c r="B63" s="500"/>
      <c r="C63" s="503"/>
      <c r="D63" s="331"/>
      <c r="E63" s="486"/>
      <c r="F63" s="486"/>
      <c r="G63" s="480"/>
      <c r="H63" s="483"/>
      <c r="I63" s="328"/>
      <c r="J63" s="329"/>
      <c r="K63" s="328" t="str">
        <f>IFERROR(CONCATENATE(INDEX('8- Políticas de Administración '!$B$16:$F$53,MATCH('5- Identificación de Riesgos'!J63,'8- Políticas de Administración '!$C$16:$C$54,0),1)," - ",L63),"")</f>
        <v/>
      </c>
      <c r="L63" s="330" t="str">
        <f>IFERROR(VLOOKUP(INDEX('8- Políticas de Administración '!$B$16:$F$63,MATCH('5- Identificación de Riesgos'!J63,'8- Políticas de Administración '!$C$16:$C$64,0),1),'8- Políticas de Administración '!$B$16:$F$64,5,FALSE),"")</f>
        <v/>
      </c>
      <c r="M63" s="492"/>
      <c r="N63" s="495"/>
      <c r="O63" s="469"/>
      <c r="P63" s="471"/>
      <c r="Q63" s="472"/>
    </row>
    <row r="64" spans="1:17">
      <c r="A64" s="498"/>
      <c r="B64" s="500"/>
      <c r="C64" s="503"/>
      <c r="D64" s="331"/>
      <c r="E64" s="486"/>
      <c r="F64" s="486"/>
      <c r="G64" s="480"/>
      <c r="H64" s="483"/>
      <c r="I64" s="328"/>
      <c r="J64" s="329"/>
      <c r="K64" s="328" t="str">
        <f>IFERROR(CONCATENATE(INDEX('8- Políticas de Administración '!$B$16:$F$53,MATCH('5- Identificación de Riesgos'!J64,'8- Políticas de Administración '!$C$16:$C$54,0),1)," - ",L64),"")</f>
        <v/>
      </c>
      <c r="L64" s="330" t="str">
        <f>IFERROR(VLOOKUP(INDEX('8- Políticas de Administración '!$B$16:$F$63,MATCH('5- Identificación de Riesgos'!J64,'8- Políticas de Administración '!$C$16:$C$64,0),1),'8- Políticas de Administración '!$B$16:$F$64,5,FALSE),"")</f>
        <v/>
      </c>
      <c r="M64" s="492"/>
      <c r="N64" s="495"/>
      <c r="O64" s="469"/>
      <c r="P64" s="471"/>
      <c r="Q64" s="472"/>
    </row>
    <row r="65" spans="1:25">
      <c r="A65" s="498"/>
      <c r="B65" s="500"/>
      <c r="C65" s="503"/>
      <c r="D65" s="331"/>
      <c r="E65" s="486"/>
      <c r="F65" s="486"/>
      <c r="G65" s="480"/>
      <c r="H65" s="483"/>
      <c r="I65" s="328"/>
      <c r="J65" s="329"/>
      <c r="K65" s="328" t="str">
        <f>IFERROR(CONCATENATE(INDEX('8- Políticas de Administración '!$B$16:$F$53,MATCH('5- Identificación de Riesgos'!J65,'8- Políticas de Administración '!$C$16:$C$54,0),1)," - ",L65),"")</f>
        <v/>
      </c>
      <c r="L65" s="330" t="str">
        <f>IFERROR(VLOOKUP(INDEX('8- Políticas de Administración '!$B$16:$F$63,MATCH('5- Identificación de Riesgos'!J65,'8- Políticas de Administración '!$C$16:$C$64,0),1),'8- Políticas de Administración '!$B$16:$F$64,5,FALSE),"")</f>
        <v/>
      </c>
      <c r="M65" s="492"/>
      <c r="N65" s="495"/>
      <c r="O65" s="469"/>
      <c r="P65" s="471"/>
      <c r="Q65" s="472"/>
    </row>
    <row r="66" spans="1:25">
      <c r="A66" s="498"/>
      <c r="B66" s="500"/>
      <c r="C66" s="503"/>
      <c r="D66" s="331"/>
      <c r="E66" s="486"/>
      <c r="F66" s="486"/>
      <c r="G66" s="480"/>
      <c r="H66" s="483"/>
      <c r="I66" s="328"/>
      <c r="J66" s="329"/>
      <c r="K66" s="328" t="str">
        <f>IFERROR(CONCATENATE(INDEX('8- Políticas de Administración '!$B$16:$F$53,MATCH('5- Identificación de Riesgos'!J66,'8- Políticas de Administración '!$C$16:$C$54,0),1)," - ",L66),"")</f>
        <v/>
      </c>
      <c r="L66" s="330" t="str">
        <f>IFERROR(VLOOKUP(INDEX('8- Políticas de Administración '!$B$16:$F$63,MATCH('5- Identificación de Riesgos'!J66,'8- Políticas de Administración '!$C$16:$C$64,0),1),'8- Políticas de Administración '!$B$16:$F$64,5,FALSE),"")</f>
        <v/>
      </c>
      <c r="M66" s="492"/>
      <c r="N66" s="495"/>
      <c r="O66" s="469"/>
      <c r="P66" s="471"/>
      <c r="Q66" s="472"/>
    </row>
    <row r="67" spans="1:25">
      <c r="A67" s="498"/>
      <c r="B67" s="500"/>
      <c r="C67" s="503"/>
      <c r="D67" s="331"/>
      <c r="E67" s="486"/>
      <c r="F67" s="486"/>
      <c r="G67" s="480"/>
      <c r="H67" s="483"/>
      <c r="I67" s="328"/>
      <c r="J67" s="329"/>
      <c r="K67" s="328" t="str">
        <f>IFERROR(CONCATENATE(INDEX('8- Políticas de Administración '!$B$16:$F$53,MATCH('5- Identificación de Riesgos'!J67,'8- Políticas de Administración '!$C$16:$C$54,0),1)," - ",L67),"")</f>
        <v/>
      </c>
      <c r="L67" s="330" t="str">
        <f>IFERROR(VLOOKUP(INDEX('8- Políticas de Administración '!$B$16:$F$63,MATCH('5- Identificación de Riesgos'!J67,'8- Políticas de Administración '!$C$16:$C$64,0),1),'8- Políticas de Administración '!$B$16:$F$64,5,FALSE),"")</f>
        <v/>
      </c>
      <c r="M67" s="492"/>
      <c r="N67" s="495"/>
      <c r="O67" s="469"/>
      <c r="P67" s="471"/>
      <c r="Q67" s="472"/>
    </row>
    <row r="68" spans="1:25">
      <c r="A68" s="498"/>
      <c r="B68" s="500"/>
      <c r="C68" s="503"/>
      <c r="D68" s="331"/>
      <c r="E68" s="486"/>
      <c r="F68" s="486"/>
      <c r="G68" s="480"/>
      <c r="H68" s="483"/>
      <c r="I68" s="328"/>
      <c r="J68" s="329"/>
      <c r="K68" s="328" t="str">
        <f>IFERROR(CONCATENATE(INDEX('8- Políticas de Administración '!$B$16:$F$53,MATCH('5- Identificación de Riesgos'!J68,'8- Políticas de Administración '!$C$16:$C$54,0),1)," - ",L68),"")</f>
        <v/>
      </c>
      <c r="L68" s="330" t="str">
        <f>IFERROR(VLOOKUP(INDEX('8- Políticas de Administración '!$B$16:$F$63,MATCH('5- Identificación de Riesgos'!J68,'8- Políticas de Administración '!$C$16:$C$64,0),1),'8- Políticas de Administración '!$B$16:$F$64,5,FALSE),"")</f>
        <v/>
      </c>
      <c r="M68" s="492"/>
      <c r="N68" s="495"/>
      <c r="O68" s="469"/>
      <c r="P68" s="471"/>
      <c r="Q68" s="472"/>
    </row>
    <row r="69" spans="1:25">
      <c r="A69" s="499"/>
      <c r="B69" s="501"/>
      <c r="C69" s="504"/>
      <c r="D69" s="346"/>
      <c r="E69" s="487"/>
      <c r="F69" s="487"/>
      <c r="G69" s="481"/>
      <c r="H69" s="484"/>
      <c r="I69" s="333"/>
      <c r="J69" s="334"/>
      <c r="K69" s="333" t="str">
        <f>IFERROR(CONCATENATE(INDEX('8- Políticas de Administración '!$B$16:$F$53,MATCH('5- Identificación de Riesgos'!J69,'8- Políticas de Administración '!$C$16:$C$54,0),1)," - ",L69),"")</f>
        <v/>
      </c>
      <c r="L69" s="335" t="str">
        <f>IFERROR(VLOOKUP(INDEX('8- Políticas de Administración '!$B$16:$F$63,MATCH('5- Identificación de Riesgos'!J69,'8- Políticas de Administración '!$C$16:$C$64,0),1),'8- Políticas de Administración '!$B$16:$F$64,5,FALSE),"")</f>
        <v/>
      </c>
      <c r="M69" s="493"/>
      <c r="N69" s="496"/>
      <c r="O69" s="470"/>
      <c r="P69" s="471"/>
      <c r="Q69" s="472"/>
    </row>
    <row r="70" spans="1:25" ht="86.25" customHeight="1">
      <c r="A70" s="465">
        <v>7</v>
      </c>
      <c r="B70" s="562" t="s">
        <v>366</v>
      </c>
      <c r="C70" s="485" t="s">
        <v>367</v>
      </c>
      <c r="D70" s="347" t="s">
        <v>368</v>
      </c>
      <c r="E70" s="488">
        <v>260</v>
      </c>
      <c r="F70" s="476">
        <v>1</v>
      </c>
      <c r="G70" s="479">
        <f t="shared" ref="G70" si="3">F70/E70</f>
        <v>3.8461538461538464E-3</v>
      </c>
      <c r="H70" s="482" t="str">
        <f>CONCATENATE(IF(G70&lt;='8-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 - ",VLOOKUP(IF(G70&lt;='8-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valida"))))),'8- Políticas de Administración '!$B$6:$F$10,5,FALSE))</f>
        <v>Muy Baja - 1</v>
      </c>
      <c r="I70" s="324" t="s">
        <v>322</v>
      </c>
      <c r="J70" s="325" t="s">
        <v>369</v>
      </c>
      <c r="K70" s="324" t="str">
        <f>IFERROR(CONCATENATE(INDEX('8- Políticas de Administración '!$B$16:$F$53,MATCH('5- Identificación de Riesgos'!J70,'8- Políticas de Administración '!$C$16:$C$54,0),1)," - ",L70),"")</f>
        <v>Catastrófico - 5</v>
      </c>
      <c r="L70" s="326">
        <f>IFERROR(VLOOKUP(INDEX('8- Políticas de Administración '!$B$16:$F$63,MATCH('5- Identificación de Riesgos'!J70,'8- Políticas de Administración '!$C$16:$C$64,0),1),'8- Políticas de Administración '!$B$16:$F$64,5,FALSE),"")</f>
        <v>5</v>
      </c>
      <c r="M70" s="491" t="str">
        <f>IFERROR(CONCATENATE(INDEX('8- Políticas de Administración '!$B$16:$F$53,MATCH(ROUND(AVERAGE(L70:L79),0),'8- Políticas de Administración '!$F$16:$F$53,0),1)," - ",ROUND(AVERAGE(L70:L79),0)),"")</f>
        <v>Moderado - 3</v>
      </c>
      <c r="N70" s="488" t="str">
        <f>IFERROR(CONCATENATE(VLOOKUP((LEFT(H70,LEN(H70)-4)&amp;LEFT(M70,LEN(M70)-4)),'9- Matriz de Calor '!$D$18:$E$42,2,0)," - ",RIGHT(H70,1)*RIGHT(M70,1)),"")</f>
        <v>Moderado - 3</v>
      </c>
      <c r="Q70" s="473" t="s">
        <v>370</v>
      </c>
      <c r="R70" s="474"/>
      <c r="S70" s="474"/>
      <c r="T70" s="474"/>
      <c r="U70" s="474"/>
      <c r="V70" s="474"/>
      <c r="W70" s="474"/>
      <c r="X70" s="474"/>
      <c r="Y70" s="475"/>
    </row>
    <row r="71" spans="1:25" ht="59.25" customHeight="1">
      <c r="A71" s="466"/>
      <c r="B71" s="563"/>
      <c r="C71" s="486"/>
      <c r="D71" s="349" t="s">
        <v>371</v>
      </c>
      <c r="E71" s="489"/>
      <c r="F71" s="477"/>
      <c r="G71" s="480"/>
      <c r="H71" s="483"/>
      <c r="I71" s="328" t="s">
        <v>319</v>
      </c>
      <c r="J71" s="329" t="s">
        <v>320</v>
      </c>
      <c r="K71" s="328" t="str">
        <f>IFERROR(CONCATENATE(INDEX('8- Políticas de Administración '!$B$16:$F$53,MATCH('5- Identificación de Riesgos'!J71,'8- Políticas de Administración '!$C$16:$C$54,0),1)," - ",L71),"")</f>
        <v>Leve - 1</v>
      </c>
      <c r="L71" s="330">
        <f>IFERROR(VLOOKUP(INDEX('8- Políticas de Administración '!$B$16:$F$63,MATCH('5- Identificación de Riesgos'!J71,'8- Políticas de Administración '!$C$16:$C$64,0),1),'8- Políticas de Administración '!$B$16:$F$64,5,FALSE),"")</f>
        <v>1</v>
      </c>
      <c r="M71" s="492"/>
      <c r="N71" s="489"/>
      <c r="Q71" s="473"/>
      <c r="R71" s="474"/>
      <c r="S71" s="474"/>
      <c r="T71" s="474"/>
      <c r="U71" s="474"/>
      <c r="V71" s="474"/>
      <c r="W71" s="474"/>
      <c r="X71" s="474"/>
      <c r="Y71" s="475"/>
    </row>
    <row r="72" spans="1:25">
      <c r="A72" s="466"/>
      <c r="B72" s="563"/>
      <c r="C72" s="486"/>
      <c r="D72" s="350"/>
      <c r="E72" s="489"/>
      <c r="F72" s="477"/>
      <c r="G72" s="480"/>
      <c r="H72" s="483"/>
      <c r="I72" s="328"/>
      <c r="J72" s="329"/>
      <c r="K72" s="328" t="str">
        <f>IFERROR(CONCATENATE(INDEX('8- Políticas de Administración '!$B$16:$F$53,MATCH('5- Identificación de Riesgos'!J72,'8- Políticas de Administración '!$C$16:$C$54,0),1)," - ",L72),"")</f>
        <v/>
      </c>
      <c r="L72" s="330" t="str">
        <f>IFERROR(VLOOKUP(INDEX('8- Políticas de Administración '!$B$16:$F$63,MATCH('5- Identificación de Riesgos'!J72,'8- Políticas de Administración '!$C$16:$C$64,0),1),'8- Políticas de Administración '!$B$16:$F$64,5,FALSE),"")</f>
        <v/>
      </c>
      <c r="M72" s="492"/>
      <c r="N72" s="489"/>
      <c r="Q72" s="473"/>
      <c r="R72" s="474"/>
      <c r="S72" s="474"/>
      <c r="T72" s="474"/>
      <c r="U72" s="474"/>
      <c r="V72" s="474"/>
      <c r="W72" s="474"/>
      <c r="X72" s="474"/>
      <c r="Y72" s="475"/>
    </row>
    <row r="73" spans="1:25" ht="15" customHeight="1">
      <c r="A73" s="466"/>
      <c r="B73" s="563"/>
      <c r="C73" s="486"/>
      <c r="D73" s="327"/>
      <c r="E73" s="489"/>
      <c r="F73" s="477"/>
      <c r="G73" s="480"/>
      <c r="H73" s="483"/>
      <c r="I73" s="328"/>
      <c r="J73" s="329"/>
      <c r="K73" s="328" t="str">
        <f>IFERROR(CONCATENATE(INDEX('8- Políticas de Administración '!$B$16:$F$53,MATCH('5- Identificación de Riesgos'!J73,'8- Políticas de Administración '!$C$16:$C$54,0),1)," - ",L73),"")</f>
        <v/>
      </c>
      <c r="L73" s="330" t="str">
        <f>IFERROR(VLOOKUP(INDEX('8- Políticas de Administración '!$B$16:$F$63,MATCH('5- Identificación de Riesgos'!J73,'8- Políticas de Administración '!$C$16:$C$64,0),1),'8- Políticas de Administración '!$B$16:$F$64,5,FALSE),"")</f>
        <v/>
      </c>
      <c r="M73" s="492"/>
      <c r="N73" s="489"/>
      <c r="Q73" s="473"/>
      <c r="R73" s="474"/>
      <c r="S73" s="474"/>
      <c r="T73" s="474"/>
      <c r="U73" s="474"/>
      <c r="V73" s="474"/>
      <c r="W73" s="474"/>
      <c r="X73" s="474"/>
      <c r="Y73" s="475"/>
    </row>
    <row r="74" spans="1:25" ht="15" customHeight="1">
      <c r="A74" s="466"/>
      <c r="B74" s="563"/>
      <c r="C74" s="486"/>
      <c r="D74" s="327"/>
      <c r="E74" s="489"/>
      <c r="F74" s="477"/>
      <c r="G74" s="480"/>
      <c r="H74" s="483"/>
      <c r="I74" s="328"/>
      <c r="J74" s="329"/>
      <c r="K74" s="328" t="str">
        <f>IFERROR(CONCATENATE(INDEX('8- Políticas de Administración '!$B$16:$F$53,MATCH('5- Identificación de Riesgos'!J74,'8- Políticas de Administración '!$C$16:$C$54,0),1)," - ",L74),"")</f>
        <v/>
      </c>
      <c r="L74" s="330" t="str">
        <f>IFERROR(VLOOKUP(INDEX('8- Políticas de Administración '!$B$16:$F$63,MATCH('5- Identificación de Riesgos'!J74,'8- Políticas de Administración '!$C$16:$C$64,0),1),'8- Políticas de Administración '!$B$16:$F$64,5,FALSE),"")</f>
        <v/>
      </c>
      <c r="M74" s="492"/>
      <c r="N74" s="489"/>
      <c r="Q74" s="473"/>
      <c r="R74" s="474"/>
      <c r="S74" s="474"/>
      <c r="T74" s="474"/>
      <c r="U74" s="474"/>
      <c r="V74" s="474"/>
      <c r="W74" s="474"/>
      <c r="X74" s="474"/>
      <c r="Y74" s="475"/>
    </row>
    <row r="75" spans="1:25" ht="15" customHeight="1">
      <c r="A75" s="466"/>
      <c r="B75" s="563"/>
      <c r="C75" s="486"/>
      <c r="D75" s="327"/>
      <c r="E75" s="489"/>
      <c r="F75" s="477"/>
      <c r="G75" s="480"/>
      <c r="H75" s="483"/>
      <c r="I75" s="328"/>
      <c r="J75" s="329"/>
      <c r="K75" s="328" t="str">
        <f>IFERROR(CONCATENATE(INDEX('8- Políticas de Administración '!$B$16:$F$53,MATCH('5- Identificación de Riesgos'!J75,'8- Políticas de Administración '!$C$16:$C$54,0),1)," - ",L75),"")</f>
        <v/>
      </c>
      <c r="L75" s="330" t="str">
        <f>IFERROR(VLOOKUP(INDEX('8- Políticas de Administración '!$B$16:$F$63,MATCH('5- Identificación de Riesgos'!J75,'8- Políticas de Administración '!$C$16:$C$64,0),1),'8- Políticas de Administración '!$B$16:$F$64,5,FALSE),"")</f>
        <v/>
      </c>
      <c r="M75" s="492"/>
      <c r="N75" s="489"/>
      <c r="Q75" s="473"/>
      <c r="R75" s="474"/>
      <c r="S75" s="474"/>
      <c r="T75" s="474"/>
      <c r="U75" s="474"/>
      <c r="V75" s="474"/>
      <c r="W75" s="474"/>
      <c r="X75" s="474"/>
      <c r="Y75" s="475"/>
    </row>
    <row r="76" spans="1:25" ht="15" customHeight="1">
      <c r="A76" s="466"/>
      <c r="B76" s="563"/>
      <c r="C76" s="486"/>
      <c r="D76" s="327"/>
      <c r="E76" s="489"/>
      <c r="F76" s="477"/>
      <c r="G76" s="480"/>
      <c r="H76" s="483"/>
      <c r="I76" s="328"/>
      <c r="J76" s="329"/>
      <c r="K76" s="328" t="str">
        <f>IFERROR(CONCATENATE(INDEX('8- Políticas de Administración '!$B$16:$F$53,MATCH('5- Identificación de Riesgos'!J76,'8- Políticas de Administración '!$C$16:$C$54,0),1)," - ",L76),"")</f>
        <v/>
      </c>
      <c r="L76" s="330" t="str">
        <f>IFERROR(VLOOKUP(INDEX('8- Políticas de Administración '!$B$16:$F$63,MATCH('5- Identificación de Riesgos'!J76,'8- Políticas de Administración '!$C$16:$C$64,0),1),'8- Políticas de Administración '!$B$16:$F$64,5,FALSE),"")</f>
        <v/>
      </c>
      <c r="M76" s="492"/>
      <c r="N76" s="489"/>
      <c r="Q76" s="473"/>
      <c r="R76" s="474"/>
      <c r="S76" s="474"/>
      <c r="T76" s="474"/>
      <c r="U76" s="474"/>
      <c r="V76" s="474"/>
      <c r="W76" s="474"/>
      <c r="X76" s="474"/>
      <c r="Y76" s="475"/>
    </row>
    <row r="77" spans="1:25" ht="15.75" customHeight="1" thickBot="1">
      <c r="A77" s="466"/>
      <c r="B77" s="563"/>
      <c r="C77" s="486"/>
      <c r="D77" s="327"/>
      <c r="E77" s="489"/>
      <c r="F77" s="477"/>
      <c r="G77" s="480"/>
      <c r="H77" s="483"/>
      <c r="I77" s="328"/>
      <c r="J77" s="329"/>
      <c r="K77" s="328" t="str">
        <f>IFERROR(CONCATENATE(INDEX('8- Políticas de Administración '!$B$16:$F$53,MATCH('5- Identificación de Riesgos'!J77,'8- Políticas de Administración '!$C$16:$C$54,0),1)," - ",L77),"")</f>
        <v/>
      </c>
      <c r="L77" s="335" t="str">
        <f>IFERROR(VLOOKUP(INDEX('8- Políticas de Administración '!$B$16:$F$63,MATCH('5- Identificación de Riesgos'!J77,'8- Políticas de Administración '!$C$16:$C$64,0),1),'8- Políticas de Administración '!$B$16:$F$64,5,FALSE),"")</f>
        <v/>
      </c>
      <c r="M77" s="492"/>
      <c r="N77" s="489"/>
      <c r="Q77" s="473"/>
      <c r="R77" s="474"/>
      <c r="S77" s="474"/>
      <c r="T77" s="474"/>
      <c r="U77" s="474"/>
      <c r="V77" s="474"/>
      <c r="W77" s="474"/>
      <c r="X77" s="474"/>
      <c r="Y77" s="475"/>
    </row>
    <row r="78" spans="1:25" ht="23.25" customHeight="1">
      <c r="A78" s="466"/>
      <c r="B78" s="563"/>
      <c r="C78" s="486"/>
      <c r="D78" s="327"/>
      <c r="E78" s="489"/>
      <c r="F78" s="477"/>
      <c r="G78" s="480"/>
      <c r="H78" s="483"/>
      <c r="I78" s="328"/>
      <c r="J78" s="329"/>
      <c r="K78" s="328" t="str">
        <f>IFERROR(CONCATENATE(INDEX('8- Políticas de Administración '!$B$16:$F$53,MATCH('5- Identificación de Riesgos'!J78,'8- Políticas de Administración '!$C$16:$C$54,0),1)," - ",L78),"")</f>
        <v/>
      </c>
      <c r="L78" s="351" t="str">
        <f>IFERROR(VLOOKUP(INDEX('8- Políticas de Administración '!$B$16:$F$63,MATCH('5- Identificación de Riesgos'!J78,'8- Políticas de Administración '!$C$16:$C$64,0),1),'8- Políticas de Administración '!$B$16:$F$64,5,FALSE),"")</f>
        <v/>
      </c>
      <c r="M78" s="492"/>
      <c r="N78" s="489"/>
      <c r="Q78" s="473"/>
      <c r="R78" s="474"/>
      <c r="S78" s="474"/>
      <c r="T78" s="474"/>
      <c r="U78" s="474"/>
      <c r="V78" s="474"/>
      <c r="W78" s="474"/>
      <c r="X78" s="474"/>
      <c r="Y78" s="475"/>
    </row>
    <row r="79" spans="1:25" ht="15" customHeight="1">
      <c r="A79" s="467"/>
      <c r="B79" s="564"/>
      <c r="C79" s="487"/>
      <c r="D79" s="352"/>
      <c r="E79" s="490"/>
      <c r="F79" s="478"/>
      <c r="G79" s="481"/>
      <c r="H79" s="484"/>
      <c r="I79" s="333"/>
      <c r="J79" s="334"/>
      <c r="K79" s="333" t="str">
        <f>IFERROR(CONCATENATE(INDEX('8- Políticas de Administración '!$B$16:$F$53,MATCH('5- Identificación de Riesgos'!J79,'8- Políticas de Administración '!$C$16:$C$54,0),1)," - ",L79),"")</f>
        <v/>
      </c>
      <c r="L79" s="335" t="str">
        <f>IFERROR(VLOOKUP(INDEX('8- Políticas de Administración '!$B$16:$F$63,MATCH('5- Identificación de Riesgos'!J79,'8- Políticas de Administración '!$C$16:$C$64,0),1),'8- Políticas de Administración '!$B$16:$F$64,5,FALSE),"")</f>
        <v/>
      </c>
      <c r="M79" s="493"/>
      <c r="N79" s="490"/>
    </row>
  </sheetData>
  <mergeCells count="94">
    <mergeCell ref="N70:N79"/>
    <mergeCell ref="B70:B79"/>
    <mergeCell ref="G10:G19"/>
    <mergeCell ref="H10:H19"/>
    <mergeCell ref="F10:F19"/>
    <mergeCell ref="N10:N19"/>
    <mergeCell ref="M10:M19"/>
    <mergeCell ref="C10:C19"/>
    <mergeCell ref="B10:B19"/>
    <mergeCell ref="H30:H39"/>
    <mergeCell ref="G20:G29"/>
    <mergeCell ref="H20:H29"/>
    <mergeCell ref="F20:F29"/>
    <mergeCell ref="F30:F39"/>
    <mergeCell ref="G30:G39"/>
    <mergeCell ref="F40:F49"/>
    <mergeCell ref="M8:M9"/>
    <mergeCell ref="I7:M7"/>
    <mergeCell ref="I8:I9"/>
    <mergeCell ref="L8:L9"/>
    <mergeCell ref="O8:O9"/>
    <mergeCell ref="N8:N9"/>
    <mergeCell ref="A1:C2"/>
    <mergeCell ref="A4:C4"/>
    <mergeCell ref="A8:A9"/>
    <mergeCell ref="B8:B9"/>
    <mergeCell ref="D4:N4"/>
    <mergeCell ref="F8:F9"/>
    <mergeCell ref="A5:C5"/>
    <mergeCell ref="A6:C6"/>
    <mergeCell ref="G8:G9"/>
    <mergeCell ref="H8:H9"/>
    <mergeCell ref="E7:H7"/>
    <mergeCell ref="D7:D9"/>
    <mergeCell ref="D6:N6"/>
    <mergeCell ref="D5:N5"/>
    <mergeCell ref="N7:O7"/>
    <mergeCell ref="K8:K9"/>
    <mergeCell ref="A10:A19"/>
    <mergeCell ref="E10:E19"/>
    <mergeCell ref="E8:E9"/>
    <mergeCell ref="A30:A39"/>
    <mergeCell ref="E20:E29"/>
    <mergeCell ref="B30:B39"/>
    <mergeCell ref="C30:C39"/>
    <mergeCell ref="E30:E39"/>
    <mergeCell ref="B20:B29"/>
    <mergeCell ref="C20:C29"/>
    <mergeCell ref="A20:A29"/>
    <mergeCell ref="G60:G69"/>
    <mergeCell ref="H60:H69"/>
    <mergeCell ref="M60:M69"/>
    <mergeCell ref="O40:O49"/>
    <mergeCell ref="O10:O19"/>
    <mergeCell ref="O20:O29"/>
    <mergeCell ref="O30:O39"/>
    <mergeCell ref="H40:H49"/>
    <mergeCell ref="M40:M49"/>
    <mergeCell ref="N40:N49"/>
    <mergeCell ref="M30:M39"/>
    <mergeCell ref="N30:N39"/>
    <mergeCell ref="M20:M29"/>
    <mergeCell ref="N20:N29"/>
    <mergeCell ref="N50:N59"/>
    <mergeCell ref="O50:O59"/>
    <mergeCell ref="A40:A49"/>
    <mergeCell ref="B40:B49"/>
    <mergeCell ref="C40:C49"/>
    <mergeCell ref="E40:E49"/>
    <mergeCell ref="A50:A59"/>
    <mergeCell ref="B50:B59"/>
    <mergeCell ref="C50:C59"/>
    <mergeCell ref="E50:E59"/>
    <mergeCell ref="F50:F59"/>
    <mergeCell ref="G40:G49"/>
    <mergeCell ref="G50:G59"/>
    <mergeCell ref="H50:H59"/>
    <mergeCell ref="M50:M59"/>
    <mergeCell ref="A70:A79"/>
    <mergeCell ref="O60:O69"/>
    <mergeCell ref="P60:Q69"/>
    <mergeCell ref="Q70:Y78"/>
    <mergeCell ref="F70:F79"/>
    <mergeCell ref="G70:G79"/>
    <mergeCell ref="H70:H79"/>
    <mergeCell ref="C70:C79"/>
    <mergeCell ref="E70:E79"/>
    <mergeCell ref="M70:M79"/>
    <mergeCell ref="N60:N69"/>
    <mergeCell ref="A60:A69"/>
    <mergeCell ref="B60:B69"/>
    <mergeCell ref="C60:C69"/>
    <mergeCell ref="E60:E69"/>
    <mergeCell ref="F60:F69"/>
  </mergeCells>
  <conditionalFormatting sqref="H10 H20">
    <cfRule type="containsText" dxfId="594" priority="810" operator="containsText" text="Muy Baja">
      <formula>NOT(ISERROR(SEARCH("Muy Baja",H10)))</formula>
    </cfRule>
    <cfRule type="containsText" dxfId="593" priority="811" operator="containsText" text="Baja">
      <formula>NOT(ISERROR(SEARCH("Baja",H10)))</formula>
    </cfRule>
    <cfRule type="containsText" dxfId="592" priority="812" operator="containsText" text="Muy Alta">
      <formula>NOT(ISERROR(SEARCH("Muy Alta",H10)))</formula>
    </cfRule>
    <cfRule type="containsText" dxfId="591" priority="814" operator="containsText" text="Alta">
      <formula>NOT(ISERROR(SEARCH("Alta",H10)))</formula>
    </cfRule>
    <cfRule type="containsText" dxfId="590" priority="815" operator="containsText" text="Media">
      <formula>NOT(ISERROR(SEARCH("Media",H10)))</formula>
    </cfRule>
    <cfRule type="containsText" dxfId="589" priority="816" operator="containsText" text="Media">
      <formula>NOT(ISERROR(SEARCH("Media",H10)))</formula>
    </cfRule>
    <cfRule type="containsText" dxfId="588" priority="817" operator="containsText" text="Media">
      <formula>NOT(ISERROR(SEARCH("Media",H10)))</formula>
    </cfRule>
    <cfRule type="containsText" dxfId="587" priority="818" operator="containsText" text="Muy Baja">
      <formula>NOT(ISERROR(SEARCH("Muy Baja",H10)))</formula>
    </cfRule>
    <cfRule type="containsText" dxfId="586" priority="819" operator="containsText" text="Baja">
      <formula>NOT(ISERROR(SEARCH("Baja",H10)))</formula>
    </cfRule>
    <cfRule type="containsText" dxfId="585" priority="820" operator="containsText" text="Muy Baja">
      <formula>NOT(ISERROR(SEARCH("Muy Baja",H10)))</formula>
    </cfRule>
    <cfRule type="containsText" dxfId="584" priority="821" operator="containsText" text="Muy Baja">
      <formula>NOT(ISERROR(SEARCH("Muy Baja",H10)))</formula>
    </cfRule>
    <cfRule type="containsText" dxfId="583" priority="822" operator="containsText" text="Muy Baja">
      <formula>NOT(ISERROR(SEARCH("Muy Baja",H10)))</formula>
    </cfRule>
    <cfRule type="containsText" dxfId="582" priority="823" operator="containsText" text="Muy Baja'Tabla probabilidad'!">
      <formula>NOT(ISERROR(SEARCH("Muy Baja'Tabla probabilidad'!",H10)))</formula>
    </cfRule>
    <cfRule type="containsText" dxfId="581" priority="824" operator="containsText" text="Muy bajo">
      <formula>NOT(ISERROR(SEARCH("Muy bajo",H10)))</formula>
    </cfRule>
    <cfRule type="containsText" dxfId="580" priority="825" operator="containsText" text="Alta">
      <formula>NOT(ISERROR(SEARCH("Alta",H10)))</formula>
    </cfRule>
    <cfRule type="containsText" dxfId="579" priority="826" operator="containsText" text="Media">
      <formula>NOT(ISERROR(SEARCH("Media",H10)))</formula>
    </cfRule>
    <cfRule type="containsText" dxfId="578" priority="827" operator="containsText" text="Baja">
      <formula>NOT(ISERROR(SEARCH("Baja",H10)))</formula>
    </cfRule>
    <cfRule type="containsText" dxfId="577" priority="828" operator="containsText" text="Muy baja">
      <formula>NOT(ISERROR(SEARCH("Muy baja",H10)))</formula>
    </cfRule>
    <cfRule type="cellIs" dxfId="576" priority="831" operator="between">
      <formula>1</formula>
      <formula>2</formula>
    </cfRule>
    <cfRule type="cellIs" dxfId="575" priority="832" operator="between">
      <formula>0</formula>
      <formula>2</formula>
    </cfRule>
  </conditionalFormatting>
  <conditionalFormatting sqref="H30">
    <cfRule type="containsText" dxfId="574" priority="417" operator="containsText" text="Muy Baja">
      <formula>NOT(ISERROR(SEARCH("Muy Baja",H30)))</formula>
    </cfRule>
    <cfRule type="containsText" dxfId="573" priority="418" operator="containsText" text="Baja">
      <formula>NOT(ISERROR(SEARCH("Baja",H30)))</formula>
    </cfRule>
    <cfRule type="containsText" dxfId="572" priority="419" operator="containsText" text="Muy Alta">
      <formula>NOT(ISERROR(SEARCH("Muy Alta",H30)))</formula>
    </cfRule>
    <cfRule type="containsText" dxfId="571" priority="421" operator="containsText" text="Alta">
      <formula>NOT(ISERROR(SEARCH("Alta",H30)))</formula>
    </cfRule>
    <cfRule type="containsText" dxfId="570" priority="422" operator="containsText" text="Media">
      <formula>NOT(ISERROR(SEARCH("Media",H30)))</formula>
    </cfRule>
    <cfRule type="containsText" dxfId="569" priority="423" operator="containsText" text="Media">
      <formula>NOT(ISERROR(SEARCH("Media",H30)))</formula>
    </cfRule>
    <cfRule type="containsText" dxfId="568" priority="424" operator="containsText" text="Media">
      <formula>NOT(ISERROR(SEARCH("Media",H30)))</formula>
    </cfRule>
    <cfRule type="containsText" dxfId="567" priority="425" operator="containsText" text="Muy Baja">
      <formula>NOT(ISERROR(SEARCH("Muy Baja",H30)))</formula>
    </cfRule>
    <cfRule type="containsText" dxfId="566" priority="426" operator="containsText" text="Baja">
      <formula>NOT(ISERROR(SEARCH("Baja",H30)))</formula>
    </cfRule>
    <cfRule type="containsText" dxfId="565" priority="427" operator="containsText" text="Muy Baja">
      <formula>NOT(ISERROR(SEARCH("Muy Baja",H30)))</formula>
    </cfRule>
    <cfRule type="containsText" dxfId="564" priority="428" operator="containsText" text="Muy Baja">
      <formula>NOT(ISERROR(SEARCH("Muy Baja",H30)))</formula>
    </cfRule>
    <cfRule type="containsText" dxfId="563" priority="429" operator="containsText" text="Muy Baja">
      <formula>NOT(ISERROR(SEARCH("Muy Baja",H30)))</formula>
    </cfRule>
    <cfRule type="containsText" dxfId="562" priority="430" operator="containsText" text="Muy Baja'Tabla probabilidad'!">
      <formula>NOT(ISERROR(SEARCH("Muy Baja'Tabla probabilidad'!",H30)))</formula>
    </cfRule>
    <cfRule type="containsText" dxfId="561" priority="431" operator="containsText" text="Muy bajo">
      <formula>NOT(ISERROR(SEARCH("Muy bajo",H30)))</formula>
    </cfRule>
    <cfRule type="containsText" dxfId="560" priority="432" operator="containsText" text="Alta">
      <formula>NOT(ISERROR(SEARCH("Alta",H30)))</formula>
    </cfRule>
    <cfRule type="containsText" dxfId="559" priority="433" operator="containsText" text="Media">
      <formula>NOT(ISERROR(SEARCH("Media",H30)))</formula>
    </cfRule>
    <cfRule type="containsText" dxfId="558" priority="434" operator="containsText" text="Baja">
      <formula>NOT(ISERROR(SEARCH("Baja",H30)))</formula>
    </cfRule>
    <cfRule type="containsText" dxfId="557" priority="435" operator="containsText" text="Muy baja">
      <formula>NOT(ISERROR(SEARCH("Muy baja",H30)))</formula>
    </cfRule>
    <cfRule type="cellIs" dxfId="556" priority="438" operator="between">
      <formula>1</formula>
      <formula>2</formula>
    </cfRule>
    <cfRule type="cellIs" dxfId="555" priority="439" operator="between">
      <formula>0</formula>
      <formula>2</formula>
    </cfRule>
  </conditionalFormatting>
  <conditionalFormatting sqref="H40">
    <cfRule type="containsText" dxfId="554" priority="487" operator="containsText" text="Muy Baja">
      <formula>NOT(ISERROR(SEARCH("Muy Baja",H40)))</formula>
    </cfRule>
    <cfRule type="containsText" dxfId="553" priority="488" operator="containsText" text="Baja">
      <formula>NOT(ISERROR(SEARCH("Baja",H40)))</formula>
    </cfRule>
    <cfRule type="containsText" dxfId="552" priority="489" operator="containsText" text="Muy Alta">
      <formula>NOT(ISERROR(SEARCH("Muy Alta",H40)))</formula>
    </cfRule>
    <cfRule type="containsText" dxfId="551" priority="491" operator="containsText" text="Alta">
      <formula>NOT(ISERROR(SEARCH("Alta",H40)))</formula>
    </cfRule>
    <cfRule type="containsText" dxfId="550" priority="492" operator="containsText" text="Media">
      <formula>NOT(ISERROR(SEARCH("Media",H40)))</formula>
    </cfRule>
    <cfRule type="containsText" dxfId="549" priority="493" operator="containsText" text="Media">
      <formula>NOT(ISERROR(SEARCH("Media",H40)))</formula>
    </cfRule>
    <cfRule type="containsText" dxfId="548" priority="494" operator="containsText" text="Media">
      <formula>NOT(ISERROR(SEARCH("Media",H40)))</formula>
    </cfRule>
    <cfRule type="containsText" dxfId="547" priority="495" operator="containsText" text="Muy Baja">
      <formula>NOT(ISERROR(SEARCH("Muy Baja",H40)))</formula>
    </cfRule>
    <cfRule type="containsText" dxfId="546" priority="496" operator="containsText" text="Baja">
      <formula>NOT(ISERROR(SEARCH("Baja",H40)))</formula>
    </cfRule>
    <cfRule type="containsText" dxfId="545" priority="497" operator="containsText" text="Muy Baja">
      <formula>NOT(ISERROR(SEARCH("Muy Baja",H40)))</formula>
    </cfRule>
    <cfRule type="containsText" dxfId="544" priority="498" operator="containsText" text="Muy Baja">
      <formula>NOT(ISERROR(SEARCH("Muy Baja",H40)))</formula>
    </cfRule>
    <cfRule type="containsText" dxfId="543" priority="499" operator="containsText" text="Muy Baja">
      <formula>NOT(ISERROR(SEARCH("Muy Baja",H40)))</formula>
    </cfRule>
    <cfRule type="containsText" dxfId="542" priority="500" operator="containsText" text="Muy Baja'Tabla probabilidad'!">
      <formula>NOT(ISERROR(SEARCH("Muy Baja'Tabla probabilidad'!",H40)))</formula>
    </cfRule>
    <cfRule type="containsText" dxfId="541" priority="501" operator="containsText" text="Muy bajo">
      <formula>NOT(ISERROR(SEARCH("Muy bajo",H40)))</formula>
    </cfRule>
    <cfRule type="containsText" dxfId="540" priority="502" operator="containsText" text="Alta">
      <formula>NOT(ISERROR(SEARCH("Alta",H40)))</formula>
    </cfRule>
    <cfRule type="containsText" dxfId="539" priority="503" operator="containsText" text="Media">
      <formula>NOT(ISERROR(SEARCH("Media",H40)))</formula>
    </cfRule>
    <cfRule type="containsText" dxfId="538" priority="504" operator="containsText" text="Baja">
      <formula>NOT(ISERROR(SEARCH("Baja",H40)))</formula>
    </cfRule>
    <cfRule type="containsText" dxfId="537" priority="505" operator="containsText" text="Muy baja">
      <formula>NOT(ISERROR(SEARCH("Muy baja",H40)))</formula>
    </cfRule>
    <cfRule type="cellIs" dxfId="536" priority="506" operator="between">
      <formula>1</formula>
      <formula>2</formula>
    </cfRule>
    <cfRule type="cellIs" dxfId="535" priority="507" operator="between">
      <formula>0</formula>
      <formula>2</formula>
    </cfRule>
  </conditionalFormatting>
  <conditionalFormatting sqref="H60">
    <cfRule type="containsText" dxfId="534" priority="590" operator="containsText" text="Muy Baja">
      <formula>NOT(ISERROR(SEARCH("Muy Baja",H60)))</formula>
    </cfRule>
    <cfRule type="containsText" dxfId="533" priority="591" operator="containsText" text="Baja">
      <formula>NOT(ISERROR(SEARCH("Baja",H60)))</formula>
    </cfRule>
    <cfRule type="containsText" dxfId="532" priority="592" operator="containsText" text="Muy Alta">
      <formula>NOT(ISERROR(SEARCH("Muy Alta",H60)))</formula>
    </cfRule>
    <cfRule type="containsText" dxfId="531" priority="594" operator="containsText" text="Alta">
      <formula>NOT(ISERROR(SEARCH("Alta",H60)))</formula>
    </cfRule>
    <cfRule type="containsText" dxfId="530" priority="595" operator="containsText" text="Media">
      <formula>NOT(ISERROR(SEARCH("Media",H60)))</formula>
    </cfRule>
    <cfRule type="containsText" dxfId="529" priority="596" operator="containsText" text="Media">
      <formula>NOT(ISERROR(SEARCH("Media",H60)))</formula>
    </cfRule>
    <cfRule type="containsText" dxfId="528" priority="597" operator="containsText" text="Media">
      <formula>NOT(ISERROR(SEARCH("Media",H60)))</formula>
    </cfRule>
    <cfRule type="containsText" dxfId="527" priority="598" operator="containsText" text="Muy Baja">
      <formula>NOT(ISERROR(SEARCH("Muy Baja",H60)))</formula>
    </cfRule>
    <cfRule type="containsText" dxfId="526" priority="599" operator="containsText" text="Baja">
      <formula>NOT(ISERROR(SEARCH("Baja",H60)))</formula>
    </cfRule>
    <cfRule type="containsText" dxfId="525" priority="600" operator="containsText" text="Muy Baja">
      <formula>NOT(ISERROR(SEARCH("Muy Baja",H60)))</formula>
    </cfRule>
    <cfRule type="containsText" dxfId="524" priority="601" operator="containsText" text="Muy Baja">
      <formula>NOT(ISERROR(SEARCH("Muy Baja",H60)))</formula>
    </cfRule>
    <cfRule type="containsText" dxfId="523" priority="602" operator="containsText" text="Muy Baja">
      <formula>NOT(ISERROR(SEARCH("Muy Baja",H60)))</formula>
    </cfRule>
    <cfRule type="containsText" dxfId="522" priority="603" operator="containsText" text="Muy Baja'Tabla probabilidad'!">
      <formula>NOT(ISERROR(SEARCH("Muy Baja'Tabla probabilidad'!",H60)))</formula>
    </cfRule>
    <cfRule type="containsText" dxfId="521" priority="604" operator="containsText" text="Muy bajo">
      <formula>NOT(ISERROR(SEARCH("Muy bajo",H60)))</formula>
    </cfRule>
    <cfRule type="containsText" dxfId="520" priority="605" operator="containsText" text="Alta">
      <formula>NOT(ISERROR(SEARCH("Alta",H60)))</formula>
    </cfRule>
    <cfRule type="containsText" dxfId="519" priority="606" operator="containsText" text="Media">
      <formula>NOT(ISERROR(SEARCH("Media",H60)))</formula>
    </cfRule>
    <cfRule type="containsText" dxfId="518" priority="607" operator="containsText" text="Baja">
      <formula>NOT(ISERROR(SEARCH("Baja",H60)))</formula>
    </cfRule>
    <cfRule type="containsText" dxfId="517" priority="608" operator="containsText" text="Muy baja">
      <formula>NOT(ISERROR(SEARCH("Muy baja",H60)))</formula>
    </cfRule>
    <cfRule type="cellIs" dxfId="516" priority="611" operator="between">
      <formula>1</formula>
      <formula>2</formula>
    </cfRule>
    <cfRule type="cellIs" dxfId="515" priority="612" operator="between">
      <formula>0</formula>
      <formula>2</formula>
    </cfRule>
  </conditionalFormatting>
  <conditionalFormatting sqref="H70">
    <cfRule type="containsText" dxfId="514" priority="271" operator="containsText" text="Muy Baja">
      <formula>NOT(ISERROR(SEARCH("Muy Baja",H70)))</formula>
    </cfRule>
    <cfRule type="containsText" dxfId="513" priority="272" operator="containsText" text="Baja">
      <formula>NOT(ISERROR(SEARCH("Baja",H70)))</formula>
    </cfRule>
    <cfRule type="containsText" dxfId="512" priority="273" operator="containsText" text="Muy Alta">
      <formula>NOT(ISERROR(SEARCH("Muy Alta",H70)))</formula>
    </cfRule>
    <cfRule type="containsText" dxfId="511" priority="274" operator="containsText" text="Alta">
      <formula>NOT(ISERROR(SEARCH("Alta",H70)))</formula>
    </cfRule>
    <cfRule type="containsText" dxfId="510" priority="275" operator="containsText" text="Media">
      <formula>NOT(ISERROR(SEARCH("Media",H70)))</formula>
    </cfRule>
    <cfRule type="containsText" dxfId="509" priority="276" operator="containsText" text="Media">
      <formula>NOT(ISERROR(SEARCH("Media",H70)))</formula>
    </cfRule>
    <cfRule type="containsText" dxfId="508" priority="277" operator="containsText" text="Media">
      <formula>NOT(ISERROR(SEARCH("Media",H70)))</formula>
    </cfRule>
    <cfRule type="containsText" dxfId="507" priority="278" operator="containsText" text="Muy Baja">
      <formula>NOT(ISERROR(SEARCH("Muy Baja",H70)))</formula>
    </cfRule>
    <cfRule type="containsText" dxfId="506" priority="279" operator="containsText" text="Baja">
      <formula>NOT(ISERROR(SEARCH("Baja",H70)))</formula>
    </cfRule>
    <cfRule type="containsText" dxfId="505" priority="280" operator="containsText" text="Muy Baja">
      <formula>NOT(ISERROR(SEARCH("Muy Baja",H70)))</formula>
    </cfRule>
    <cfRule type="containsText" dxfId="504" priority="281" operator="containsText" text="Muy Baja">
      <formula>NOT(ISERROR(SEARCH("Muy Baja",H70)))</formula>
    </cfRule>
    <cfRule type="containsText" dxfId="503" priority="282" operator="containsText" text="Muy Baja">
      <formula>NOT(ISERROR(SEARCH("Muy Baja",H70)))</formula>
    </cfRule>
    <cfRule type="containsText" dxfId="502" priority="283" operator="containsText" text="Muy Baja'Tabla probabilidad'!">
      <formula>NOT(ISERROR(SEARCH("Muy Baja'Tabla probabilidad'!",H70)))</formula>
    </cfRule>
    <cfRule type="containsText" dxfId="501" priority="284" operator="containsText" text="Muy bajo">
      <formula>NOT(ISERROR(SEARCH("Muy bajo",H70)))</formula>
    </cfRule>
    <cfRule type="containsText" dxfId="500" priority="285" operator="containsText" text="Alta">
      <formula>NOT(ISERROR(SEARCH("Alta",H70)))</formula>
    </cfRule>
    <cfRule type="containsText" dxfId="499" priority="286" operator="containsText" text="Media">
      <formula>NOT(ISERROR(SEARCH("Media",H70)))</formula>
    </cfRule>
    <cfRule type="containsText" dxfId="498" priority="287" operator="containsText" text="Baja">
      <formula>NOT(ISERROR(SEARCH("Baja",H70)))</formula>
    </cfRule>
    <cfRule type="containsText" dxfId="497" priority="288" operator="containsText" text="Muy baja">
      <formula>NOT(ISERROR(SEARCH("Muy baja",H70)))</formula>
    </cfRule>
    <cfRule type="cellIs" dxfId="496" priority="291" operator="between">
      <formula>1</formula>
      <formula>2</formula>
    </cfRule>
    <cfRule type="cellIs" dxfId="495" priority="292" operator="between">
      <formula>0</formula>
      <formula>2</formula>
    </cfRule>
  </conditionalFormatting>
  <conditionalFormatting sqref="M10 M20 K10:K49 K60:K79">
    <cfRule type="containsText" dxfId="494" priority="804" operator="containsText" text="Catastrófico">
      <formula>NOT(ISERROR(SEARCH("Catastrófico",K10)))</formula>
    </cfRule>
    <cfRule type="containsText" dxfId="493" priority="805" operator="containsText" text="Mayor">
      <formula>NOT(ISERROR(SEARCH("Mayor",K10)))</formula>
    </cfRule>
    <cfRule type="containsText" dxfId="492" priority="806" operator="containsText" text="Alta">
      <formula>NOT(ISERROR(SEARCH("Alta",K10)))</formula>
    </cfRule>
    <cfRule type="containsText" dxfId="491" priority="808" operator="containsText" text="Menor">
      <formula>NOT(ISERROR(SEARCH("Menor",K10)))</formula>
    </cfRule>
    <cfRule type="containsText" dxfId="490" priority="809" operator="containsText" text="Leve">
      <formula>NOT(ISERROR(SEARCH("Leve",K10)))</formula>
    </cfRule>
  </conditionalFormatting>
  <conditionalFormatting sqref="M30">
    <cfRule type="containsText" dxfId="489" priority="411" operator="containsText" text="Catastrófico">
      <formula>NOT(ISERROR(SEARCH("Catastrófico",M30)))</formula>
    </cfRule>
    <cfRule type="containsText" dxfId="488" priority="412" operator="containsText" text="Mayor">
      <formula>NOT(ISERROR(SEARCH("Mayor",M30)))</formula>
    </cfRule>
    <cfRule type="containsText" dxfId="487" priority="413" operator="containsText" text="Alta">
      <formula>NOT(ISERROR(SEARCH("Alta",M30)))</formula>
    </cfRule>
    <cfRule type="containsText" dxfId="486" priority="414" operator="containsText" text="Moderado">
      <formula>NOT(ISERROR(SEARCH("Moderado",M30)))</formula>
    </cfRule>
    <cfRule type="containsText" dxfId="485" priority="415" operator="containsText" text="Menor">
      <formula>NOT(ISERROR(SEARCH("Menor",M30)))</formula>
    </cfRule>
    <cfRule type="containsText" dxfId="484" priority="416" operator="containsText" text="Leve">
      <formula>NOT(ISERROR(SEARCH("Leve",M30)))</formula>
    </cfRule>
  </conditionalFormatting>
  <conditionalFormatting sqref="M40">
    <cfRule type="containsText" dxfId="483" priority="323" operator="containsText" text="Catastrófico">
      <formula>NOT(ISERROR(SEARCH("Catastrófico",M40)))</formula>
    </cfRule>
    <cfRule type="containsText" dxfId="482" priority="324" operator="containsText" text="Mayor">
      <formula>NOT(ISERROR(SEARCH("Mayor",M40)))</formula>
    </cfRule>
    <cfRule type="containsText" dxfId="481" priority="325" operator="containsText" text="Alta">
      <formula>NOT(ISERROR(SEARCH("Alta",M40)))</formula>
    </cfRule>
    <cfRule type="containsText" dxfId="480" priority="326" operator="containsText" text="Moderado">
      <formula>NOT(ISERROR(SEARCH("Moderado",M40)))</formula>
    </cfRule>
    <cfRule type="containsText" dxfId="479" priority="327" operator="containsText" text="Menor">
      <formula>NOT(ISERROR(SEARCH("Menor",M40)))</formula>
    </cfRule>
    <cfRule type="containsText" dxfId="478" priority="328" operator="containsText" text="Leve">
      <formula>NOT(ISERROR(SEARCH("Leve",M40)))</formula>
    </cfRule>
  </conditionalFormatting>
  <conditionalFormatting sqref="M60">
    <cfRule type="containsText" dxfId="477" priority="313" operator="containsText" text="Catastrófico">
      <formula>NOT(ISERROR(SEARCH("Catastrófico",M60)))</formula>
    </cfRule>
    <cfRule type="containsText" dxfId="476" priority="314" operator="containsText" text="Mayor">
      <formula>NOT(ISERROR(SEARCH("Mayor",M60)))</formula>
    </cfRule>
    <cfRule type="containsText" dxfId="475" priority="315" operator="containsText" text="Alta">
      <formula>NOT(ISERROR(SEARCH("Alta",M60)))</formula>
    </cfRule>
    <cfRule type="containsText" dxfId="474" priority="316" operator="containsText" text="Moderado">
      <formula>NOT(ISERROR(SEARCH("Moderado",M60)))</formula>
    </cfRule>
    <cfRule type="containsText" dxfId="473" priority="317" operator="containsText" text="Menor">
      <formula>NOT(ISERROR(SEARCH("Menor",M60)))</formula>
    </cfRule>
    <cfRule type="containsText" dxfId="472" priority="318" operator="containsText" text="Leve">
      <formula>NOT(ISERROR(SEARCH("Leve",M60)))</formula>
    </cfRule>
  </conditionalFormatting>
  <conditionalFormatting sqref="M70">
    <cfRule type="containsText" dxfId="471" priority="177" operator="containsText" text="Catastrófico">
      <formula>NOT(ISERROR(SEARCH("Catastrófico",M70)))</formula>
    </cfRule>
    <cfRule type="containsText" dxfId="470" priority="178" operator="containsText" text="Mayor">
      <formula>NOT(ISERROR(SEARCH("Mayor",M70)))</formula>
    </cfRule>
    <cfRule type="containsText" dxfId="469" priority="179" operator="containsText" text="Alta">
      <formula>NOT(ISERROR(SEARCH("Alta",M70)))</formula>
    </cfRule>
    <cfRule type="containsText" dxfId="468" priority="180" operator="containsText" text="Moderado">
      <formula>NOT(ISERROR(SEARCH("Moderado",M70)))</formula>
    </cfRule>
    <cfRule type="containsText" dxfId="467" priority="181" operator="containsText" text="Menor">
      <formula>NOT(ISERROR(SEARCH("Menor",M70)))</formula>
    </cfRule>
    <cfRule type="containsText" dxfId="466" priority="182" operator="containsText" text="Leve">
      <formula>NOT(ISERROR(SEARCH("Leve",M70)))</formula>
    </cfRule>
  </conditionalFormatting>
  <conditionalFormatting sqref="M10:N10 M20 K10:K49 K60:K79">
    <cfRule type="containsText" dxfId="465" priority="807" operator="containsText" text="Moderado">
      <formula>NOT(ISERROR(SEARCH("Moderado",K10)))</formula>
    </cfRule>
  </conditionalFormatting>
  <conditionalFormatting sqref="N70">
    <cfRule type="containsText" dxfId="464" priority="245" operator="containsText" text="Extremo">
      <formula>NOT(ISERROR(SEARCH("Extremo",N70)))</formula>
    </cfRule>
    <cfRule type="containsText" dxfId="463" priority="246" operator="containsText" text="Alto">
      <formula>NOT(ISERROR(SEARCH("Alto",N70)))</formula>
    </cfRule>
    <cfRule type="containsText" dxfId="462" priority="247" operator="containsText" text="Bajo">
      <formula>NOT(ISERROR(SEARCH("Bajo",N70)))</formula>
    </cfRule>
    <cfRule type="containsText" dxfId="461" priority="248" operator="containsText" text="Moderado">
      <formula>NOT(ISERROR(SEARCH("Moderado",N70)))</formula>
    </cfRule>
  </conditionalFormatting>
  <conditionalFormatting sqref="N8:O8">
    <cfRule type="containsText" dxfId="460" priority="369" operator="containsText" text="3- Moderado">
      <formula>NOT(ISERROR(SEARCH("3- Moderado",N8)))</formula>
    </cfRule>
    <cfRule type="containsText" dxfId="459" priority="370" operator="containsText" text="6- Moderado">
      <formula>NOT(ISERROR(SEARCH("6- Moderado",N8)))</formula>
    </cfRule>
    <cfRule type="containsText" dxfId="458" priority="371" operator="containsText" text="4- Moderado">
      <formula>NOT(ISERROR(SEARCH("4- Moderado",N8)))</formula>
    </cfRule>
    <cfRule type="containsText" dxfId="457" priority="372" operator="containsText" text="3- Bajo">
      <formula>NOT(ISERROR(SEARCH("3- Bajo",N8)))</formula>
    </cfRule>
    <cfRule type="containsText" dxfId="456" priority="373" operator="containsText" text="4- Bajo">
      <formula>NOT(ISERROR(SEARCH("4- Bajo",N8)))</formula>
    </cfRule>
    <cfRule type="containsText" dxfId="455" priority="374" operator="containsText" text="1- Bajo">
      <formula>NOT(ISERROR(SEARCH("1- Bajo",N8)))</formula>
    </cfRule>
  </conditionalFormatting>
  <conditionalFormatting sqref="N10:O10">
    <cfRule type="containsText" dxfId="454" priority="365" operator="containsText" text="Extremo">
      <formula>NOT(ISERROR(SEARCH("Extremo",N10)))</formula>
    </cfRule>
    <cfRule type="containsText" dxfId="453" priority="366" operator="containsText" text="Alto">
      <formula>NOT(ISERROR(SEARCH("Alto",N10)))</formula>
    </cfRule>
    <cfRule type="containsText" dxfId="452" priority="367" operator="containsText" text="Bajo">
      <formula>NOT(ISERROR(SEARCH("Bajo",N10)))</formula>
    </cfRule>
  </conditionalFormatting>
  <conditionalFormatting sqref="N20:O20">
    <cfRule type="containsText" dxfId="451" priority="1391" operator="containsText" text="Extremo">
      <formula>NOT(ISERROR(SEARCH("Extremo",N20)))</formula>
    </cfRule>
    <cfRule type="containsText" dxfId="450" priority="1392" operator="containsText" text="Alto">
      <formula>NOT(ISERROR(SEARCH("Alto",N20)))</formula>
    </cfRule>
    <cfRule type="containsText" dxfId="449" priority="1393" operator="containsText" text="Bajo">
      <formula>NOT(ISERROR(SEARCH("Bajo",N20)))</formula>
    </cfRule>
    <cfRule type="containsText" dxfId="448" priority="1394" operator="containsText" text="Moderado">
      <formula>NOT(ISERROR(SEARCH("Moderado",N20)))</formula>
    </cfRule>
  </conditionalFormatting>
  <conditionalFormatting sqref="N30:O30">
    <cfRule type="containsText" dxfId="447" priority="440" operator="containsText" text="Extremo">
      <formula>NOT(ISERROR(SEARCH("Extremo",N30)))</formula>
    </cfRule>
    <cfRule type="containsText" dxfId="446" priority="441" operator="containsText" text="Alto">
      <formula>NOT(ISERROR(SEARCH("Alto",N30)))</formula>
    </cfRule>
    <cfRule type="containsText" dxfId="445" priority="442" operator="containsText" text="Bajo">
      <formula>NOT(ISERROR(SEARCH("Bajo",N30)))</formula>
    </cfRule>
    <cfRule type="containsText" dxfId="444" priority="443" operator="containsText" text="Moderado">
      <formula>NOT(ISERROR(SEARCH("Moderado",N30)))</formula>
    </cfRule>
  </conditionalFormatting>
  <conditionalFormatting sqref="N40:O40">
    <cfRule type="containsText" dxfId="443" priority="329" operator="containsText" text="Extremo">
      <formula>NOT(ISERROR(SEARCH("Extremo",N40)))</formula>
    </cfRule>
    <cfRule type="containsText" dxfId="442" priority="330" operator="containsText" text="Alto">
      <formula>NOT(ISERROR(SEARCH("Alto",N40)))</formula>
    </cfRule>
    <cfRule type="containsText" dxfId="441" priority="331" operator="containsText" text="Bajo">
      <formula>NOT(ISERROR(SEARCH("Bajo",N40)))</formula>
    </cfRule>
    <cfRule type="containsText" dxfId="440" priority="332" operator="containsText" text="Moderado">
      <formula>NOT(ISERROR(SEARCH("Moderado",N40)))</formula>
    </cfRule>
  </conditionalFormatting>
  <conditionalFormatting sqref="N60:O60">
    <cfRule type="containsText" dxfId="439" priority="319" operator="containsText" text="Extremo">
      <formula>NOT(ISERROR(SEARCH("Extremo",N60)))</formula>
    </cfRule>
    <cfRule type="containsText" dxfId="438" priority="320" operator="containsText" text="Alto">
      <formula>NOT(ISERROR(SEARCH("Alto",N60)))</formula>
    </cfRule>
    <cfRule type="containsText" dxfId="437" priority="321" operator="containsText" text="Bajo">
      <formula>NOT(ISERROR(SEARCH("Bajo",N60)))</formula>
    </cfRule>
    <cfRule type="containsText" dxfId="436" priority="322" operator="containsText" text="Moderado">
      <formula>NOT(ISERROR(SEARCH("Moderado",N60)))</formula>
    </cfRule>
  </conditionalFormatting>
  <conditionalFormatting sqref="O10">
    <cfRule type="containsText" dxfId="435" priority="368" operator="containsText" text="Moderado">
      <formula>NOT(ISERROR(SEARCH("Moderado",O10)))</formula>
    </cfRule>
  </conditionalFormatting>
  <conditionalFormatting sqref="H50">
    <cfRule type="containsText" dxfId="434" priority="57" operator="containsText" text="Muy Baja">
      <formula>NOT(ISERROR(SEARCH("Muy Baja",H50)))</formula>
    </cfRule>
    <cfRule type="containsText" dxfId="433" priority="58" operator="containsText" text="Baja">
      <formula>NOT(ISERROR(SEARCH("Baja",H50)))</formula>
    </cfRule>
    <cfRule type="containsText" dxfId="432" priority="59" operator="containsText" text="Muy Alta">
      <formula>NOT(ISERROR(SEARCH("Muy Alta",H50)))</formula>
    </cfRule>
    <cfRule type="containsText" dxfId="431" priority="60" operator="containsText" text="Alta">
      <formula>NOT(ISERROR(SEARCH("Alta",H50)))</formula>
    </cfRule>
    <cfRule type="containsText" dxfId="430" priority="61" operator="containsText" text="Media">
      <formula>NOT(ISERROR(SEARCH("Media",H50)))</formula>
    </cfRule>
    <cfRule type="containsText" dxfId="429" priority="62" operator="containsText" text="Media">
      <formula>NOT(ISERROR(SEARCH("Media",H50)))</formula>
    </cfRule>
    <cfRule type="containsText" dxfId="428" priority="63" operator="containsText" text="Media">
      <formula>NOT(ISERROR(SEARCH("Media",H50)))</formula>
    </cfRule>
    <cfRule type="containsText" dxfId="427" priority="64" operator="containsText" text="Muy Baja">
      <formula>NOT(ISERROR(SEARCH("Muy Baja",H50)))</formula>
    </cfRule>
    <cfRule type="containsText" dxfId="426" priority="65" operator="containsText" text="Baja">
      <formula>NOT(ISERROR(SEARCH("Baja",H50)))</formula>
    </cfRule>
    <cfRule type="containsText" dxfId="425" priority="66" operator="containsText" text="Muy Baja">
      <formula>NOT(ISERROR(SEARCH("Muy Baja",H50)))</formula>
    </cfRule>
    <cfRule type="containsText" dxfId="424" priority="67" operator="containsText" text="Muy Baja">
      <formula>NOT(ISERROR(SEARCH("Muy Baja",H50)))</formula>
    </cfRule>
    <cfRule type="containsText" dxfId="423" priority="68" operator="containsText" text="Muy Baja">
      <formula>NOT(ISERROR(SEARCH("Muy Baja",H50)))</formula>
    </cfRule>
    <cfRule type="containsText" dxfId="422" priority="69" operator="containsText" text="Muy Baja'Tabla probabilidad'!">
      <formula>NOT(ISERROR(SEARCH("Muy Baja'Tabla probabilidad'!",H50)))</formula>
    </cfRule>
    <cfRule type="containsText" dxfId="421" priority="70" operator="containsText" text="Muy bajo">
      <formula>NOT(ISERROR(SEARCH("Muy bajo",H50)))</formula>
    </cfRule>
    <cfRule type="containsText" dxfId="420" priority="71" operator="containsText" text="Alta">
      <formula>NOT(ISERROR(SEARCH("Alta",H50)))</formula>
    </cfRule>
    <cfRule type="containsText" dxfId="419" priority="72" operator="containsText" text="Media">
      <formula>NOT(ISERROR(SEARCH("Media",H50)))</formula>
    </cfRule>
    <cfRule type="containsText" dxfId="418" priority="73" operator="containsText" text="Baja">
      <formula>NOT(ISERROR(SEARCH("Baja",H50)))</formula>
    </cfRule>
    <cfRule type="containsText" dxfId="417" priority="74" operator="containsText" text="Muy baja">
      <formula>NOT(ISERROR(SEARCH("Muy baja",H50)))</formula>
    </cfRule>
    <cfRule type="cellIs" dxfId="416" priority="77" operator="between">
      <formula>1</formula>
      <formula>2</formula>
    </cfRule>
    <cfRule type="cellIs" dxfId="415" priority="78" operator="between">
      <formula>0</formula>
      <formula>2</formula>
    </cfRule>
  </conditionalFormatting>
  <conditionalFormatting sqref="K50:K59">
    <cfRule type="containsText" dxfId="414" priority="79" operator="containsText" text="Catastrófico">
      <formula>NOT(ISERROR(SEARCH("Catastrófico",K50)))</formula>
    </cfRule>
    <cfRule type="containsText" dxfId="413" priority="80" operator="containsText" text="Mayor">
      <formula>NOT(ISERROR(SEARCH("Mayor",K50)))</formula>
    </cfRule>
    <cfRule type="containsText" dxfId="412" priority="81" operator="containsText" text="Alta">
      <formula>NOT(ISERROR(SEARCH("Alta",K50)))</formula>
    </cfRule>
    <cfRule type="containsText" dxfId="411" priority="83" operator="containsText" text="Menor">
      <formula>NOT(ISERROR(SEARCH("Menor",K50)))</formula>
    </cfRule>
    <cfRule type="containsText" dxfId="410" priority="84" operator="containsText" text="Leve">
      <formula>NOT(ISERROR(SEARCH("Leve",K50)))</formula>
    </cfRule>
  </conditionalFormatting>
  <conditionalFormatting sqref="M50">
    <cfRule type="containsText" dxfId="409" priority="47" operator="containsText" text="Catastrófico">
      <formula>NOT(ISERROR(SEARCH("Catastrófico",M50)))</formula>
    </cfRule>
    <cfRule type="containsText" dxfId="408" priority="48" operator="containsText" text="Mayor">
      <formula>NOT(ISERROR(SEARCH("Mayor",M50)))</formula>
    </cfRule>
    <cfRule type="containsText" dxfId="407" priority="49" operator="containsText" text="Alta">
      <formula>NOT(ISERROR(SEARCH("Alta",M50)))</formula>
    </cfRule>
    <cfRule type="containsText" dxfId="406" priority="50" operator="containsText" text="Moderado">
      <formula>NOT(ISERROR(SEARCH("Moderado",M50)))</formula>
    </cfRule>
    <cfRule type="containsText" dxfId="405" priority="51" operator="containsText" text="Menor">
      <formula>NOT(ISERROR(SEARCH("Menor",M50)))</formula>
    </cfRule>
    <cfRule type="containsText" dxfId="404" priority="52" operator="containsText" text="Leve">
      <formula>NOT(ISERROR(SEARCH("Leve",M50)))</formula>
    </cfRule>
  </conditionalFormatting>
  <conditionalFormatting sqref="K50:K59">
    <cfRule type="containsText" dxfId="403" priority="82" operator="containsText" text="Moderado">
      <formula>NOT(ISERROR(SEARCH("Moderado",K50)))</formula>
    </cfRule>
  </conditionalFormatting>
  <conditionalFormatting sqref="N50:O50">
    <cfRule type="containsText" dxfId="402" priority="53" operator="containsText" text="Extremo">
      <formula>NOT(ISERROR(SEARCH("Extremo",N50)))</formula>
    </cfRule>
    <cfRule type="containsText" dxfId="401" priority="54" operator="containsText" text="Alto">
      <formula>NOT(ISERROR(SEARCH("Alto",N50)))</formula>
    </cfRule>
    <cfRule type="containsText" dxfId="400" priority="55" operator="containsText" text="Bajo">
      <formula>NOT(ISERROR(SEARCH("Bajo",N50)))</formula>
    </cfRule>
    <cfRule type="containsText" dxfId="399" priority="56" operator="containsText" text="Moderado">
      <formula>NOT(ISERROR(SEARCH("Moderado",N50)))</formula>
    </cfRule>
  </conditionalFormatting>
  <printOptions horizontalCentered="1"/>
  <pageMargins left="0.70866141732283472" right="0.70866141732283472" top="0.74803149606299213" bottom="0.74803149606299213" header="0.31496062992125984" footer="0.31496062992125984"/>
  <pageSetup scale="34"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29"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830" operator="containsText" id="{009A1948-254C-4020-A26D-7181B4E8E5DF}">
            <xm:f>NOT(ISERROR(SEARCH('8- Políticas de Administración '!$B$5,H10)))</xm:f>
            <xm:f>'8- Políticas de Administración '!$B$5</xm:f>
            <x14:dxf>
              <font>
                <color rgb="FF9C0006"/>
              </font>
              <fill>
                <patternFill>
                  <bgColor rgb="FFFFC7CE"/>
                </patternFill>
              </fill>
            </x14:dxf>
          </x14:cfRule>
          <xm:sqref>H10 H20</xm:sqref>
        </x14:conditionalFormatting>
        <x14:conditionalFormatting xmlns:xm="http://schemas.microsoft.com/office/excel/2006/main">
          <x14:cfRule type="containsText" priority="436" operator="containsText" id="{BF3A1CEA-520B-48AC-B25F-7C6CDFF3DB8D}">
            <xm:f>NOT(ISERROR(SEARCH('8- Políticas de Administración '!$B$5,H30)))</xm:f>
            <xm:f>'8- Políticas de Administración '!$B$5</xm:f>
            <x14:dxf>
              <font>
                <color rgb="FF006100"/>
              </font>
              <fill>
                <patternFill>
                  <bgColor rgb="FFC6EFCE"/>
                </patternFill>
              </fill>
            </x14:dxf>
          </x14:cfRule>
          <x14:cfRule type="containsText" priority="437" operator="containsText" id="{8CF4FB2E-11BC-4916-A399-FE71E647041B}">
            <xm:f>NOT(ISERROR(SEARCH('8- Políticas de Administración '!$B$5,H30)))</xm:f>
            <xm:f>'8- Políticas de Administración '!$B$5</xm:f>
            <x14:dxf>
              <font>
                <color rgb="FF9C0006"/>
              </font>
              <fill>
                <patternFill>
                  <bgColor rgb="FFFFC7CE"/>
                </patternFill>
              </fill>
            </x14:dxf>
          </x14:cfRule>
          <xm:sqref>H30</xm:sqref>
        </x14:conditionalFormatting>
        <x14:conditionalFormatting xmlns:xm="http://schemas.microsoft.com/office/excel/2006/main">
          <x14:cfRule type="containsText" priority="609" operator="containsText" id="{954E1B25-D051-41D0-989E-8AD2D1BE75BA}">
            <xm:f>NOT(ISERROR(SEARCH('8- Políticas de Administración '!$B$5,H60)))</xm:f>
            <xm:f>'8- Políticas de Administración '!$B$5</xm:f>
            <x14:dxf>
              <font>
                <color rgb="FF006100"/>
              </font>
              <fill>
                <patternFill>
                  <bgColor rgb="FFC6EFCE"/>
                </patternFill>
              </fill>
            </x14:dxf>
          </x14:cfRule>
          <x14:cfRule type="containsText" priority="610" operator="containsText" id="{DE7D4B69-6DFB-425D-B1B8-D35A87E1A13E}">
            <xm:f>NOT(ISERROR(SEARCH('8- Políticas de Administración '!$B$5,H60)))</xm:f>
            <xm:f>'8- Políticas de Administración '!$B$5</xm:f>
            <x14:dxf>
              <font>
                <color rgb="FF9C0006"/>
              </font>
              <fill>
                <patternFill>
                  <bgColor rgb="FFFFC7CE"/>
                </patternFill>
              </fill>
            </x14:dxf>
          </x14:cfRule>
          <xm:sqref>H60</xm:sqref>
        </x14:conditionalFormatting>
        <x14:conditionalFormatting xmlns:xm="http://schemas.microsoft.com/office/excel/2006/main">
          <x14:cfRule type="containsText" priority="289" operator="containsText" id="{707A634C-B82F-4D42-BC9F-8E261ACE94B9}">
            <xm:f>NOT(ISERROR(SEARCH('8- Políticas de Administración '!$B$5,H70)))</xm:f>
            <xm:f>'8- Políticas de Administración '!$B$5</xm:f>
            <x14:dxf>
              <font>
                <color rgb="FF006100"/>
              </font>
              <fill>
                <patternFill>
                  <bgColor rgb="FFC6EFCE"/>
                </patternFill>
              </fill>
            </x14:dxf>
          </x14:cfRule>
          <x14:cfRule type="containsText" priority="290" operator="containsText" id="{5ED9F1F3-8983-442B-B76F-C783C6960D9C}">
            <xm:f>NOT(ISERROR(SEARCH('8- Políticas de Administración '!$B$5,H70)))</xm:f>
            <xm:f>'8- Políticas de Administración '!$B$5</xm:f>
            <x14:dxf>
              <font>
                <color rgb="FF9C0006"/>
              </font>
              <fill>
                <patternFill>
                  <bgColor rgb="FFFFC7CE"/>
                </patternFill>
              </fill>
            </x14:dxf>
          </x14:cfRule>
          <xm:sqref>H70</xm:sqref>
        </x14:conditionalFormatting>
        <x14:conditionalFormatting xmlns:xm="http://schemas.microsoft.com/office/excel/2006/main">
          <x14:cfRule type="containsText" priority="75" operator="containsText" id="{DF720E29-043F-49FC-AB43-CCF89E20CEC4}">
            <xm:f>NOT(ISERROR(SEARCH('8- Políticas de Administración '!$B$5,H50)))</xm:f>
            <xm:f>'8- Políticas de Administración '!$B$5</xm:f>
            <x14:dxf>
              <font>
                <color rgb="FF006100"/>
              </font>
              <fill>
                <patternFill>
                  <bgColor rgb="FFC6EFCE"/>
                </patternFill>
              </fill>
            </x14:dxf>
          </x14:cfRule>
          <x14:cfRule type="containsText" priority="76" operator="containsText" id="{A094554F-B884-433E-B1A2-522DFDD11404}">
            <xm:f>NOT(ISERROR(SEARCH('8- Políticas de Administración '!$B$5,H50)))</xm:f>
            <xm:f>'8- Políticas de Administración '!$B$5</xm:f>
            <x14:dxf>
              <font>
                <color rgb="FF9C0006"/>
              </font>
              <fill>
                <patternFill>
                  <bgColor rgb="FFFFC7CE"/>
                </patternFill>
              </fill>
            </x14:dxf>
          </x14:cfRule>
          <xm:sqref>H50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'8- Políticas de Administración '!$I$17:$I$22</xm:f>
          </x14:formula1>
          <xm:sqref>I10:I79</xm:sqref>
        </x14:dataValidation>
        <x14:dataValidation type="list" allowBlank="1" showInputMessage="1" showErrorMessage="1" xr:uid="{00000000-0002-0000-04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J10:J79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tabColor theme="4" tint="-0.249977111117893"/>
    <pageSetUpPr fitToPage="1"/>
  </sheetPr>
  <dimension ref="A1:JR79"/>
  <sheetViews>
    <sheetView showGridLines="0" topLeftCell="A9" zoomScale="70" zoomScaleNormal="70" zoomScalePageLayoutView="70" workbookViewId="0">
      <selection activeCell="M11" sqref="M11"/>
    </sheetView>
  </sheetViews>
  <sheetFormatPr defaultColWidth="11.42578125" defaultRowHeight="20.25"/>
  <cols>
    <col min="1" max="1" width="7" style="117" customWidth="1"/>
    <col min="2" max="2" width="35.85546875" style="117" customWidth="1"/>
    <col min="3" max="3" width="52.5703125" style="223" customWidth="1"/>
    <col min="4" max="4" width="5" style="117" hidden="1" customWidth="1"/>
    <col min="5" max="5" width="50" style="117" customWidth="1"/>
    <col min="6" max="6" width="11.42578125" style="117"/>
    <col min="7" max="7" width="12.28515625" style="117" bestFit="1" customWidth="1"/>
    <col min="8" max="8" width="14.7109375" style="117" bestFit="1" customWidth="1"/>
    <col min="9" max="9" width="13.5703125" style="117" customWidth="1"/>
    <col min="10" max="10" width="12.5703125" style="117" customWidth="1"/>
    <col min="11" max="11" width="17.42578125" style="117" customWidth="1"/>
    <col min="12" max="12" width="22.5703125" style="117" customWidth="1"/>
    <col min="13" max="13" width="42.7109375" style="117" customWidth="1"/>
    <col min="14" max="14" width="10" style="117" customWidth="1"/>
    <col min="15" max="15" width="17.7109375" style="117" customWidth="1"/>
    <col min="16" max="16" width="13" style="117" customWidth="1"/>
    <col min="17" max="17" width="13.28515625" style="117" customWidth="1"/>
    <col min="18" max="18" width="10.7109375" style="117" customWidth="1"/>
    <col min="19" max="19" width="11.42578125" style="117" customWidth="1"/>
    <col min="20" max="20" width="26.28515625" style="224" customWidth="1"/>
    <col min="21" max="21" width="18.5703125" style="225" customWidth="1"/>
    <col min="22" max="22" width="22.5703125" style="226" customWidth="1"/>
    <col min="23" max="278" width="11.42578125" style="170"/>
    <col min="279" max="16384" width="11.42578125" style="142"/>
  </cols>
  <sheetData>
    <row r="1" spans="1:278" ht="39.75" thickTop="1">
      <c r="A1" s="593"/>
      <c r="B1" s="594"/>
      <c r="C1" s="595"/>
      <c r="D1" s="183"/>
      <c r="E1" s="589" t="s">
        <v>372</v>
      </c>
      <c r="F1" s="590"/>
      <c r="G1" s="590"/>
      <c r="H1" s="590"/>
      <c r="I1" s="590"/>
      <c r="J1" s="590"/>
      <c r="K1" s="590"/>
      <c r="L1" s="590"/>
      <c r="M1" s="590"/>
      <c r="N1" s="590"/>
      <c r="O1" s="590"/>
      <c r="P1" s="590"/>
      <c r="Q1" s="590"/>
      <c r="R1" s="590"/>
      <c r="S1" s="590"/>
      <c r="T1" s="590"/>
      <c r="U1" s="590"/>
      <c r="V1" s="590"/>
    </row>
    <row r="2" spans="1:278" ht="39">
      <c r="A2" s="596"/>
      <c r="B2" s="597"/>
      <c r="C2" s="598"/>
      <c r="D2" s="183"/>
      <c r="E2" s="591"/>
      <c r="F2" s="592"/>
      <c r="G2" s="592"/>
      <c r="H2" s="592"/>
      <c r="I2" s="592"/>
      <c r="J2" s="592"/>
      <c r="K2" s="592"/>
      <c r="L2" s="592"/>
      <c r="M2" s="592"/>
      <c r="N2" s="592"/>
      <c r="O2" s="592"/>
      <c r="P2" s="592"/>
      <c r="Q2" s="592"/>
      <c r="R2" s="592"/>
      <c r="S2" s="592"/>
      <c r="T2" s="592"/>
      <c r="U2" s="592"/>
      <c r="V2" s="592"/>
    </row>
    <row r="3" spans="1:278" ht="39">
      <c r="A3" s="596"/>
      <c r="B3" s="597"/>
      <c r="C3" s="598"/>
      <c r="D3" s="184"/>
      <c r="E3" s="591"/>
      <c r="F3" s="592"/>
      <c r="G3" s="592"/>
      <c r="H3" s="592"/>
      <c r="I3" s="592"/>
      <c r="J3" s="592"/>
      <c r="K3" s="592"/>
      <c r="L3" s="592"/>
      <c r="M3" s="592"/>
      <c r="N3" s="592"/>
      <c r="O3" s="592"/>
      <c r="P3" s="592"/>
      <c r="Q3" s="592"/>
      <c r="R3" s="592"/>
      <c r="S3" s="592"/>
      <c r="T3" s="592"/>
      <c r="U3" s="592"/>
      <c r="V3" s="592"/>
    </row>
    <row r="4" spans="1:278" ht="43.5" customHeight="1">
      <c r="A4" s="616" t="s">
        <v>291</v>
      </c>
      <c r="B4" s="616"/>
      <c r="C4" s="617" t="s">
        <v>373</v>
      </c>
      <c r="D4" s="617"/>
      <c r="E4" s="617"/>
      <c r="F4" s="617"/>
      <c r="G4" s="617"/>
      <c r="H4" s="617"/>
      <c r="I4" s="617"/>
      <c r="J4" s="617"/>
      <c r="K4" s="617"/>
      <c r="L4" s="617"/>
      <c r="M4" s="617"/>
      <c r="N4" s="617"/>
      <c r="O4" s="617"/>
      <c r="P4" s="617"/>
      <c r="Q4" s="617"/>
      <c r="R4" s="617"/>
      <c r="S4" s="617"/>
      <c r="T4" s="617"/>
      <c r="U4" s="617"/>
      <c r="V4" s="617"/>
    </row>
    <row r="5" spans="1:278" ht="56.45" customHeight="1">
      <c r="A5" s="616" t="s">
        <v>292</v>
      </c>
      <c r="B5" s="616"/>
      <c r="C5" s="634" t="s">
        <v>293</v>
      </c>
      <c r="D5" s="634"/>
      <c r="E5" s="634"/>
      <c r="F5" s="634"/>
      <c r="G5" s="634"/>
      <c r="H5" s="634"/>
      <c r="I5" s="634"/>
      <c r="J5" s="634"/>
      <c r="K5" s="634"/>
      <c r="L5" s="634"/>
      <c r="M5" s="634"/>
      <c r="N5" s="634"/>
      <c r="O5" s="634"/>
      <c r="P5" s="634"/>
      <c r="Q5" s="634"/>
      <c r="R5" s="634"/>
      <c r="S5" s="634"/>
      <c r="T5" s="634"/>
      <c r="U5" s="634"/>
      <c r="V5" s="634"/>
    </row>
    <row r="6" spans="1:278" ht="51.75" customHeight="1">
      <c r="A6" s="616" t="s">
        <v>294</v>
      </c>
      <c r="B6" s="616"/>
      <c r="C6" s="617" t="s">
        <v>374</v>
      </c>
      <c r="D6" s="617"/>
      <c r="E6" s="617"/>
      <c r="F6" s="617"/>
      <c r="G6" s="617"/>
      <c r="H6" s="617"/>
      <c r="I6" s="617"/>
      <c r="J6" s="617"/>
      <c r="K6" s="617"/>
      <c r="L6" s="617"/>
      <c r="M6" s="617"/>
      <c r="N6" s="617"/>
      <c r="O6" s="617"/>
      <c r="P6" s="617"/>
      <c r="Q6" s="617"/>
      <c r="R6" s="617"/>
      <c r="S6" s="617"/>
      <c r="T6" s="617"/>
      <c r="U6" s="617"/>
      <c r="V6" s="617"/>
    </row>
    <row r="7" spans="1:278" ht="21" thickBot="1">
      <c r="A7" s="599" t="s">
        <v>296</v>
      </c>
      <c r="B7" s="599"/>
      <c r="C7" s="599"/>
      <c r="D7" s="600" t="s">
        <v>375</v>
      </c>
      <c r="E7" s="601"/>
      <c r="F7" s="601"/>
      <c r="G7" s="601"/>
      <c r="H7" s="601"/>
      <c r="I7" s="601"/>
      <c r="J7" s="601"/>
      <c r="K7" s="601"/>
      <c r="L7" s="601"/>
      <c r="M7" s="601"/>
      <c r="N7" s="601"/>
      <c r="O7" s="601"/>
      <c r="P7" s="601"/>
      <c r="Q7" s="601"/>
      <c r="R7" s="602"/>
      <c r="S7" s="182"/>
      <c r="T7" s="599" t="s">
        <v>376</v>
      </c>
      <c r="U7" s="599"/>
      <c r="V7" s="599"/>
    </row>
    <row r="8" spans="1:278" ht="84.75" customHeight="1" thickTop="1" thickBot="1">
      <c r="A8" s="603" t="s">
        <v>301</v>
      </c>
      <c r="B8" s="605" t="s">
        <v>377</v>
      </c>
      <c r="C8" s="607" t="s">
        <v>297</v>
      </c>
      <c r="D8" s="609" t="s">
        <v>378</v>
      </c>
      <c r="E8" s="611" t="s">
        <v>266</v>
      </c>
      <c r="F8" s="613" t="s">
        <v>379</v>
      </c>
      <c r="G8" s="614"/>
      <c r="H8" s="614"/>
      <c r="I8" s="614"/>
      <c r="J8" s="614"/>
      <c r="K8" s="615"/>
      <c r="L8" s="613" t="s">
        <v>380</v>
      </c>
      <c r="M8" s="614"/>
      <c r="N8" s="614"/>
      <c r="O8" s="614"/>
      <c r="P8" s="614"/>
      <c r="Q8" s="614"/>
      <c r="R8" s="614"/>
      <c r="S8" s="615"/>
      <c r="T8" s="185"/>
      <c r="U8" s="186"/>
      <c r="V8" s="187" t="s">
        <v>381</v>
      </c>
    </row>
    <row r="9" spans="1:278" s="173" customFormat="1" ht="125.25" customHeight="1" thickTop="1" thickBot="1">
      <c r="A9" s="604"/>
      <c r="B9" s="606"/>
      <c r="C9" s="608"/>
      <c r="D9" s="610"/>
      <c r="E9" s="612"/>
      <c r="F9" s="188" t="s">
        <v>268</v>
      </c>
      <c r="G9" s="188" t="s">
        <v>270</v>
      </c>
      <c r="H9" s="293" t="s">
        <v>382</v>
      </c>
      <c r="I9" s="188" t="s">
        <v>272</v>
      </c>
      <c r="J9" s="189" t="s">
        <v>383</v>
      </c>
      <c r="K9" s="188" t="s">
        <v>278</v>
      </c>
      <c r="L9" s="188" t="s">
        <v>384</v>
      </c>
      <c r="M9" s="171" t="s">
        <v>275</v>
      </c>
      <c r="N9" s="188" t="s">
        <v>385</v>
      </c>
      <c r="O9" s="188" t="s">
        <v>386</v>
      </c>
      <c r="P9" s="188" t="s">
        <v>387</v>
      </c>
      <c r="Q9" s="188" t="s">
        <v>388</v>
      </c>
      <c r="R9" s="189" t="s">
        <v>383</v>
      </c>
      <c r="S9" s="293" t="s">
        <v>389</v>
      </c>
      <c r="T9" s="190" t="s">
        <v>280</v>
      </c>
      <c r="U9" s="190" t="s">
        <v>282</v>
      </c>
      <c r="V9" s="191" t="s">
        <v>390</v>
      </c>
      <c r="W9" s="172"/>
      <c r="X9" s="172"/>
      <c r="Y9" s="172"/>
      <c r="Z9" s="172"/>
      <c r="AA9" s="172"/>
      <c r="AB9" s="172"/>
      <c r="AC9" s="172"/>
      <c r="AD9" s="172"/>
      <c r="AE9" s="172"/>
      <c r="AF9" s="172"/>
      <c r="AG9" s="172"/>
      <c r="AH9" s="172"/>
      <c r="AI9" s="172"/>
      <c r="AJ9" s="172"/>
      <c r="AK9" s="172"/>
      <c r="AL9" s="172"/>
      <c r="AM9" s="172"/>
      <c r="AN9" s="172"/>
      <c r="AO9" s="172"/>
      <c r="AP9" s="172"/>
      <c r="AQ9" s="172"/>
      <c r="AR9" s="172"/>
      <c r="AS9" s="172"/>
      <c r="AT9" s="172"/>
      <c r="AU9" s="172"/>
      <c r="AV9" s="172"/>
      <c r="AW9" s="172"/>
      <c r="AX9" s="172"/>
      <c r="AY9" s="172"/>
      <c r="AZ9" s="172"/>
      <c r="BA9" s="172"/>
      <c r="BB9" s="172"/>
      <c r="BC9" s="172"/>
      <c r="BD9" s="172"/>
      <c r="BE9" s="172"/>
      <c r="BF9" s="172"/>
      <c r="BG9" s="172"/>
      <c r="BH9" s="172"/>
      <c r="BI9" s="172"/>
      <c r="BJ9" s="172"/>
      <c r="BK9" s="172"/>
      <c r="BL9" s="172"/>
      <c r="BM9" s="172"/>
      <c r="BN9" s="172"/>
      <c r="BO9" s="172"/>
      <c r="BP9" s="172"/>
      <c r="BQ9" s="172"/>
      <c r="BR9" s="172"/>
      <c r="BS9" s="172"/>
      <c r="BT9" s="172"/>
      <c r="BU9" s="172"/>
      <c r="BV9" s="172"/>
      <c r="BW9" s="172"/>
      <c r="BX9" s="172"/>
      <c r="BY9" s="172"/>
      <c r="BZ9" s="172"/>
      <c r="CA9" s="172"/>
      <c r="CB9" s="172"/>
      <c r="CC9" s="172"/>
      <c r="CD9" s="172"/>
      <c r="CE9" s="172"/>
      <c r="CF9" s="172"/>
      <c r="CG9" s="172"/>
      <c r="CH9" s="172"/>
      <c r="CI9" s="172"/>
      <c r="CJ9" s="172"/>
      <c r="CK9" s="172"/>
      <c r="CL9" s="172"/>
      <c r="CM9" s="172"/>
      <c r="CN9" s="172"/>
      <c r="CO9" s="172"/>
      <c r="CP9" s="172"/>
      <c r="CQ9" s="172"/>
      <c r="CR9" s="172"/>
      <c r="CS9" s="172"/>
      <c r="CT9" s="172"/>
      <c r="CU9" s="172"/>
      <c r="CV9" s="172"/>
      <c r="CW9" s="172"/>
      <c r="CX9" s="172"/>
      <c r="CY9" s="172"/>
      <c r="CZ9" s="172"/>
      <c r="DA9" s="172"/>
      <c r="DB9" s="172"/>
      <c r="DC9" s="172"/>
      <c r="DD9" s="172"/>
      <c r="DE9" s="172"/>
      <c r="DF9" s="172"/>
      <c r="DG9" s="172"/>
      <c r="DH9" s="172"/>
      <c r="DI9" s="172"/>
      <c r="DJ9" s="172"/>
      <c r="DK9" s="172"/>
      <c r="DL9" s="172"/>
      <c r="DM9" s="172"/>
      <c r="DN9" s="172"/>
      <c r="DO9" s="172"/>
      <c r="DP9" s="172"/>
      <c r="DQ9" s="172"/>
      <c r="DR9" s="172"/>
      <c r="DS9" s="172"/>
      <c r="DT9" s="172"/>
      <c r="DU9" s="172"/>
      <c r="DV9" s="172"/>
      <c r="DW9" s="172"/>
      <c r="DX9" s="172"/>
      <c r="DY9" s="172"/>
      <c r="DZ9" s="172"/>
      <c r="EA9" s="172"/>
      <c r="EB9" s="172"/>
      <c r="EC9" s="172"/>
      <c r="ED9" s="172"/>
      <c r="EE9" s="172"/>
      <c r="EF9" s="172"/>
      <c r="EG9" s="172"/>
      <c r="EH9" s="172"/>
      <c r="EI9" s="172"/>
      <c r="EJ9" s="172"/>
      <c r="EK9" s="172"/>
      <c r="EL9" s="172"/>
      <c r="EM9" s="172"/>
      <c r="EN9" s="172"/>
      <c r="EO9" s="172"/>
      <c r="EP9" s="172"/>
      <c r="EQ9" s="172"/>
      <c r="ER9" s="172"/>
      <c r="ES9" s="172"/>
      <c r="ET9" s="172"/>
      <c r="EU9" s="172"/>
      <c r="EV9" s="172"/>
      <c r="EW9" s="172"/>
      <c r="EX9" s="172"/>
      <c r="EY9" s="172"/>
      <c r="EZ9" s="172"/>
      <c r="FA9" s="172"/>
      <c r="FB9" s="172"/>
      <c r="FC9" s="172"/>
      <c r="FD9" s="172"/>
      <c r="FE9" s="172"/>
      <c r="FF9" s="172"/>
      <c r="FG9" s="172"/>
      <c r="FH9" s="172"/>
      <c r="FI9" s="172"/>
      <c r="FJ9" s="172"/>
      <c r="FK9" s="172"/>
      <c r="FL9" s="172"/>
      <c r="FM9" s="172"/>
      <c r="FN9" s="172"/>
      <c r="FO9" s="172"/>
      <c r="FP9" s="172"/>
      <c r="FQ9" s="172"/>
      <c r="FR9" s="172"/>
      <c r="FS9" s="172"/>
      <c r="FT9" s="172"/>
      <c r="FU9" s="172"/>
      <c r="FV9" s="172"/>
      <c r="FW9" s="172"/>
      <c r="FX9" s="172"/>
      <c r="FY9" s="172"/>
      <c r="FZ9" s="172"/>
      <c r="GA9" s="172"/>
      <c r="GB9" s="172"/>
      <c r="GC9" s="172"/>
      <c r="GD9" s="172"/>
      <c r="GE9" s="172"/>
      <c r="GF9" s="172"/>
      <c r="GG9" s="172"/>
      <c r="GH9" s="172"/>
      <c r="GI9" s="172"/>
      <c r="GJ9" s="172"/>
      <c r="GK9" s="172"/>
      <c r="GL9" s="172"/>
      <c r="GM9" s="172"/>
      <c r="GN9" s="172"/>
      <c r="GO9" s="172"/>
      <c r="GP9" s="172"/>
      <c r="GQ9" s="172"/>
      <c r="GR9" s="172"/>
      <c r="GS9" s="172"/>
      <c r="GT9" s="172"/>
      <c r="GU9" s="172"/>
      <c r="GV9" s="172"/>
      <c r="GW9" s="172"/>
      <c r="GX9" s="172"/>
      <c r="GY9" s="172"/>
      <c r="GZ9" s="172"/>
      <c r="HA9" s="172"/>
      <c r="HB9" s="172"/>
      <c r="HC9" s="172"/>
      <c r="HD9" s="172"/>
      <c r="HE9" s="172"/>
      <c r="HF9" s="172"/>
      <c r="HG9" s="172"/>
      <c r="HH9" s="172"/>
      <c r="HI9" s="172"/>
      <c r="HJ9" s="172"/>
      <c r="HK9" s="172"/>
      <c r="HL9" s="172"/>
      <c r="HM9" s="172"/>
      <c r="HN9" s="172"/>
      <c r="HO9" s="172"/>
      <c r="HP9" s="172"/>
      <c r="HQ9" s="172"/>
      <c r="HR9" s="172"/>
      <c r="HS9" s="172"/>
      <c r="HT9" s="172"/>
      <c r="HU9" s="172"/>
      <c r="HV9" s="172"/>
      <c r="HW9" s="172"/>
      <c r="HX9" s="172"/>
      <c r="HY9" s="172"/>
      <c r="HZ9" s="172"/>
      <c r="IA9" s="172"/>
      <c r="IB9" s="172"/>
      <c r="IC9" s="172"/>
      <c r="ID9" s="172"/>
      <c r="IE9" s="172"/>
      <c r="IF9" s="172"/>
      <c r="IG9" s="172"/>
      <c r="IH9" s="172"/>
      <c r="II9" s="172"/>
      <c r="IJ9" s="172"/>
      <c r="IK9" s="172"/>
      <c r="IL9" s="172"/>
      <c r="IM9" s="172"/>
      <c r="IN9" s="172"/>
      <c r="IO9" s="172"/>
      <c r="IP9" s="172"/>
      <c r="IQ9" s="172"/>
      <c r="IR9" s="172"/>
      <c r="IS9" s="172"/>
      <c r="IT9" s="172"/>
      <c r="IU9" s="172"/>
      <c r="IV9" s="172"/>
      <c r="IW9" s="172"/>
      <c r="IX9" s="172"/>
      <c r="IY9" s="172"/>
      <c r="IZ9" s="172"/>
      <c r="JA9" s="172"/>
      <c r="JB9" s="172"/>
      <c r="JC9" s="172"/>
      <c r="JD9" s="172"/>
      <c r="JE9" s="172"/>
      <c r="JF9" s="172"/>
      <c r="JG9" s="172"/>
      <c r="JH9" s="172"/>
      <c r="JI9" s="172"/>
      <c r="JJ9" s="172"/>
      <c r="JK9" s="172"/>
      <c r="JL9" s="172"/>
      <c r="JM9" s="172"/>
      <c r="JN9" s="172"/>
      <c r="JO9" s="172"/>
      <c r="JP9" s="172"/>
      <c r="JQ9" s="172"/>
      <c r="JR9" s="172"/>
    </row>
    <row r="10" spans="1:278" ht="246" customHeight="1">
      <c r="A10" s="583">
        <f>'5- Identificación de Riesgos'!A10</f>
        <v>1</v>
      </c>
      <c r="B10" s="631" t="str">
        <f>'5- Identificación de Riesgos'!B10</f>
        <v>Efectuar el reparto judicial sin el cumplimiento de los requisitos.
(GESTION DE REPARTO)</v>
      </c>
      <c r="C10" s="192" t="str">
        <f>'5- Identificación de Riesgos'!D10</f>
        <v>1. Errores de digitación en el software de reparto o herramienta tecnológica.</v>
      </c>
      <c r="D10" s="181"/>
      <c r="E10" s="193" t="s">
        <v>391</v>
      </c>
      <c r="F10" s="175" t="s">
        <v>392</v>
      </c>
      <c r="G10" s="175" t="s">
        <v>392</v>
      </c>
      <c r="H10" s="175" t="s">
        <v>392</v>
      </c>
      <c r="I10" s="175" t="s">
        <v>392</v>
      </c>
      <c r="J10" s="194">
        <f>COUNTIF(F10:I10,"SI")/4</f>
        <v>1</v>
      </c>
      <c r="K10" s="586">
        <f>AVERAGE(J10:J19)</f>
        <v>1</v>
      </c>
      <c r="L10" s="175" t="str">
        <f>'5- Identificación de Riesgos'!I10</f>
        <v>Interrupción o afectación en la prestación del servicio judicial</v>
      </c>
      <c r="M10" s="227" t="s">
        <v>393</v>
      </c>
      <c r="N10" s="175" t="s">
        <v>392</v>
      </c>
      <c r="O10" s="175" t="s">
        <v>392</v>
      </c>
      <c r="P10" s="175" t="s">
        <v>392</v>
      </c>
      <c r="Q10" s="175" t="s">
        <v>392</v>
      </c>
      <c r="R10" s="194">
        <f>SUM(COUNTIF(N10,"SI")*25%,COUNTIF(O10,"SI")*40%,COUNTIF(P10,"SI")*25%,COUNTIF(Q10,"SI")*10%)</f>
        <v>1</v>
      </c>
      <c r="S10" s="622">
        <f>AVERAGE(R10:R19)</f>
        <v>0.9375</v>
      </c>
      <c r="T10" s="619"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Muy Baja - 1</v>
      </c>
      <c r="U10" s="577"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Leve - 1</v>
      </c>
      <c r="V10" s="580" t="str">
        <f>CONCATENATE(VLOOKUP((LEFT(T10,LEN(T10)-4)&amp;LEFT(U10,LEN(U10)-4)),'9- Matriz de Calor '!$D$18:$E$42,2,0)," - ",RIGHT(T10,1)*RIGHT(U10,1))</f>
        <v>Bajo - 1</v>
      </c>
    </row>
    <row r="11" spans="1:278" ht="207.75" customHeight="1">
      <c r="A11" s="584"/>
      <c r="B11" s="632"/>
      <c r="C11" s="195" t="str">
        <f>'5- Identificación de Riesgos'!D11</f>
        <v>2. Incumplimiento del procedimiento de reparto.</v>
      </c>
      <c r="D11" s="176"/>
      <c r="E11" s="196" t="s">
        <v>394</v>
      </c>
      <c r="F11" s="177" t="s">
        <v>392</v>
      </c>
      <c r="G11" s="177" t="s">
        <v>392</v>
      </c>
      <c r="H11" s="177" t="s">
        <v>392</v>
      </c>
      <c r="I11" s="177" t="s">
        <v>392</v>
      </c>
      <c r="J11" s="197">
        <f t="shared" ref="J11:J24" si="0">COUNTIF(F11:I11,"SI")/4</f>
        <v>1</v>
      </c>
      <c r="K11" s="587"/>
      <c r="L11" s="177" t="str">
        <f>'5- Identificación de Riesgos'!I11</f>
        <v>Afectación de reputacion,imagén,  credibilidad, satisfacción de usuarios y PI</v>
      </c>
      <c r="M11" s="227" t="s">
        <v>395</v>
      </c>
      <c r="N11" s="177" t="s">
        <v>392</v>
      </c>
      <c r="O11" s="177" t="s">
        <v>392</v>
      </c>
      <c r="P11" s="177" t="s">
        <v>392</v>
      </c>
      <c r="Q11" s="177" t="s">
        <v>392</v>
      </c>
      <c r="R11" s="197">
        <f t="shared" ref="R11:R23" si="1">SUM(COUNTIF(N11,"SI")*25%,COUNTIF(O11,"SI")*40%,COUNTIF(P11,"SI")*25%,COUNTIF(Q11,"SI")*10%)</f>
        <v>1</v>
      </c>
      <c r="S11" s="623"/>
      <c r="T11" s="620"/>
      <c r="U11" s="578"/>
      <c r="V11" s="581"/>
    </row>
    <row r="12" spans="1:278" ht="250.5" customHeight="1">
      <c r="A12" s="584"/>
      <c r="B12" s="632"/>
      <c r="C12" s="195" t="str">
        <f>'5- Identificación de Riesgos'!D12</f>
        <v>3. Falta de seguimiento y control al cumplimiento efectivo de la actividad de reparto.</v>
      </c>
      <c r="D12" s="176"/>
      <c r="E12" s="196" t="s">
        <v>396</v>
      </c>
      <c r="F12" s="177" t="s">
        <v>392</v>
      </c>
      <c r="G12" s="177" t="s">
        <v>392</v>
      </c>
      <c r="H12" s="177" t="s">
        <v>392</v>
      </c>
      <c r="I12" s="177" t="s">
        <v>392</v>
      </c>
      <c r="J12" s="197">
        <f t="shared" si="0"/>
        <v>1</v>
      </c>
      <c r="K12" s="587"/>
      <c r="L12" s="177" t="str">
        <f>'5- Identificación de Riesgos'!I12</f>
        <v>Incumplimiento de las metas establecidas</v>
      </c>
      <c r="M12" s="228" t="s">
        <v>397</v>
      </c>
      <c r="N12" s="177" t="s">
        <v>392</v>
      </c>
      <c r="O12" s="177" t="s">
        <v>392</v>
      </c>
      <c r="P12" s="177" t="s">
        <v>392</v>
      </c>
      <c r="Q12" s="177" t="s">
        <v>392</v>
      </c>
      <c r="R12" s="197">
        <f t="shared" si="1"/>
        <v>1</v>
      </c>
      <c r="S12" s="623"/>
      <c r="T12" s="620"/>
      <c r="U12" s="578"/>
      <c r="V12" s="581"/>
    </row>
    <row r="13" spans="1:278" ht="302.25" customHeight="1">
      <c r="A13" s="584"/>
      <c r="B13" s="632"/>
      <c r="C13" s="195" t="str">
        <f>'5- Identificación de Riesgos'!D13</f>
        <v>4. Fallas en el servicio de internet,  conectividad  irregular.</v>
      </c>
      <c r="D13" s="176"/>
      <c r="E13" s="196" t="s">
        <v>398</v>
      </c>
      <c r="F13" s="177" t="s">
        <v>392</v>
      </c>
      <c r="G13" s="177" t="s">
        <v>392</v>
      </c>
      <c r="H13" s="177" t="s">
        <v>392</v>
      </c>
      <c r="I13" s="177" t="s">
        <v>392</v>
      </c>
      <c r="J13" s="197">
        <f t="shared" si="0"/>
        <v>1</v>
      </c>
      <c r="K13" s="587"/>
      <c r="L13" s="177" t="str">
        <f>'5- Identificación de Riesgos'!I13</f>
        <v>Interrupción o afectación en la prestación del servicio administrativo</v>
      </c>
      <c r="M13" s="228" t="s">
        <v>399</v>
      </c>
      <c r="N13" s="177" t="s">
        <v>400</v>
      </c>
      <c r="O13" s="177" t="s">
        <v>392</v>
      </c>
      <c r="P13" s="177" t="s">
        <v>392</v>
      </c>
      <c r="Q13" s="177" t="s">
        <v>392</v>
      </c>
      <c r="R13" s="197">
        <f t="shared" si="1"/>
        <v>0.75</v>
      </c>
      <c r="S13" s="623"/>
      <c r="T13" s="620"/>
      <c r="U13" s="578"/>
      <c r="V13" s="581"/>
    </row>
    <row r="14" spans="1:278">
      <c r="A14" s="584"/>
      <c r="B14" s="632"/>
      <c r="C14" s="195"/>
      <c r="D14" s="176"/>
      <c r="E14" s="199"/>
      <c r="F14" s="177"/>
      <c r="G14" s="177"/>
      <c r="H14" s="177"/>
      <c r="I14" s="177"/>
      <c r="J14" s="197"/>
      <c r="K14" s="587"/>
      <c r="L14" s="177"/>
      <c r="M14" s="198"/>
      <c r="N14" s="177"/>
      <c r="O14" s="177"/>
      <c r="P14" s="177"/>
      <c r="Q14" s="177"/>
      <c r="R14" s="197"/>
      <c r="S14" s="623"/>
      <c r="T14" s="620"/>
      <c r="U14" s="578"/>
      <c r="V14" s="581"/>
    </row>
    <row r="15" spans="1:278">
      <c r="A15" s="584"/>
      <c r="B15" s="632"/>
      <c r="C15" s="195"/>
      <c r="D15" s="176"/>
      <c r="E15" s="196"/>
      <c r="F15" s="177"/>
      <c r="G15" s="177"/>
      <c r="H15" s="177"/>
      <c r="I15" s="177"/>
      <c r="J15" s="197"/>
      <c r="K15" s="587"/>
      <c r="L15" s="177">
        <f>'5- Identificación de Riesgos'!I15</f>
        <v>0</v>
      </c>
      <c r="M15" s="200"/>
      <c r="N15" s="177"/>
      <c r="O15" s="177"/>
      <c r="P15" s="177"/>
      <c r="Q15" s="177"/>
      <c r="R15" s="197"/>
      <c r="S15" s="623"/>
      <c r="T15" s="620"/>
      <c r="U15" s="578"/>
      <c r="V15" s="581"/>
    </row>
    <row r="16" spans="1:278">
      <c r="A16" s="584"/>
      <c r="B16" s="632"/>
      <c r="C16" s="195"/>
      <c r="D16" s="176"/>
      <c r="E16" s="196"/>
      <c r="F16" s="177"/>
      <c r="G16" s="177"/>
      <c r="H16" s="177"/>
      <c r="I16" s="177"/>
      <c r="J16" s="197"/>
      <c r="K16" s="587"/>
      <c r="L16" s="177">
        <f>'5- Identificación de Riesgos'!I16</f>
        <v>0</v>
      </c>
      <c r="M16" s="200"/>
      <c r="N16" s="177"/>
      <c r="O16" s="177"/>
      <c r="P16" s="177"/>
      <c r="Q16" s="177"/>
      <c r="R16" s="197"/>
      <c r="S16" s="623"/>
      <c r="T16" s="620"/>
      <c r="U16" s="578"/>
      <c r="V16" s="581"/>
    </row>
    <row r="17" spans="1:22">
      <c r="A17" s="584"/>
      <c r="B17" s="632"/>
      <c r="C17" s="195"/>
      <c r="D17" s="176"/>
      <c r="E17" s="196"/>
      <c r="F17" s="177"/>
      <c r="G17" s="177"/>
      <c r="H17" s="177"/>
      <c r="I17" s="177"/>
      <c r="J17" s="197"/>
      <c r="K17" s="587"/>
      <c r="L17" s="177">
        <f>'5- Identificación de Riesgos'!I17</f>
        <v>0</v>
      </c>
      <c r="M17" s="200"/>
      <c r="N17" s="177"/>
      <c r="O17" s="177"/>
      <c r="P17" s="177"/>
      <c r="Q17" s="177"/>
      <c r="R17" s="197"/>
      <c r="S17" s="623"/>
      <c r="T17" s="620"/>
      <c r="U17" s="578"/>
      <c r="V17" s="581"/>
    </row>
    <row r="18" spans="1:22">
      <c r="A18" s="584"/>
      <c r="B18" s="632"/>
      <c r="C18" s="195"/>
      <c r="D18" s="176"/>
      <c r="E18" s="196"/>
      <c r="F18" s="177"/>
      <c r="G18" s="177"/>
      <c r="H18" s="177"/>
      <c r="I18" s="177"/>
      <c r="J18" s="197"/>
      <c r="K18" s="587"/>
      <c r="L18" s="177">
        <f>'5- Identificación de Riesgos'!I18</f>
        <v>0</v>
      </c>
      <c r="M18" s="200"/>
      <c r="N18" s="177"/>
      <c r="O18" s="177"/>
      <c r="P18" s="177"/>
      <c r="Q18" s="177"/>
      <c r="R18" s="197"/>
      <c r="S18" s="623"/>
      <c r="T18" s="620"/>
      <c r="U18" s="578"/>
      <c r="V18" s="581"/>
    </row>
    <row r="19" spans="1:22">
      <c r="A19" s="585"/>
      <c r="B19" s="633"/>
      <c r="C19" s="201"/>
      <c r="D19" s="178"/>
      <c r="E19" s="202"/>
      <c r="F19" s="179"/>
      <c r="G19" s="179"/>
      <c r="H19" s="179"/>
      <c r="I19" s="179"/>
      <c r="J19" s="203"/>
      <c r="K19" s="588"/>
      <c r="L19" s="179">
        <f>'5- Identificación de Riesgos'!I19</f>
        <v>0</v>
      </c>
      <c r="M19" s="204"/>
      <c r="N19" s="179"/>
      <c r="O19" s="179"/>
      <c r="P19" s="179"/>
      <c r="Q19" s="179"/>
      <c r="R19" s="203"/>
      <c r="S19" s="624"/>
      <c r="T19" s="621"/>
      <c r="U19" s="579"/>
      <c r="V19" s="582"/>
    </row>
    <row r="20" spans="1:22" ht="310.5" customHeight="1">
      <c r="A20" s="583">
        <f>'5- Identificación de Riesgos'!A20</f>
        <v>2</v>
      </c>
      <c r="B20" s="625" t="str">
        <f>'5- Identificación de Riesgos'!B20</f>
        <v xml:space="preserve"> Efectuar Citaciones/Comunicaciones/Notificaciones que no cumplan con los requisitos
(GESTION DE CO/CI/NO)</v>
      </c>
      <c r="C20" s="205" t="str">
        <f>'5- Identificación de Riesgos'!D20</f>
        <v>1.  Incumplimiento del procedimiento de Citaciones/Comunicaciones/Notificaciones</v>
      </c>
      <c r="D20" s="174"/>
      <c r="E20" s="206" t="s">
        <v>401</v>
      </c>
      <c r="F20" s="180" t="s">
        <v>392</v>
      </c>
      <c r="G20" s="180" t="s">
        <v>392</v>
      </c>
      <c r="H20" s="180" t="s">
        <v>392</v>
      </c>
      <c r="I20" s="180" t="s">
        <v>392</v>
      </c>
      <c r="J20" s="207">
        <f t="shared" si="0"/>
        <v>1</v>
      </c>
      <c r="K20" s="627">
        <f>AVERAGE(J20:J29)</f>
        <v>1</v>
      </c>
      <c r="L20" s="180" t="str">
        <f>'5- Identificación de Riesgos'!I20</f>
        <v>Interrupción o afectación en la prestación del servicio judicial</v>
      </c>
      <c r="M20" s="294" t="s">
        <v>402</v>
      </c>
      <c r="N20" s="180" t="s">
        <v>392</v>
      </c>
      <c r="O20" s="180" t="s">
        <v>392</v>
      </c>
      <c r="P20" s="180" t="s">
        <v>392</v>
      </c>
      <c r="Q20" s="180" t="s">
        <v>392</v>
      </c>
      <c r="R20" s="207">
        <f t="shared" si="1"/>
        <v>1</v>
      </c>
      <c r="S20" s="627">
        <f>AVERAGE(R20:R29)</f>
        <v>0.9375</v>
      </c>
      <c r="T20" s="574" t="str">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Muy Baja - 1</v>
      </c>
      <c r="U20" s="577" t="str">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Leve - 1</v>
      </c>
      <c r="V20" s="580" t="str">
        <f>CONCATENATE(VLOOKUP((LEFT(T20,LEN(T20)-4)&amp;LEFT(U20,LEN(U20)-4)),'9- Matriz de Calor '!$D$18:$E$42,2,0)," - ",RIGHT(T20,1)*RIGHT(U20,1))</f>
        <v>Bajo - 1</v>
      </c>
    </row>
    <row r="21" spans="1:22" ht="409.5">
      <c r="A21" s="584"/>
      <c r="B21" s="578"/>
      <c r="C21" s="195" t="str">
        <f>'5- Identificación de Riesgos'!D21</f>
        <v xml:space="preserve">2. Falta de seguimiento y control al cumplimiento efectivo de tramite de Citación/Comunicación/Notificación 
</v>
      </c>
      <c r="D21" s="176"/>
      <c r="E21" s="196" t="s">
        <v>403</v>
      </c>
      <c r="F21" s="177" t="s">
        <v>392</v>
      </c>
      <c r="G21" s="177" t="s">
        <v>392</v>
      </c>
      <c r="H21" s="177" t="s">
        <v>392</v>
      </c>
      <c r="I21" s="177" t="s">
        <v>392</v>
      </c>
      <c r="J21" s="197">
        <f t="shared" si="0"/>
        <v>1</v>
      </c>
      <c r="K21" s="587"/>
      <c r="L21" s="177" t="str">
        <f>'5- Identificación de Riesgos'!I21</f>
        <v>Afectación de reputacion,imagén,  credibilidad, satisfacción de usuarios y PI</v>
      </c>
      <c r="M21" s="294" t="s">
        <v>404</v>
      </c>
      <c r="N21" s="177" t="s">
        <v>392</v>
      </c>
      <c r="O21" s="177" t="s">
        <v>392</v>
      </c>
      <c r="P21" s="177" t="s">
        <v>392</v>
      </c>
      <c r="Q21" s="177" t="s">
        <v>392</v>
      </c>
      <c r="R21" s="197">
        <f t="shared" si="1"/>
        <v>1</v>
      </c>
      <c r="S21" s="587"/>
      <c r="T21" s="575"/>
      <c r="U21" s="578"/>
      <c r="V21" s="581"/>
    </row>
    <row r="22" spans="1:22" ht="202.5" customHeight="1">
      <c r="A22" s="584"/>
      <c r="B22" s="578"/>
      <c r="C22" s="195" t="str">
        <f>'5- Identificación de Riesgos'!D22</f>
        <v>3. Fallas en el correo electronico o errores en la configuracion de la herramienta tecnológica,  fallas en el servicio de internet, conectividad  irregular.</v>
      </c>
      <c r="D22" s="176"/>
      <c r="E22" s="196" t="s">
        <v>405</v>
      </c>
      <c r="F22" s="177" t="s">
        <v>392</v>
      </c>
      <c r="G22" s="177" t="s">
        <v>392</v>
      </c>
      <c r="H22" s="177" t="s">
        <v>392</v>
      </c>
      <c r="I22" s="177" t="s">
        <v>392</v>
      </c>
      <c r="J22" s="197">
        <f t="shared" si="0"/>
        <v>1</v>
      </c>
      <c r="K22" s="587"/>
      <c r="L22" s="177" t="str">
        <f>'5- Identificación de Riesgos'!I22</f>
        <v>Interrupción o afectación en la prestación del servicio administrativo</v>
      </c>
      <c r="M22" s="295" t="s">
        <v>406</v>
      </c>
      <c r="N22" s="177" t="s">
        <v>392</v>
      </c>
      <c r="O22" s="177" t="s">
        <v>392</v>
      </c>
      <c r="P22" s="177" t="s">
        <v>392</v>
      </c>
      <c r="Q22" s="177" t="s">
        <v>392</v>
      </c>
      <c r="R22" s="197">
        <f t="shared" si="1"/>
        <v>1</v>
      </c>
      <c r="S22" s="587"/>
      <c r="T22" s="575"/>
      <c r="U22" s="578"/>
      <c r="V22" s="581"/>
    </row>
    <row r="23" spans="1:22" ht="241.5" customHeight="1">
      <c r="A23" s="584"/>
      <c r="B23" s="578"/>
      <c r="C23" s="195" t="str">
        <f>'5- Identificación de Riesgos'!D23</f>
        <v>4. No contar con el apoyo externo (4-72, Secretaria de gobierno de Pereira) requerido para la entrega de Citaciones/Comunicaciones/Notificaciones</v>
      </c>
      <c r="D23" s="176"/>
      <c r="E23" s="196" t="s">
        <v>407</v>
      </c>
      <c r="F23" s="177" t="s">
        <v>392</v>
      </c>
      <c r="G23" s="177" t="s">
        <v>392</v>
      </c>
      <c r="H23" s="177" t="s">
        <v>392</v>
      </c>
      <c r="I23" s="177" t="s">
        <v>392</v>
      </c>
      <c r="J23" s="197">
        <f t="shared" si="0"/>
        <v>1</v>
      </c>
      <c r="K23" s="587"/>
      <c r="L23" s="177" t="str">
        <f>'5- Identificación de Riesgos'!I23</f>
        <v>Incumplimiento de las metas establecidas</v>
      </c>
      <c r="M23" s="296" t="s">
        <v>408</v>
      </c>
      <c r="N23" s="177" t="s">
        <v>400</v>
      </c>
      <c r="O23" s="177" t="s">
        <v>392</v>
      </c>
      <c r="P23" s="177" t="s">
        <v>392</v>
      </c>
      <c r="Q23" s="177" t="s">
        <v>392</v>
      </c>
      <c r="R23" s="197">
        <f t="shared" si="1"/>
        <v>0.75</v>
      </c>
      <c r="S23" s="587"/>
      <c r="T23" s="575"/>
      <c r="U23" s="578"/>
      <c r="V23" s="581"/>
    </row>
    <row r="24" spans="1:22" ht="198">
      <c r="A24" s="584"/>
      <c r="B24" s="578"/>
      <c r="C24" s="195">
        <f>'5- Identificación de Riesgos'!D24</f>
        <v>0</v>
      </c>
      <c r="D24" s="176"/>
      <c r="E24" s="196" t="s">
        <v>398</v>
      </c>
      <c r="F24" s="177" t="s">
        <v>392</v>
      </c>
      <c r="G24" s="177" t="s">
        <v>392</v>
      </c>
      <c r="H24" s="177" t="s">
        <v>392</v>
      </c>
      <c r="I24" s="177" t="s">
        <v>392</v>
      </c>
      <c r="J24" s="197">
        <f t="shared" si="0"/>
        <v>1</v>
      </c>
      <c r="K24" s="587"/>
      <c r="L24" s="177"/>
      <c r="M24" s="198"/>
      <c r="N24" s="177"/>
      <c r="O24" s="177"/>
      <c r="P24" s="177"/>
      <c r="Q24" s="177"/>
      <c r="R24" s="197"/>
      <c r="S24" s="587"/>
      <c r="T24" s="575"/>
      <c r="U24" s="578"/>
      <c r="V24" s="581"/>
    </row>
    <row r="25" spans="1:22" ht="57.75" customHeight="1">
      <c r="A25" s="584"/>
      <c r="B25" s="578"/>
      <c r="C25" s="195">
        <f>'5- Identificación de Riesgos'!D25</f>
        <v>0</v>
      </c>
      <c r="D25" s="176"/>
      <c r="E25" s="196"/>
      <c r="F25" s="177"/>
      <c r="G25" s="177"/>
      <c r="H25" s="177"/>
      <c r="I25" s="177"/>
      <c r="J25" s="197"/>
      <c r="K25" s="587"/>
      <c r="L25" s="177"/>
      <c r="M25" s="200"/>
      <c r="N25" s="177"/>
      <c r="O25" s="177"/>
      <c r="P25" s="177"/>
      <c r="Q25" s="177"/>
      <c r="R25" s="197"/>
      <c r="S25" s="587"/>
      <c r="T25" s="575"/>
      <c r="U25" s="578"/>
      <c r="V25" s="581"/>
    </row>
    <row r="26" spans="1:22">
      <c r="A26" s="584"/>
      <c r="B26" s="578"/>
      <c r="C26" s="195">
        <f>'5- Identificación de Riesgos'!D26</f>
        <v>0</v>
      </c>
      <c r="D26" s="176"/>
      <c r="E26" s="196"/>
      <c r="F26" s="177"/>
      <c r="G26" s="177"/>
      <c r="H26" s="177"/>
      <c r="I26" s="177"/>
      <c r="J26" s="197"/>
      <c r="K26" s="587"/>
      <c r="L26" s="177"/>
      <c r="M26" s="200"/>
      <c r="N26" s="177"/>
      <c r="O26" s="177"/>
      <c r="P26" s="177"/>
      <c r="Q26" s="177"/>
      <c r="R26" s="197"/>
      <c r="S26" s="587"/>
      <c r="T26" s="575"/>
      <c r="U26" s="578"/>
      <c r="V26" s="581"/>
    </row>
    <row r="27" spans="1:22">
      <c r="A27" s="584"/>
      <c r="B27" s="578"/>
      <c r="C27" s="195">
        <f>'5- Identificación de Riesgos'!D27</f>
        <v>0</v>
      </c>
      <c r="D27" s="176"/>
      <c r="E27" s="196"/>
      <c r="F27" s="177"/>
      <c r="G27" s="177"/>
      <c r="H27" s="177"/>
      <c r="I27" s="177"/>
      <c r="J27" s="197"/>
      <c r="K27" s="587"/>
      <c r="L27" s="177"/>
      <c r="M27" s="200"/>
      <c r="N27" s="177"/>
      <c r="O27" s="177"/>
      <c r="P27" s="177"/>
      <c r="Q27" s="177"/>
      <c r="R27" s="197"/>
      <c r="S27" s="587"/>
      <c r="T27" s="575"/>
      <c r="U27" s="578"/>
      <c r="V27" s="581"/>
    </row>
    <row r="28" spans="1:22">
      <c r="A28" s="584"/>
      <c r="B28" s="578"/>
      <c r="C28" s="195">
        <f>'5- Identificación de Riesgos'!D28</f>
        <v>0</v>
      </c>
      <c r="D28" s="176"/>
      <c r="E28" s="196"/>
      <c r="F28" s="177"/>
      <c r="G28" s="177"/>
      <c r="H28" s="177"/>
      <c r="I28" s="177"/>
      <c r="J28" s="197"/>
      <c r="K28" s="587"/>
      <c r="L28" s="177"/>
      <c r="M28" s="200"/>
      <c r="N28" s="177"/>
      <c r="O28" s="177"/>
      <c r="P28" s="177"/>
      <c r="Q28" s="177"/>
      <c r="R28" s="197"/>
      <c r="S28" s="587"/>
      <c r="T28" s="575"/>
      <c r="U28" s="578"/>
      <c r="V28" s="581"/>
    </row>
    <row r="29" spans="1:22">
      <c r="A29" s="618"/>
      <c r="B29" s="626"/>
      <c r="C29" s="208">
        <f>'5- Identificación de Riesgos'!D29</f>
        <v>0</v>
      </c>
      <c r="D29" s="209"/>
      <c r="E29" s="210"/>
      <c r="F29" s="211"/>
      <c r="G29" s="211"/>
      <c r="H29" s="211"/>
      <c r="I29" s="211"/>
      <c r="J29" s="212"/>
      <c r="K29" s="628"/>
      <c r="L29" s="211">
        <f>'5- Identificación de Riesgos'!I29</f>
        <v>0</v>
      </c>
      <c r="M29" s="213"/>
      <c r="N29" s="211"/>
      <c r="O29" s="211"/>
      <c r="P29" s="211"/>
      <c r="Q29" s="211"/>
      <c r="R29" s="212"/>
      <c r="S29" s="628"/>
      <c r="T29" s="630"/>
      <c r="U29" s="626"/>
      <c r="V29" s="629"/>
    </row>
    <row r="30" spans="1:22" ht="231" customHeight="1">
      <c r="A30" s="583">
        <f>'5- Identificación de Riesgos'!A30</f>
        <v>3</v>
      </c>
      <c r="B30" s="577" t="str">
        <f>'5- Identificación de Riesgos'!B30</f>
        <v>Incumplimiento en la gestión de solicitudes para la programación de audiencias o hacerlo sin cumplir los requisitos
(GESTION DE AUDIENCIAS)</v>
      </c>
      <c r="C30" s="192" t="str">
        <f>'5- Identificación de Riesgos'!D30</f>
        <v>1. Omisión en la gestión de la comunicación a alguno de los sujetos procesales a la audiencia virtual o presencial, de conformidad con la información aportada en la planilla de notificación de audiencia.</v>
      </c>
      <c r="D30" s="181"/>
      <c r="E30" s="297" t="s">
        <v>409</v>
      </c>
      <c r="F30" s="175" t="s">
        <v>392</v>
      </c>
      <c r="G30" s="175" t="s">
        <v>392</v>
      </c>
      <c r="H30" s="175" t="s">
        <v>392</v>
      </c>
      <c r="I30" s="175" t="s">
        <v>392</v>
      </c>
      <c r="J30" s="194">
        <f t="shared" ref="J30:J62" si="2">COUNTIF(F30:I30,"SI")/4</f>
        <v>1</v>
      </c>
      <c r="K30" s="586">
        <f>AVERAGE(J30:J39)</f>
        <v>1</v>
      </c>
      <c r="L30" s="175" t="str">
        <f>'5- Identificación de Riesgos'!I30</f>
        <v>Interrupción o afectación en la prestación del servicio judicial</v>
      </c>
      <c r="M30" s="193" t="s">
        <v>410</v>
      </c>
      <c r="N30" s="175" t="s">
        <v>392</v>
      </c>
      <c r="O30" s="175" t="s">
        <v>392</v>
      </c>
      <c r="P30" s="175" t="s">
        <v>392</v>
      </c>
      <c r="Q30" s="175" t="s">
        <v>392</v>
      </c>
      <c r="R30" s="194">
        <f t="shared" ref="R30:R62" si="3">SUM(COUNTIF(N30,"SI")*25%,COUNTIF(O30,"SI")*40%,COUNTIF(P30,"SI")*25%,COUNTIF(Q30,"SI")*10%)</f>
        <v>1</v>
      </c>
      <c r="S30" s="622">
        <f t="shared" ref="S30" si="4">AVERAGE(R30:R39)</f>
        <v>0.91666666666666663</v>
      </c>
      <c r="T30" s="619" t="str">
        <f>CONCATENATE(INDEX('8- Políticas de Administración '!$B$6:$F$10,MATCH(ROUND(IF((RIGHT('5- Identificación de Riesgos'!H30,1)-'6- Valoración Controles'!K30)&lt;1,1,(RIGHT('5- Identificación de Riesgos'!H30,1)-'6- Valoración Controles'!K30)),0),'8- Políticas de Administración '!$F$6:$F$10,0),1)," - ",ROUND(IF((RIGHT('5- Identificación de Riesgos'!H30,1)-'6- Valoración Controles'!K30)&lt;1,1,(RIGHT('5- Identificación de Riesgos'!H30,1)-'6- Valoración Controles'!K30)),0))</f>
        <v>Muy Baja - 1</v>
      </c>
      <c r="U30" s="577" t="str">
        <f>CONCATENATE(INDEX('8- Políticas de Administración '!$B$17:$F$21,MATCH(ROUND(IF((RIGHT('5- Identificación de Riesgos'!M30,1)-'6- Valoración Controles'!S30)&lt;1,1,(RIGHT('5- Identificación de Riesgos'!M30,1)-'6- Valoración Controles'!S30)),0),'8- Políticas de Administración '!$F$17:$F$21,0),1)," - ",ROUND(IF((RIGHT('5- Identificación de Riesgos'!M30,1)-'6- Valoración Controles'!S30)&lt;1,1,(RIGHT('5- Identificación de Riesgos'!M30,1)-'6- Valoración Controles'!S30)),0))</f>
        <v>Leve - 1</v>
      </c>
      <c r="V30" s="580" t="str">
        <f>CONCATENATE(VLOOKUP((LEFT(T30,LEN(T30)-4)&amp;LEFT(U30,LEN(U30)-4)),'9- Matriz de Calor '!$D$18:$E$42,2,0)," - ",RIGHT(T30,1)*RIGHT(U30,1))</f>
        <v>Bajo - 1</v>
      </c>
    </row>
    <row r="31" spans="1:22" ht="256.5" customHeight="1">
      <c r="A31" s="584"/>
      <c r="B31" s="578"/>
      <c r="C31" s="195" t="str">
        <f>'5- Identificación de Riesgos'!D31</f>
        <v xml:space="preserve">2. Falta de tiempo para  la comunicación. 
Es decir, que el despacho programe con premura la audiencia, lo que dificulta la comunicación a través de todos los medios disponibles, solo pudiéndose agotar la llamada y el envío de correo electrónico a los sujetos procesales o solicitudes recibidas con errores en la digitación de las direcciones físicas o electrónicas  de las partes interesadas erradas o inexistentes. </v>
      </c>
      <c r="D31" s="176"/>
      <c r="E31" s="291" t="s">
        <v>411</v>
      </c>
      <c r="F31" s="177" t="s">
        <v>392</v>
      </c>
      <c r="G31" s="177" t="s">
        <v>392</v>
      </c>
      <c r="H31" s="177" t="s">
        <v>392</v>
      </c>
      <c r="I31" s="177" t="s">
        <v>392</v>
      </c>
      <c r="J31" s="197">
        <f t="shared" si="2"/>
        <v>1</v>
      </c>
      <c r="K31" s="587"/>
      <c r="L31" s="177" t="str">
        <f>'5- Identificación de Riesgos'!I31</f>
        <v>Interrupción o afectación en la prestación del servicio administrativo</v>
      </c>
      <c r="M31" s="292" t="s">
        <v>412</v>
      </c>
      <c r="N31" s="177" t="s">
        <v>392</v>
      </c>
      <c r="O31" s="177" t="s">
        <v>392</v>
      </c>
      <c r="P31" s="177" t="s">
        <v>392</v>
      </c>
      <c r="Q31" s="177" t="s">
        <v>392</v>
      </c>
      <c r="R31" s="197">
        <f t="shared" si="3"/>
        <v>1</v>
      </c>
      <c r="S31" s="623"/>
      <c r="T31" s="620"/>
      <c r="U31" s="578"/>
      <c r="V31" s="581"/>
    </row>
    <row r="32" spans="1:22" ht="195.75" customHeight="1">
      <c r="A32" s="584"/>
      <c r="B32" s="578"/>
      <c r="C32" s="195" t="str">
        <f>'5- Identificación de Riesgos'!D32</f>
        <v>3. Fallas en el servicio de internet,  conectividad  irregular.</v>
      </c>
      <c r="D32" s="176"/>
      <c r="E32" s="196" t="s">
        <v>398</v>
      </c>
      <c r="F32" s="177" t="s">
        <v>392</v>
      </c>
      <c r="G32" s="177" t="s">
        <v>392</v>
      </c>
      <c r="H32" s="177" t="s">
        <v>392</v>
      </c>
      <c r="I32" s="177" t="s">
        <v>392</v>
      </c>
      <c r="J32" s="197">
        <f t="shared" si="2"/>
        <v>1</v>
      </c>
      <c r="K32" s="587"/>
      <c r="L32" s="177" t="str">
        <f>'5- Identificación de Riesgos'!I32</f>
        <v>Incumplimiento de las metas establecidas</v>
      </c>
      <c r="M32" s="229" t="s">
        <v>399</v>
      </c>
      <c r="N32" s="177" t="s">
        <v>400</v>
      </c>
      <c r="O32" s="177" t="s">
        <v>392</v>
      </c>
      <c r="P32" s="177" t="s">
        <v>392</v>
      </c>
      <c r="Q32" s="177" t="s">
        <v>392</v>
      </c>
      <c r="R32" s="197">
        <f t="shared" si="3"/>
        <v>0.75</v>
      </c>
      <c r="S32" s="623"/>
      <c r="T32" s="620"/>
      <c r="U32" s="578"/>
      <c r="V32" s="581"/>
    </row>
    <row r="33" spans="1:22" ht="197.25" customHeight="1">
      <c r="A33" s="584"/>
      <c r="B33" s="578"/>
      <c r="C33" s="195" t="str">
        <f>'5- Identificación de Riesgos'!D33</f>
        <v>4.  Errores en la actualización de datos (proceso de reparto) al no incluir en el aplicativo a la totalidad de sujetos procesales o incluir datos incompletos o equivocados. 
NOTA… Es un producto que entrega otro proceso y que impacta en este.  Riesgo de reparto que queda identificado como causa para este proceso.</v>
      </c>
      <c r="D33" s="176"/>
      <c r="E33" s="196" t="s">
        <v>413</v>
      </c>
      <c r="F33" s="177" t="s">
        <v>392</v>
      </c>
      <c r="G33" s="177" t="s">
        <v>392</v>
      </c>
      <c r="H33" s="177" t="s">
        <v>392</v>
      </c>
      <c r="I33" s="177" t="s">
        <v>392</v>
      </c>
      <c r="J33" s="197">
        <f t="shared" si="2"/>
        <v>1</v>
      </c>
      <c r="K33" s="587"/>
      <c r="L33" s="177" t="str">
        <f>'5- Identificación de Riesgos'!I33</f>
        <v>Afectación de reputacion,imagén,  credibilidad, satisfacción de usuarios y PI</v>
      </c>
      <c r="M33" s="200"/>
      <c r="N33" s="177"/>
      <c r="O33" s="177"/>
      <c r="P33" s="177"/>
      <c r="Q33" s="177"/>
      <c r="R33" s="197"/>
      <c r="S33" s="623"/>
      <c r="T33" s="620"/>
      <c r="U33" s="578"/>
      <c r="V33" s="581"/>
    </row>
    <row r="34" spans="1:22">
      <c r="A34" s="584"/>
      <c r="B34" s="578"/>
      <c r="C34" s="195">
        <f>'5- Identificación de Riesgos'!D34</f>
        <v>0</v>
      </c>
      <c r="D34" s="176"/>
      <c r="E34" s="196"/>
      <c r="F34" s="177"/>
      <c r="G34" s="177"/>
      <c r="H34" s="177"/>
      <c r="I34" s="177"/>
      <c r="J34" s="197"/>
      <c r="K34" s="587"/>
      <c r="L34" s="177"/>
      <c r="M34" s="200"/>
      <c r="N34" s="177"/>
      <c r="O34" s="177"/>
      <c r="P34" s="177"/>
      <c r="Q34" s="177"/>
      <c r="R34" s="197"/>
      <c r="S34" s="623"/>
      <c r="T34" s="620"/>
      <c r="U34" s="578"/>
      <c r="V34" s="581"/>
    </row>
    <row r="35" spans="1:22">
      <c r="A35" s="584"/>
      <c r="B35" s="578"/>
      <c r="C35" s="195">
        <f>'5- Identificación de Riesgos'!D35</f>
        <v>0</v>
      </c>
      <c r="D35" s="176"/>
      <c r="E35" s="196"/>
      <c r="F35" s="177"/>
      <c r="G35" s="177"/>
      <c r="H35" s="177"/>
      <c r="I35" s="177"/>
      <c r="J35" s="197"/>
      <c r="K35" s="587"/>
      <c r="L35" s="177"/>
      <c r="M35" s="200"/>
      <c r="N35" s="177"/>
      <c r="O35" s="177"/>
      <c r="P35" s="177"/>
      <c r="Q35" s="177"/>
      <c r="R35" s="197"/>
      <c r="S35" s="623"/>
      <c r="T35" s="620"/>
      <c r="U35" s="578"/>
      <c r="V35" s="581"/>
    </row>
    <row r="36" spans="1:22">
      <c r="A36" s="584"/>
      <c r="B36" s="578"/>
      <c r="C36" s="195">
        <f>'5- Identificación de Riesgos'!D36</f>
        <v>0</v>
      </c>
      <c r="D36" s="176"/>
      <c r="E36" s="196"/>
      <c r="F36" s="177"/>
      <c r="G36" s="177"/>
      <c r="H36" s="177"/>
      <c r="I36" s="177"/>
      <c r="J36" s="197"/>
      <c r="K36" s="587"/>
      <c r="L36" s="177"/>
      <c r="M36" s="200"/>
      <c r="N36" s="177"/>
      <c r="O36" s="177"/>
      <c r="P36" s="177"/>
      <c r="Q36" s="177"/>
      <c r="R36" s="197"/>
      <c r="S36" s="623"/>
      <c r="T36" s="620"/>
      <c r="U36" s="578"/>
      <c r="V36" s="581"/>
    </row>
    <row r="37" spans="1:22">
      <c r="A37" s="584"/>
      <c r="B37" s="578"/>
      <c r="C37" s="195">
        <f>'5- Identificación de Riesgos'!D37</f>
        <v>0</v>
      </c>
      <c r="D37" s="176"/>
      <c r="E37" s="196"/>
      <c r="F37" s="177"/>
      <c r="G37" s="177"/>
      <c r="H37" s="177"/>
      <c r="I37" s="177"/>
      <c r="J37" s="197"/>
      <c r="K37" s="587"/>
      <c r="L37" s="177"/>
      <c r="M37" s="200"/>
      <c r="N37" s="177"/>
      <c r="O37" s="177"/>
      <c r="P37" s="177"/>
      <c r="Q37" s="177"/>
      <c r="R37" s="197"/>
      <c r="S37" s="623"/>
      <c r="T37" s="620"/>
      <c r="U37" s="578"/>
      <c r="V37" s="581"/>
    </row>
    <row r="38" spans="1:22">
      <c r="A38" s="584"/>
      <c r="B38" s="578"/>
      <c r="C38" s="195">
        <f>'5- Identificación de Riesgos'!D38</f>
        <v>0</v>
      </c>
      <c r="D38" s="176"/>
      <c r="E38" s="196"/>
      <c r="F38" s="177"/>
      <c r="G38" s="177"/>
      <c r="H38" s="177"/>
      <c r="I38" s="177"/>
      <c r="J38" s="197"/>
      <c r="K38" s="587"/>
      <c r="L38" s="177"/>
      <c r="M38" s="200"/>
      <c r="N38" s="177"/>
      <c r="O38" s="177"/>
      <c r="P38" s="177"/>
      <c r="Q38" s="177"/>
      <c r="R38" s="197"/>
      <c r="S38" s="623"/>
      <c r="T38" s="620"/>
      <c r="U38" s="578"/>
      <c r="V38" s="581"/>
    </row>
    <row r="39" spans="1:22">
      <c r="A39" s="585"/>
      <c r="B39" s="579"/>
      <c r="C39" s="195">
        <f>'5- Identificación de Riesgos'!D39</f>
        <v>0</v>
      </c>
      <c r="D39" s="209"/>
      <c r="E39" s="210"/>
      <c r="F39" s="211"/>
      <c r="G39" s="211"/>
      <c r="H39" s="211"/>
      <c r="I39" s="211"/>
      <c r="J39" s="212"/>
      <c r="K39" s="588"/>
      <c r="L39" s="211"/>
      <c r="M39" s="213"/>
      <c r="N39" s="211"/>
      <c r="O39" s="211"/>
      <c r="P39" s="211"/>
      <c r="Q39" s="211"/>
      <c r="R39" s="212"/>
      <c r="S39" s="624"/>
      <c r="T39" s="621"/>
      <c r="U39" s="579"/>
      <c r="V39" s="582"/>
    </row>
    <row r="40" spans="1:22" ht="198">
      <c r="A40" s="583">
        <f>'5- Identificación de Riesgos'!A40</f>
        <v>4</v>
      </c>
      <c r="B40" s="577" t="str">
        <f>'5- Identificación de Riesgos'!B40</f>
        <v>Vencimiento del termino para resolver una petición
(ATENCIÓN, SERVICIO E INFORMACIÓN AL USUARIO ASIU)</v>
      </c>
      <c r="C40" s="192" t="str">
        <f>'5- Identificación de Riesgos'!D40</f>
        <v xml:space="preserve">1. Control y seguimiento inadecuado. </v>
      </c>
      <c r="D40" s="181"/>
      <c r="E40" s="230" t="s">
        <v>414</v>
      </c>
      <c r="F40" s="175" t="s">
        <v>392</v>
      </c>
      <c r="G40" s="175" t="s">
        <v>392</v>
      </c>
      <c r="H40" s="175" t="s">
        <v>392</v>
      </c>
      <c r="I40" s="175" t="s">
        <v>392</v>
      </c>
      <c r="J40" s="194">
        <f t="shared" ref="J40:J52" si="5">COUNTIF(F40:I40,"SI")/4</f>
        <v>1</v>
      </c>
      <c r="K40" s="586">
        <f>AVERAGE(J40:J49)</f>
        <v>1</v>
      </c>
      <c r="L40" s="175" t="str">
        <f>'5- Identificación de Riesgos'!I40</f>
        <v>Afectación de reputacion,imagén,  credibilidad, satisfacción de usuarios y PI</v>
      </c>
      <c r="M40" s="227" t="s">
        <v>415</v>
      </c>
      <c r="N40" s="175" t="s">
        <v>392</v>
      </c>
      <c r="O40" s="175" t="s">
        <v>392</v>
      </c>
      <c r="P40" s="175" t="s">
        <v>392</v>
      </c>
      <c r="Q40" s="175" t="s">
        <v>392</v>
      </c>
      <c r="R40" s="194">
        <f t="shared" ref="R40:R42" si="6">SUM(COUNTIF(N40,"SI")*25%,COUNTIF(O40,"SI")*40%,COUNTIF(P40,"SI")*25%,COUNTIF(Q40,"SI")*10%)</f>
        <v>1</v>
      </c>
      <c r="S40" s="586">
        <f t="shared" ref="S40" si="7">AVERAGE(R40:R49)</f>
        <v>1</v>
      </c>
      <c r="T40" s="574" t="str">
        <f>CONCATENATE(INDEX('8- Políticas de Administración '!$B$6:$F$10,MATCH(ROUND(IF((RIGHT('5- Identificación de Riesgos'!H40,1)-'6- Valoración Controles'!K40)&lt;1,1,(RIGHT('5- Identificación de Riesgos'!H40,1)-'6- Valoración Controles'!K40)),0),'8- Políticas de Administración '!$F$6:$F$10,0),1)," - ",ROUND(IF((RIGHT('5- Identificación de Riesgos'!H40,1)-'6- Valoración Controles'!K40)&lt;1,1,(RIGHT('5- Identificación de Riesgos'!H40,1)-'6- Valoración Controles'!K40)),0))</f>
        <v>Muy Baja - 1</v>
      </c>
      <c r="U40" s="577" t="str">
        <f>CONCATENATE(INDEX('8- Políticas de Administración '!$B$17:$F$21,MATCH(ROUND(IF((RIGHT('5- Identificación de Riesgos'!M40,1)-'6- Valoración Controles'!S40)&lt;1,1,(RIGHT('5- Identificación de Riesgos'!M40,1)-'6- Valoración Controles'!S40)),0),'8- Políticas de Administración '!$F$17:$F$21,0),1)," - ",ROUND(IF((RIGHT('5- Identificación de Riesgos'!M40,1)-'6- Valoración Controles'!S40)&lt;1,1,(RIGHT('5- Identificación de Riesgos'!M40,1)-'6- Valoración Controles'!S40)),0))</f>
        <v>Leve - 1</v>
      </c>
      <c r="V40" s="580" t="str">
        <f>CONCATENATE(VLOOKUP((LEFT(T40,LEN(T40)-4)&amp;LEFT(U40,LEN(U40)-4)),'9- Matriz de Calor '!$D$18:$E$42,2,0)," - ",RIGHT(T40,1)*RIGHT(U40,1))</f>
        <v>Bajo - 1</v>
      </c>
    </row>
    <row r="41" spans="1:22" ht="166.5" customHeight="1">
      <c r="A41" s="584"/>
      <c r="B41" s="578"/>
      <c r="C41" s="195" t="str">
        <f>'5- Identificación de Riesgos'!D41</f>
        <v>2. Complejidad en la solicitud del peticionario.</v>
      </c>
      <c r="D41" s="176"/>
      <c r="E41" s="231" t="s">
        <v>416</v>
      </c>
      <c r="F41" s="177" t="s">
        <v>392</v>
      </c>
      <c r="G41" s="177" t="s">
        <v>392</v>
      </c>
      <c r="H41" s="177" t="s">
        <v>392</v>
      </c>
      <c r="I41" s="177" t="s">
        <v>392</v>
      </c>
      <c r="J41" s="197">
        <f t="shared" si="5"/>
        <v>1</v>
      </c>
      <c r="K41" s="587"/>
      <c r="L41" s="175" t="str">
        <f>'5- Identificación de Riesgos'!I41</f>
        <v>Incumplimiento de las metas establecidas</v>
      </c>
      <c r="M41" s="229" t="s">
        <v>417</v>
      </c>
      <c r="N41" s="177" t="s">
        <v>392</v>
      </c>
      <c r="O41" s="177" t="s">
        <v>392</v>
      </c>
      <c r="P41" s="177" t="s">
        <v>392</v>
      </c>
      <c r="Q41" s="177" t="s">
        <v>392</v>
      </c>
      <c r="R41" s="197">
        <f t="shared" si="6"/>
        <v>1</v>
      </c>
      <c r="S41" s="587"/>
      <c r="T41" s="575"/>
      <c r="U41" s="578"/>
      <c r="V41" s="581"/>
    </row>
    <row r="42" spans="1:22" ht="153.75" customHeight="1">
      <c r="A42" s="584"/>
      <c r="B42" s="578"/>
      <c r="C42" s="195" t="str">
        <f>'5- Identificación de Riesgos'!D42</f>
        <v>3. Fallas en la planeación  para el desarrollo de las tareas propias del CSA.</v>
      </c>
      <c r="D42" s="176"/>
      <c r="E42" s="231" t="s">
        <v>418</v>
      </c>
      <c r="F42" s="177" t="s">
        <v>392</v>
      </c>
      <c r="G42" s="177" t="s">
        <v>392</v>
      </c>
      <c r="H42" s="177" t="s">
        <v>392</v>
      </c>
      <c r="I42" s="177" t="s">
        <v>392</v>
      </c>
      <c r="J42" s="197">
        <f t="shared" si="5"/>
        <v>1</v>
      </c>
      <c r="K42" s="587"/>
      <c r="L42" s="175" t="str">
        <f>'5- Identificación de Riesgos'!I42</f>
        <v>Interrupción o afectación en la prestación del servicio administrativo</v>
      </c>
      <c r="M42" s="200" t="s">
        <v>419</v>
      </c>
      <c r="N42" s="177" t="s">
        <v>392</v>
      </c>
      <c r="O42" s="177" t="s">
        <v>392</v>
      </c>
      <c r="P42" s="177" t="s">
        <v>392</v>
      </c>
      <c r="Q42" s="177" t="s">
        <v>392</v>
      </c>
      <c r="R42" s="197">
        <f t="shared" si="6"/>
        <v>1</v>
      </c>
      <c r="S42" s="587"/>
      <c r="T42" s="575"/>
      <c r="U42" s="578"/>
      <c r="V42" s="581"/>
    </row>
    <row r="43" spans="1:22" ht="141" customHeight="1">
      <c r="A43" s="584"/>
      <c r="B43" s="578"/>
      <c r="C43" s="195" t="str">
        <f>'5- Identificación de Riesgos'!D43</f>
        <v>4. Fallas e insuficiencia de las herramientas tecnológicas.</v>
      </c>
      <c r="D43" s="176"/>
      <c r="E43" s="231" t="s">
        <v>398</v>
      </c>
      <c r="F43" s="177" t="s">
        <v>392</v>
      </c>
      <c r="G43" s="177" t="s">
        <v>392</v>
      </c>
      <c r="H43" s="177" t="s">
        <v>392</v>
      </c>
      <c r="I43" s="177" t="s">
        <v>392</v>
      </c>
      <c r="J43" s="197">
        <f t="shared" si="5"/>
        <v>1</v>
      </c>
      <c r="K43" s="587"/>
      <c r="L43" s="175">
        <f>'5- Identificación de Riesgos'!I43</f>
        <v>0</v>
      </c>
      <c r="M43" s="200"/>
      <c r="N43" s="177"/>
      <c r="O43" s="177"/>
      <c r="P43" s="177"/>
      <c r="Q43" s="177"/>
      <c r="R43" s="197"/>
      <c r="S43" s="587"/>
      <c r="T43" s="575"/>
      <c r="U43" s="578"/>
      <c r="V43" s="581"/>
    </row>
    <row r="44" spans="1:22" ht="15.75" customHeight="1">
      <c r="A44" s="584"/>
      <c r="B44" s="578"/>
      <c r="C44" s="195" t="str">
        <f>'5- Identificación de Riesgos'!D44</f>
        <v xml:space="preserve"> </v>
      </c>
      <c r="D44" s="176"/>
      <c r="E44" s="176"/>
      <c r="F44" s="177"/>
      <c r="G44" s="177"/>
      <c r="H44" s="177"/>
      <c r="I44" s="177"/>
      <c r="J44" s="197"/>
      <c r="K44" s="587"/>
      <c r="L44" s="175">
        <f>'5- Identificación de Riesgos'!I44</f>
        <v>0</v>
      </c>
      <c r="M44" s="200"/>
      <c r="N44" s="177"/>
      <c r="O44" s="177"/>
      <c r="P44" s="177"/>
      <c r="Q44" s="177"/>
      <c r="R44" s="197"/>
      <c r="S44" s="587"/>
      <c r="T44" s="575"/>
      <c r="U44" s="578"/>
      <c r="V44" s="581"/>
    </row>
    <row r="45" spans="1:22" ht="15.75" customHeight="1">
      <c r="A45" s="584"/>
      <c r="B45" s="578"/>
      <c r="C45" s="195">
        <f>'5- Identificación de Riesgos'!D45</f>
        <v>0</v>
      </c>
      <c r="D45" s="176"/>
      <c r="E45" s="196"/>
      <c r="F45" s="177"/>
      <c r="G45" s="177"/>
      <c r="H45" s="177"/>
      <c r="I45" s="177"/>
      <c r="J45" s="197"/>
      <c r="K45" s="587"/>
      <c r="L45" s="175">
        <f>'5- Identificación de Riesgos'!I45</f>
        <v>0</v>
      </c>
      <c r="M45" s="200"/>
      <c r="N45" s="177"/>
      <c r="O45" s="177"/>
      <c r="P45" s="177"/>
      <c r="Q45" s="177"/>
      <c r="R45" s="197"/>
      <c r="S45" s="587"/>
      <c r="T45" s="575"/>
      <c r="U45" s="578"/>
      <c r="V45" s="581"/>
    </row>
    <row r="46" spans="1:22" ht="15.75" customHeight="1">
      <c r="A46" s="584"/>
      <c r="B46" s="578"/>
      <c r="C46" s="195">
        <f>'5- Identificación de Riesgos'!D46</f>
        <v>0</v>
      </c>
      <c r="D46" s="176"/>
      <c r="E46" s="196"/>
      <c r="F46" s="177"/>
      <c r="G46" s="177"/>
      <c r="H46" s="177"/>
      <c r="I46" s="177"/>
      <c r="J46" s="197"/>
      <c r="K46" s="587"/>
      <c r="L46" s="175">
        <f>'5- Identificación de Riesgos'!I46</f>
        <v>0</v>
      </c>
      <c r="M46" s="200"/>
      <c r="N46" s="177"/>
      <c r="O46" s="177"/>
      <c r="P46" s="177"/>
      <c r="Q46" s="177"/>
      <c r="R46" s="197"/>
      <c r="S46" s="587"/>
      <c r="T46" s="575"/>
      <c r="U46" s="578"/>
      <c r="V46" s="581"/>
    </row>
    <row r="47" spans="1:22" ht="15.75" customHeight="1">
      <c r="A47" s="584"/>
      <c r="B47" s="578"/>
      <c r="C47" s="195">
        <f>'5- Identificación de Riesgos'!D47</f>
        <v>0</v>
      </c>
      <c r="D47" s="176"/>
      <c r="E47" s="196"/>
      <c r="F47" s="177"/>
      <c r="G47" s="177"/>
      <c r="H47" s="177"/>
      <c r="I47" s="177"/>
      <c r="J47" s="197"/>
      <c r="K47" s="587"/>
      <c r="L47" s="175">
        <f>'5- Identificación de Riesgos'!I47</f>
        <v>0</v>
      </c>
      <c r="M47" s="200"/>
      <c r="N47" s="177"/>
      <c r="O47" s="177"/>
      <c r="P47" s="177"/>
      <c r="Q47" s="177"/>
      <c r="R47" s="197"/>
      <c r="S47" s="587"/>
      <c r="T47" s="575"/>
      <c r="U47" s="578"/>
      <c r="V47" s="581"/>
    </row>
    <row r="48" spans="1:22" ht="15.75" customHeight="1">
      <c r="A48" s="584"/>
      <c r="B48" s="578"/>
      <c r="C48" s="195">
        <f>'5- Identificación de Riesgos'!D48</f>
        <v>0</v>
      </c>
      <c r="D48" s="176"/>
      <c r="E48" s="196"/>
      <c r="F48" s="177"/>
      <c r="G48" s="177"/>
      <c r="H48" s="177"/>
      <c r="I48" s="177"/>
      <c r="J48" s="197"/>
      <c r="K48" s="587"/>
      <c r="L48" s="175">
        <f>'5- Identificación de Riesgos'!I48</f>
        <v>0</v>
      </c>
      <c r="M48" s="200"/>
      <c r="N48" s="177"/>
      <c r="O48" s="177"/>
      <c r="P48" s="177"/>
      <c r="Q48" s="177"/>
      <c r="R48" s="197"/>
      <c r="S48" s="587"/>
      <c r="T48" s="575"/>
      <c r="U48" s="578"/>
      <c r="V48" s="581"/>
    </row>
    <row r="49" spans="1:278" ht="15.75" customHeight="1">
      <c r="A49" s="585"/>
      <c r="B49" s="579"/>
      <c r="C49" s="201">
        <f>'5- Identificación de Riesgos'!D49</f>
        <v>0</v>
      </c>
      <c r="D49" s="178"/>
      <c r="E49" s="218"/>
      <c r="F49" s="179"/>
      <c r="G49" s="179"/>
      <c r="H49" s="179"/>
      <c r="I49" s="179"/>
      <c r="J49" s="203"/>
      <c r="K49" s="588"/>
      <c r="L49" s="175">
        <f>'5- Identificación de Riesgos'!I49</f>
        <v>0</v>
      </c>
      <c r="M49" s="200"/>
      <c r="N49" s="179"/>
      <c r="O49" s="179"/>
      <c r="P49" s="179"/>
      <c r="Q49" s="179"/>
      <c r="R49" s="203"/>
      <c r="S49" s="588"/>
      <c r="T49" s="576"/>
      <c r="U49" s="579"/>
      <c r="V49" s="582"/>
    </row>
    <row r="50" spans="1:278" s="216" customFormat="1" ht="207.75" customHeight="1">
      <c r="A50" s="583">
        <f>'5- Identificación de Riesgos'!A50</f>
        <v>5</v>
      </c>
      <c r="B50" s="577" t="str">
        <f>'5- Identificación de Riesgos'!B50</f>
        <v>No atender las solicitudes de Actualización y/o creación de nuevas funcionalidades de la plataforma tecnológica del CSA
(GESTION TECNOLOGICA)</v>
      </c>
      <c r="C50" s="192" t="str">
        <f>'5- Identificación de Riesgos'!D50</f>
        <v xml:space="preserve">1. Daño en el servidor (Hardware-software) por fenomenos naturales, manipulacion inadecuada del software u obsolescencia de los equipos
</v>
      </c>
      <c r="D50" s="181"/>
      <c r="E50" s="230" t="s">
        <v>420</v>
      </c>
      <c r="F50" s="175" t="s">
        <v>392</v>
      </c>
      <c r="G50" s="175" t="s">
        <v>392</v>
      </c>
      <c r="H50" s="175" t="s">
        <v>392</v>
      </c>
      <c r="I50" s="175" t="s">
        <v>392</v>
      </c>
      <c r="J50" s="203">
        <f t="shared" si="5"/>
        <v>1</v>
      </c>
      <c r="K50" s="586">
        <f>AVERAGE(J50:J59)</f>
        <v>1</v>
      </c>
      <c r="L50" s="175" t="str">
        <f>'5- Identificación de Riesgos'!I50</f>
        <v>Interrupción o afectación en la prestación del servicio judicial</v>
      </c>
      <c r="M50" s="227"/>
      <c r="N50" s="175"/>
      <c r="O50" s="175"/>
      <c r="P50" s="175"/>
      <c r="Q50" s="175"/>
      <c r="R50" s="194">
        <f t="shared" ref="R50:R52" si="8">SUM(COUNTIF(N50,"SI")*25%,COUNTIF(O50,"SI")*40%,COUNTIF(P50,"SI")*25%,COUNTIF(Q50,"SI")*10%)</f>
        <v>0</v>
      </c>
      <c r="S50" s="586">
        <f t="shared" ref="S50" si="9">AVERAGE(R50:R59)</f>
        <v>0.33333333333333331</v>
      </c>
      <c r="T50" s="574" t="str">
        <f>CONCATENATE(INDEX('8- Políticas de Administración '!$B$6:$F$10,MATCH(ROUND(IF((RIGHT('5- Identificación de Riesgos'!H50,1)-'6- Valoración Controles'!K50)&lt;1,1,(RIGHT('5- Identificación de Riesgos'!H50,1)-'6- Valoración Controles'!K50)),0),'8- Políticas de Administración '!$F$6:$F$10,0),1)," - ",ROUND(IF((RIGHT('5- Identificación de Riesgos'!H50,1)-'6- Valoración Controles'!K50)&lt;1,1,(RIGHT('5- Identificación de Riesgos'!H50,1)-'6- Valoración Controles'!K50)),0))</f>
        <v>Muy Baja - 1</v>
      </c>
      <c r="U50" s="577" t="str">
        <f>CONCATENATE(INDEX('8- Políticas de Administración '!$B$17:$F$21,MATCH(ROUND(IF((RIGHT('5- Identificación de Riesgos'!M50,1)-'6- Valoración Controles'!S50)&lt;1,1,(RIGHT('5- Identificación de Riesgos'!M50,1)-'6- Valoración Controles'!S50)),0),'8- Políticas de Administración '!$F$17:$F$21,0),1)," - ",ROUND(IF((RIGHT('5- Identificación de Riesgos'!M50,1)-'6- Valoración Controles'!S50)&lt;1,1,(RIGHT('5- Identificación de Riesgos'!M50,1)-'6- Valoración Controles'!S50)),0))</f>
        <v>Leve - 1</v>
      </c>
      <c r="V50" s="580" t="str">
        <f>CONCATENATE(VLOOKUP((LEFT(T50,LEN(T50)-4)&amp;LEFT(U50,LEN(U50)-4)),'9- Matriz de Calor '!$D$18:$E$42,2,0)," - ",RIGHT(T50,1)*RIGHT(U50,1))</f>
        <v>Bajo - 1</v>
      </c>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c r="BJ50" s="215"/>
      <c r="BK50" s="215"/>
      <c r="BL50" s="215"/>
      <c r="BM50" s="215"/>
      <c r="BN50" s="215"/>
      <c r="BO50" s="215"/>
      <c r="BP50" s="215"/>
      <c r="BQ50" s="215"/>
      <c r="BR50" s="215"/>
      <c r="BS50" s="215"/>
      <c r="BT50" s="215"/>
      <c r="BU50" s="215"/>
      <c r="BV50" s="215"/>
      <c r="BW50" s="215"/>
      <c r="BX50" s="215"/>
      <c r="BY50" s="215"/>
      <c r="BZ50" s="215"/>
      <c r="CA50" s="215"/>
      <c r="CB50" s="215"/>
      <c r="CC50" s="215"/>
      <c r="CD50" s="215"/>
      <c r="CE50" s="215"/>
      <c r="CF50" s="215"/>
      <c r="CG50" s="215"/>
      <c r="CH50" s="215"/>
      <c r="CI50" s="215"/>
      <c r="CJ50" s="215"/>
      <c r="CK50" s="215"/>
      <c r="CL50" s="215"/>
      <c r="CM50" s="215"/>
      <c r="CN50" s="215"/>
      <c r="CO50" s="215"/>
      <c r="CP50" s="215"/>
      <c r="CQ50" s="215"/>
      <c r="CR50" s="215"/>
      <c r="CS50" s="215"/>
      <c r="CT50" s="215"/>
      <c r="CU50" s="215"/>
      <c r="CV50" s="215"/>
      <c r="CW50" s="215"/>
      <c r="CX50" s="215"/>
      <c r="CY50" s="215"/>
      <c r="CZ50" s="215"/>
      <c r="DA50" s="215"/>
      <c r="DB50" s="215"/>
      <c r="DC50" s="215"/>
      <c r="DD50" s="215"/>
      <c r="DE50" s="215"/>
      <c r="DF50" s="215"/>
      <c r="DG50" s="215"/>
      <c r="DH50" s="215"/>
      <c r="DI50" s="215"/>
      <c r="DJ50" s="215"/>
      <c r="DK50" s="215"/>
      <c r="DL50" s="215"/>
      <c r="DM50" s="215"/>
      <c r="DN50" s="215"/>
      <c r="DO50" s="215"/>
      <c r="DP50" s="215"/>
      <c r="DQ50" s="215"/>
      <c r="DR50" s="215"/>
      <c r="DS50" s="215"/>
      <c r="DT50" s="215"/>
      <c r="DU50" s="215"/>
      <c r="DV50" s="215"/>
      <c r="DW50" s="215"/>
      <c r="DX50" s="215"/>
      <c r="DY50" s="215"/>
      <c r="DZ50" s="215"/>
      <c r="EA50" s="215"/>
      <c r="EB50" s="215"/>
      <c r="EC50" s="215"/>
      <c r="ED50" s="215"/>
      <c r="EE50" s="215"/>
      <c r="EF50" s="215"/>
      <c r="EG50" s="215"/>
      <c r="EH50" s="215"/>
      <c r="EI50" s="215"/>
      <c r="EJ50" s="215"/>
      <c r="EK50" s="215"/>
      <c r="EL50" s="215"/>
      <c r="EM50" s="215"/>
      <c r="EN50" s="215"/>
      <c r="EO50" s="215"/>
      <c r="EP50" s="215"/>
      <c r="EQ50" s="215"/>
      <c r="ER50" s="215"/>
      <c r="ES50" s="215"/>
      <c r="ET50" s="215"/>
      <c r="EU50" s="215"/>
      <c r="EV50" s="215"/>
      <c r="EW50" s="215"/>
      <c r="EX50" s="215"/>
      <c r="EY50" s="215"/>
      <c r="EZ50" s="215"/>
      <c r="FA50" s="215"/>
      <c r="FB50" s="215"/>
      <c r="FC50" s="215"/>
      <c r="FD50" s="215"/>
      <c r="FE50" s="215"/>
      <c r="FF50" s="215"/>
      <c r="FG50" s="215"/>
      <c r="FH50" s="215"/>
      <c r="FI50" s="215"/>
      <c r="FJ50" s="215"/>
      <c r="FK50" s="215"/>
      <c r="FL50" s="215"/>
      <c r="FM50" s="215"/>
      <c r="FN50" s="215"/>
      <c r="FO50" s="215"/>
      <c r="FP50" s="215"/>
      <c r="FQ50" s="215"/>
      <c r="FR50" s="215"/>
      <c r="FS50" s="215"/>
      <c r="FT50" s="215"/>
      <c r="FU50" s="215"/>
      <c r="FV50" s="215"/>
      <c r="FW50" s="215"/>
      <c r="FX50" s="215"/>
      <c r="FY50" s="215"/>
      <c r="FZ50" s="215"/>
      <c r="GA50" s="215"/>
      <c r="GB50" s="215"/>
      <c r="GC50" s="215"/>
      <c r="GD50" s="215"/>
      <c r="GE50" s="215"/>
      <c r="GF50" s="215"/>
      <c r="GG50" s="215"/>
      <c r="GH50" s="215"/>
      <c r="GI50" s="215"/>
      <c r="GJ50" s="215"/>
      <c r="GK50" s="215"/>
      <c r="GL50" s="215"/>
      <c r="GM50" s="215"/>
      <c r="GN50" s="215"/>
      <c r="GO50" s="215"/>
      <c r="GP50" s="215"/>
      <c r="GQ50" s="215"/>
      <c r="GR50" s="215"/>
      <c r="GS50" s="215"/>
      <c r="GT50" s="215"/>
      <c r="GU50" s="215"/>
      <c r="GV50" s="215"/>
      <c r="GW50" s="215"/>
      <c r="GX50" s="215"/>
      <c r="GY50" s="215"/>
      <c r="GZ50" s="215"/>
      <c r="HA50" s="215"/>
      <c r="HB50" s="215"/>
      <c r="HC50" s="215"/>
      <c r="HD50" s="215"/>
      <c r="HE50" s="215"/>
      <c r="HF50" s="215"/>
      <c r="HG50" s="215"/>
      <c r="HH50" s="215"/>
      <c r="HI50" s="215"/>
      <c r="HJ50" s="215"/>
      <c r="HK50" s="215"/>
      <c r="HL50" s="215"/>
      <c r="HM50" s="215"/>
      <c r="HN50" s="215"/>
      <c r="HO50" s="215"/>
      <c r="HP50" s="215"/>
      <c r="HQ50" s="215"/>
      <c r="HR50" s="215"/>
      <c r="HS50" s="215"/>
      <c r="HT50" s="215"/>
      <c r="HU50" s="215"/>
      <c r="HV50" s="215"/>
      <c r="HW50" s="215"/>
      <c r="HX50" s="215"/>
      <c r="HY50" s="215"/>
      <c r="HZ50" s="215"/>
      <c r="IA50" s="215"/>
      <c r="IB50" s="215"/>
      <c r="IC50" s="215"/>
      <c r="ID50" s="215"/>
      <c r="IE50" s="215"/>
      <c r="IF50" s="215"/>
      <c r="IG50" s="215"/>
      <c r="IH50" s="215"/>
      <c r="II50" s="215"/>
      <c r="IJ50" s="215"/>
      <c r="IK50" s="215"/>
      <c r="IL50" s="215"/>
      <c r="IM50" s="215"/>
      <c r="IN50" s="215"/>
      <c r="IO50" s="215"/>
      <c r="IP50" s="215"/>
      <c r="IQ50" s="215"/>
      <c r="IR50" s="215"/>
      <c r="IS50" s="215"/>
      <c r="IT50" s="215"/>
      <c r="IU50" s="215"/>
      <c r="IV50" s="215"/>
      <c r="IW50" s="215"/>
      <c r="IX50" s="215"/>
      <c r="IY50" s="215"/>
      <c r="IZ50" s="215"/>
      <c r="JA50" s="215"/>
      <c r="JB50" s="215"/>
      <c r="JC50" s="215"/>
      <c r="JD50" s="215"/>
      <c r="JE50" s="215"/>
      <c r="JF50" s="215"/>
      <c r="JG50" s="215"/>
      <c r="JH50" s="215"/>
      <c r="JI50" s="215"/>
      <c r="JJ50" s="215"/>
      <c r="JK50" s="215"/>
      <c r="JL50" s="215"/>
      <c r="JM50" s="215"/>
      <c r="JN50" s="215"/>
      <c r="JO50" s="215"/>
      <c r="JP50" s="215"/>
      <c r="JQ50" s="215"/>
      <c r="JR50" s="215"/>
    </row>
    <row r="51" spans="1:278" ht="187.5" customHeight="1">
      <c r="A51" s="584"/>
      <c r="B51" s="578"/>
      <c r="C51" s="195" t="str">
        <f>'5- Identificación de Riesgos'!D51</f>
        <v>2. No realizar los procedimientos de seguridad informatica y copias de seguridad</v>
      </c>
      <c r="D51" s="176"/>
      <c r="E51" s="231" t="s">
        <v>421</v>
      </c>
      <c r="F51" s="177" t="s">
        <v>392</v>
      </c>
      <c r="G51" s="177" t="s">
        <v>392</v>
      </c>
      <c r="H51" s="177" t="s">
        <v>392</v>
      </c>
      <c r="I51" s="177" t="s">
        <v>392</v>
      </c>
      <c r="J51" s="203">
        <f t="shared" si="5"/>
        <v>1</v>
      </c>
      <c r="K51" s="587"/>
      <c r="L51" s="175" t="str">
        <f>'5- Identificación de Riesgos'!I51</f>
        <v>Afectación de reputacion,imagén,  credibilidad, satisfacción de usuarios y PI</v>
      </c>
      <c r="M51" s="229"/>
      <c r="N51" s="177"/>
      <c r="O51" s="177"/>
      <c r="P51" s="177"/>
      <c r="Q51" s="177"/>
      <c r="R51" s="197">
        <f t="shared" si="8"/>
        <v>0</v>
      </c>
      <c r="S51" s="587"/>
      <c r="T51" s="575"/>
      <c r="U51" s="578"/>
      <c r="V51" s="581"/>
    </row>
    <row r="52" spans="1:278" ht="259.5" customHeight="1">
      <c r="A52" s="584"/>
      <c r="B52" s="578"/>
      <c r="C52" s="195" t="str">
        <f>'5- Identificación de Riesgos'!D52</f>
        <v xml:space="preserve">3. No hacer seguimiento al cumplimiento de las solicitudes </v>
      </c>
      <c r="D52" s="176"/>
      <c r="E52" s="231" t="s">
        <v>422</v>
      </c>
      <c r="F52" s="177" t="s">
        <v>392</v>
      </c>
      <c r="G52" s="177" t="s">
        <v>392</v>
      </c>
      <c r="H52" s="177" t="s">
        <v>392</v>
      </c>
      <c r="I52" s="177" t="s">
        <v>392</v>
      </c>
      <c r="J52" s="203">
        <f t="shared" si="5"/>
        <v>1</v>
      </c>
      <c r="K52" s="587"/>
      <c r="L52" s="175" t="str">
        <f>'5- Identificación de Riesgos'!I52</f>
        <v>Incumplimiento de las metas establecidas</v>
      </c>
      <c r="M52" s="200" t="s">
        <v>419</v>
      </c>
      <c r="N52" s="177" t="s">
        <v>392</v>
      </c>
      <c r="O52" s="177" t="s">
        <v>392</v>
      </c>
      <c r="P52" s="177" t="s">
        <v>392</v>
      </c>
      <c r="Q52" s="177" t="s">
        <v>392</v>
      </c>
      <c r="R52" s="197">
        <f t="shared" si="8"/>
        <v>1</v>
      </c>
      <c r="S52" s="587"/>
      <c r="T52" s="575"/>
      <c r="U52" s="578"/>
      <c r="V52" s="581"/>
    </row>
    <row r="53" spans="1:278" ht="74.25" customHeight="1">
      <c r="A53" s="584"/>
      <c r="B53" s="578"/>
      <c r="C53" s="232" t="str">
        <f>'5- Identificación de Riesgos'!D53</f>
        <v>4, Implementación o cambios en los procedimientos y/o herramientas tecnológicas (cambio de plataforma para el agendamiento de audiencias)</v>
      </c>
      <c r="D53" s="233"/>
      <c r="E53" s="231"/>
      <c r="F53" s="177"/>
      <c r="G53" s="177"/>
      <c r="H53" s="177"/>
      <c r="I53" s="177"/>
      <c r="J53" s="203"/>
      <c r="K53" s="587"/>
      <c r="L53" s="175" t="str">
        <f>'5- Identificación de Riesgos'!I53</f>
        <v>Afectación Económica</v>
      </c>
      <c r="M53" s="200"/>
      <c r="N53" s="177"/>
      <c r="O53" s="177"/>
      <c r="P53" s="177"/>
      <c r="Q53" s="177"/>
      <c r="R53" s="197"/>
      <c r="S53" s="587"/>
      <c r="T53" s="575"/>
      <c r="U53" s="578"/>
      <c r="V53" s="581"/>
    </row>
    <row r="54" spans="1:278" ht="15.75" customHeight="1">
      <c r="A54" s="584"/>
      <c r="B54" s="578"/>
      <c r="C54" s="195">
        <f>'5- Identificación de Riesgos'!D54</f>
        <v>0</v>
      </c>
      <c r="D54" s="176"/>
      <c r="E54" s="176"/>
      <c r="F54" s="177"/>
      <c r="G54" s="177"/>
      <c r="H54" s="177"/>
      <c r="I54" s="177"/>
      <c r="J54" s="203"/>
      <c r="K54" s="587"/>
      <c r="L54" s="175">
        <f>'5- Identificación de Riesgos'!I54</f>
        <v>0</v>
      </c>
      <c r="M54" s="200"/>
      <c r="N54" s="177"/>
      <c r="O54" s="177"/>
      <c r="P54" s="177"/>
      <c r="Q54" s="177"/>
      <c r="R54" s="197"/>
      <c r="S54" s="587"/>
      <c r="T54" s="575"/>
      <c r="U54" s="578"/>
      <c r="V54" s="581"/>
    </row>
    <row r="55" spans="1:278" ht="15.75" customHeight="1">
      <c r="A55" s="584"/>
      <c r="B55" s="578"/>
      <c r="C55" s="195">
        <f>'5- Identificación de Riesgos'!D55</f>
        <v>0</v>
      </c>
      <c r="D55" s="176"/>
      <c r="E55" s="196"/>
      <c r="F55" s="177"/>
      <c r="G55" s="177"/>
      <c r="H55" s="177"/>
      <c r="I55" s="177"/>
      <c r="J55" s="203"/>
      <c r="K55" s="587"/>
      <c r="L55" s="175">
        <f>'5- Identificación de Riesgos'!I55</f>
        <v>0</v>
      </c>
      <c r="M55" s="200"/>
      <c r="N55" s="177"/>
      <c r="O55" s="177"/>
      <c r="P55" s="177"/>
      <c r="Q55" s="177"/>
      <c r="R55" s="197"/>
      <c r="S55" s="587"/>
      <c r="T55" s="575"/>
      <c r="U55" s="578"/>
      <c r="V55" s="581"/>
    </row>
    <row r="56" spans="1:278" ht="15.75" customHeight="1">
      <c r="A56" s="584"/>
      <c r="B56" s="578"/>
      <c r="C56" s="195">
        <f>'5- Identificación de Riesgos'!D56</f>
        <v>0</v>
      </c>
      <c r="D56" s="176"/>
      <c r="E56" s="196"/>
      <c r="F56" s="177"/>
      <c r="G56" s="177"/>
      <c r="H56" s="177"/>
      <c r="I56" s="177"/>
      <c r="J56" s="203"/>
      <c r="K56" s="587"/>
      <c r="L56" s="175">
        <f>'5- Identificación de Riesgos'!I56</f>
        <v>0</v>
      </c>
      <c r="M56" s="200"/>
      <c r="N56" s="177"/>
      <c r="O56" s="177"/>
      <c r="P56" s="177"/>
      <c r="Q56" s="177"/>
      <c r="R56" s="197"/>
      <c r="S56" s="587"/>
      <c r="T56" s="575"/>
      <c r="U56" s="578"/>
      <c r="V56" s="581"/>
    </row>
    <row r="57" spans="1:278" ht="15.75" customHeight="1">
      <c r="A57" s="584"/>
      <c r="B57" s="578"/>
      <c r="C57" s="195">
        <f>'5- Identificación de Riesgos'!D57</f>
        <v>0</v>
      </c>
      <c r="D57" s="176"/>
      <c r="E57" s="196"/>
      <c r="F57" s="177"/>
      <c r="G57" s="177"/>
      <c r="H57" s="177"/>
      <c r="I57" s="177"/>
      <c r="J57" s="203"/>
      <c r="K57" s="587"/>
      <c r="L57" s="175">
        <f>'5- Identificación de Riesgos'!I57</f>
        <v>0</v>
      </c>
      <c r="M57" s="200"/>
      <c r="N57" s="177"/>
      <c r="O57" s="177"/>
      <c r="P57" s="177"/>
      <c r="Q57" s="177"/>
      <c r="R57" s="197"/>
      <c r="S57" s="587"/>
      <c r="T57" s="575"/>
      <c r="U57" s="578"/>
      <c r="V57" s="581"/>
    </row>
    <row r="58" spans="1:278" ht="15.75" customHeight="1">
      <c r="A58" s="584"/>
      <c r="B58" s="578"/>
      <c r="C58" s="195">
        <f>'5- Identificación de Riesgos'!D58</f>
        <v>0</v>
      </c>
      <c r="D58" s="176"/>
      <c r="E58" s="196"/>
      <c r="F58" s="177"/>
      <c r="G58" s="177"/>
      <c r="H58" s="177"/>
      <c r="I58" s="177"/>
      <c r="J58" s="203"/>
      <c r="K58" s="587"/>
      <c r="L58" s="175">
        <f>'5- Identificación de Riesgos'!I58</f>
        <v>0</v>
      </c>
      <c r="M58" s="200"/>
      <c r="N58" s="177"/>
      <c r="O58" s="177"/>
      <c r="P58" s="177"/>
      <c r="Q58" s="177"/>
      <c r="R58" s="197"/>
      <c r="S58" s="587"/>
      <c r="T58" s="575"/>
      <c r="U58" s="578"/>
      <c r="V58" s="581"/>
    </row>
    <row r="59" spans="1:278" s="220" customFormat="1" ht="15.75" customHeight="1">
      <c r="A59" s="585"/>
      <c r="B59" s="579"/>
      <c r="C59" s="201">
        <f>'5- Identificación de Riesgos'!D59</f>
        <v>0</v>
      </c>
      <c r="D59" s="178"/>
      <c r="E59" s="218"/>
      <c r="F59" s="179"/>
      <c r="G59" s="179"/>
      <c r="H59" s="179"/>
      <c r="I59" s="179"/>
      <c r="J59" s="203"/>
      <c r="K59" s="588"/>
      <c r="L59" s="175">
        <f>'5- Identificación de Riesgos'!I59</f>
        <v>0</v>
      </c>
      <c r="M59" s="200"/>
      <c r="N59" s="179"/>
      <c r="O59" s="179"/>
      <c r="P59" s="179"/>
      <c r="Q59" s="179"/>
      <c r="R59" s="203"/>
      <c r="S59" s="588"/>
      <c r="T59" s="576"/>
      <c r="U59" s="579"/>
      <c r="V59" s="582"/>
      <c r="W59" s="219"/>
      <c r="X59" s="219"/>
      <c r="Y59" s="219"/>
      <c r="Z59" s="219"/>
      <c r="AA59" s="219"/>
      <c r="AB59" s="219"/>
      <c r="AC59" s="219"/>
      <c r="AD59" s="219"/>
      <c r="AE59" s="219"/>
      <c r="AF59" s="219"/>
      <c r="AG59" s="219"/>
      <c r="AH59" s="219"/>
      <c r="AI59" s="219"/>
      <c r="AJ59" s="219"/>
      <c r="AK59" s="219"/>
      <c r="AL59" s="219"/>
      <c r="AM59" s="219"/>
      <c r="AN59" s="219"/>
      <c r="AO59" s="219"/>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9"/>
      <c r="BT59" s="219"/>
      <c r="BU59" s="219"/>
      <c r="BV59" s="219"/>
      <c r="BW59" s="219"/>
      <c r="BX59" s="219"/>
      <c r="BY59" s="219"/>
      <c r="BZ59" s="219"/>
      <c r="CA59" s="219"/>
      <c r="CB59" s="219"/>
      <c r="CC59" s="219"/>
      <c r="CD59" s="219"/>
      <c r="CE59" s="219"/>
      <c r="CF59" s="219"/>
      <c r="CG59" s="219"/>
      <c r="CH59" s="219"/>
      <c r="CI59" s="219"/>
      <c r="CJ59" s="219"/>
      <c r="CK59" s="219"/>
      <c r="CL59" s="219"/>
      <c r="CM59" s="219"/>
      <c r="CN59" s="219"/>
      <c r="CO59" s="219"/>
      <c r="CP59" s="219"/>
      <c r="CQ59" s="219"/>
      <c r="CR59" s="219"/>
      <c r="CS59" s="219"/>
      <c r="CT59" s="219"/>
      <c r="CU59" s="219"/>
      <c r="CV59" s="219"/>
      <c r="CW59" s="219"/>
      <c r="CX59" s="219"/>
      <c r="CY59" s="219"/>
      <c r="CZ59" s="219"/>
      <c r="DA59" s="219"/>
      <c r="DB59" s="219"/>
      <c r="DC59" s="219"/>
      <c r="DD59" s="219"/>
      <c r="DE59" s="219"/>
      <c r="DF59" s="219"/>
      <c r="DG59" s="219"/>
      <c r="DH59" s="219"/>
      <c r="DI59" s="219"/>
      <c r="DJ59" s="219"/>
      <c r="DK59" s="219"/>
      <c r="DL59" s="219"/>
      <c r="DM59" s="219"/>
      <c r="DN59" s="219"/>
      <c r="DO59" s="219"/>
      <c r="DP59" s="219"/>
      <c r="DQ59" s="219"/>
      <c r="DR59" s="219"/>
      <c r="DS59" s="219"/>
      <c r="DT59" s="219"/>
      <c r="DU59" s="219"/>
      <c r="DV59" s="219"/>
      <c r="DW59" s="219"/>
      <c r="DX59" s="219"/>
      <c r="DY59" s="219"/>
      <c r="DZ59" s="219"/>
      <c r="EA59" s="219"/>
      <c r="EB59" s="219"/>
      <c r="EC59" s="219"/>
      <c r="ED59" s="219"/>
      <c r="EE59" s="219"/>
      <c r="EF59" s="219"/>
      <c r="EG59" s="219"/>
      <c r="EH59" s="219"/>
      <c r="EI59" s="219"/>
      <c r="EJ59" s="219"/>
      <c r="EK59" s="219"/>
      <c r="EL59" s="219"/>
      <c r="EM59" s="219"/>
      <c r="EN59" s="219"/>
      <c r="EO59" s="219"/>
      <c r="EP59" s="219"/>
      <c r="EQ59" s="219"/>
      <c r="ER59" s="219"/>
      <c r="ES59" s="219"/>
      <c r="ET59" s="219"/>
      <c r="EU59" s="219"/>
      <c r="EV59" s="219"/>
      <c r="EW59" s="219"/>
      <c r="EX59" s="219"/>
      <c r="EY59" s="219"/>
      <c r="EZ59" s="219"/>
      <c r="FA59" s="219"/>
      <c r="FB59" s="219"/>
      <c r="FC59" s="219"/>
      <c r="FD59" s="219"/>
      <c r="FE59" s="219"/>
      <c r="FF59" s="219"/>
      <c r="FG59" s="219"/>
      <c r="FH59" s="219"/>
      <c r="FI59" s="219"/>
      <c r="FJ59" s="219"/>
      <c r="FK59" s="219"/>
      <c r="FL59" s="219"/>
      <c r="FM59" s="219"/>
      <c r="FN59" s="219"/>
      <c r="FO59" s="219"/>
      <c r="FP59" s="219"/>
      <c r="FQ59" s="219"/>
      <c r="FR59" s="219"/>
      <c r="FS59" s="219"/>
      <c r="FT59" s="219"/>
      <c r="FU59" s="219"/>
      <c r="FV59" s="219"/>
      <c r="FW59" s="219"/>
      <c r="FX59" s="219"/>
      <c r="FY59" s="219"/>
      <c r="FZ59" s="219"/>
      <c r="GA59" s="219"/>
      <c r="GB59" s="219"/>
      <c r="GC59" s="219"/>
      <c r="GD59" s="219"/>
      <c r="GE59" s="219"/>
      <c r="GF59" s="219"/>
      <c r="GG59" s="219"/>
      <c r="GH59" s="219"/>
      <c r="GI59" s="219"/>
      <c r="GJ59" s="219"/>
      <c r="GK59" s="219"/>
      <c r="GL59" s="219"/>
      <c r="GM59" s="219"/>
      <c r="GN59" s="219"/>
      <c r="GO59" s="219"/>
      <c r="GP59" s="219"/>
      <c r="GQ59" s="219"/>
      <c r="GR59" s="219"/>
      <c r="GS59" s="219"/>
      <c r="GT59" s="219"/>
      <c r="GU59" s="219"/>
      <c r="GV59" s="219"/>
      <c r="GW59" s="219"/>
      <c r="GX59" s="219"/>
      <c r="GY59" s="219"/>
      <c r="GZ59" s="219"/>
      <c r="HA59" s="219"/>
      <c r="HB59" s="219"/>
      <c r="HC59" s="219"/>
      <c r="HD59" s="219"/>
      <c r="HE59" s="219"/>
      <c r="HF59" s="219"/>
      <c r="HG59" s="219"/>
      <c r="HH59" s="219"/>
      <c r="HI59" s="219"/>
      <c r="HJ59" s="219"/>
      <c r="HK59" s="219"/>
      <c r="HL59" s="219"/>
      <c r="HM59" s="219"/>
      <c r="HN59" s="219"/>
      <c r="HO59" s="219"/>
      <c r="HP59" s="219"/>
      <c r="HQ59" s="219"/>
      <c r="HR59" s="219"/>
      <c r="HS59" s="219"/>
      <c r="HT59" s="219"/>
      <c r="HU59" s="219"/>
      <c r="HV59" s="219"/>
      <c r="HW59" s="219"/>
      <c r="HX59" s="219"/>
      <c r="HY59" s="219"/>
      <c r="HZ59" s="219"/>
      <c r="IA59" s="219"/>
      <c r="IB59" s="219"/>
      <c r="IC59" s="219"/>
      <c r="ID59" s="219"/>
      <c r="IE59" s="219"/>
      <c r="IF59" s="219"/>
      <c r="IG59" s="219"/>
      <c r="IH59" s="219"/>
      <c r="II59" s="219"/>
      <c r="IJ59" s="219"/>
      <c r="IK59" s="219"/>
      <c r="IL59" s="219"/>
      <c r="IM59" s="219"/>
      <c r="IN59" s="219"/>
      <c r="IO59" s="219"/>
      <c r="IP59" s="219"/>
      <c r="IQ59" s="219"/>
      <c r="IR59" s="219"/>
      <c r="IS59" s="219"/>
      <c r="IT59" s="219"/>
      <c r="IU59" s="219"/>
      <c r="IV59" s="219"/>
      <c r="IW59" s="219"/>
      <c r="IX59" s="219"/>
      <c r="IY59" s="219"/>
      <c r="IZ59" s="219"/>
      <c r="JA59" s="219"/>
      <c r="JB59" s="219"/>
      <c r="JC59" s="219"/>
      <c r="JD59" s="219"/>
      <c r="JE59" s="219"/>
      <c r="JF59" s="219"/>
      <c r="JG59" s="219"/>
      <c r="JH59" s="219"/>
      <c r="JI59" s="219"/>
      <c r="JJ59" s="219"/>
      <c r="JK59" s="219"/>
      <c r="JL59" s="219"/>
      <c r="JM59" s="219"/>
      <c r="JN59" s="219"/>
      <c r="JO59" s="219"/>
      <c r="JP59" s="219"/>
      <c r="JQ59" s="219"/>
      <c r="JR59" s="219"/>
    </row>
    <row r="60" spans="1:278" ht="342">
      <c r="A60" s="583">
        <f>'5- Identificación de Riesgos'!A60</f>
        <v>6</v>
      </c>
      <c r="B60" s="577" t="str">
        <f>'5- Identificación de Riesgos'!B60</f>
        <v>Pérdida de documentos</v>
      </c>
      <c r="C60" s="192" t="str">
        <f>'5- Identificación de Riesgos'!D60</f>
        <v>1. Falta de digitalización del archivo en custodia del Centro de Servicios</v>
      </c>
      <c r="D60" s="181"/>
      <c r="E60" s="230" t="s">
        <v>423</v>
      </c>
      <c r="F60" s="175" t="s">
        <v>400</v>
      </c>
      <c r="G60" s="175" t="s">
        <v>392</v>
      </c>
      <c r="H60" s="175" t="s">
        <v>392</v>
      </c>
      <c r="I60" s="175" t="s">
        <v>392</v>
      </c>
      <c r="J60" s="194">
        <f t="shared" si="2"/>
        <v>0.75</v>
      </c>
      <c r="K60" s="586">
        <f>AVERAGE(J60:J69)</f>
        <v>0.83333333333333337</v>
      </c>
      <c r="L60" s="175" t="str">
        <f>'5- Identificación de Riesgos'!I60</f>
        <v>Afectación de reputacion,imagén,  credibilidad, satisfacción de usuarios y PI</v>
      </c>
      <c r="M60" s="227" t="s">
        <v>424</v>
      </c>
      <c r="N60" s="175" t="s">
        <v>400</v>
      </c>
      <c r="O60" s="175" t="s">
        <v>392</v>
      </c>
      <c r="P60" s="175" t="s">
        <v>392</v>
      </c>
      <c r="Q60" s="175" t="s">
        <v>392</v>
      </c>
      <c r="R60" s="194">
        <f t="shared" si="3"/>
        <v>0.75</v>
      </c>
      <c r="S60" s="586">
        <f t="shared" ref="S60" si="10">AVERAGE(R60:R69)</f>
        <v>0.75</v>
      </c>
      <c r="T60" s="574" t="str">
        <f>CONCATENATE(INDEX('8- Políticas de Administración '!$B$6:$F$10,MATCH(ROUND(IF((RIGHT('5- Identificación de Riesgos'!H60,1)-'6- Valoración Controles'!K60)&lt;1,1,(RIGHT('5- Identificación de Riesgos'!H60,1)-'6- Valoración Controles'!K60)),0),'8- Políticas de Administración '!$F$6:$F$10,0),1)," - ",ROUND(IF((RIGHT('5- Identificación de Riesgos'!H60,1)-'6- Valoración Controles'!K60)&lt;1,1,(RIGHT('5- Identificación de Riesgos'!H60,1)-'6- Valoración Controles'!K60)),0))</f>
        <v>Muy Baja - 1</v>
      </c>
      <c r="U60" s="577" t="str">
        <f>CONCATENATE(INDEX('8- Políticas de Administración '!$B$17:$F$21,MATCH(ROUND(IF((RIGHT('5- Identificación de Riesgos'!M60,1)-'6- Valoración Controles'!S60)&lt;1,1,(RIGHT('5- Identificación de Riesgos'!M60,1)-'6- Valoración Controles'!S60)),0),'8- Políticas de Administración '!$F$17:$F$21,0),1)," - ",ROUND(IF((RIGHT('5- Identificación de Riesgos'!M60,1)-'6- Valoración Controles'!S60)&lt;1,1,(RIGHT('5- Identificación de Riesgos'!M60,1)-'6- Valoración Controles'!S60)),0))</f>
        <v>Leve - 1</v>
      </c>
      <c r="V60" s="580" t="str">
        <f>CONCATENATE(VLOOKUP((LEFT(T60,LEN(T60)-4)&amp;LEFT(U60,LEN(U60)-4)),'9- Matriz de Calor '!$D$18:$E$42,2,0)," - ",RIGHT(T60,1)*RIGHT(U60,1))</f>
        <v>Bajo - 1</v>
      </c>
    </row>
    <row r="61" spans="1:278" ht="217.5" customHeight="1">
      <c r="A61" s="584"/>
      <c r="B61" s="578"/>
      <c r="C61" s="195" t="str">
        <f>'5- Identificación de Riesgos'!D61</f>
        <v>2. Desconocimiento e inaplicabilidad de las Tablas de Retención Documental (TRD)</v>
      </c>
      <c r="D61" s="176"/>
      <c r="E61" s="231" t="s">
        <v>425</v>
      </c>
      <c r="F61" s="175" t="s">
        <v>400</v>
      </c>
      <c r="G61" s="175" t="s">
        <v>392</v>
      </c>
      <c r="H61" s="175" t="s">
        <v>392</v>
      </c>
      <c r="I61" s="175" t="s">
        <v>392</v>
      </c>
      <c r="J61" s="197">
        <f t="shared" si="2"/>
        <v>0.75</v>
      </c>
      <c r="K61" s="587"/>
      <c r="L61" s="175" t="str">
        <f>'5- Identificación de Riesgos'!I61</f>
        <v>Incumplimiento de las metas establecidas</v>
      </c>
      <c r="M61" s="227" t="s">
        <v>424</v>
      </c>
      <c r="N61" s="175" t="s">
        <v>400</v>
      </c>
      <c r="O61" s="175" t="s">
        <v>392</v>
      </c>
      <c r="P61" s="175" t="s">
        <v>392</v>
      </c>
      <c r="Q61" s="175" t="s">
        <v>392</v>
      </c>
      <c r="R61" s="197">
        <f t="shared" si="3"/>
        <v>0.75</v>
      </c>
      <c r="S61" s="587"/>
      <c r="T61" s="575"/>
      <c r="U61" s="578"/>
      <c r="V61" s="581"/>
    </row>
    <row r="62" spans="1:278" ht="213.75" customHeight="1">
      <c r="A62" s="584"/>
      <c r="B62" s="578"/>
      <c r="C62" s="232" t="str">
        <f>'5- Identificación de Riesgos'!D62</f>
        <v>3, Accidentes o desastres naturales</v>
      </c>
      <c r="D62" s="233"/>
      <c r="E62" s="236" t="s">
        <v>426</v>
      </c>
      <c r="F62" s="237" t="s">
        <v>392</v>
      </c>
      <c r="G62" s="237" t="s">
        <v>392</v>
      </c>
      <c r="H62" s="237" t="s">
        <v>392</v>
      </c>
      <c r="I62" s="237" t="s">
        <v>392</v>
      </c>
      <c r="J62" s="197">
        <f t="shared" si="2"/>
        <v>1</v>
      </c>
      <c r="K62" s="587"/>
      <c r="L62" s="175" t="str">
        <f>'5- Identificación de Riesgos'!I62</f>
        <v>Interrupción o afectación en la prestación del servicio administrativo</v>
      </c>
      <c r="M62" s="227" t="s">
        <v>424</v>
      </c>
      <c r="N62" s="175" t="s">
        <v>400</v>
      </c>
      <c r="O62" s="175" t="s">
        <v>392</v>
      </c>
      <c r="P62" s="175" t="s">
        <v>392</v>
      </c>
      <c r="Q62" s="175" t="s">
        <v>392</v>
      </c>
      <c r="R62" s="197">
        <f t="shared" si="3"/>
        <v>0.75</v>
      </c>
      <c r="S62" s="587"/>
      <c r="T62" s="575"/>
      <c r="U62" s="578"/>
      <c r="V62" s="581"/>
    </row>
    <row r="63" spans="1:278" ht="15" customHeight="1">
      <c r="A63" s="584"/>
      <c r="B63" s="578"/>
      <c r="C63" s="195">
        <f>'5- Identificación de Riesgos'!D63</f>
        <v>0</v>
      </c>
      <c r="D63" s="176"/>
      <c r="E63" s="231"/>
      <c r="F63" s="177"/>
      <c r="G63" s="177"/>
      <c r="H63" s="177"/>
      <c r="I63" s="177"/>
      <c r="J63" s="197"/>
      <c r="K63" s="587"/>
      <c r="L63" s="177"/>
      <c r="M63" s="200"/>
      <c r="N63" s="177"/>
      <c r="O63" s="177"/>
      <c r="P63" s="177"/>
      <c r="Q63" s="177"/>
      <c r="R63" s="197"/>
      <c r="S63" s="587"/>
      <c r="T63" s="575"/>
      <c r="U63" s="578"/>
      <c r="V63" s="581"/>
    </row>
    <row r="64" spans="1:278" ht="15" customHeight="1">
      <c r="A64" s="584"/>
      <c r="B64" s="578"/>
      <c r="C64" s="195">
        <f>'5- Identificación de Riesgos'!D64</f>
        <v>0</v>
      </c>
      <c r="D64" s="176"/>
      <c r="E64" s="176"/>
      <c r="F64" s="177"/>
      <c r="G64" s="177"/>
      <c r="H64" s="177"/>
      <c r="I64" s="177"/>
      <c r="J64" s="197"/>
      <c r="K64" s="587"/>
      <c r="L64" s="177"/>
      <c r="M64" s="200"/>
      <c r="N64" s="177"/>
      <c r="O64" s="177"/>
      <c r="P64" s="177"/>
      <c r="Q64" s="177"/>
      <c r="R64" s="197"/>
      <c r="S64" s="587"/>
      <c r="T64" s="575"/>
      <c r="U64" s="578"/>
      <c r="V64" s="581"/>
    </row>
    <row r="65" spans="1:22" ht="15" customHeight="1">
      <c r="A65" s="584"/>
      <c r="B65" s="578"/>
      <c r="C65" s="195">
        <f>'5- Identificación de Riesgos'!D65</f>
        <v>0</v>
      </c>
      <c r="D65" s="176"/>
      <c r="E65" s="196"/>
      <c r="F65" s="177"/>
      <c r="G65" s="177"/>
      <c r="H65" s="177"/>
      <c r="I65" s="177"/>
      <c r="J65" s="197"/>
      <c r="K65" s="587"/>
      <c r="L65" s="177"/>
      <c r="M65" s="200"/>
      <c r="N65" s="177"/>
      <c r="O65" s="177"/>
      <c r="P65" s="177"/>
      <c r="Q65" s="177"/>
      <c r="R65" s="197"/>
      <c r="S65" s="587"/>
      <c r="T65" s="575"/>
      <c r="U65" s="578"/>
      <c r="V65" s="581"/>
    </row>
    <row r="66" spans="1:22" ht="15" customHeight="1">
      <c r="A66" s="584"/>
      <c r="B66" s="578"/>
      <c r="C66" s="195">
        <f>'5- Identificación de Riesgos'!D66</f>
        <v>0</v>
      </c>
      <c r="D66" s="176"/>
      <c r="E66" s="196"/>
      <c r="F66" s="177"/>
      <c r="G66" s="177"/>
      <c r="H66" s="177"/>
      <c r="I66" s="177"/>
      <c r="J66" s="197"/>
      <c r="K66" s="587"/>
      <c r="L66" s="177"/>
      <c r="M66" s="200"/>
      <c r="N66" s="177"/>
      <c r="O66" s="177"/>
      <c r="P66" s="177"/>
      <c r="Q66" s="177"/>
      <c r="R66" s="197"/>
      <c r="S66" s="587"/>
      <c r="T66" s="575"/>
      <c r="U66" s="578"/>
      <c r="V66" s="581"/>
    </row>
    <row r="67" spans="1:22" ht="15" customHeight="1">
      <c r="A67" s="584"/>
      <c r="B67" s="578"/>
      <c r="C67" s="195">
        <f>'5- Identificación de Riesgos'!D67</f>
        <v>0</v>
      </c>
      <c r="D67" s="176"/>
      <c r="E67" s="196"/>
      <c r="F67" s="177"/>
      <c r="G67" s="177"/>
      <c r="H67" s="177"/>
      <c r="I67" s="177"/>
      <c r="J67" s="197"/>
      <c r="K67" s="587"/>
      <c r="L67" s="177"/>
      <c r="M67" s="200"/>
      <c r="N67" s="177"/>
      <c r="O67" s="177"/>
      <c r="P67" s="177"/>
      <c r="Q67" s="177"/>
      <c r="R67" s="197"/>
      <c r="S67" s="587"/>
      <c r="T67" s="575"/>
      <c r="U67" s="578"/>
      <c r="V67" s="581"/>
    </row>
    <row r="68" spans="1:22" ht="15" customHeight="1">
      <c r="A68" s="584"/>
      <c r="B68" s="578"/>
      <c r="C68" s="195">
        <f>'5- Identificación de Riesgos'!D68</f>
        <v>0</v>
      </c>
      <c r="D68" s="176"/>
      <c r="E68" s="196"/>
      <c r="F68" s="177"/>
      <c r="G68" s="177"/>
      <c r="H68" s="177"/>
      <c r="I68" s="177"/>
      <c r="J68" s="197"/>
      <c r="K68" s="587"/>
      <c r="L68" s="177"/>
      <c r="M68" s="200"/>
      <c r="N68" s="177"/>
      <c r="O68" s="177"/>
      <c r="P68" s="177"/>
      <c r="Q68" s="177"/>
      <c r="R68" s="197"/>
      <c r="S68" s="587"/>
      <c r="T68" s="575"/>
      <c r="U68" s="578"/>
      <c r="V68" s="581"/>
    </row>
    <row r="69" spans="1:22" ht="15.75" customHeight="1">
      <c r="A69" s="585"/>
      <c r="B69" s="579"/>
      <c r="C69" s="201">
        <f>'5- Identificación de Riesgos'!D69</f>
        <v>0</v>
      </c>
      <c r="D69" s="178"/>
      <c r="E69" s="218"/>
      <c r="F69" s="179"/>
      <c r="G69" s="179"/>
      <c r="H69" s="179"/>
      <c r="I69" s="179"/>
      <c r="J69" s="203"/>
      <c r="K69" s="588"/>
      <c r="L69" s="179"/>
      <c r="M69" s="204"/>
      <c r="N69" s="179"/>
      <c r="O69" s="179"/>
      <c r="P69" s="179"/>
      <c r="Q69" s="179"/>
      <c r="R69" s="203"/>
      <c r="S69" s="588"/>
      <c r="T69" s="576"/>
      <c r="U69" s="579"/>
      <c r="V69" s="582"/>
    </row>
    <row r="70" spans="1:22" ht="147.75" customHeight="1">
      <c r="A70" s="583">
        <f>'5- Identificación de Riesgos'!A70</f>
        <v>7</v>
      </c>
      <c r="B70" s="577" t="str">
        <f>'5- Identificación de Riesgos'!B70</f>
        <v xml:space="preserve">Recibir, ofrecer, prometer, entregar o aceptar dádivas o beneficios a nombre propio o de terceros para desarrollar cualquier función del Centro de Servicios </v>
      </c>
      <c r="C70" s="192" t="str">
        <f>'5- Identificación de Riesgos'!D70</f>
        <v>1. Insuficientes programas de capacitación para la toma de conciencia debido al desconocimiento de la ley antisoborno (ISO 37001:2016) y   de los  valores y principios propios de la entidad.</v>
      </c>
      <c r="D70" s="181"/>
      <c r="E70" s="193" t="s">
        <v>427</v>
      </c>
      <c r="F70" s="175" t="s">
        <v>392</v>
      </c>
      <c r="G70" s="175" t="s">
        <v>392</v>
      </c>
      <c r="H70" s="175" t="s">
        <v>392</v>
      </c>
      <c r="I70" s="175" t="s">
        <v>392</v>
      </c>
      <c r="J70" s="194">
        <f t="shared" ref="J70:J71" si="11">COUNTIF(F70:I70,"SI")/4</f>
        <v>1</v>
      </c>
      <c r="K70" s="586">
        <f>AVERAGE(J70:J79)</f>
        <v>1</v>
      </c>
      <c r="L70" s="175" t="str">
        <f>'5- Identificación de Riesgos'!I70</f>
        <v>Afectación de reputacion,imagén,  credibilidad, satisfacción de usuarios y PI</v>
      </c>
      <c r="M70" s="214"/>
      <c r="N70" s="175"/>
      <c r="O70" s="175"/>
      <c r="P70" s="175"/>
      <c r="Q70" s="175"/>
      <c r="R70" s="194">
        <f t="shared" ref="R70:R71" si="12">SUM(COUNTIF(N70,"SI")*25%,COUNTIF(O70,"SI")*40%,COUNTIF(P70,"SI")*25%,COUNTIF(Q70,"SI")*10%)</f>
        <v>0</v>
      </c>
      <c r="S70" s="586">
        <f t="shared" ref="S70" si="13">AVERAGE(R70:R79)</f>
        <v>0</v>
      </c>
      <c r="T70" s="635" t="str">
        <f>CONCATENATE(INDEX('8- Políticas de Administración '!$B$6:$F$10,MATCH(ROUND(IF((RIGHT('5- Identificación de Riesgos'!H70,1)-'6- Valoración Controles'!K70)&lt;1,1,(RIGHT('5- Identificación de Riesgos'!H70,1)-'6- Valoración Controles'!K70)),0),'8- Políticas de Administración '!$F$6:$F$10,0),1)," - ",ROUND(IF((RIGHT('5- Identificación de Riesgos'!H70,1)-'6- Valoración Controles'!K70)&lt;1,1,(RIGHT('5- Identificación de Riesgos'!H70,1)-'6- Valoración Controles'!K70)),0))</f>
        <v>Muy Baja - 1</v>
      </c>
      <c r="U70" s="638" t="str">
        <f>CONCATENATE(INDEX('8- Políticas de Administración '!$B$17:$F$21,MATCH(ROUND(IF((RIGHT('5- Identificación de Riesgos'!M70,1)-'6- Valoración Controles'!S70)&lt;1,1,(RIGHT('5- Identificación de Riesgos'!M70,1)-'6- Valoración Controles'!S70)),0),'8- Políticas de Administración '!$F$17:$F$21,0),1)," - ",ROUND(IF((RIGHT('5- Identificación de Riesgos'!M70,1)-'6- Valoración Controles'!S70)&lt;1,1,(RIGHT('5- Identificación de Riesgos'!M70,1)-'6- Valoración Controles'!S70)),0))</f>
        <v>Moderado - 3</v>
      </c>
      <c r="V70" s="641" t="str">
        <f>CONCATENATE(VLOOKUP((LEFT(T70,LEN(T70)-4)&amp;LEFT(U70,LEN(U70)-4)),'9- Matriz de Calor '!$D$18:$E$42,2,0)," - ",RIGHT(T70,1)*RIGHT(U70,1))</f>
        <v>Moderado - 3</v>
      </c>
    </row>
    <row r="71" spans="1:22" ht="93" customHeight="1">
      <c r="A71" s="584"/>
      <c r="B71" s="578"/>
      <c r="C71" s="195" t="str">
        <f>'5- Identificación de Riesgos'!D71</f>
        <v>2. Desconocimiento del Código de Etica y Buen Gobierno.</v>
      </c>
      <c r="D71" s="176"/>
      <c r="E71" s="196" t="s">
        <v>428</v>
      </c>
      <c r="F71" s="175" t="s">
        <v>392</v>
      </c>
      <c r="G71" s="175" t="s">
        <v>392</v>
      </c>
      <c r="H71" s="175" t="s">
        <v>392</v>
      </c>
      <c r="I71" s="175" t="s">
        <v>392</v>
      </c>
      <c r="J71" s="197">
        <f t="shared" si="11"/>
        <v>1</v>
      </c>
      <c r="K71" s="587"/>
      <c r="L71" s="177" t="str">
        <f>'5- Identificación de Riesgos'!I71</f>
        <v>Interrupción o afectación en la prestación del servicio judicial</v>
      </c>
      <c r="M71" s="221"/>
      <c r="N71" s="177"/>
      <c r="O71" s="177"/>
      <c r="P71" s="177"/>
      <c r="Q71" s="177"/>
      <c r="R71" s="197">
        <f t="shared" si="12"/>
        <v>0</v>
      </c>
      <c r="S71" s="587"/>
      <c r="T71" s="636"/>
      <c r="U71" s="639"/>
      <c r="V71" s="642"/>
    </row>
    <row r="72" spans="1:22" ht="45" customHeight="1">
      <c r="A72" s="584"/>
      <c r="B72" s="578"/>
      <c r="C72" s="195"/>
      <c r="D72" s="176"/>
      <c r="E72" s="196"/>
      <c r="F72" s="177"/>
      <c r="G72" s="177"/>
      <c r="H72" s="177"/>
      <c r="I72" s="177"/>
      <c r="J72" s="197"/>
      <c r="K72" s="587"/>
      <c r="L72" s="177">
        <f>'5- Identificación de Riesgos'!I72</f>
        <v>0</v>
      </c>
      <c r="M72" s="217"/>
      <c r="N72" s="177"/>
      <c r="O72" s="177"/>
      <c r="P72" s="177"/>
      <c r="Q72" s="177"/>
      <c r="R72" s="197"/>
      <c r="S72" s="587"/>
      <c r="T72" s="636"/>
      <c r="U72" s="639"/>
      <c r="V72" s="642"/>
    </row>
    <row r="73" spans="1:22" ht="45" customHeight="1">
      <c r="A73" s="584"/>
      <c r="B73" s="578"/>
      <c r="C73" s="195"/>
      <c r="D73" s="176"/>
      <c r="E73" s="196"/>
      <c r="F73" s="177"/>
      <c r="G73" s="177"/>
      <c r="H73" s="177"/>
      <c r="I73" s="177"/>
      <c r="J73" s="197"/>
      <c r="K73" s="587"/>
      <c r="L73" s="177">
        <f>'5- Identificación de Riesgos'!I73</f>
        <v>0</v>
      </c>
      <c r="M73" s="217"/>
      <c r="N73" s="177"/>
      <c r="O73" s="177"/>
      <c r="P73" s="177"/>
      <c r="Q73" s="177"/>
      <c r="R73" s="197"/>
      <c r="S73" s="587"/>
      <c r="T73" s="636"/>
      <c r="U73" s="639"/>
      <c r="V73" s="642"/>
    </row>
    <row r="74" spans="1:22" ht="15" customHeight="1">
      <c r="A74" s="584"/>
      <c r="B74" s="578"/>
      <c r="C74" s="195"/>
      <c r="D74" s="176"/>
      <c r="E74" s="176"/>
      <c r="F74" s="177"/>
      <c r="G74" s="177"/>
      <c r="H74" s="177"/>
      <c r="I74" s="177"/>
      <c r="J74" s="197"/>
      <c r="K74" s="587"/>
      <c r="L74" s="177">
        <f>'5- Identificación de Riesgos'!I74</f>
        <v>0</v>
      </c>
      <c r="M74" s="217"/>
      <c r="N74" s="177"/>
      <c r="O74" s="177"/>
      <c r="P74" s="177"/>
      <c r="Q74" s="177"/>
      <c r="R74" s="197"/>
      <c r="S74" s="587"/>
      <c r="T74" s="636"/>
      <c r="U74" s="639"/>
      <c r="V74" s="642"/>
    </row>
    <row r="75" spans="1:22" ht="15" customHeight="1">
      <c r="A75" s="584"/>
      <c r="B75" s="578"/>
      <c r="C75" s="195"/>
      <c r="D75" s="176"/>
      <c r="E75" s="196"/>
      <c r="F75" s="177"/>
      <c r="G75" s="177"/>
      <c r="H75" s="177"/>
      <c r="I75" s="177"/>
      <c r="J75" s="197"/>
      <c r="K75" s="587"/>
      <c r="L75" s="177">
        <f>'5- Identificación de Riesgos'!I75</f>
        <v>0</v>
      </c>
      <c r="M75" s="217"/>
      <c r="N75" s="177"/>
      <c r="O75" s="177"/>
      <c r="P75" s="177"/>
      <c r="Q75" s="177"/>
      <c r="R75" s="197"/>
      <c r="S75" s="587"/>
      <c r="T75" s="636"/>
      <c r="U75" s="639"/>
      <c r="V75" s="642"/>
    </row>
    <row r="76" spans="1:22" ht="15" customHeight="1">
      <c r="A76" s="584"/>
      <c r="B76" s="578"/>
      <c r="C76" s="195"/>
      <c r="D76" s="176"/>
      <c r="E76" s="196"/>
      <c r="F76" s="177"/>
      <c r="G76" s="177"/>
      <c r="H76" s="177"/>
      <c r="I76" s="177"/>
      <c r="J76" s="197"/>
      <c r="K76" s="587"/>
      <c r="L76" s="177">
        <f>'5- Identificación de Riesgos'!I76</f>
        <v>0</v>
      </c>
      <c r="M76" s="217"/>
      <c r="N76" s="177"/>
      <c r="O76" s="177"/>
      <c r="P76" s="177"/>
      <c r="Q76" s="177"/>
      <c r="R76" s="197"/>
      <c r="S76" s="587"/>
      <c r="T76" s="636"/>
      <c r="U76" s="639"/>
      <c r="V76" s="642"/>
    </row>
    <row r="77" spans="1:22" ht="15" customHeight="1">
      <c r="A77" s="584"/>
      <c r="B77" s="578"/>
      <c r="C77" s="195"/>
      <c r="D77" s="176"/>
      <c r="E77" s="196"/>
      <c r="F77" s="177"/>
      <c r="G77" s="177"/>
      <c r="H77" s="177"/>
      <c r="I77" s="177"/>
      <c r="J77" s="197"/>
      <c r="K77" s="587"/>
      <c r="L77" s="177">
        <f>'5- Identificación de Riesgos'!I77</f>
        <v>0</v>
      </c>
      <c r="M77" s="217"/>
      <c r="N77" s="177"/>
      <c r="O77" s="177"/>
      <c r="P77" s="177"/>
      <c r="Q77" s="177"/>
      <c r="R77" s="197"/>
      <c r="S77" s="587"/>
      <c r="T77" s="636"/>
      <c r="U77" s="639"/>
      <c r="V77" s="642"/>
    </row>
    <row r="78" spans="1:22" ht="31.5" customHeight="1">
      <c r="A78" s="584"/>
      <c r="B78" s="578"/>
      <c r="C78" s="195">
        <f>'5- Identificación de Riesgos'!D78</f>
        <v>0</v>
      </c>
      <c r="D78" s="176"/>
      <c r="E78" s="196"/>
      <c r="F78" s="177"/>
      <c r="G78" s="177"/>
      <c r="H78" s="177"/>
      <c r="I78" s="177"/>
      <c r="J78" s="197"/>
      <c r="K78" s="587"/>
      <c r="L78" s="177">
        <f>'5- Identificación de Riesgos'!I78</f>
        <v>0</v>
      </c>
      <c r="M78" s="217"/>
      <c r="N78" s="177" t="s">
        <v>392</v>
      </c>
      <c r="O78" s="177" t="s">
        <v>392</v>
      </c>
      <c r="P78" s="177" t="s">
        <v>392</v>
      </c>
      <c r="Q78" s="177" t="s">
        <v>392</v>
      </c>
      <c r="R78" s="197"/>
      <c r="S78" s="587"/>
      <c r="T78" s="636"/>
      <c r="U78" s="639"/>
      <c r="V78" s="642"/>
    </row>
    <row r="79" spans="1:22" ht="27" customHeight="1">
      <c r="A79" s="585"/>
      <c r="B79" s="579"/>
      <c r="C79" s="201">
        <f>'5- Identificación de Riesgos'!D79</f>
        <v>0</v>
      </c>
      <c r="D79" s="178"/>
      <c r="E79" s="202"/>
      <c r="F79" s="179"/>
      <c r="G79" s="179"/>
      <c r="H79" s="179"/>
      <c r="I79" s="179"/>
      <c r="J79" s="203"/>
      <c r="K79" s="588"/>
      <c r="L79" s="179">
        <f>'5- Identificación de Riesgos'!I79</f>
        <v>0</v>
      </c>
      <c r="M79" s="222"/>
      <c r="N79" s="179"/>
      <c r="O79" s="179"/>
      <c r="P79" s="179"/>
      <c r="Q79" s="179"/>
      <c r="R79" s="203"/>
      <c r="S79" s="588"/>
      <c r="T79" s="637"/>
      <c r="U79" s="640"/>
      <c r="V79" s="643"/>
    </row>
  </sheetData>
  <mergeCells count="67">
    <mergeCell ref="A40:A49"/>
    <mergeCell ref="K70:K79"/>
    <mergeCell ref="S70:S79"/>
    <mergeCell ref="U40:U49"/>
    <mergeCell ref="V40:V49"/>
    <mergeCell ref="B40:B49"/>
    <mergeCell ref="K40:K49"/>
    <mergeCell ref="S40:S49"/>
    <mergeCell ref="T40:T49"/>
    <mergeCell ref="T70:T79"/>
    <mergeCell ref="U70:U79"/>
    <mergeCell ref="B70:B79"/>
    <mergeCell ref="A70:A79"/>
    <mergeCell ref="V70:V79"/>
    <mergeCell ref="T50:T59"/>
    <mergeCell ref="U50:U59"/>
    <mergeCell ref="A10:A19"/>
    <mergeCell ref="B10:B19"/>
    <mergeCell ref="C5:V5"/>
    <mergeCell ref="C6:V6"/>
    <mergeCell ref="S10:S19"/>
    <mergeCell ref="T10:T19"/>
    <mergeCell ref="U10:U19"/>
    <mergeCell ref="V10:V19"/>
    <mergeCell ref="K10:K19"/>
    <mergeCell ref="A20:A29"/>
    <mergeCell ref="T30:T39"/>
    <mergeCell ref="U30:U39"/>
    <mergeCell ref="V30:V39"/>
    <mergeCell ref="A30:A39"/>
    <mergeCell ref="K30:K39"/>
    <mergeCell ref="S30:S39"/>
    <mergeCell ref="B20:B29"/>
    <mergeCell ref="K20:K29"/>
    <mergeCell ref="V20:V29"/>
    <mergeCell ref="T20:T29"/>
    <mergeCell ref="U20:U29"/>
    <mergeCell ref="S20:S29"/>
    <mergeCell ref="B30:B39"/>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V50:V59"/>
    <mergeCell ref="A50:A59"/>
    <mergeCell ref="B50:B59"/>
    <mergeCell ref="K50:K59"/>
    <mergeCell ref="S50:S59"/>
    <mergeCell ref="T60:T69"/>
    <mergeCell ref="U60:U69"/>
    <mergeCell ref="V60:V69"/>
    <mergeCell ref="A60:A69"/>
    <mergeCell ref="B60:B69"/>
    <mergeCell ref="K60:K69"/>
    <mergeCell ref="S60:S69"/>
  </mergeCells>
  <conditionalFormatting sqref="T10 T20 T30">
    <cfRule type="containsText" dxfId="388" priority="530" operator="containsText" text="Muy Baja">
      <formula>NOT(ISERROR(SEARCH("Muy Baja",T10)))</formula>
    </cfRule>
    <cfRule type="containsText" dxfId="387" priority="531" operator="containsText" text="Baja">
      <formula>NOT(ISERROR(SEARCH("Baja",T10)))</formula>
    </cfRule>
    <cfRule type="containsText" dxfId="386" priority="532" operator="containsText" text="Muy Alta">
      <formula>NOT(ISERROR(SEARCH("Muy Alta",T10)))</formula>
    </cfRule>
    <cfRule type="containsText" dxfId="385" priority="534" operator="containsText" text="Alta">
      <formula>NOT(ISERROR(SEARCH("Alta",T10)))</formula>
    </cfRule>
    <cfRule type="containsText" dxfId="384" priority="535" operator="containsText" text="Media">
      <formula>NOT(ISERROR(SEARCH("Media",T10)))</formula>
    </cfRule>
    <cfRule type="containsText" dxfId="383" priority="536" operator="containsText" text="Media">
      <formula>NOT(ISERROR(SEARCH("Media",T10)))</formula>
    </cfRule>
    <cfRule type="containsText" dxfId="382" priority="537" operator="containsText" text="Media">
      <formula>NOT(ISERROR(SEARCH("Media",T10)))</formula>
    </cfRule>
    <cfRule type="containsText" dxfId="381" priority="538" operator="containsText" text="Muy Baja">
      <formula>NOT(ISERROR(SEARCH("Muy Baja",T10)))</formula>
    </cfRule>
    <cfRule type="containsText" dxfId="380" priority="539" operator="containsText" text="Baja">
      <formula>NOT(ISERROR(SEARCH("Baja",T10)))</formula>
    </cfRule>
    <cfRule type="containsText" dxfId="379" priority="540" operator="containsText" text="Muy Baja">
      <formula>NOT(ISERROR(SEARCH("Muy Baja",T10)))</formula>
    </cfRule>
    <cfRule type="containsText" dxfId="378" priority="541" operator="containsText" text="Muy Baja">
      <formula>NOT(ISERROR(SEARCH("Muy Baja",T10)))</formula>
    </cfRule>
    <cfRule type="containsText" dxfId="377" priority="542" operator="containsText" text="Muy Baja">
      <formula>NOT(ISERROR(SEARCH("Muy Baja",T10)))</formula>
    </cfRule>
    <cfRule type="containsText" dxfId="376" priority="543" operator="containsText" text="Muy Baja'Tabla probabilidad'!">
      <formula>NOT(ISERROR(SEARCH("Muy Baja'Tabla probabilidad'!",T10)))</formula>
    </cfRule>
    <cfRule type="containsText" dxfId="375" priority="544" operator="containsText" text="Muy bajo">
      <formula>NOT(ISERROR(SEARCH("Muy bajo",T10)))</formula>
    </cfRule>
    <cfRule type="containsText" dxfId="374" priority="545" operator="containsText" text="Alta">
      <formula>NOT(ISERROR(SEARCH("Alta",T10)))</formula>
    </cfRule>
    <cfRule type="containsText" dxfId="373" priority="546" operator="containsText" text="Media">
      <formula>NOT(ISERROR(SEARCH("Media",T10)))</formula>
    </cfRule>
    <cfRule type="containsText" dxfId="372" priority="547" operator="containsText" text="Baja">
      <formula>NOT(ISERROR(SEARCH("Baja",T10)))</formula>
    </cfRule>
    <cfRule type="containsText" dxfId="371" priority="548" operator="containsText" text="Muy baja">
      <formula>NOT(ISERROR(SEARCH("Muy baja",T10)))</formula>
    </cfRule>
    <cfRule type="cellIs" dxfId="370" priority="551" operator="between">
      <formula>1</formula>
      <formula>2</formula>
    </cfRule>
    <cfRule type="cellIs" dxfId="369" priority="552" operator="between">
      <formula>0</formula>
      <formula>2</formula>
    </cfRule>
  </conditionalFormatting>
  <conditionalFormatting sqref="T60 T70">
    <cfRule type="containsText" dxfId="368" priority="300" operator="containsText" text="Muy Baja">
      <formula>NOT(ISERROR(SEARCH("Muy Baja",T60)))</formula>
    </cfRule>
    <cfRule type="containsText" dxfId="367" priority="301" operator="containsText" text="Baja">
      <formula>NOT(ISERROR(SEARCH("Baja",T60)))</formula>
    </cfRule>
    <cfRule type="containsText" dxfId="366" priority="302" operator="containsText" text="Muy Alta">
      <formula>NOT(ISERROR(SEARCH("Muy Alta",T60)))</formula>
    </cfRule>
    <cfRule type="containsText" dxfId="365" priority="304" operator="containsText" text="Alta">
      <formula>NOT(ISERROR(SEARCH("Alta",T60)))</formula>
    </cfRule>
    <cfRule type="containsText" dxfId="364" priority="305" operator="containsText" text="Media">
      <formula>NOT(ISERROR(SEARCH("Media",T60)))</formula>
    </cfRule>
    <cfRule type="containsText" dxfId="363" priority="306" operator="containsText" text="Media">
      <formula>NOT(ISERROR(SEARCH("Media",T60)))</formula>
    </cfRule>
    <cfRule type="containsText" dxfId="362" priority="307" operator="containsText" text="Media">
      <formula>NOT(ISERROR(SEARCH("Media",T60)))</formula>
    </cfRule>
    <cfRule type="containsText" dxfId="361" priority="308" operator="containsText" text="Muy Baja">
      <formula>NOT(ISERROR(SEARCH("Muy Baja",T60)))</formula>
    </cfRule>
    <cfRule type="containsText" dxfId="360" priority="309" operator="containsText" text="Baja">
      <formula>NOT(ISERROR(SEARCH("Baja",T60)))</formula>
    </cfRule>
    <cfRule type="containsText" dxfId="359" priority="310" operator="containsText" text="Muy Baja">
      <formula>NOT(ISERROR(SEARCH("Muy Baja",T60)))</formula>
    </cfRule>
    <cfRule type="containsText" dxfId="358" priority="311" operator="containsText" text="Muy Baja">
      <formula>NOT(ISERROR(SEARCH("Muy Baja",T60)))</formula>
    </cfRule>
    <cfRule type="containsText" dxfId="357" priority="312" operator="containsText" text="Muy Baja">
      <formula>NOT(ISERROR(SEARCH("Muy Baja",T60)))</formula>
    </cfRule>
    <cfRule type="containsText" dxfId="356" priority="313" operator="containsText" text="Muy Baja'Tabla probabilidad'!">
      <formula>NOT(ISERROR(SEARCH("Muy Baja'Tabla probabilidad'!",T60)))</formula>
    </cfRule>
    <cfRule type="containsText" dxfId="355" priority="314" operator="containsText" text="Muy bajo">
      <formula>NOT(ISERROR(SEARCH("Muy bajo",T60)))</formula>
    </cfRule>
    <cfRule type="containsText" dxfId="354" priority="315" operator="containsText" text="Alta">
      <formula>NOT(ISERROR(SEARCH("Alta",T60)))</formula>
    </cfRule>
    <cfRule type="containsText" dxfId="353" priority="316" operator="containsText" text="Media">
      <formula>NOT(ISERROR(SEARCH("Media",T60)))</formula>
    </cfRule>
    <cfRule type="containsText" dxfId="352" priority="317" operator="containsText" text="Baja">
      <formula>NOT(ISERROR(SEARCH("Baja",T60)))</formula>
    </cfRule>
    <cfRule type="containsText" dxfId="351" priority="318" operator="containsText" text="Muy baja">
      <formula>NOT(ISERROR(SEARCH("Muy baja",T60)))</formula>
    </cfRule>
    <cfRule type="cellIs" dxfId="350" priority="321" operator="between">
      <formula>1</formula>
      <formula>2</formula>
    </cfRule>
    <cfRule type="cellIs" dxfId="349" priority="322" operator="between">
      <formula>0</formula>
      <formula>2</formula>
    </cfRule>
  </conditionalFormatting>
  <conditionalFormatting sqref="U10 U20 U30">
    <cfRule type="containsText" dxfId="348" priority="524" operator="containsText" text="Catastrófico">
      <formula>NOT(ISERROR(SEARCH("Catastrófico",U10)))</formula>
    </cfRule>
    <cfRule type="containsText" dxfId="347" priority="525" operator="containsText" text="Mayor">
      <formula>NOT(ISERROR(SEARCH("Mayor",U10)))</formula>
    </cfRule>
    <cfRule type="containsText" dxfId="346" priority="526" operator="containsText" text="Alta">
      <formula>NOT(ISERROR(SEARCH("Alta",U10)))</formula>
    </cfRule>
    <cfRule type="containsText" dxfId="345" priority="527" operator="containsText" text="Moderado">
      <formula>NOT(ISERROR(SEARCH("Moderado",U10)))</formula>
    </cfRule>
    <cfRule type="containsText" dxfId="344" priority="528" operator="containsText" text="Menor">
      <formula>NOT(ISERROR(SEARCH("Menor",U10)))</formula>
    </cfRule>
    <cfRule type="containsText" dxfId="343" priority="529" operator="containsText" text="Leve">
      <formula>NOT(ISERROR(SEARCH("Leve",U10)))</formula>
    </cfRule>
  </conditionalFormatting>
  <conditionalFormatting sqref="U60 U70">
    <cfRule type="containsText" dxfId="342" priority="294" operator="containsText" text="Catastrófico">
      <formula>NOT(ISERROR(SEARCH("Catastrófico",U60)))</formula>
    </cfRule>
    <cfRule type="containsText" dxfId="341" priority="295" operator="containsText" text="Mayor">
      <formula>NOT(ISERROR(SEARCH("Mayor",U60)))</formula>
    </cfRule>
    <cfRule type="containsText" dxfId="340" priority="296" operator="containsText" text="Alta">
      <formula>NOT(ISERROR(SEARCH("Alta",U60)))</formula>
    </cfRule>
    <cfRule type="containsText" dxfId="339" priority="297" operator="containsText" text="Moderado">
      <formula>NOT(ISERROR(SEARCH("Moderado",U60)))</formula>
    </cfRule>
    <cfRule type="containsText" dxfId="338" priority="298" operator="containsText" text="Menor">
      <formula>NOT(ISERROR(SEARCH("Menor",U60)))</formula>
    </cfRule>
    <cfRule type="containsText" dxfId="337" priority="299" operator="containsText" text="Leve">
      <formula>NOT(ISERROR(SEARCH("Leve",U60)))</formula>
    </cfRule>
  </conditionalFormatting>
  <conditionalFormatting sqref="V10 V20">
    <cfRule type="containsText" dxfId="336" priority="488" operator="containsText" text="Extremo">
      <formula>NOT(ISERROR(SEARCH("Extremo",V10)))</formula>
    </cfRule>
    <cfRule type="containsText" dxfId="335" priority="489" operator="containsText" text="Alto">
      <formula>NOT(ISERROR(SEARCH("Alto",V10)))</formula>
    </cfRule>
    <cfRule type="containsText" dxfId="334" priority="490" operator="containsText" text="Bajo">
      <formula>NOT(ISERROR(SEARCH("Bajo",V10)))</formula>
    </cfRule>
    <cfRule type="containsText" dxfId="333" priority="491" operator="containsText" text="Moderado">
      <formula>NOT(ISERROR(SEARCH("Moderado",V10)))</formula>
    </cfRule>
  </conditionalFormatting>
  <conditionalFormatting sqref="V30">
    <cfRule type="containsText" dxfId="332" priority="455" operator="containsText" text="Extremo">
      <formula>NOT(ISERROR(SEARCH("Extremo",V30)))</formula>
    </cfRule>
    <cfRule type="containsText" dxfId="331" priority="456" operator="containsText" text="Alto">
      <formula>NOT(ISERROR(SEARCH("Alto",V30)))</formula>
    </cfRule>
    <cfRule type="containsText" dxfId="330" priority="457" operator="containsText" text="Bajo">
      <formula>NOT(ISERROR(SEARCH("Bajo",V30)))</formula>
    </cfRule>
    <cfRule type="containsText" dxfId="329" priority="458" operator="containsText" text="Moderado">
      <formula>NOT(ISERROR(SEARCH("Moderado",V30)))</formula>
    </cfRule>
  </conditionalFormatting>
  <conditionalFormatting sqref="V60 V70">
    <cfRule type="containsText" dxfId="328" priority="290" operator="containsText" text="Extremo">
      <formula>NOT(ISERROR(SEARCH("Extremo",V60)))</formula>
    </cfRule>
    <cfRule type="containsText" dxfId="327" priority="291" operator="containsText" text="Alto">
      <formula>NOT(ISERROR(SEARCH("Alto",V60)))</formula>
    </cfRule>
    <cfRule type="containsText" dxfId="326" priority="292" operator="containsText" text="Bajo">
      <formula>NOT(ISERROR(SEARCH("Bajo",V60)))</formula>
    </cfRule>
    <cfRule type="containsText" dxfId="325" priority="293" operator="containsText" text="Moderado">
      <formula>NOT(ISERROR(SEARCH("Moderado",V60)))</formula>
    </cfRule>
  </conditionalFormatting>
  <conditionalFormatting sqref="T40">
    <cfRule type="containsText" dxfId="324" priority="43" operator="containsText" text="Muy Baja">
      <formula>NOT(ISERROR(SEARCH("Muy Baja",T40)))</formula>
    </cfRule>
    <cfRule type="containsText" dxfId="323" priority="44" operator="containsText" text="Baja">
      <formula>NOT(ISERROR(SEARCH("Baja",T40)))</formula>
    </cfRule>
    <cfRule type="containsText" dxfId="322" priority="45" operator="containsText" text="Muy Alta">
      <formula>NOT(ISERROR(SEARCH("Muy Alta",T40)))</formula>
    </cfRule>
    <cfRule type="containsText" dxfId="321" priority="46" operator="containsText" text="Alta">
      <formula>NOT(ISERROR(SEARCH("Alta",T40)))</formula>
    </cfRule>
    <cfRule type="containsText" dxfId="320" priority="47" operator="containsText" text="Media">
      <formula>NOT(ISERROR(SEARCH("Media",T40)))</formula>
    </cfRule>
    <cfRule type="containsText" dxfId="319" priority="48" operator="containsText" text="Media">
      <formula>NOT(ISERROR(SEARCH("Media",T40)))</formula>
    </cfRule>
    <cfRule type="containsText" dxfId="318" priority="49" operator="containsText" text="Media">
      <formula>NOT(ISERROR(SEARCH("Media",T40)))</formula>
    </cfRule>
    <cfRule type="containsText" dxfId="317" priority="50" operator="containsText" text="Muy Baja">
      <formula>NOT(ISERROR(SEARCH("Muy Baja",T40)))</formula>
    </cfRule>
    <cfRule type="containsText" dxfId="316" priority="51" operator="containsText" text="Baja">
      <formula>NOT(ISERROR(SEARCH("Baja",T40)))</formula>
    </cfRule>
    <cfRule type="containsText" dxfId="315" priority="52" operator="containsText" text="Muy Baja">
      <formula>NOT(ISERROR(SEARCH("Muy Baja",T40)))</formula>
    </cfRule>
    <cfRule type="containsText" dxfId="314" priority="53" operator="containsText" text="Muy Baja">
      <formula>NOT(ISERROR(SEARCH("Muy Baja",T40)))</formula>
    </cfRule>
    <cfRule type="containsText" dxfId="313" priority="54" operator="containsText" text="Muy Baja">
      <formula>NOT(ISERROR(SEARCH("Muy Baja",T40)))</formula>
    </cfRule>
    <cfRule type="containsText" dxfId="312" priority="55" operator="containsText" text="Muy Baja'Tabla probabilidad'!">
      <formula>NOT(ISERROR(SEARCH("Muy Baja'Tabla probabilidad'!",T40)))</formula>
    </cfRule>
    <cfRule type="containsText" dxfId="311" priority="56" operator="containsText" text="Muy bajo">
      <formula>NOT(ISERROR(SEARCH("Muy bajo",T40)))</formula>
    </cfRule>
    <cfRule type="containsText" dxfId="310" priority="57" operator="containsText" text="Alta">
      <formula>NOT(ISERROR(SEARCH("Alta",T40)))</formula>
    </cfRule>
    <cfRule type="containsText" dxfId="309" priority="58" operator="containsText" text="Media">
      <formula>NOT(ISERROR(SEARCH("Media",T40)))</formula>
    </cfRule>
    <cfRule type="containsText" dxfId="308" priority="59" operator="containsText" text="Baja">
      <formula>NOT(ISERROR(SEARCH("Baja",T40)))</formula>
    </cfRule>
    <cfRule type="containsText" dxfId="307" priority="60" operator="containsText" text="Muy baja">
      <formula>NOT(ISERROR(SEARCH("Muy baja",T40)))</formula>
    </cfRule>
    <cfRule type="cellIs" dxfId="306" priority="63" operator="between">
      <formula>1</formula>
      <formula>2</formula>
    </cfRule>
    <cfRule type="cellIs" dxfId="305" priority="64" operator="between">
      <formula>0</formula>
      <formula>2</formula>
    </cfRule>
  </conditionalFormatting>
  <conditionalFormatting sqref="U40">
    <cfRule type="containsText" dxfId="304" priority="37" operator="containsText" text="Catastrófico">
      <formula>NOT(ISERROR(SEARCH("Catastrófico",U40)))</formula>
    </cfRule>
    <cfRule type="containsText" dxfId="303" priority="38" operator="containsText" text="Mayor">
      <formula>NOT(ISERROR(SEARCH("Mayor",U40)))</formula>
    </cfRule>
    <cfRule type="containsText" dxfId="302" priority="39" operator="containsText" text="Alta">
      <formula>NOT(ISERROR(SEARCH("Alta",U40)))</formula>
    </cfRule>
    <cfRule type="containsText" dxfId="301" priority="40" operator="containsText" text="Moderado">
      <formula>NOT(ISERROR(SEARCH("Moderado",U40)))</formula>
    </cfRule>
    <cfRule type="containsText" dxfId="300" priority="41" operator="containsText" text="Menor">
      <formula>NOT(ISERROR(SEARCH("Menor",U40)))</formula>
    </cfRule>
    <cfRule type="containsText" dxfId="299" priority="42" operator="containsText" text="Leve">
      <formula>NOT(ISERROR(SEARCH("Leve",U40)))</formula>
    </cfRule>
  </conditionalFormatting>
  <conditionalFormatting sqref="V40">
    <cfRule type="containsText" dxfId="298" priority="33" operator="containsText" text="Extremo">
      <formula>NOT(ISERROR(SEARCH("Extremo",V40)))</formula>
    </cfRule>
    <cfRule type="containsText" dxfId="297" priority="34" operator="containsText" text="Alto">
      <formula>NOT(ISERROR(SEARCH("Alto",V40)))</formula>
    </cfRule>
    <cfRule type="containsText" dxfId="296" priority="35" operator="containsText" text="Bajo">
      <formula>NOT(ISERROR(SEARCH("Bajo",V40)))</formula>
    </cfRule>
    <cfRule type="containsText" dxfId="295" priority="36" operator="containsText" text="Moderado">
      <formula>NOT(ISERROR(SEARCH("Moderado",V40)))</formula>
    </cfRule>
  </conditionalFormatting>
  <conditionalFormatting sqref="T50">
    <cfRule type="containsText" dxfId="294" priority="11" operator="containsText" text="Muy Baja">
      <formula>NOT(ISERROR(SEARCH("Muy Baja",T50)))</formula>
    </cfRule>
    <cfRule type="containsText" dxfId="293" priority="12" operator="containsText" text="Baja">
      <formula>NOT(ISERROR(SEARCH("Baja",T50)))</formula>
    </cfRule>
    <cfRule type="containsText" dxfId="292" priority="13" operator="containsText" text="Muy Alta">
      <formula>NOT(ISERROR(SEARCH("Muy Alta",T50)))</formula>
    </cfRule>
    <cfRule type="containsText" dxfId="291" priority="14" operator="containsText" text="Alta">
      <formula>NOT(ISERROR(SEARCH("Alta",T50)))</formula>
    </cfRule>
    <cfRule type="containsText" dxfId="290" priority="15" operator="containsText" text="Media">
      <formula>NOT(ISERROR(SEARCH("Media",T50)))</formula>
    </cfRule>
    <cfRule type="containsText" dxfId="289" priority="16" operator="containsText" text="Media">
      <formula>NOT(ISERROR(SEARCH("Media",T50)))</formula>
    </cfRule>
    <cfRule type="containsText" dxfId="288" priority="17" operator="containsText" text="Media">
      <formula>NOT(ISERROR(SEARCH("Media",T50)))</formula>
    </cfRule>
    <cfRule type="containsText" dxfId="287" priority="18" operator="containsText" text="Muy Baja">
      <formula>NOT(ISERROR(SEARCH("Muy Baja",T50)))</formula>
    </cfRule>
    <cfRule type="containsText" dxfId="286" priority="19" operator="containsText" text="Baja">
      <formula>NOT(ISERROR(SEARCH("Baja",T50)))</formula>
    </cfRule>
    <cfRule type="containsText" dxfId="285" priority="20" operator="containsText" text="Muy Baja">
      <formula>NOT(ISERROR(SEARCH("Muy Baja",T50)))</formula>
    </cfRule>
    <cfRule type="containsText" dxfId="284" priority="21" operator="containsText" text="Muy Baja">
      <formula>NOT(ISERROR(SEARCH("Muy Baja",T50)))</formula>
    </cfRule>
    <cfRule type="containsText" dxfId="283" priority="22" operator="containsText" text="Muy Baja">
      <formula>NOT(ISERROR(SEARCH("Muy Baja",T50)))</formula>
    </cfRule>
    <cfRule type="containsText" dxfId="282" priority="23" operator="containsText" text="Muy Baja'Tabla probabilidad'!">
      <formula>NOT(ISERROR(SEARCH("Muy Baja'Tabla probabilidad'!",T50)))</formula>
    </cfRule>
    <cfRule type="containsText" dxfId="281" priority="24" operator="containsText" text="Muy bajo">
      <formula>NOT(ISERROR(SEARCH("Muy bajo",T50)))</formula>
    </cfRule>
    <cfRule type="containsText" dxfId="280" priority="25" operator="containsText" text="Alta">
      <formula>NOT(ISERROR(SEARCH("Alta",T50)))</formula>
    </cfRule>
    <cfRule type="containsText" dxfId="279" priority="26" operator="containsText" text="Media">
      <formula>NOT(ISERROR(SEARCH("Media",T50)))</formula>
    </cfRule>
    <cfRule type="containsText" dxfId="278" priority="27" operator="containsText" text="Baja">
      <formula>NOT(ISERROR(SEARCH("Baja",T50)))</formula>
    </cfRule>
    <cfRule type="containsText" dxfId="277" priority="28" operator="containsText" text="Muy baja">
      <formula>NOT(ISERROR(SEARCH("Muy baja",T50)))</formula>
    </cfRule>
    <cfRule type="cellIs" dxfId="276" priority="31" operator="between">
      <formula>1</formula>
      <formula>2</formula>
    </cfRule>
    <cfRule type="cellIs" dxfId="275" priority="32" operator="between">
      <formula>0</formula>
      <formula>2</formula>
    </cfRule>
  </conditionalFormatting>
  <conditionalFormatting sqref="U50">
    <cfRule type="containsText" dxfId="274" priority="5" operator="containsText" text="Catastrófico">
      <formula>NOT(ISERROR(SEARCH("Catastrófico",U50)))</formula>
    </cfRule>
    <cfRule type="containsText" dxfId="273" priority="6" operator="containsText" text="Mayor">
      <formula>NOT(ISERROR(SEARCH("Mayor",U50)))</formula>
    </cfRule>
    <cfRule type="containsText" dxfId="272" priority="7" operator="containsText" text="Alta">
      <formula>NOT(ISERROR(SEARCH("Alta",U50)))</formula>
    </cfRule>
    <cfRule type="containsText" dxfId="271" priority="8" operator="containsText" text="Moderado">
      <formula>NOT(ISERROR(SEARCH("Moderado",U50)))</formula>
    </cfRule>
    <cfRule type="containsText" dxfId="270" priority="9" operator="containsText" text="Menor">
      <formula>NOT(ISERROR(SEARCH("Menor",U50)))</formula>
    </cfRule>
    <cfRule type="containsText" dxfId="269" priority="10" operator="containsText" text="Leve">
      <formula>NOT(ISERROR(SEARCH("Leve",U50)))</formula>
    </cfRule>
  </conditionalFormatting>
  <conditionalFormatting sqref="V50">
    <cfRule type="containsText" dxfId="268" priority="1" operator="containsText" text="Extremo">
      <formula>NOT(ISERROR(SEARCH("Extremo",V50)))</formula>
    </cfRule>
    <cfRule type="containsText" dxfId="267" priority="2" operator="containsText" text="Alto">
      <formula>NOT(ISERROR(SEARCH("Alto",V50)))</formula>
    </cfRule>
    <cfRule type="containsText" dxfId="266" priority="3" operator="containsText" text="Bajo">
      <formula>NOT(ISERROR(SEARCH("Bajo",V50)))</formula>
    </cfRule>
    <cfRule type="containsText" dxfId="265" priority="4" operator="containsText" text="Moderado">
      <formula>NOT(ISERROR(SEARCH("Moderado",V50)))</formula>
    </cfRule>
  </conditionalFormatting>
  <dataValidations count="2">
    <dataValidation allowBlank="1" showInputMessage="1" showErrorMessage="1" prompt="Enunciar cuál es el control" sqref="E65:E68 E25:E28 E30:E31 E15:E23 E70:E71 E73 E33:E38 E45:E48 E10:E13 E60:E63 E75:E79 E55:E58 E50:E53 E40:E43" xr:uid="{00000000-0002-0000-0500-000000000000}"/>
    <dataValidation type="list" allowBlank="1" showInputMessage="1" showErrorMessage="1" sqref="N10:Q79 F10:I79" xr:uid="{00000000-0002-0000-0500-000001000000}">
      <formula1>"SI,NO"</formula1>
    </dataValidation>
  </dataValidations>
  <printOptions horizontalCentered="1"/>
  <pageMargins left="0.70866141732283472" right="0.70866141732283472" top="0.74803149606299213" bottom="0.74803149606299213" header="0.31496062992125984" footer="0.31496062992125984"/>
  <pageSetup scale="32"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549"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550" operator="containsText" id="{5790250D-E3CC-4EBD-835F-F5F4C0703B76}">
            <xm:f>NOT(ISERROR(SEARCH('8- Políticas de Administración '!$B$5,T10)))</xm:f>
            <xm:f>'8- Políticas de Administración '!$B$5</xm:f>
            <x14:dxf>
              <font>
                <color rgb="FF9C0006"/>
              </font>
              <fill>
                <patternFill>
                  <bgColor rgb="FFFFC7CE"/>
                </patternFill>
              </fill>
            </x14:dxf>
          </x14:cfRule>
          <xm:sqref>T10 T20 T30</xm:sqref>
        </x14:conditionalFormatting>
        <x14:conditionalFormatting xmlns:xm="http://schemas.microsoft.com/office/excel/2006/main">
          <x14:cfRule type="containsText" priority="319" operator="containsText" id="{A5173A80-D256-4C96-9694-525C9DB1E3BD}">
            <xm:f>NOT(ISERROR(SEARCH('8- Políticas de Administración '!$B$5,T60)))</xm:f>
            <xm:f>'8- Políticas de Administración '!$B$5</xm:f>
            <x14:dxf>
              <font>
                <color rgb="FF006100"/>
              </font>
              <fill>
                <patternFill>
                  <bgColor rgb="FFC6EFCE"/>
                </patternFill>
              </fill>
            </x14:dxf>
          </x14:cfRule>
          <x14:cfRule type="containsText" priority="320" operator="containsText" id="{FB927DED-08A8-4972-857B-A4A884F0DD0D}">
            <xm:f>NOT(ISERROR(SEARCH('8- Políticas de Administración '!$B$5,T60)))</xm:f>
            <xm:f>'8- Políticas de Administración '!$B$5</xm:f>
            <x14:dxf>
              <font>
                <color rgb="FF9C0006"/>
              </font>
              <fill>
                <patternFill>
                  <bgColor rgb="FFFFC7CE"/>
                </patternFill>
              </fill>
            </x14:dxf>
          </x14:cfRule>
          <xm:sqref>T60 T70</xm:sqref>
        </x14:conditionalFormatting>
        <x14:conditionalFormatting xmlns:xm="http://schemas.microsoft.com/office/excel/2006/main">
          <x14:cfRule type="containsText" priority="61" operator="containsText" id="{E7B4143B-45EC-4513-9F54-1C244FDF0BA9}">
            <xm:f>NOT(ISERROR(SEARCH('8- Políticas de Administración '!$B$5,T40)))</xm:f>
            <xm:f>'8- Políticas de Administración '!$B$5</xm:f>
            <x14:dxf>
              <font>
                <color rgb="FF006100"/>
              </font>
              <fill>
                <patternFill>
                  <bgColor rgb="FFC6EFCE"/>
                </patternFill>
              </fill>
            </x14:dxf>
          </x14:cfRule>
          <x14:cfRule type="containsText" priority="62" operator="containsText" id="{D312B5C9-B376-4CA8-BAE5-85708EA76824}">
            <xm:f>NOT(ISERROR(SEARCH('8- Políticas de Administración '!$B$5,T40)))</xm:f>
            <xm:f>'8- Políticas de Administración '!$B$5</xm:f>
            <x14:dxf>
              <font>
                <color rgb="FF9C0006"/>
              </font>
              <fill>
                <patternFill>
                  <bgColor rgb="FFFFC7CE"/>
                </patternFill>
              </fill>
            </x14:dxf>
          </x14:cfRule>
          <xm:sqref>T40</xm:sqref>
        </x14:conditionalFormatting>
        <x14:conditionalFormatting xmlns:xm="http://schemas.microsoft.com/office/excel/2006/main">
          <x14:cfRule type="containsText" priority="29" operator="containsText" id="{ABB0E668-BC02-4717-B8DE-49DF66C41507}">
            <xm:f>NOT(ISERROR(SEARCH('8- Políticas de Administración '!$B$5,T50)))</xm:f>
            <xm:f>'8- Políticas de Administración '!$B$5</xm:f>
            <x14:dxf>
              <font>
                <color rgb="FF006100"/>
              </font>
              <fill>
                <patternFill>
                  <bgColor rgb="FFC6EFCE"/>
                </patternFill>
              </fill>
            </x14:dxf>
          </x14:cfRule>
          <x14:cfRule type="containsText" priority="30" operator="containsText" id="{5F3D54F8-00E2-4F43-9A6C-4F554A59385A}">
            <xm:f>NOT(ISERROR(SEARCH('8- Políticas de Administración '!$B$5,T50)))</xm:f>
            <xm:f>'8- Políticas de Administración '!$B$5</xm:f>
            <x14:dxf>
              <font>
                <color rgb="FF9C0006"/>
              </font>
              <fill>
                <patternFill>
                  <bgColor rgb="FFFFC7CE"/>
                </patternFill>
              </fill>
            </x14:dxf>
          </x14:cfRule>
          <xm:sqref>T50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tabColor theme="4" tint="-0.249977111117893"/>
    <pageSetUpPr fitToPage="1"/>
  </sheetPr>
  <dimension ref="A1:JI79"/>
  <sheetViews>
    <sheetView showGridLines="0" zoomScale="70" zoomScaleNormal="70" zoomScalePageLayoutView="70" workbookViewId="0">
      <selection activeCell="C5" sqref="C5"/>
    </sheetView>
  </sheetViews>
  <sheetFormatPr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26" hidden="1" customWidth="1"/>
    <col min="13" max="13" width="16.7109375" customWidth="1"/>
    <col min="14" max="14" width="17.42578125" customWidth="1"/>
    <col min="15" max="15" width="23" style="7" customWidth="1"/>
    <col min="16" max="16" width="17.42578125" style="7" customWidth="1"/>
    <col min="17" max="17" width="22.85546875" style="7" customWidth="1"/>
    <col min="18" max="269" width="11.42578125" style="7"/>
    <col min="270" max="16384" width="11.42578125" style="12"/>
  </cols>
  <sheetData>
    <row r="1" spans="1:269" s="9" customFormat="1" ht="27.75" customHeight="1">
      <c r="A1" s="672"/>
      <c r="B1" s="672"/>
      <c r="C1" s="672"/>
      <c r="D1" s="672"/>
      <c r="E1" s="672"/>
      <c r="F1" s="668" t="s">
        <v>429</v>
      </c>
      <c r="G1" s="668"/>
      <c r="H1" s="668"/>
      <c r="I1" s="668"/>
      <c r="J1" s="668"/>
      <c r="K1" s="668"/>
      <c r="L1" s="668"/>
      <c r="M1" s="668"/>
      <c r="N1" s="668"/>
      <c r="O1" s="668"/>
      <c r="P1" s="668"/>
      <c r="Q1" s="66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c r="IW1" s="8"/>
      <c r="IX1" s="8"/>
      <c r="IY1" s="8"/>
      <c r="IZ1" s="8"/>
      <c r="JA1" s="8"/>
      <c r="JB1" s="8"/>
      <c r="JC1" s="8"/>
      <c r="JD1" s="8"/>
      <c r="JE1" s="8"/>
      <c r="JF1" s="8"/>
      <c r="JG1" s="8"/>
      <c r="JH1" s="8"/>
      <c r="JI1" s="8"/>
    </row>
    <row r="2" spans="1:269" s="9" customFormat="1" ht="27" customHeight="1">
      <c r="A2" s="672"/>
      <c r="B2" s="672"/>
      <c r="C2" s="672"/>
      <c r="D2" s="672"/>
      <c r="E2" s="672"/>
      <c r="F2" s="668"/>
      <c r="G2" s="668"/>
      <c r="H2" s="668"/>
      <c r="I2" s="668"/>
      <c r="J2" s="668"/>
      <c r="K2" s="668"/>
      <c r="L2" s="668"/>
      <c r="M2" s="668"/>
      <c r="N2" s="668"/>
      <c r="O2" s="668"/>
      <c r="P2" s="668"/>
      <c r="Q2" s="66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row>
    <row r="3" spans="1:269" s="9" customFormat="1" ht="27" customHeight="1">
      <c r="A3" s="672"/>
      <c r="B3" s="672"/>
      <c r="C3" s="672"/>
      <c r="D3" s="672"/>
      <c r="E3" s="672"/>
      <c r="F3" s="668"/>
      <c r="G3" s="668"/>
      <c r="H3" s="668"/>
      <c r="I3" s="668"/>
      <c r="J3" s="668"/>
      <c r="K3" s="668"/>
      <c r="L3" s="668"/>
      <c r="M3" s="668"/>
      <c r="N3" s="668"/>
      <c r="O3" s="668"/>
      <c r="P3" s="668"/>
      <c r="Q3" s="66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c r="JI3" s="8"/>
    </row>
    <row r="4" spans="1:269" s="9" customFormat="1" ht="23.25" customHeight="1">
      <c r="A4" s="667" t="s">
        <v>291</v>
      </c>
      <c r="B4" s="667"/>
      <c r="C4" s="675" t="s">
        <v>2</v>
      </c>
      <c r="D4" s="675"/>
      <c r="E4" s="675"/>
      <c r="F4" s="675"/>
      <c r="G4" s="675"/>
      <c r="H4" s="675"/>
      <c r="I4" s="675"/>
      <c r="J4" s="675"/>
      <c r="K4" s="675"/>
      <c r="L4" s="675"/>
      <c r="M4" s="675"/>
      <c r="N4" s="675"/>
      <c r="O4" s="675"/>
      <c r="P4" s="675"/>
      <c r="Q4" s="675"/>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c r="JI4" s="8"/>
    </row>
    <row r="5" spans="1:269" s="9" customFormat="1" ht="56.25" customHeight="1">
      <c r="A5" s="667" t="s">
        <v>292</v>
      </c>
      <c r="B5" s="667"/>
      <c r="C5" s="675" t="s">
        <v>293</v>
      </c>
      <c r="D5" s="675"/>
      <c r="E5" s="675"/>
      <c r="F5" s="675"/>
      <c r="G5" s="675"/>
      <c r="H5" s="675"/>
      <c r="I5" s="675"/>
      <c r="J5" s="675"/>
      <c r="K5" s="675"/>
      <c r="L5" s="675"/>
      <c r="M5" s="675"/>
      <c r="N5" s="675"/>
      <c r="O5" s="675"/>
      <c r="P5" s="675"/>
      <c r="Q5" s="675"/>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c r="IX5" s="8"/>
      <c r="IY5" s="8"/>
      <c r="IZ5" s="8"/>
      <c r="JA5" s="8"/>
      <c r="JB5" s="8"/>
      <c r="JC5" s="8"/>
      <c r="JD5" s="8"/>
      <c r="JE5" s="8"/>
      <c r="JF5" s="8"/>
      <c r="JG5" s="8"/>
      <c r="JH5" s="8"/>
      <c r="JI5" s="8"/>
    </row>
    <row r="6" spans="1:269" s="9" customFormat="1" ht="28.5" customHeight="1">
      <c r="A6" s="667" t="s">
        <v>294</v>
      </c>
      <c r="B6" s="667"/>
      <c r="C6" s="680" t="s">
        <v>430</v>
      </c>
      <c r="D6" s="680"/>
      <c r="E6" s="680"/>
      <c r="F6" s="680"/>
      <c r="G6" s="680"/>
      <c r="H6" s="680"/>
      <c r="I6" s="680"/>
      <c r="J6" s="680"/>
      <c r="K6" s="680"/>
      <c r="L6" s="680"/>
      <c r="M6" s="680"/>
      <c r="N6" s="680"/>
      <c r="O6" s="680"/>
      <c r="P6" s="680"/>
      <c r="Q6" s="680"/>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row>
    <row r="7" spans="1:269" s="9" customFormat="1" ht="17.25" thickBot="1">
      <c r="A7" s="669" t="s">
        <v>431</v>
      </c>
      <c r="B7" s="669"/>
      <c r="C7" s="669"/>
      <c r="D7" s="669"/>
      <c r="E7" s="669"/>
      <c r="F7" s="669" t="s">
        <v>311</v>
      </c>
      <c r="G7" s="669"/>
      <c r="H7" s="669"/>
      <c r="I7" s="63"/>
      <c r="J7" s="670" t="s">
        <v>432</v>
      </c>
      <c r="K7" s="670"/>
      <c r="L7" s="670"/>
      <c r="M7" s="670"/>
      <c r="N7" s="671"/>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row>
    <row r="8" spans="1:269" s="9" customFormat="1" ht="45.75" customHeight="1" thickTop="1" thickBot="1">
      <c r="A8" s="673" t="s">
        <v>301</v>
      </c>
      <c r="B8" s="665" t="s">
        <v>377</v>
      </c>
      <c r="C8" s="676" t="s">
        <v>303</v>
      </c>
      <c r="D8" s="678" t="s">
        <v>313</v>
      </c>
      <c r="E8" s="665" t="s">
        <v>297</v>
      </c>
      <c r="F8" s="661" t="s">
        <v>433</v>
      </c>
      <c r="G8" s="661" t="s">
        <v>434</v>
      </c>
      <c r="H8" s="661" t="s">
        <v>435</v>
      </c>
      <c r="I8" s="663"/>
      <c r="J8" s="661" t="s">
        <v>436</v>
      </c>
      <c r="K8" s="661" t="s">
        <v>437</v>
      </c>
      <c r="L8" s="661" t="s">
        <v>438</v>
      </c>
      <c r="M8" s="661" t="s">
        <v>439</v>
      </c>
      <c r="N8" s="661" t="s">
        <v>440</v>
      </c>
      <c r="O8" s="661" t="s">
        <v>441</v>
      </c>
      <c r="P8" s="661" t="s">
        <v>442</v>
      </c>
      <c r="Q8" s="661" t="s">
        <v>443</v>
      </c>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row>
    <row r="9" spans="1:269" s="11" customFormat="1" ht="58.5" customHeight="1" thickTop="1" thickBot="1">
      <c r="A9" s="674"/>
      <c r="B9" s="666"/>
      <c r="C9" s="677"/>
      <c r="D9" s="679"/>
      <c r="E9" s="666"/>
      <c r="F9" s="662"/>
      <c r="G9" s="662"/>
      <c r="H9" s="662"/>
      <c r="I9" s="664"/>
      <c r="J9" s="662"/>
      <c r="K9" s="662"/>
      <c r="L9" s="662"/>
      <c r="M9" s="662"/>
      <c r="N9" s="662"/>
      <c r="O9" s="662"/>
      <c r="P9" s="662"/>
      <c r="Q9" s="662"/>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c r="IW9" s="10"/>
      <c r="IX9" s="10"/>
      <c r="IY9" s="10"/>
      <c r="IZ9" s="10"/>
      <c r="JA9" s="10"/>
      <c r="JB9" s="10"/>
      <c r="JC9" s="10"/>
      <c r="JD9" s="10"/>
      <c r="JE9" s="10"/>
      <c r="JF9" s="10"/>
      <c r="JG9" s="10"/>
      <c r="JH9" s="10"/>
      <c r="JI9" s="10"/>
    </row>
    <row r="10" spans="1:269" ht="13.5" customHeight="1">
      <c r="A10" s="652">
        <f>'5- Identificación de Riesgos'!A10</f>
        <v>1</v>
      </c>
      <c r="B10" s="654" t="str">
        <f>'5- Identificación de Riesgos'!B10</f>
        <v>Efectuar el reparto judicial sin el cumplimiento de los requisitos.
(GESTION DE REPARTO)</v>
      </c>
      <c r="C10" s="647" t="str">
        <f>'5- Identificación de Riesgos'!C10</f>
        <v>No realizar el reparto o no hacerlo siguiendo el procedimiento establecido</v>
      </c>
      <c r="D10" s="647" t="s">
        <v>325</v>
      </c>
      <c r="E10" s="101" t="str">
        <f>'5- Identificación de Riesgos'!D10</f>
        <v>1. Errores de digitación en el software de reparto o herramienta tecnológica.</v>
      </c>
      <c r="F10" s="658" t="str">
        <f>'5- Identificación de Riesgos'!H10</f>
        <v>Muy Baja - 1</v>
      </c>
      <c r="G10" s="647" t="str">
        <f>'5- Identificación de Riesgos'!M10</f>
        <v>Menor - 2</v>
      </c>
      <c r="H10" s="647" t="str">
        <f>'5- Identificación de Riesgos'!N10</f>
        <v>Bajo - 2</v>
      </c>
      <c r="I10" s="99"/>
      <c r="J10" s="644" t="str">
        <f>'6- Valoración Controles'!T10</f>
        <v>Muy Baja - 1</v>
      </c>
      <c r="K10" s="644" t="str">
        <f>'6- Valoración Controles'!U10</f>
        <v>Leve - 1</v>
      </c>
      <c r="L10" s="649" t="e">
        <f>AVERAGE(#REF!)</f>
        <v>#REF!</v>
      </c>
      <c r="M10" s="654" t="str">
        <f>'6- Valoración Controles'!V10</f>
        <v>Bajo - 1</v>
      </c>
      <c r="N10" s="654" t="s">
        <v>444</v>
      </c>
      <c r="O10" s="102"/>
      <c r="P10" s="102"/>
      <c r="Q10" s="103"/>
    </row>
    <row r="11" spans="1:269" ht="13.5" customHeight="1">
      <c r="A11" s="653"/>
      <c r="B11" s="655"/>
      <c r="C11" s="648"/>
      <c r="D11" s="648"/>
      <c r="E11" s="104" t="str">
        <f>'5- Identificación de Riesgos'!D11</f>
        <v>2. Incumplimiento del procedimiento de reparto.</v>
      </c>
      <c r="F11" s="659"/>
      <c r="G11" s="660"/>
      <c r="H11" s="648"/>
      <c r="I11" s="64"/>
      <c r="J11" s="645"/>
      <c r="K11" s="645"/>
      <c r="L11" s="650"/>
      <c r="M11" s="655"/>
      <c r="N11" s="655"/>
      <c r="O11" s="105"/>
      <c r="P11" s="105">
        <v>5</v>
      </c>
      <c r="Q11" s="106"/>
    </row>
    <row r="12" spans="1:269" ht="13.5" customHeight="1">
      <c r="A12" s="653"/>
      <c r="B12" s="655"/>
      <c r="C12" s="648"/>
      <c r="D12" s="648"/>
      <c r="E12" s="110" t="str">
        <f>'5- Identificación de Riesgos'!D12</f>
        <v>3. Falta de seguimiento y control al cumplimiento efectivo de la actividad de reparto.</v>
      </c>
      <c r="F12" s="659"/>
      <c r="G12" s="660"/>
      <c r="H12" s="648"/>
      <c r="I12" s="64"/>
      <c r="J12" s="645"/>
      <c r="K12" s="645"/>
      <c r="L12" s="650"/>
      <c r="M12" s="655"/>
      <c r="N12" s="655"/>
      <c r="O12" s="105"/>
      <c r="P12" s="105"/>
      <c r="Q12" s="106"/>
    </row>
    <row r="13" spans="1:269" ht="13.5" customHeight="1">
      <c r="A13" s="653"/>
      <c r="B13" s="655"/>
      <c r="C13" s="648"/>
      <c r="D13" s="648"/>
      <c r="E13" s="104" t="str">
        <f>'5- Identificación de Riesgos'!D13</f>
        <v>4. Fallas en el servicio de internet,  conectividad  irregular.</v>
      </c>
      <c r="F13" s="659"/>
      <c r="G13" s="660"/>
      <c r="H13" s="648"/>
      <c r="I13" s="64"/>
      <c r="J13" s="645"/>
      <c r="K13" s="645"/>
      <c r="L13" s="650"/>
      <c r="M13" s="655"/>
      <c r="N13" s="655"/>
      <c r="O13" s="105"/>
      <c r="P13" s="105"/>
      <c r="Q13" s="106"/>
    </row>
    <row r="14" spans="1:269" ht="13.5" customHeight="1">
      <c r="A14" s="653"/>
      <c r="B14" s="655"/>
      <c r="C14" s="648"/>
      <c r="D14" s="648"/>
      <c r="E14" s="104" t="str">
        <f>'5- Identificación de Riesgos'!D14</f>
        <v>5, Perdida de información (correos electronicos)</v>
      </c>
      <c r="F14" s="659"/>
      <c r="G14" s="660"/>
      <c r="H14" s="648"/>
      <c r="I14" s="64"/>
      <c r="J14" s="645"/>
      <c r="K14" s="645"/>
      <c r="L14" s="650"/>
      <c r="M14" s="655"/>
      <c r="N14" s="655"/>
      <c r="O14" s="105"/>
      <c r="P14" s="105"/>
      <c r="Q14" s="106"/>
    </row>
    <row r="15" spans="1:269" ht="13.5" customHeight="1">
      <c r="A15" s="653"/>
      <c r="B15" s="655"/>
      <c r="C15" s="648"/>
      <c r="D15" s="648"/>
      <c r="E15" s="104">
        <f>'5- Identificación de Riesgos'!D15</f>
        <v>0</v>
      </c>
      <c r="F15" s="659"/>
      <c r="G15" s="660"/>
      <c r="H15" s="648"/>
      <c r="I15" s="64"/>
      <c r="J15" s="645"/>
      <c r="K15" s="645"/>
      <c r="L15" s="650"/>
      <c r="M15" s="655"/>
      <c r="N15" s="655"/>
      <c r="O15" s="105"/>
      <c r="P15" s="105"/>
      <c r="Q15" s="106"/>
    </row>
    <row r="16" spans="1:269" ht="13.5" customHeight="1">
      <c r="A16" s="653"/>
      <c r="B16" s="655"/>
      <c r="C16" s="648"/>
      <c r="D16" s="648"/>
      <c r="E16" s="104">
        <f>'5- Identificación de Riesgos'!D16</f>
        <v>0</v>
      </c>
      <c r="F16" s="659"/>
      <c r="G16" s="660"/>
      <c r="H16" s="648"/>
      <c r="I16" s="64"/>
      <c r="J16" s="645"/>
      <c r="K16" s="645"/>
      <c r="L16" s="650"/>
      <c r="M16" s="655"/>
      <c r="N16" s="655"/>
      <c r="O16" s="105"/>
      <c r="P16" s="105"/>
      <c r="Q16" s="106"/>
    </row>
    <row r="17" spans="1:17" ht="13.5" customHeight="1">
      <c r="A17" s="653"/>
      <c r="B17" s="655"/>
      <c r="C17" s="648"/>
      <c r="D17" s="648"/>
      <c r="E17" s="104">
        <f>'5- Identificación de Riesgos'!D17</f>
        <v>0</v>
      </c>
      <c r="F17" s="659"/>
      <c r="G17" s="660"/>
      <c r="H17" s="648"/>
      <c r="I17" s="64"/>
      <c r="J17" s="645"/>
      <c r="K17" s="645"/>
      <c r="L17" s="650"/>
      <c r="M17" s="655"/>
      <c r="N17" s="655"/>
      <c r="O17" s="105"/>
      <c r="P17" s="105"/>
      <c r="Q17" s="106"/>
    </row>
    <row r="18" spans="1:17" ht="13.5" customHeight="1">
      <c r="A18" s="653"/>
      <c r="B18" s="655"/>
      <c r="C18" s="648"/>
      <c r="D18" s="648"/>
      <c r="E18" s="104">
        <f>'5- Identificación de Riesgos'!D18</f>
        <v>0</v>
      </c>
      <c r="F18" s="659"/>
      <c r="G18" s="660"/>
      <c r="H18" s="648"/>
      <c r="I18" s="64"/>
      <c r="J18" s="645"/>
      <c r="K18" s="645"/>
      <c r="L18" s="650"/>
      <c r="M18" s="655"/>
      <c r="N18" s="655"/>
      <c r="O18" s="105"/>
      <c r="P18" s="105"/>
      <c r="Q18" s="106"/>
    </row>
    <row r="19" spans="1:17" ht="13.5" customHeight="1">
      <c r="A19" s="653"/>
      <c r="B19" s="656"/>
      <c r="C19" s="648"/>
      <c r="D19" s="648"/>
      <c r="E19" s="104">
        <f>'5- Identificación de Riesgos'!D19</f>
        <v>0</v>
      </c>
      <c r="F19" s="659"/>
      <c r="G19" s="660"/>
      <c r="H19" s="648"/>
      <c r="I19" s="65"/>
      <c r="J19" s="646"/>
      <c r="K19" s="646"/>
      <c r="L19" s="651"/>
      <c r="M19" s="656"/>
      <c r="N19" s="656"/>
      <c r="O19" s="105"/>
      <c r="P19" s="105"/>
      <c r="Q19" s="106"/>
    </row>
    <row r="20" spans="1:17" ht="13.5" customHeight="1">
      <c r="A20" s="652">
        <f>'5- Identificación de Riesgos'!A20</f>
        <v>2</v>
      </c>
      <c r="B20" s="654" t="str">
        <f>'5- Identificación de Riesgos'!B20</f>
        <v xml:space="preserve"> Efectuar Citaciones/Comunicaciones/Notificaciones que no cumplan con los requisitos
(GESTION DE CO/CI/NO)</v>
      </c>
      <c r="C20" s="647" t="str">
        <f>'5- Identificación de Riesgos'!C20</f>
        <v xml:space="preserve">No tramitar las Citaciones/Comunicaciones/Notificaciones, no hacerlo oportunamente o no aplicar la normatividad </v>
      </c>
      <c r="D20" s="656" t="s">
        <v>325</v>
      </c>
      <c r="E20" s="104" t="str">
        <f>'5- Identificación de Riesgos'!D20</f>
        <v>1.  Incumplimiento del procedimiento de Citaciones/Comunicaciones/Notificaciones</v>
      </c>
      <c r="F20" s="658" t="str">
        <f>'5- Identificación de Riesgos'!H20</f>
        <v>Muy Baja - 1</v>
      </c>
      <c r="G20" s="647" t="str">
        <f>'5- Identificación de Riesgos'!M20</f>
        <v>Leve - 1</v>
      </c>
      <c r="H20" s="647" t="str">
        <f>'5- Identificación de Riesgos'!N20</f>
        <v>Bajo - 1</v>
      </c>
      <c r="I20" s="64"/>
      <c r="J20" s="644" t="str">
        <f>'6- Valoración Controles'!T20</f>
        <v>Muy Baja - 1</v>
      </c>
      <c r="K20" s="644" t="str">
        <f>'6- Valoración Controles'!U20</f>
        <v>Leve - 1</v>
      </c>
      <c r="L20" s="649" t="e">
        <f>AVERAGE(#REF!)</f>
        <v>#REF!</v>
      </c>
      <c r="M20" s="654" t="str">
        <f>'6- Valoración Controles'!V20</f>
        <v>Bajo - 1</v>
      </c>
      <c r="N20" s="654" t="s">
        <v>444</v>
      </c>
      <c r="O20" s="105"/>
      <c r="P20" s="105"/>
      <c r="Q20" s="106"/>
    </row>
    <row r="21" spans="1:17" ht="13.5" customHeight="1">
      <c r="A21" s="653"/>
      <c r="B21" s="655"/>
      <c r="C21" s="648"/>
      <c r="D21" s="648"/>
      <c r="E21" s="104" t="str">
        <f>'5- Identificación de Riesgos'!D21</f>
        <v xml:space="preserve">2. Falta de seguimiento y control al cumplimiento efectivo de tramite de Citación/Comunicación/Notificación 
</v>
      </c>
      <c r="F21" s="659"/>
      <c r="G21" s="660"/>
      <c r="H21" s="648"/>
      <c r="I21" s="64"/>
      <c r="J21" s="645"/>
      <c r="K21" s="645"/>
      <c r="L21" s="650"/>
      <c r="M21" s="655"/>
      <c r="N21" s="655"/>
      <c r="O21" s="105"/>
      <c r="P21" s="105"/>
      <c r="Q21" s="106"/>
    </row>
    <row r="22" spans="1:17" ht="13.5" customHeight="1">
      <c r="A22" s="653"/>
      <c r="B22" s="655"/>
      <c r="C22" s="648"/>
      <c r="D22" s="648"/>
      <c r="E22" s="104" t="str">
        <f>'5- Identificación de Riesgos'!D22</f>
        <v>3. Fallas en el correo electronico o errores en la configuracion de la herramienta tecnológica,  fallas en el servicio de internet, conectividad  irregular.</v>
      </c>
      <c r="F22" s="659"/>
      <c r="G22" s="660"/>
      <c r="H22" s="648"/>
      <c r="I22" s="64"/>
      <c r="J22" s="645"/>
      <c r="K22" s="645"/>
      <c r="L22" s="650"/>
      <c r="M22" s="655"/>
      <c r="N22" s="655"/>
      <c r="O22" s="105"/>
      <c r="P22" s="105"/>
      <c r="Q22" s="106"/>
    </row>
    <row r="23" spans="1:17" ht="13.5" customHeight="1">
      <c r="A23" s="653"/>
      <c r="B23" s="655"/>
      <c r="C23" s="648"/>
      <c r="D23" s="648"/>
      <c r="E23" s="104" t="str">
        <f>'5- Identificación de Riesgos'!D23</f>
        <v>4. No contar con el apoyo externo (4-72, Secretaria de gobierno de Pereira) requerido para la entrega de Citaciones/Comunicaciones/Notificaciones</v>
      </c>
      <c r="F23" s="659"/>
      <c r="G23" s="660"/>
      <c r="H23" s="648"/>
      <c r="I23" s="64"/>
      <c r="J23" s="645"/>
      <c r="K23" s="645"/>
      <c r="L23" s="650"/>
      <c r="M23" s="655"/>
      <c r="N23" s="655"/>
      <c r="O23" s="105"/>
      <c r="P23" s="105"/>
      <c r="Q23" s="106"/>
    </row>
    <row r="24" spans="1:17" ht="13.5" customHeight="1">
      <c r="A24" s="653"/>
      <c r="B24" s="655"/>
      <c r="C24" s="648"/>
      <c r="D24" s="648"/>
      <c r="E24" s="104">
        <f>'5- Identificación de Riesgos'!D24</f>
        <v>0</v>
      </c>
      <c r="F24" s="659"/>
      <c r="G24" s="660"/>
      <c r="H24" s="648"/>
      <c r="I24" s="64"/>
      <c r="J24" s="645"/>
      <c r="K24" s="645"/>
      <c r="L24" s="650"/>
      <c r="M24" s="655"/>
      <c r="N24" s="655"/>
      <c r="O24" s="105"/>
      <c r="P24" s="105"/>
      <c r="Q24" s="106"/>
    </row>
    <row r="25" spans="1:17" ht="13.5" customHeight="1">
      <c r="A25" s="653"/>
      <c r="B25" s="655"/>
      <c r="C25" s="648"/>
      <c r="D25" s="648"/>
      <c r="E25" s="104">
        <f>'5- Identificación de Riesgos'!D25</f>
        <v>0</v>
      </c>
      <c r="F25" s="659"/>
      <c r="G25" s="660"/>
      <c r="H25" s="648"/>
      <c r="I25" s="64"/>
      <c r="J25" s="645"/>
      <c r="K25" s="645"/>
      <c r="L25" s="650"/>
      <c r="M25" s="655"/>
      <c r="N25" s="655"/>
      <c r="O25" s="105"/>
      <c r="P25" s="105"/>
      <c r="Q25" s="106"/>
    </row>
    <row r="26" spans="1:17" ht="13.5" customHeight="1">
      <c r="A26" s="653"/>
      <c r="B26" s="655"/>
      <c r="C26" s="648"/>
      <c r="D26" s="648"/>
      <c r="E26" s="104">
        <f>'5- Identificación de Riesgos'!D26</f>
        <v>0</v>
      </c>
      <c r="F26" s="659"/>
      <c r="G26" s="660"/>
      <c r="H26" s="648"/>
      <c r="I26" s="64"/>
      <c r="J26" s="645"/>
      <c r="K26" s="645"/>
      <c r="L26" s="650"/>
      <c r="M26" s="655"/>
      <c r="N26" s="655"/>
      <c r="O26" s="105"/>
      <c r="P26" s="105"/>
      <c r="Q26" s="106"/>
    </row>
    <row r="27" spans="1:17" ht="13.5" customHeight="1">
      <c r="A27" s="653"/>
      <c r="B27" s="655"/>
      <c r="C27" s="648"/>
      <c r="D27" s="648"/>
      <c r="E27" s="104">
        <f>'5- Identificación de Riesgos'!D27</f>
        <v>0</v>
      </c>
      <c r="F27" s="659"/>
      <c r="G27" s="660"/>
      <c r="H27" s="648"/>
      <c r="I27" s="64"/>
      <c r="J27" s="645"/>
      <c r="K27" s="645"/>
      <c r="L27" s="650"/>
      <c r="M27" s="655"/>
      <c r="N27" s="655"/>
      <c r="O27" s="105"/>
      <c r="P27" s="105"/>
      <c r="Q27" s="106"/>
    </row>
    <row r="28" spans="1:17" ht="13.5" customHeight="1">
      <c r="A28" s="653"/>
      <c r="B28" s="655"/>
      <c r="C28" s="648"/>
      <c r="D28" s="648"/>
      <c r="E28" s="104">
        <f>'5- Identificación de Riesgos'!D28</f>
        <v>0</v>
      </c>
      <c r="F28" s="659"/>
      <c r="G28" s="660"/>
      <c r="H28" s="648"/>
      <c r="I28" s="64"/>
      <c r="J28" s="645"/>
      <c r="K28" s="645"/>
      <c r="L28" s="650"/>
      <c r="M28" s="655"/>
      <c r="N28" s="655"/>
      <c r="O28" s="105"/>
      <c r="P28" s="105"/>
      <c r="Q28" s="106"/>
    </row>
    <row r="29" spans="1:17" ht="13.5" customHeight="1">
      <c r="A29" s="653"/>
      <c r="B29" s="656"/>
      <c r="C29" s="648"/>
      <c r="D29" s="648"/>
      <c r="E29" s="104">
        <f>'5- Identificación de Riesgos'!D29</f>
        <v>0</v>
      </c>
      <c r="F29" s="659"/>
      <c r="G29" s="660"/>
      <c r="H29" s="648"/>
      <c r="I29" s="65"/>
      <c r="J29" s="646"/>
      <c r="K29" s="646"/>
      <c r="L29" s="651"/>
      <c r="M29" s="656"/>
      <c r="N29" s="656"/>
      <c r="O29" s="105"/>
      <c r="P29" s="105"/>
      <c r="Q29" s="106"/>
    </row>
    <row r="30" spans="1:17" ht="13.5" customHeight="1">
      <c r="A30" s="652">
        <f>'5- Identificación de Riesgos'!A30</f>
        <v>3</v>
      </c>
      <c r="B30" s="654" t="str">
        <f>'5- Identificación de Riesgos'!B30</f>
        <v>Incumplimiento en la gestión de solicitudes para la programación de audiencias o hacerlo sin cumplir los requisitos
(GESTION DE AUDIENCIAS)</v>
      </c>
      <c r="C30" s="647" t="str">
        <f>'5- Identificación de Riesgos'!C30</f>
        <v>No atender la solicitud del despacho judicial en dirección a gestionar -en sujeción a la normativa- las planillas para notificación de audiencias</v>
      </c>
      <c r="D30" s="656" t="s">
        <v>325</v>
      </c>
      <c r="E30" s="104" t="str">
        <f>'5- Identificación de Riesgos'!D30</f>
        <v>1. Omisión en la gestión de la comunicación a alguno de los sujetos procesales a la audiencia virtual o presencial, de conformidad con la información aportada en la planilla de notificación de audiencia.</v>
      </c>
      <c r="F30" s="658" t="str">
        <f>'5- Identificación de Riesgos'!H30</f>
        <v>Muy Baja - 1</v>
      </c>
      <c r="G30" s="647" t="str">
        <f>'5- Identificación de Riesgos'!M30</f>
        <v>Leve - 1</v>
      </c>
      <c r="H30" s="647" t="str">
        <f>'5- Identificación de Riesgos'!N30</f>
        <v>Bajo - 1</v>
      </c>
      <c r="I30" s="64"/>
      <c r="J30" s="644" t="str">
        <f>'6- Valoración Controles'!T30</f>
        <v>Muy Baja - 1</v>
      </c>
      <c r="K30" s="644" t="str">
        <f>'6- Valoración Controles'!U30</f>
        <v>Leve - 1</v>
      </c>
      <c r="L30" s="649" t="e">
        <f>AVERAGE(#REF!)</f>
        <v>#REF!</v>
      </c>
      <c r="M30" s="654" t="str">
        <f>'6- Valoración Controles'!V30</f>
        <v>Bajo - 1</v>
      </c>
      <c r="N30" s="654" t="s">
        <v>444</v>
      </c>
      <c r="O30" s="105"/>
      <c r="P30" s="105"/>
      <c r="Q30" s="106"/>
    </row>
    <row r="31" spans="1:17" ht="13.5" customHeight="1">
      <c r="A31" s="653"/>
      <c r="B31" s="655"/>
      <c r="C31" s="648"/>
      <c r="D31" s="648"/>
      <c r="E31" s="104" t="str">
        <f>'5- Identificación de Riesgos'!D31</f>
        <v xml:space="preserve">2. Falta de tiempo para  la comunicación. 
Es decir, que el despacho programe con premura la audiencia, lo que dificulta la comunicación a través de todos los medios disponibles, solo pudiéndose agotar la llamada y el envío de correo electrónico a los sujetos procesales o solicitudes recibidas con errores en la digitación de las direcciones físicas o electrónicas  de las partes interesadas erradas o inexistentes. </v>
      </c>
      <c r="F31" s="659"/>
      <c r="G31" s="660"/>
      <c r="H31" s="648"/>
      <c r="I31" s="64"/>
      <c r="J31" s="645"/>
      <c r="K31" s="645"/>
      <c r="L31" s="650"/>
      <c r="M31" s="655"/>
      <c r="N31" s="655"/>
      <c r="O31" s="105"/>
      <c r="P31" s="105"/>
      <c r="Q31" s="106"/>
    </row>
    <row r="32" spans="1:17" ht="13.5" customHeight="1">
      <c r="A32" s="653"/>
      <c r="B32" s="655"/>
      <c r="C32" s="648"/>
      <c r="D32" s="648"/>
      <c r="E32" s="104" t="str">
        <f>'5- Identificación de Riesgos'!D32</f>
        <v>3. Fallas en el servicio de internet,  conectividad  irregular.</v>
      </c>
      <c r="F32" s="659"/>
      <c r="G32" s="660"/>
      <c r="H32" s="648"/>
      <c r="I32" s="64"/>
      <c r="J32" s="645"/>
      <c r="K32" s="645"/>
      <c r="L32" s="650"/>
      <c r="M32" s="655"/>
      <c r="N32" s="655"/>
      <c r="O32" s="105"/>
      <c r="P32" s="105"/>
      <c r="Q32" s="106"/>
    </row>
    <row r="33" spans="1:17" ht="13.5" customHeight="1">
      <c r="A33" s="653"/>
      <c r="B33" s="655"/>
      <c r="C33" s="648"/>
      <c r="D33" s="648"/>
      <c r="E33" s="104" t="str">
        <f>'5- Identificación de Riesgos'!D33</f>
        <v>4.  Errores en la actualización de datos (proceso de reparto) al no incluir en el aplicativo a la totalidad de sujetos procesales o incluir datos incompletos o equivocados. 
NOTA… Es un producto que entrega otro proceso y que impacta en este.  Riesgo de reparto que queda identificado como causa para este proceso.</v>
      </c>
      <c r="F33" s="659"/>
      <c r="G33" s="660"/>
      <c r="H33" s="648"/>
      <c r="I33" s="64"/>
      <c r="J33" s="645"/>
      <c r="K33" s="645"/>
      <c r="L33" s="650"/>
      <c r="M33" s="655"/>
      <c r="N33" s="655"/>
      <c r="O33" s="105"/>
      <c r="P33" s="105"/>
      <c r="Q33" s="106"/>
    </row>
    <row r="34" spans="1:17" ht="13.5" customHeight="1">
      <c r="A34" s="653"/>
      <c r="B34" s="655"/>
      <c r="C34" s="648"/>
      <c r="D34" s="648"/>
      <c r="E34" s="104">
        <f>'5- Identificación de Riesgos'!D34</f>
        <v>0</v>
      </c>
      <c r="F34" s="659"/>
      <c r="G34" s="660"/>
      <c r="H34" s="648"/>
      <c r="I34" s="64"/>
      <c r="J34" s="645"/>
      <c r="K34" s="645"/>
      <c r="L34" s="650"/>
      <c r="M34" s="655"/>
      <c r="N34" s="655"/>
      <c r="O34" s="105"/>
      <c r="P34" s="105"/>
      <c r="Q34" s="106"/>
    </row>
    <row r="35" spans="1:17" ht="13.5" customHeight="1">
      <c r="A35" s="653"/>
      <c r="B35" s="655"/>
      <c r="C35" s="648"/>
      <c r="D35" s="648"/>
      <c r="E35" s="104">
        <f>'5- Identificación de Riesgos'!D35</f>
        <v>0</v>
      </c>
      <c r="F35" s="659"/>
      <c r="G35" s="660"/>
      <c r="H35" s="648"/>
      <c r="I35" s="64"/>
      <c r="J35" s="645"/>
      <c r="K35" s="645"/>
      <c r="L35" s="650"/>
      <c r="M35" s="655"/>
      <c r="N35" s="655"/>
      <c r="O35" s="105"/>
      <c r="P35" s="105"/>
      <c r="Q35" s="106"/>
    </row>
    <row r="36" spans="1:17" ht="13.5" customHeight="1">
      <c r="A36" s="653"/>
      <c r="B36" s="655"/>
      <c r="C36" s="648"/>
      <c r="D36" s="648"/>
      <c r="E36" s="104">
        <f>'5- Identificación de Riesgos'!D36</f>
        <v>0</v>
      </c>
      <c r="F36" s="659"/>
      <c r="G36" s="660"/>
      <c r="H36" s="648"/>
      <c r="I36" s="64"/>
      <c r="J36" s="645"/>
      <c r="K36" s="645"/>
      <c r="L36" s="650"/>
      <c r="M36" s="655"/>
      <c r="N36" s="655"/>
      <c r="O36" s="105"/>
      <c r="P36" s="105"/>
      <c r="Q36" s="106"/>
    </row>
    <row r="37" spans="1:17" ht="13.5" customHeight="1">
      <c r="A37" s="653"/>
      <c r="B37" s="655"/>
      <c r="C37" s="648"/>
      <c r="D37" s="648"/>
      <c r="E37" s="104">
        <f>'5- Identificación de Riesgos'!D37</f>
        <v>0</v>
      </c>
      <c r="F37" s="659"/>
      <c r="G37" s="660"/>
      <c r="H37" s="648"/>
      <c r="I37" s="64"/>
      <c r="J37" s="645"/>
      <c r="K37" s="645"/>
      <c r="L37" s="650"/>
      <c r="M37" s="655"/>
      <c r="N37" s="655"/>
      <c r="O37" s="105"/>
      <c r="P37" s="105"/>
      <c r="Q37" s="106"/>
    </row>
    <row r="38" spans="1:17" ht="13.5" customHeight="1">
      <c r="A38" s="653"/>
      <c r="B38" s="655"/>
      <c r="C38" s="648"/>
      <c r="D38" s="648"/>
      <c r="E38" s="104">
        <f>'5- Identificación de Riesgos'!D38</f>
        <v>0</v>
      </c>
      <c r="F38" s="659"/>
      <c r="G38" s="660"/>
      <c r="H38" s="648"/>
      <c r="I38" s="64"/>
      <c r="J38" s="645"/>
      <c r="K38" s="645"/>
      <c r="L38" s="650"/>
      <c r="M38" s="655"/>
      <c r="N38" s="655"/>
      <c r="O38" s="105"/>
      <c r="P38" s="105"/>
      <c r="Q38" s="106"/>
    </row>
    <row r="39" spans="1:17" ht="13.5" customHeight="1">
      <c r="A39" s="653"/>
      <c r="B39" s="656"/>
      <c r="C39" s="648"/>
      <c r="D39" s="648"/>
      <c r="E39" s="104">
        <f>'5- Identificación de Riesgos'!D39</f>
        <v>0</v>
      </c>
      <c r="F39" s="659"/>
      <c r="G39" s="660"/>
      <c r="H39" s="648"/>
      <c r="I39" s="65"/>
      <c r="J39" s="646"/>
      <c r="K39" s="646"/>
      <c r="L39" s="651"/>
      <c r="M39" s="656"/>
      <c r="N39" s="656"/>
      <c r="O39" s="105"/>
      <c r="P39" s="105"/>
      <c r="Q39" s="106"/>
    </row>
    <row r="40" spans="1:17" ht="13.5" customHeight="1">
      <c r="A40" s="652">
        <f>'5- Identificación de Riesgos'!A40</f>
        <v>4</v>
      </c>
      <c r="B40" s="654" t="str">
        <f>'5- Identificación de Riesgos'!B40</f>
        <v>Vencimiento del termino para resolver una petición
(ATENCIÓN, SERVICIO E INFORMACIÓN AL USUARIO ASIU)</v>
      </c>
      <c r="C40" s="647" t="str">
        <f>'5- Identificación de Riesgos'!C40</f>
        <v xml:space="preserve">Dar respuesta a una PQRSF, después del término legal establecido para ello.
</v>
      </c>
      <c r="D40" s="656" t="s">
        <v>325</v>
      </c>
      <c r="E40" s="104" t="str">
        <f>'5- Identificación de Riesgos'!D40</f>
        <v xml:space="preserve">1. Control y seguimiento inadecuado. </v>
      </c>
      <c r="F40" s="658" t="str">
        <f>'5- Identificación de Riesgos'!H40</f>
        <v>Muy Baja - 1</v>
      </c>
      <c r="G40" s="647" t="str">
        <f>'5- Identificación de Riesgos'!M40</f>
        <v>Menor - 2</v>
      </c>
      <c r="H40" s="647" t="str">
        <f>'5- Identificación de Riesgos'!N40</f>
        <v>Bajo - 2</v>
      </c>
      <c r="I40" s="64"/>
      <c r="J40" s="644" t="str">
        <f>'6- Valoración Controles'!T40</f>
        <v>Muy Baja - 1</v>
      </c>
      <c r="K40" s="644" t="str">
        <f>'6- Valoración Controles'!U40</f>
        <v>Leve - 1</v>
      </c>
      <c r="L40" s="649" t="e">
        <f>AVERAGE(#REF!)</f>
        <v>#REF!</v>
      </c>
      <c r="M40" s="654" t="str">
        <f>'6- Valoración Controles'!V40</f>
        <v>Bajo - 1</v>
      </c>
      <c r="N40" s="654" t="s">
        <v>444</v>
      </c>
      <c r="O40" s="105"/>
      <c r="P40" s="105"/>
      <c r="Q40" s="106"/>
    </row>
    <row r="41" spans="1:17" ht="13.5" customHeight="1">
      <c r="A41" s="653"/>
      <c r="B41" s="655"/>
      <c r="C41" s="648"/>
      <c r="D41" s="648"/>
      <c r="E41" s="104" t="str">
        <f>'5- Identificación de Riesgos'!D41</f>
        <v>2. Complejidad en la solicitud del peticionario.</v>
      </c>
      <c r="F41" s="659"/>
      <c r="G41" s="660"/>
      <c r="H41" s="648"/>
      <c r="I41" s="64"/>
      <c r="J41" s="645"/>
      <c r="K41" s="645"/>
      <c r="L41" s="650"/>
      <c r="M41" s="655"/>
      <c r="N41" s="655"/>
      <c r="O41" s="105"/>
      <c r="P41" s="105"/>
      <c r="Q41" s="106"/>
    </row>
    <row r="42" spans="1:17" ht="13.5" customHeight="1">
      <c r="A42" s="653"/>
      <c r="B42" s="655"/>
      <c r="C42" s="648"/>
      <c r="D42" s="648"/>
      <c r="E42" s="104" t="str">
        <f>'5- Identificación de Riesgos'!D42</f>
        <v>3. Fallas en la planeación  para el desarrollo de las tareas propias del CSA.</v>
      </c>
      <c r="F42" s="659"/>
      <c r="G42" s="660"/>
      <c r="H42" s="648"/>
      <c r="I42" s="64"/>
      <c r="J42" s="645"/>
      <c r="K42" s="645"/>
      <c r="L42" s="650"/>
      <c r="M42" s="655"/>
      <c r="N42" s="655"/>
      <c r="O42" s="105"/>
      <c r="P42" s="105"/>
      <c r="Q42" s="106"/>
    </row>
    <row r="43" spans="1:17" ht="13.5" customHeight="1">
      <c r="A43" s="653"/>
      <c r="B43" s="655"/>
      <c r="C43" s="648"/>
      <c r="D43" s="648"/>
      <c r="E43" s="104" t="str">
        <f>'5- Identificación de Riesgos'!D43</f>
        <v>4. Fallas e insuficiencia de las herramientas tecnológicas.</v>
      </c>
      <c r="F43" s="659"/>
      <c r="G43" s="660"/>
      <c r="H43" s="648"/>
      <c r="I43" s="64"/>
      <c r="J43" s="645"/>
      <c r="K43" s="645"/>
      <c r="L43" s="650"/>
      <c r="M43" s="655"/>
      <c r="N43" s="655"/>
      <c r="O43" s="105"/>
      <c r="P43" s="105"/>
      <c r="Q43" s="106"/>
    </row>
    <row r="44" spans="1:17" ht="13.5" customHeight="1">
      <c r="A44" s="653"/>
      <c r="B44" s="655"/>
      <c r="C44" s="648"/>
      <c r="D44" s="648"/>
      <c r="E44" s="104" t="str">
        <f>'5- Identificación de Riesgos'!D44</f>
        <v xml:space="preserve"> </v>
      </c>
      <c r="F44" s="659"/>
      <c r="G44" s="660"/>
      <c r="H44" s="648"/>
      <c r="I44" s="64"/>
      <c r="J44" s="645"/>
      <c r="K44" s="645"/>
      <c r="L44" s="650"/>
      <c r="M44" s="655"/>
      <c r="N44" s="655"/>
      <c r="O44" s="105"/>
      <c r="P44" s="105"/>
      <c r="Q44" s="106"/>
    </row>
    <row r="45" spans="1:17" ht="13.5" customHeight="1">
      <c r="A45" s="653"/>
      <c r="B45" s="655"/>
      <c r="C45" s="648"/>
      <c r="D45" s="648"/>
      <c r="E45" s="104">
        <f>'5- Identificación de Riesgos'!D45</f>
        <v>0</v>
      </c>
      <c r="F45" s="659"/>
      <c r="G45" s="660"/>
      <c r="H45" s="648"/>
      <c r="I45" s="64"/>
      <c r="J45" s="645"/>
      <c r="K45" s="645"/>
      <c r="L45" s="650"/>
      <c r="M45" s="655"/>
      <c r="N45" s="655"/>
      <c r="O45" s="105"/>
      <c r="P45" s="105"/>
      <c r="Q45" s="106"/>
    </row>
    <row r="46" spans="1:17" ht="13.5" customHeight="1">
      <c r="A46" s="653"/>
      <c r="B46" s="655"/>
      <c r="C46" s="648"/>
      <c r="D46" s="648"/>
      <c r="E46" s="104">
        <f>'5- Identificación de Riesgos'!D46</f>
        <v>0</v>
      </c>
      <c r="F46" s="659"/>
      <c r="G46" s="660"/>
      <c r="H46" s="648"/>
      <c r="I46" s="64"/>
      <c r="J46" s="645"/>
      <c r="K46" s="645"/>
      <c r="L46" s="650"/>
      <c r="M46" s="655"/>
      <c r="N46" s="655"/>
      <c r="O46" s="105"/>
      <c r="P46" s="105"/>
      <c r="Q46" s="106"/>
    </row>
    <row r="47" spans="1:17" ht="13.5" customHeight="1">
      <c r="A47" s="653"/>
      <c r="B47" s="655"/>
      <c r="C47" s="648"/>
      <c r="D47" s="648"/>
      <c r="E47" s="104">
        <f>'5- Identificación de Riesgos'!D47</f>
        <v>0</v>
      </c>
      <c r="F47" s="659"/>
      <c r="G47" s="660"/>
      <c r="H47" s="648"/>
      <c r="I47" s="64"/>
      <c r="J47" s="645"/>
      <c r="K47" s="645"/>
      <c r="L47" s="650"/>
      <c r="M47" s="655"/>
      <c r="N47" s="655"/>
      <c r="O47" s="105"/>
      <c r="P47" s="105"/>
      <c r="Q47" s="106"/>
    </row>
    <row r="48" spans="1:17" ht="13.5" customHeight="1">
      <c r="A48" s="653"/>
      <c r="B48" s="655"/>
      <c r="C48" s="648"/>
      <c r="D48" s="648"/>
      <c r="E48" s="104">
        <f>'5- Identificación de Riesgos'!D48</f>
        <v>0</v>
      </c>
      <c r="F48" s="659"/>
      <c r="G48" s="660"/>
      <c r="H48" s="648"/>
      <c r="I48" s="64"/>
      <c r="J48" s="645"/>
      <c r="K48" s="645"/>
      <c r="L48" s="650"/>
      <c r="M48" s="655"/>
      <c r="N48" s="655"/>
      <c r="O48" s="105"/>
      <c r="P48" s="105"/>
      <c r="Q48" s="106"/>
    </row>
    <row r="49" spans="1:17" ht="13.5" customHeight="1">
      <c r="A49" s="653"/>
      <c r="B49" s="656"/>
      <c r="C49" s="648"/>
      <c r="D49" s="648"/>
      <c r="E49" s="104">
        <f>'5- Identificación de Riesgos'!D49</f>
        <v>0</v>
      </c>
      <c r="F49" s="659"/>
      <c r="G49" s="660"/>
      <c r="H49" s="648"/>
      <c r="I49" s="65"/>
      <c r="J49" s="646"/>
      <c r="K49" s="646"/>
      <c r="L49" s="651"/>
      <c r="M49" s="656"/>
      <c r="N49" s="656"/>
      <c r="O49" s="105"/>
      <c r="P49" s="105"/>
      <c r="Q49" s="106"/>
    </row>
    <row r="50" spans="1:17" ht="13.5" customHeight="1">
      <c r="A50" s="652">
        <f>'5- Identificación de Riesgos'!A50</f>
        <v>5</v>
      </c>
      <c r="B50" s="654" t="str">
        <f>'5- Identificación de Riesgos'!B50</f>
        <v>No atender las solicitudes de Actualización y/o creación de nuevas funcionalidades de la plataforma tecnológica del CSA
(GESTION TECNOLOGICA)</v>
      </c>
      <c r="C50" s="647" t="str">
        <f>'5- Identificación de Riesgos'!C50</f>
        <v xml:space="preserve">No hay claridad y/o disponibilidad de información ni de recursos para atender el requerimiento </v>
      </c>
      <c r="D50" s="656" t="s">
        <v>325</v>
      </c>
      <c r="E50" s="104" t="str">
        <f>'5- Identificación de Riesgos'!D60</f>
        <v>1. Falta de digitalización del archivo en custodia del Centro de Servicios</v>
      </c>
      <c r="F50" s="658" t="str">
        <f>'5- Identificación de Riesgos'!H50</f>
        <v>Muy Baja - 1</v>
      </c>
      <c r="G50" s="647" t="str">
        <f>'5- Identificación de Riesgos'!M50</f>
        <v>Leve - 1</v>
      </c>
      <c r="H50" s="647" t="str">
        <f>'5- Identificación de Riesgos'!N50</f>
        <v>Bajo - 1</v>
      </c>
      <c r="I50" s="64"/>
      <c r="J50" s="644" t="str">
        <f>'6- Valoración Controles'!T50</f>
        <v>Muy Baja - 1</v>
      </c>
      <c r="K50" s="644" t="str">
        <f>'6- Valoración Controles'!U50</f>
        <v>Leve - 1</v>
      </c>
      <c r="L50" s="649" t="e">
        <f>AVERAGE(#REF!)</f>
        <v>#REF!</v>
      </c>
      <c r="M50" s="654" t="str">
        <f>'6- Valoración Controles'!V50</f>
        <v>Bajo - 1</v>
      </c>
      <c r="N50" s="654" t="s">
        <v>444</v>
      </c>
      <c r="O50" s="105"/>
      <c r="P50" s="105"/>
      <c r="Q50" s="106"/>
    </row>
    <row r="51" spans="1:17" ht="13.5" customHeight="1">
      <c r="A51" s="653"/>
      <c r="B51" s="655"/>
      <c r="C51" s="648"/>
      <c r="D51" s="648"/>
      <c r="E51" s="104" t="str">
        <f>'5- Identificación de Riesgos'!D61</f>
        <v>2. Desconocimiento e inaplicabilidad de las Tablas de Retención Documental (TRD)</v>
      </c>
      <c r="F51" s="659"/>
      <c r="G51" s="660"/>
      <c r="H51" s="648"/>
      <c r="I51" s="64"/>
      <c r="J51" s="645"/>
      <c r="K51" s="645"/>
      <c r="L51" s="650"/>
      <c r="M51" s="655"/>
      <c r="N51" s="655"/>
      <c r="O51" s="105"/>
      <c r="P51" s="105"/>
      <c r="Q51" s="106"/>
    </row>
    <row r="52" spans="1:17" ht="13.5" customHeight="1">
      <c r="A52" s="653"/>
      <c r="B52" s="655"/>
      <c r="C52" s="648"/>
      <c r="D52" s="648"/>
      <c r="E52" s="104" t="str">
        <f>'5- Identificación de Riesgos'!D62</f>
        <v>3, Accidentes o desastres naturales</v>
      </c>
      <c r="F52" s="659"/>
      <c r="G52" s="660"/>
      <c r="H52" s="648"/>
      <c r="I52" s="64"/>
      <c r="J52" s="645"/>
      <c r="K52" s="645"/>
      <c r="L52" s="650"/>
      <c r="M52" s="655"/>
      <c r="N52" s="655"/>
      <c r="O52" s="105"/>
      <c r="P52" s="105"/>
      <c r="Q52" s="106"/>
    </row>
    <row r="53" spans="1:17" ht="13.5" customHeight="1">
      <c r="A53" s="653"/>
      <c r="B53" s="655"/>
      <c r="C53" s="648"/>
      <c r="D53" s="648"/>
      <c r="E53" s="104">
        <f>'5- Identificación de Riesgos'!D63</f>
        <v>0</v>
      </c>
      <c r="F53" s="659"/>
      <c r="G53" s="660"/>
      <c r="H53" s="648"/>
      <c r="I53" s="64"/>
      <c r="J53" s="645"/>
      <c r="K53" s="645"/>
      <c r="L53" s="650"/>
      <c r="M53" s="655"/>
      <c r="N53" s="655"/>
      <c r="O53" s="105"/>
      <c r="P53" s="105"/>
      <c r="Q53" s="106"/>
    </row>
    <row r="54" spans="1:17" ht="13.5" customHeight="1">
      <c r="A54" s="653"/>
      <c r="B54" s="655"/>
      <c r="C54" s="648"/>
      <c r="D54" s="648"/>
      <c r="E54" s="104">
        <f>'5- Identificación de Riesgos'!D64</f>
        <v>0</v>
      </c>
      <c r="F54" s="659"/>
      <c r="G54" s="660"/>
      <c r="H54" s="648"/>
      <c r="I54" s="64"/>
      <c r="J54" s="645"/>
      <c r="K54" s="645"/>
      <c r="L54" s="650"/>
      <c r="M54" s="655"/>
      <c r="N54" s="655"/>
      <c r="O54" s="105"/>
      <c r="P54" s="105"/>
      <c r="Q54" s="106"/>
    </row>
    <row r="55" spans="1:17" ht="13.5" customHeight="1">
      <c r="A55" s="653"/>
      <c r="B55" s="655"/>
      <c r="C55" s="648"/>
      <c r="D55" s="648"/>
      <c r="E55" s="104">
        <f>'5- Identificación de Riesgos'!D65</f>
        <v>0</v>
      </c>
      <c r="F55" s="659"/>
      <c r="G55" s="660"/>
      <c r="H55" s="648"/>
      <c r="I55" s="64"/>
      <c r="J55" s="645"/>
      <c r="K55" s="645"/>
      <c r="L55" s="650"/>
      <c r="M55" s="655"/>
      <c r="N55" s="655"/>
      <c r="O55" s="105"/>
      <c r="P55" s="105"/>
      <c r="Q55" s="106"/>
    </row>
    <row r="56" spans="1:17" ht="13.5" customHeight="1">
      <c r="A56" s="653"/>
      <c r="B56" s="655"/>
      <c r="C56" s="648"/>
      <c r="D56" s="648"/>
      <c r="E56" s="104">
        <f>'5- Identificación de Riesgos'!D66</f>
        <v>0</v>
      </c>
      <c r="F56" s="659"/>
      <c r="G56" s="660"/>
      <c r="H56" s="648"/>
      <c r="I56" s="64"/>
      <c r="J56" s="645"/>
      <c r="K56" s="645"/>
      <c r="L56" s="650"/>
      <c r="M56" s="655"/>
      <c r="N56" s="655"/>
      <c r="O56" s="105"/>
      <c r="P56" s="105"/>
      <c r="Q56" s="106"/>
    </row>
    <row r="57" spans="1:17" ht="13.5" customHeight="1">
      <c r="A57" s="653"/>
      <c r="B57" s="655"/>
      <c r="C57" s="648"/>
      <c r="D57" s="648"/>
      <c r="E57" s="104">
        <f>'5- Identificación de Riesgos'!D67</f>
        <v>0</v>
      </c>
      <c r="F57" s="659"/>
      <c r="G57" s="660"/>
      <c r="H57" s="648"/>
      <c r="I57" s="64"/>
      <c r="J57" s="645"/>
      <c r="K57" s="645"/>
      <c r="L57" s="650"/>
      <c r="M57" s="655"/>
      <c r="N57" s="655"/>
      <c r="O57" s="105"/>
      <c r="P57" s="105"/>
      <c r="Q57" s="106"/>
    </row>
    <row r="58" spans="1:17" ht="13.5" customHeight="1">
      <c r="A58" s="653"/>
      <c r="B58" s="655"/>
      <c r="C58" s="648"/>
      <c r="D58" s="648"/>
      <c r="E58" s="104">
        <f>'5- Identificación de Riesgos'!D68</f>
        <v>0</v>
      </c>
      <c r="F58" s="659"/>
      <c r="G58" s="660"/>
      <c r="H58" s="648"/>
      <c r="I58" s="64"/>
      <c r="J58" s="645"/>
      <c r="K58" s="645"/>
      <c r="L58" s="650"/>
      <c r="M58" s="655"/>
      <c r="N58" s="655"/>
      <c r="O58" s="105"/>
      <c r="P58" s="105"/>
      <c r="Q58" s="106"/>
    </row>
    <row r="59" spans="1:17" ht="13.5" customHeight="1">
      <c r="A59" s="653"/>
      <c r="B59" s="656"/>
      <c r="C59" s="648"/>
      <c r="D59" s="657"/>
      <c r="E59" s="107">
        <f>'5- Identificación de Riesgos'!D69</f>
        <v>0</v>
      </c>
      <c r="F59" s="659"/>
      <c r="G59" s="660"/>
      <c r="H59" s="648"/>
      <c r="I59" s="100"/>
      <c r="J59" s="646"/>
      <c r="K59" s="646"/>
      <c r="L59" s="651"/>
      <c r="M59" s="656"/>
      <c r="N59" s="656"/>
      <c r="O59" s="108"/>
      <c r="P59" s="108"/>
      <c r="Q59" s="109"/>
    </row>
    <row r="60" spans="1:17" ht="13.5" customHeight="1">
      <c r="A60" s="652">
        <f>'5- Identificación de Riesgos'!A60</f>
        <v>6</v>
      </c>
      <c r="B60" s="654" t="str">
        <f>'5- Identificación de Riesgos'!B60</f>
        <v>Pérdida de documentos</v>
      </c>
      <c r="C60" s="647" t="str">
        <f>'5- Identificación de Riesgos'!C60</f>
        <v>Extravío temporal o definitivo de los  documentos contenidos en las carpetas administrativas, hojas de vida de los servidores judiciales activas y no activas, actas de reparto, almacenadas de manera fisica en el Centro de Servicios y de  forma magnetica en CD, DVS y de manera digital en la nube</v>
      </c>
      <c r="D60" s="656" t="s">
        <v>325</v>
      </c>
      <c r="E60" s="104" t="str">
        <f>'5- Identificación de Riesgos'!D70</f>
        <v>1. Insuficientes programas de capacitación para la toma de conciencia debido al desconocimiento de la ley antisoborno (ISO 37001:2016) y   de los  valores y principios propios de la entidad.</v>
      </c>
      <c r="F60" s="658" t="str">
        <f>'5- Identificación de Riesgos'!H60</f>
        <v>Muy Baja - 1</v>
      </c>
      <c r="G60" s="647" t="str">
        <f>'5- Identificación de Riesgos'!M60</f>
        <v>Leve - 1</v>
      </c>
      <c r="H60" s="647" t="str">
        <f>'5- Identificación de Riesgos'!N60</f>
        <v>Bajo - 1</v>
      </c>
      <c r="I60" s="64"/>
      <c r="J60" s="644" t="str">
        <f>'6- Valoración Controles'!T60</f>
        <v>Muy Baja - 1</v>
      </c>
      <c r="K60" s="644" t="str">
        <f>'6- Valoración Controles'!U60</f>
        <v>Leve - 1</v>
      </c>
      <c r="L60" s="649" t="e">
        <f>AVERAGE(#REF!)</f>
        <v>#REF!</v>
      </c>
      <c r="M60" s="654" t="str">
        <f>'6- Valoración Controles'!V60</f>
        <v>Bajo - 1</v>
      </c>
      <c r="N60" s="654" t="s">
        <v>444</v>
      </c>
      <c r="O60" s="105"/>
      <c r="P60" s="105"/>
      <c r="Q60" s="106"/>
    </row>
    <row r="61" spans="1:17" ht="13.5" customHeight="1">
      <c r="A61" s="653"/>
      <c r="B61" s="655"/>
      <c r="C61" s="648"/>
      <c r="D61" s="648"/>
      <c r="E61" s="104" t="str">
        <f>'5- Identificación de Riesgos'!D71</f>
        <v>2. Desconocimiento del Código de Etica y Buen Gobierno.</v>
      </c>
      <c r="F61" s="659"/>
      <c r="G61" s="660"/>
      <c r="H61" s="648"/>
      <c r="I61" s="64"/>
      <c r="J61" s="645"/>
      <c r="K61" s="645"/>
      <c r="L61" s="650"/>
      <c r="M61" s="655"/>
      <c r="N61" s="655"/>
      <c r="O61" s="105"/>
      <c r="P61" s="105"/>
      <c r="Q61" s="106"/>
    </row>
    <row r="62" spans="1:17" ht="13.5" customHeight="1">
      <c r="A62" s="653"/>
      <c r="B62" s="655"/>
      <c r="C62" s="648"/>
      <c r="D62" s="648"/>
      <c r="E62" s="104">
        <f>'5- Identificación de Riesgos'!D72</f>
        <v>0</v>
      </c>
      <c r="F62" s="659"/>
      <c r="G62" s="660"/>
      <c r="H62" s="648"/>
      <c r="I62" s="64"/>
      <c r="J62" s="645"/>
      <c r="K62" s="645"/>
      <c r="L62" s="650"/>
      <c r="M62" s="655"/>
      <c r="N62" s="655"/>
      <c r="O62" s="105"/>
      <c r="P62" s="105"/>
      <c r="Q62" s="106"/>
    </row>
    <row r="63" spans="1:17" ht="13.5" customHeight="1">
      <c r="A63" s="653"/>
      <c r="B63" s="655"/>
      <c r="C63" s="648"/>
      <c r="D63" s="648"/>
      <c r="E63" s="104">
        <f>'5- Identificación de Riesgos'!D73</f>
        <v>0</v>
      </c>
      <c r="F63" s="659"/>
      <c r="G63" s="660"/>
      <c r="H63" s="648"/>
      <c r="I63" s="64"/>
      <c r="J63" s="645"/>
      <c r="K63" s="645"/>
      <c r="L63" s="650"/>
      <c r="M63" s="655"/>
      <c r="N63" s="655"/>
      <c r="O63" s="105"/>
      <c r="P63" s="105"/>
      <c r="Q63" s="106"/>
    </row>
    <row r="64" spans="1:17" ht="13.5" customHeight="1">
      <c r="A64" s="653"/>
      <c r="B64" s="655"/>
      <c r="C64" s="648"/>
      <c r="D64" s="648"/>
      <c r="E64" s="104">
        <f>'5- Identificación de Riesgos'!D74</f>
        <v>0</v>
      </c>
      <c r="F64" s="659"/>
      <c r="G64" s="660"/>
      <c r="H64" s="648"/>
      <c r="I64" s="64"/>
      <c r="J64" s="645"/>
      <c r="K64" s="645"/>
      <c r="L64" s="650"/>
      <c r="M64" s="655"/>
      <c r="N64" s="655"/>
      <c r="O64" s="105"/>
      <c r="P64" s="105"/>
      <c r="Q64" s="106"/>
    </row>
    <row r="65" spans="1:17" ht="13.5" customHeight="1">
      <c r="A65" s="653"/>
      <c r="B65" s="655"/>
      <c r="C65" s="648"/>
      <c r="D65" s="648"/>
      <c r="E65" s="104">
        <f>'5- Identificación de Riesgos'!D75</f>
        <v>0</v>
      </c>
      <c r="F65" s="659"/>
      <c r="G65" s="660"/>
      <c r="H65" s="648"/>
      <c r="I65" s="64"/>
      <c r="J65" s="645"/>
      <c r="K65" s="645"/>
      <c r="L65" s="650"/>
      <c r="M65" s="655"/>
      <c r="N65" s="655"/>
      <c r="O65" s="105"/>
      <c r="P65" s="105"/>
      <c r="Q65" s="106"/>
    </row>
    <row r="66" spans="1:17" ht="13.5" customHeight="1">
      <c r="A66" s="653"/>
      <c r="B66" s="655"/>
      <c r="C66" s="648"/>
      <c r="D66" s="648"/>
      <c r="E66" s="104">
        <f>'5- Identificación de Riesgos'!D76</f>
        <v>0</v>
      </c>
      <c r="F66" s="659"/>
      <c r="G66" s="660"/>
      <c r="H66" s="648"/>
      <c r="I66" s="64"/>
      <c r="J66" s="645"/>
      <c r="K66" s="645"/>
      <c r="L66" s="650"/>
      <c r="M66" s="655"/>
      <c r="N66" s="655"/>
      <c r="O66" s="105"/>
      <c r="P66" s="105"/>
      <c r="Q66" s="106"/>
    </row>
    <row r="67" spans="1:17" ht="13.5" customHeight="1">
      <c r="A67" s="653"/>
      <c r="B67" s="655"/>
      <c r="C67" s="648"/>
      <c r="D67" s="648"/>
      <c r="E67" s="104">
        <f>'5- Identificación de Riesgos'!D77</f>
        <v>0</v>
      </c>
      <c r="F67" s="659"/>
      <c r="G67" s="660"/>
      <c r="H67" s="648"/>
      <c r="I67" s="64"/>
      <c r="J67" s="645"/>
      <c r="K67" s="645"/>
      <c r="L67" s="650"/>
      <c r="M67" s="655"/>
      <c r="N67" s="655"/>
      <c r="O67" s="105"/>
      <c r="P67" s="105"/>
      <c r="Q67" s="106"/>
    </row>
    <row r="68" spans="1:17" ht="13.5" customHeight="1">
      <c r="A68" s="653"/>
      <c r="B68" s="655"/>
      <c r="C68" s="648"/>
      <c r="D68" s="648"/>
      <c r="E68" s="104">
        <f>'5- Identificación de Riesgos'!D78</f>
        <v>0</v>
      </c>
      <c r="F68" s="659"/>
      <c r="G68" s="660"/>
      <c r="H68" s="648"/>
      <c r="I68" s="64"/>
      <c r="J68" s="645"/>
      <c r="K68" s="645"/>
      <c r="L68" s="650"/>
      <c r="M68" s="655"/>
      <c r="N68" s="655"/>
      <c r="O68" s="105"/>
      <c r="P68" s="105"/>
      <c r="Q68" s="106"/>
    </row>
    <row r="69" spans="1:17" ht="13.5" customHeight="1" thickBot="1">
      <c r="A69" s="653"/>
      <c r="B69" s="656"/>
      <c r="C69" s="648"/>
      <c r="D69" s="657"/>
      <c r="E69" s="107">
        <f>'5- Identificación de Riesgos'!D79</f>
        <v>0</v>
      </c>
      <c r="F69" s="659"/>
      <c r="G69" s="660"/>
      <c r="H69" s="648"/>
      <c r="I69" s="100"/>
      <c r="J69" s="646"/>
      <c r="K69" s="646"/>
      <c r="L69" s="651"/>
      <c r="M69" s="656"/>
      <c r="N69" s="656"/>
      <c r="O69" s="298"/>
      <c r="P69" s="298"/>
      <c r="Q69" s="299"/>
    </row>
    <row r="70" spans="1:17" ht="75">
      <c r="A70" s="652">
        <f>'5- Identificación de Riesgos'!A70</f>
        <v>7</v>
      </c>
      <c r="B70" s="654" t="str">
        <f>'5- Identificación de Riesgos'!B70</f>
        <v xml:space="preserve">Recibir, ofrecer, prometer, entregar o aceptar dádivas o beneficios a nombre propio o de terceros para desarrollar cualquier función del Centro de Servicios </v>
      </c>
      <c r="C70" s="647" t="str">
        <f>'5- Identificación de Riesgos'!C70</f>
        <v xml:space="preserve"> Realizar trámites sin el cumplimiento de los requisitos legales  o  con información falsa</v>
      </c>
      <c r="D70" s="656" t="s">
        <v>325</v>
      </c>
      <c r="E70" s="104">
        <f>'5- Identificación de Riesgos'!D80</f>
        <v>0</v>
      </c>
      <c r="F70" s="658" t="str">
        <f>'5- Identificación de Riesgos'!H70</f>
        <v>Muy Baja - 1</v>
      </c>
      <c r="G70" s="647" t="str">
        <f>'5- Identificación de Riesgos'!M70</f>
        <v>Moderado - 3</v>
      </c>
      <c r="H70" s="647" t="str">
        <f>'5- Identificación de Riesgos'!N70</f>
        <v>Moderado - 3</v>
      </c>
      <c r="I70" s="64"/>
      <c r="J70" s="644" t="str">
        <f>'6- Valoración Controles'!T70</f>
        <v>Muy Baja - 1</v>
      </c>
      <c r="K70" s="644" t="str">
        <f>'6- Valoración Controles'!U70</f>
        <v>Moderado - 3</v>
      </c>
      <c r="L70" s="649" t="e">
        <f>AVERAGE(#REF!)</f>
        <v>#REF!</v>
      </c>
      <c r="M70" s="654" t="str">
        <f>'6- Valoración Controles'!V70</f>
        <v>Moderado - 3</v>
      </c>
      <c r="N70" s="654" t="s">
        <v>445</v>
      </c>
      <c r="O70" s="234" t="s">
        <v>446</v>
      </c>
      <c r="P70" s="234" t="s">
        <v>447</v>
      </c>
      <c r="Q70" s="235" t="s">
        <v>448</v>
      </c>
    </row>
    <row r="71" spans="1:17">
      <c r="A71" s="653"/>
      <c r="B71" s="655"/>
      <c r="C71" s="648"/>
      <c r="D71" s="648"/>
      <c r="E71" s="104">
        <f>'5- Identificación de Riesgos'!D81</f>
        <v>0</v>
      </c>
      <c r="F71" s="659"/>
      <c r="G71" s="660"/>
      <c r="H71" s="648"/>
      <c r="I71" s="64"/>
      <c r="J71" s="645"/>
      <c r="K71" s="645"/>
      <c r="L71" s="650"/>
      <c r="M71" s="655"/>
      <c r="N71" s="655"/>
      <c r="O71" s="234"/>
      <c r="P71" s="234"/>
      <c r="Q71" s="235"/>
    </row>
    <row r="72" spans="1:17" ht="13.5" customHeight="1">
      <c r="A72" s="653"/>
      <c r="B72" s="655"/>
      <c r="C72" s="648"/>
      <c r="D72" s="648"/>
      <c r="E72" s="104">
        <f>'5- Identificación de Riesgos'!D82</f>
        <v>0</v>
      </c>
      <c r="F72" s="659"/>
      <c r="G72" s="660"/>
      <c r="H72" s="648"/>
      <c r="I72" s="64"/>
      <c r="J72" s="645"/>
      <c r="K72" s="645"/>
      <c r="L72" s="650"/>
      <c r="M72" s="655"/>
      <c r="N72" s="655"/>
      <c r="O72" s="105"/>
      <c r="P72" s="105"/>
      <c r="Q72" s="106"/>
    </row>
    <row r="73" spans="1:17" ht="13.5" customHeight="1">
      <c r="A73" s="653"/>
      <c r="B73" s="655"/>
      <c r="C73" s="648"/>
      <c r="D73" s="648"/>
      <c r="E73" s="104">
        <f>'5- Identificación de Riesgos'!D83</f>
        <v>0</v>
      </c>
      <c r="F73" s="659"/>
      <c r="G73" s="660"/>
      <c r="H73" s="648"/>
      <c r="I73" s="64"/>
      <c r="J73" s="645"/>
      <c r="K73" s="645"/>
      <c r="L73" s="650"/>
      <c r="M73" s="655"/>
      <c r="N73" s="655"/>
      <c r="O73" s="105"/>
      <c r="P73" s="105"/>
      <c r="Q73" s="106"/>
    </row>
    <row r="74" spans="1:17" ht="13.5" customHeight="1">
      <c r="A74" s="653"/>
      <c r="B74" s="655"/>
      <c r="C74" s="648"/>
      <c r="D74" s="648"/>
      <c r="E74" s="104">
        <f>'5- Identificación de Riesgos'!D84</f>
        <v>0</v>
      </c>
      <c r="F74" s="659"/>
      <c r="G74" s="660"/>
      <c r="H74" s="648"/>
      <c r="I74" s="64"/>
      <c r="J74" s="645"/>
      <c r="K74" s="645"/>
      <c r="L74" s="650"/>
      <c r="M74" s="655"/>
      <c r="N74" s="655"/>
      <c r="O74" s="105"/>
      <c r="P74" s="105"/>
      <c r="Q74" s="106"/>
    </row>
    <row r="75" spans="1:17" ht="13.5" customHeight="1">
      <c r="A75" s="653"/>
      <c r="B75" s="655"/>
      <c r="C75" s="648"/>
      <c r="D75" s="648"/>
      <c r="E75" s="104">
        <f>'5- Identificación de Riesgos'!D85</f>
        <v>0</v>
      </c>
      <c r="F75" s="659"/>
      <c r="G75" s="660"/>
      <c r="H75" s="648"/>
      <c r="I75" s="64"/>
      <c r="J75" s="645"/>
      <c r="K75" s="645"/>
      <c r="L75" s="650"/>
      <c r="M75" s="655"/>
      <c r="N75" s="655"/>
      <c r="O75" s="105"/>
      <c r="P75" s="105"/>
      <c r="Q75" s="106"/>
    </row>
    <row r="76" spans="1:17" ht="13.5" customHeight="1">
      <c r="A76" s="653"/>
      <c r="B76" s="655"/>
      <c r="C76" s="648"/>
      <c r="D76" s="648"/>
      <c r="E76" s="104">
        <f>'5- Identificación de Riesgos'!D86</f>
        <v>0</v>
      </c>
      <c r="F76" s="659"/>
      <c r="G76" s="660"/>
      <c r="H76" s="648"/>
      <c r="I76" s="64"/>
      <c r="J76" s="645"/>
      <c r="K76" s="645"/>
      <c r="L76" s="650"/>
      <c r="M76" s="655"/>
      <c r="N76" s="655"/>
      <c r="O76" s="105"/>
      <c r="P76" s="105"/>
      <c r="Q76" s="106"/>
    </row>
    <row r="77" spans="1:17" ht="13.5" customHeight="1">
      <c r="A77" s="653"/>
      <c r="B77" s="655"/>
      <c r="C77" s="648"/>
      <c r="D77" s="648"/>
      <c r="E77" s="104">
        <f>'5- Identificación de Riesgos'!D87</f>
        <v>0</v>
      </c>
      <c r="F77" s="659"/>
      <c r="G77" s="660"/>
      <c r="H77" s="648"/>
      <c r="I77" s="64"/>
      <c r="J77" s="645"/>
      <c r="K77" s="645"/>
      <c r="L77" s="650"/>
      <c r="M77" s="655"/>
      <c r="N77" s="655"/>
      <c r="O77" s="105"/>
      <c r="P77" s="105"/>
      <c r="Q77" s="106"/>
    </row>
    <row r="78" spans="1:17" ht="13.5" customHeight="1">
      <c r="A78" s="653"/>
      <c r="B78" s="655"/>
      <c r="C78" s="648"/>
      <c r="D78" s="648"/>
      <c r="E78" s="104">
        <f>'5- Identificación de Riesgos'!D88</f>
        <v>0</v>
      </c>
      <c r="F78" s="659"/>
      <c r="G78" s="660"/>
      <c r="H78" s="648"/>
      <c r="I78" s="64"/>
      <c r="J78" s="645"/>
      <c r="K78" s="645"/>
      <c r="L78" s="650"/>
      <c r="M78" s="655"/>
      <c r="N78" s="655"/>
      <c r="O78" s="105"/>
      <c r="P78" s="105"/>
      <c r="Q78" s="106"/>
    </row>
    <row r="79" spans="1:17" ht="13.5" customHeight="1">
      <c r="A79" s="653"/>
      <c r="B79" s="656"/>
      <c r="C79" s="648"/>
      <c r="D79" s="657"/>
      <c r="E79" s="107">
        <f>'5- Identificación de Riesgos'!D89</f>
        <v>0</v>
      </c>
      <c r="F79" s="659"/>
      <c r="G79" s="660"/>
      <c r="H79" s="648"/>
      <c r="I79" s="100"/>
      <c r="J79" s="646"/>
      <c r="K79" s="646"/>
      <c r="L79" s="651"/>
      <c r="M79" s="656"/>
      <c r="N79" s="656"/>
      <c r="O79" s="108"/>
      <c r="P79" s="108"/>
      <c r="Q79" s="109"/>
    </row>
  </sheetData>
  <mergeCells count="112">
    <mergeCell ref="M70:M79"/>
    <mergeCell ref="N70:N79"/>
    <mergeCell ref="G70:G79"/>
    <mergeCell ref="H70:H79"/>
    <mergeCell ref="J70:J79"/>
    <mergeCell ref="K70:K79"/>
    <mergeCell ref="L70:L79"/>
    <mergeCell ref="A70:A79"/>
    <mergeCell ref="B70:B79"/>
    <mergeCell ref="C70:C79"/>
    <mergeCell ref="D70:D79"/>
    <mergeCell ref="F70:F79"/>
    <mergeCell ref="A60:A69"/>
    <mergeCell ref="B60:B69"/>
    <mergeCell ref="C60:C69"/>
    <mergeCell ref="D60:D69"/>
    <mergeCell ref="F60:F69"/>
    <mergeCell ref="G60:G69"/>
    <mergeCell ref="H60:H69"/>
    <mergeCell ref="J60:J69"/>
    <mergeCell ref="K60:K69"/>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J8:J9"/>
    <mergeCell ref="H8:H9"/>
    <mergeCell ref="C8:C9"/>
    <mergeCell ref="D8:D9"/>
    <mergeCell ref="B8:B9"/>
    <mergeCell ref="C5:Q5"/>
    <mergeCell ref="C6:Q6"/>
    <mergeCell ref="L8:L9"/>
    <mergeCell ref="M20:M29"/>
    <mergeCell ref="N20:N29"/>
    <mergeCell ref="L60:L69"/>
    <mergeCell ref="M60:M69"/>
    <mergeCell ref="N60:N69"/>
    <mergeCell ref="M10:M19"/>
    <mergeCell ref="N10:N19"/>
    <mergeCell ref="C10:C19"/>
    <mergeCell ref="D10:D19"/>
    <mergeCell ref="H20:H29"/>
    <mergeCell ref="J20:J29"/>
    <mergeCell ref="L20:L29"/>
    <mergeCell ref="M50:M59"/>
    <mergeCell ref="N50:N59"/>
    <mergeCell ref="G50:G59"/>
    <mergeCell ref="H50:H59"/>
    <mergeCell ref="J50:J59"/>
    <mergeCell ref="K50:K59"/>
    <mergeCell ref="L50:L59"/>
    <mergeCell ref="H30:H39"/>
    <mergeCell ref="M30:M39"/>
    <mergeCell ref="N30:N39"/>
    <mergeCell ref="M40:M49"/>
    <mergeCell ref="N40:N49"/>
    <mergeCell ref="F10:F19"/>
    <mergeCell ref="K8:K9"/>
    <mergeCell ref="I8:I9"/>
    <mergeCell ref="E8:E9"/>
    <mergeCell ref="L10:L19"/>
    <mergeCell ref="A6:B6"/>
    <mergeCell ref="F20:F29"/>
    <mergeCell ref="G20:G29"/>
    <mergeCell ref="G40:G49"/>
    <mergeCell ref="A20:A29"/>
    <mergeCell ref="B20:B29"/>
    <mergeCell ref="K20:K29"/>
    <mergeCell ref="G10:G19"/>
    <mergeCell ref="H10:H19"/>
    <mergeCell ref="J10:J19"/>
    <mergeCell ref="K10:K19"/>
    <mergeCell ref="D20:D29"/>
    <mergeCell ref="C20:C29"/>
    <mergeCell ref="A10:A19"/>
    <mergeCell ref="B10:B19"/>
    <mergeCell ref="L40:L49"/>
    <mergeCell ref="J30:J39"/>
    <mergeCell ref="K30:K39"/>
    <mergeCell ref="J40:J49"/>
    <mergeCell ref="K40:K49"/>
    <mergeCell ref="H40:H49"/>
    <mergeCell ref="L30:L39"/>
    <mergeCell ref="A50:A59"/>
    <mergeCell ref="B50:B59"/>
    <mergeCell ref="C50:C59"/>
    <mergeCell ref="D50:D59"/>
    <mergeCell ref="F50:F59"/>
    <mergeCell ref="D40:D49"/>
    <mergeCell ref="F40:F49"/>
    <mergeCell ref="A40:A49"/>
    <mergeCell ref="B40:B49"/>
    <mergeCell ref="A30:A39"/>
    <mergeCell ref="B30:B39"/>
    <mergeCell ref="C30:C39"/>
    <mergeCell ref="D30:D39"/>
    <mergeCell ref="F30:F39"/>
    <mergeCell ref="C40:C49"/>
    <mergeCell ref="G30:G39"/>
  </mergeCells>
  <conditionalFormatting sqref="F10 F20 F30 F40 F50 F60 F70">
    <cfRule type="containsText" dxfId="256" priority="587" operator="containsText" text="Muy Baja">
      <formula>NOT(ISERROR(SEARCH("Muy Baja",F10)))</formula>
    </cfRule>
    <cfRule type="containsText" dxfId="255" priority="588" operator="containsText" text="Baja">
      <formula>NOT(ISERROR(SEARCH("Baja",F10)))</formula>
    </cfRule>
    <cfRule type="containsText" dxfId="254" priority="589" operator="containsText" text="Muy Alta">
      <formula>NOT(ISERROR(SEARCH("Muy Alta",F10)))</formula>
    </cfRule>
    <cfRule type="containsText" dxfId="253" priority="591" operator="containsText" text="Alta">
      <formula>NOT(ISERROR(SEARCH("Alta",F10)))</formula>
    </cfRule>
    <cfRule type="containsText" dxfId="252" priority="592" operator="containsText" text="Media">
      <formula>NOT(ISERROR(SEARCH("Media",F10)))</formula>
    </cfRule>
    <cfRule type="containsText" dxfId="251" priority="593" operator="containsText" text="Media">
      <formula>NOT(ISERROR(SEARCH("Media",F10)))</formula>
    </cfRule>
    <cfRule type="containsText" dxfId="250" priority="594" operator="containsText" text="Media">
      <formula>NOT(ISERROR(SEARCH("Media",F10)))</formula>
    </cfRule>
    <cfRule type="containsText" dxfId="249" priority="595" operator="containsText" text="Muy Baja">
      <formula>NOT(ISERROR(SEARCH("Muy Baja",F10)))</formula>
    </cfRule>
    <cfRule type="containsText" dxfId="248" priority="596" operator="containsText" text="Baja">
      <formula>NOT(ISERROR(SEARCH("Baja",F10)))</formula>
    </cfRule>
    <cfRule type="containsText" dxfId="247" priority="597" operator="containsText" text="Muy Baja">
      <formula>NOT(ISERROR(SEARCH("Muy Baja",F10)))</formula>
    </cfRule>
    <cfRule type="containsText" dxfId="246" priority="598" operator="containsText" text="Muy Baja">
      <formula>NOT(ISERROR(SEARCH("Muy Baja",F10)))</formula>
    </cfRule>
    <cfRule type="containsText" dxfId="245" priority="599" operator="containsText" text="Muy Baja">
      <formula>NOT(ISERROR(SEARCH("Muy Baja",F10)))</formula>
    </cfRule>
    <cfRule type="containsText" dxfId="244" priority="600" operator="containsText" text="Muy Baja'Tabla probabilidad'!">
      <formula>NOT(ISERROR(SEARCH("Muy Baja'Tabla probabilidad'!",F10)))</formula>
    </cfRule>
    <cfRule type="containsText" dxfId="243" priority="601" operator="containsText" text="Muy bajo">
      <formula>NOT(ISERROR(SEARCH("Muy bajo",F10)))</formula>
    </cfRule>
    <cfRule type="containsText" dxfId="242" priority="602" operator="containsText" text="Alta">
      <formula>NOT(ISERROR(SEARCH("Alta",F10)))</formula>
    </cfRule>
    <cfRule type="containsText" dxfId="241" priority="603" operator="containsText" text="Media">
      <formula>NOT(ISERROR(SEARCH("Media",F10)))</formula>
    </cfRule>
    <cfRule type="containsText" dxfId="240" priority="604" operator="containsText" text="Baja">
      <formula>NOT(ISERROR(SEARCH("Baja",F10)))</formula>
    </cfRule>
    <cfRule type="containsText" dxfId="239" priority="605" operator="containsText" text="Muy baja">
      <formula>NOT(ISERROR(SEARCH("Muy baja",F10)))</formula>
    </cfRule>
    <cfRule type="cellIs" dxfId="238" priority="608" operator="between">
      <formula>1</formula>
      <formula>2</formula>
    </cfRule>
    <cfRule type="cellIs" dxfId="237" priority="609" operator="between">
      <formula>0</formula>
      <formula>2</formula>
    </cfRule>
  </conditionalFormatting>
  <conditionalFormatting sqref="G10 G20 G30 G40 G50 G60 G70">
    <cfRule type="containsText" dxfId="236" priority="581" operator="containsText" text="Catastrófico">
      <formula>NOT(ISERROR(SEARCH("Catastrófico",G10)))</formula>
    </cfRule>
    <cfRule type="containsText" dxfId="235" priority="582" operator="containsText" text="Mayor">
      <formula>NOT(ISERROR(SEARCH("Mayor",G10)))</formula>
    </cfRule>
    <cfRule type="containsText" dxfId="234" priority="583" operator="containsText" text="Alta">
      <formula>NOT(ISERROR(SEARCH("Alta",G10)))</formula>
    </cfRule>
    <cfRule type="containsText" dxfId="233" priority="584" operator="containsText" text="Moderado">
      <formula>NOT(ISERROR(SEARCH("Moderado",G10)))</formula>
    </cfRule>
    <cfRule type="containsText" dxfId="232" priority="585" operator="containsText" text="Menor">
      <formula>NOT(ISERROR(SEARCH("Menor",G10)))</formula>
    </cfRule>
    <cfRule type="containsText" dxfId="231" priority="586" operator="containsText" text="Leve">
      <formula>NOT(ISERROR(SEARCH("Leve",G10)))</formula>
    </cfRule>
  </conditionalFormatting>
  <conditionalFormatting sqref="H10:I10 H20:I20 H30:I30 H40:I40 H50:I50 H60:I60 H70:I70">
    <cfRule type="containsText" dxfId="230" priority="576" operator="containsText" text="Extremo">
      <formula>NOT(ISERROR(SEARCH("Extremo",H10)))</formula>
    </cfRule>
    <cfRule type="containsText" dxfId="229" priority="577" operator="containsText" text="Alto">
      <formula>NOT(ISERROR(SEARCH("Alto",H10)))</formula>
    </cfRule>
    <cfRule type="containsText" dxfId="228" priority="578" operator="containsText" text="Bajo">
      <formula>NOT(ISERROR(SEARCH("Bajo",H10)))</formula>
    </cfRule>
    <cfRule type="containsText" dxfId="227" priority="579" operator="containsText" text="Moderado">
      <formula>NOT(ISERROR(SEARCH("Moderado",H10)))</formula>
    </cfRule>
    <cfRule type="containsText" dxfId="226" priority="580" operator="containsText" text="Extremo">
      <formula>NOT(ISERROR(SEARCH("Extremo",H10)))</formula>
    </cfRule>
  </conditionalFormatting>
  <conditionalFormatting sqref="J10:J79">
    <cfRule type="containsText" dxfId="225" priority="545" operator="containsText" text="Muy Alta">
      <formula>NOT(ISERROR(SEARCH("Muy Alta",J10)))</formula>
    </cfRule>
    <cfRule type="containsText" dxfId="224" priority="546" operator="containsText" text="Alta">
      <formula>NOT(ISERROR(SEARCH("Alta",J10)))</formula>
    </cfRule>
    <cfRule type="containsText" dxfId="223" priority="547" operator="containsText" text="Media">
      <formula>NOT(ISERROR(SEARCH("Media",J10)))</formula>
    </cfRule>
    <cfRule type="containsText" dxfId="222" priority="548" operator="containsText" text="Baja">
      <formula>NOT(ISERROR(SEARCH("Baja",J10)))</formula>
    </cfRule>
    <cfRule type="containsText" dxfId="221" priority="549" operator="containsText" text="Muy Baja">
      <formula>NOT(ISERROR(SEARCH("Muy Baja",J10)))</formula>
    </cfRule>
  </conditionalFormatting>
  <conditionalFormatting sqref="J10:J79">
    <cfRule type="containsText" dxfId="220" priority="263" operator="containsText" text="Muy Baja">
      <formula>NOT(ISERROR(SEARCH("Muy Baja",J10)))</formula>
    </cfRule>
  </conditionalFormatting>
  <conditionalFormatting sqref="K10:K79">
    <cfRule type="containsText" dxfId="219" priority="254" operator="containsText" text="Catastrófico">
      <formula>NOT(ISERROR(SEARCH("Catastrófico",K10)))</formula>
    </cfRule>
    <cfRule type="containsText" dxfId="218" priority="255" operator="containsText" text="Moderado">
      <formula>NOT(ISERROR(SEARCH("Moderado",K10)))</formula>
    </cfRule>
    <cfRule type="containsText" dxfId="217" priority="256" operator="containsText" text="Menor">
      <formula>NOT(ISERROR(SEARCH("Menor",K10)))</formula>
    </cfRule>
    <cfRule type="containsText" dxfId="216" priority="257" operator="containsText" text="Leve">
      <formula>NOT(ISERROR(SEARCH("Leve",K10)))</formula>
    </cfRule>
    <cfRule type="containsText" dxfId="215" priority="258" operator="containsText" text="Mayor">
      <formula>NOT(ISERROR(SEARCH("Mayor",K10)))</formula>
    </cfRule>
  </conditionalFormatting>
  <conditionalFormatting sqref="M10 M20 M30 M40 M50 M60 M70">
    <cfRule type="containsText" dxfId="214" priority="550" operator="containsText" text="Extremo">
      <formula>NOT(ISERROR(SEARCH("Extremo",M10)))</formula>
    </cfRule>
    <cfRule type="containsText" dxfId="213" priority="551" operator="containsText" text="Alto">
      <formula>NOT(ISERROR(SEARCH("Alto",M10)))</formula>
    </cfRule>
    <cfRule type="containsText" dxfId="212" priority="552" operator="containsText" text="Moderado">
      <formula>NOT(ISERROR(SEARCH("Moderado",M10)))</formula>
    </cfRule>
    <cfRule type="containsText" dxfId="211" priority="553" operator="containsText" text="Menor">
      <formula>NOT(ISERROR(SEARCH("Menor",M10)))</formula>
    </cfRule>
    <cfRule type="containsText" dxfId="210" priority="554" operator="containsText" text="Bajo">
      <formula>NOT(ISERROR(SEARCH("Bajo",M10)))</formula>
    </cfRule>
    <cfRule type="containsText" dxfId="209" priority="555" operator="containsText" text="Moderado">
      <formula>NOT(ISERROR(SEARCH("Moderado",M10)))</formula>
    </cfRule>
    <cfRule type="containsText" dxfId="208" priority="556" operator="containsText" text="Extremo">
      <formula>NOT(ISERROR(SEARCH("Extremo",M10)))</formula>
    </cfRule>
    <cfRule type="containsText" dxfId="207" priority="557" operator="containsText" text="Baja">
      <formula>NOT(ISERROR(SEARCH("Baja",M10)))</formula>
    </cfRule>
    <cfRule type="containsText" dxfId="206" priority="558" operator="containsText" text="Alto">
      <formula>NOT(ISERROR(SEARCH("Alto",M10)))</formula>
    </cfRule>
  </conditionalFormatting>
  <dataValidations count="1">
    <dataValidation type="list" allowBlank="1" showInputMessage="1" showErrorMessage="1" sqref="D10:D79" xr:uid="{00000000-0002-0000-06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06"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607"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 F50 F60 F70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'9- Matriz de Calor '!$S$8:$S$11</xm:f>
          </x14:formula1>
          <xm:sqref>N10:N79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tabColor rgb="FF00B0F0"/>
    <pageSetUpPr fitToPage="1"/>
  </sheetPr>
  <dimension ref="A1:EH718"/>
  <sheetViews>
    <sheetView showGridLines="0" zoomScale="70" zoomScaleNormal="70" workbookViewId="0">
      <selection activeCell="A6" sqref="A6"/>
    </sheetView>
  </sheetViews>
  <sheetFormatPr defaultColWidth="11.42578125" defaultRowHeight="15"/>
  <cols>
    <col min="2" max="2" width="24.28515625" customWidth="1"/>
    <col min="3" max="3" width="62.85546875" customWidth="1"/>
    <col min="4" max="4" width="10.28515625" bestFit="1" customWidth="1"/>
    <col min="5" max="5" width="84.28515625" style="30" customWidth="1"/>
    <col min="6" max="6" width="24.7109375" customWidth="1"/>
    <col min="7" max="7" width="11.5703125" customWidth="1"/>
    <col min="8" max="8" width="13.7109375" customWidth="1"/>
    <col min="9" max="9" width="38.140625" hidden="1" customWidth="1"/>
    <col min="10" max="13" width="11.5703125" customWidth="1"/>
    <col min="14" max="14" width="11.5703125" style="98"/>
    <col min="15" max="15" width="102.7109375" style="116" customWidth="1"/>
    <col min="16" max="32" width="11.5703125" style="70"/>
    <col min="33" max="36" width="11.42578125" style="3"/>
    <col min="37" max="138" width="11.42578125" style="2"/>
  </cols>
  <sheetData>
    <row r="1" spans="1:138" s="2" customFormat="1">
      <c r="E1" s="27"/>
      <c r="N1" s="95"/>
      <c r="O1" s="111"/>
      <c r="P1" s="3"/>
      <c r="Q1" s="3"/>
      <c r="R1" s="3"/>
      <c r="S1" s="3"/>
      <c r="T1" s="3"/>
      <c r="U1" s="3"/>
      <c r="V1" s="3"/>
      <c r="W1" s="3"/>
      <c r="X1" s="3"/>
      <c r="Y1" s="3"/>
      <c r="Z1" s="3"/>
      <c r="AA1" s="3"/>
      <c r="AB1" s="3"/>
      <c r="AC1" s="3"/>
      <c r="AD1" s="3"/>
      <c r="AE1" s="3"/>
      <c r="AF1" s="3"/>
      <c r="AG1" s="3"/>
      <c r="AH1" s="3"/>
      <c r="AI1" s="3"/>
      <c r="AJ1" s="3"/>
    </row>
    <row r="2" spans="1:138" ht="24" thickBot="1">
      <c r="A2" s="2"/>
      <c r="B2" s="690" t="s">
        <v>449</v>
      </c>
      <c r="C2" s="690"/>
      <c r="D2" s="690"/>
      <c r="E2" s="690"/>
      <c r="F2" s="62"/>
      <c r="G2" s="2"/>
      <c r="H2" s="2"/>
      <c r="I2" s="2"/>
      <c r="J2" s="2"/>
      <c r="K2" s="2"/>
      <c r="L2" s="2"/>
      <c r="M2" s="2"/>
      <c r="N2" s="95"/>
      <c r="O2" s="111"/>
      <c r="P2" s="3"/>
      <c r="Q2" s="3"/>
      <c r="R2" s="3"/>
      <c r="S2" s="3"/>
      <c r="T2" s="3"/>
      <c r="U2" s="3"/>
      <c r="V2" s="3"/>
      <c r="W2" s="3"/>
      <c r="X2" s="3"/>
      <c r="Y2" s="3"/>
      <c r="Z2" s="3"/>
      <c r="AA2" s="3"/>
      <c r="AB2" s="3"/>
      <c r="AC2" s="3"/>
      <c r="AD2" s="3"/>
      <c r="AE2" s="3"/>
      <c r="AF2" s="3"/>
    </row>
    <row r="3" spans="1:138" ht="15.75" thickTop="1">
      <c r="A3" s="2"/>
      <c r="B3" s="6"/>
      <c r="C3" s="6"/>
      <c r="D3" s="6"/>
      <c r="E3" s="28"/>
      <c r="F3" s="2"/>
      <c r="G3" s="2"/>
      <c r="H3" s="2"/>
      <c r="I3" s="2"/>
      <c r="J3" s="2"/>
      <c r="K3" s="2"/>
      <c r="L3" s="2"/>
      <c r="M3" s="2"/>
      <c r="N3" s="95"/>
      <c r="O3" s="111"/>
      <c r="P3" s="3"/>
      <c r="Q3" s="3"/>
      <c r="R3" s="3"/>
      <c r="S3" s="3"/>
      <c r="T3" s="3"/>
      <c r="U3" s="3"/>
      <c r="V3" s="3"/>
      <c r="W3" s="3"/>
      <c r="X3" s="3"/>
      <c r="Y3" s="3"/>
      <c r="Z3" s="3"/>
      <c r="AA3" s="3"/>
      <c r="AB3" s="3"/>
      <c r="AC3" s="3"/>
      <c r="AD3" s="3"/>
      <c r="AE3" s="3"/>
      <c r="AF3" s="3"/>
    </row>
    <row r="4" spans="1:138" ht="21">
      <c r="A4" s="2"/>
      <c r="B4" s="37"/>
      <c r="C4" s="38" t="s">
        <v>450</v>
      </c>
      <c r="D4" s="38"/>
      <c r="E4" s="38" t="s">
        <v>451</v>
      </c>
      <c r="F4" s="39"/>
      <c r="G4" s="2"/>
      <c r="H4" s="2"/>
      <c r="I4" s="2"/>
      <c r="J4" s="2"/>
      <c r="K4" s="2"/>
      <c r="L4" s="2"/>
      <c r="M4" s="2"/>
      <c r="N4" s="95"/>
      <c r="O4" s="111"/>
      <c r="P4" s="3"/>
      <c r="Q4" s="3"/>
      <c r="R4" s="3"/>
      <c r="S4" s="3"/>
      <c r="T4" s="3"/>
      <c r="U4" s="3"/>
      <c r="V4" s="3"/>
      <c r="W4" s="3"/>
      <c r="X4" s="3"/>
      <c r="Y4" s="3"/>
      <c r="Z4" s="3"/>
      <c r="AA4" s="3"/>
      <c r="AB4" s="3"/>
      <c r="AC4" s="3"/>
      <c r="AD4" s="3"/>
      <c r="AE4" s="3"/>
      <c r="AF4" s="3"/>
    </row>
    <row r="5" spans="1:138" ht="40.5">
      <c r="A5" s="2"/>
      <c r="B5" s="37"/>
      <c r="C5" s="38" t="s">
        <v>452</v>
      </c>
      <c r="D5" s="38"/>
      <c r="E5" s="40" t="s">
        <v>453</v>
      </c>
      <c r="F5" s="38" t="s">
        <v>451</v>
      </c>
      <c r="G5" s="2"/>
      <c r="H5" s="2"/>
      <c r="I5" s="2"/>
      <c r="J5" s="2"/>
      <c r="K5" s="2"/>
      <c r="L5" s="2"/>
      <c r="M5" s="2"/>
      <c r="N5" s="95"/>
      <c r="O5" s="111"/>
      <c r="P5" s="3"/>
      <c r="Q5" s="3"/>
      <c r="R5" s="3"/>
      <c r="S5" s="3"/>
      <c r="T5" s="3"/>
      <c r="U5" s="3"/>
      <c r="V5" s="3"/>
      <c r="W5" s="3"/>
      <c r="X5" s="3"/>
      <c r="Y5" s="3"/>
      <c r="Z5" s="3"/>
      <c r="AA5" s="3"/>
      <c r="AB5" s="3"/>
      <c r="AC5" s="3"/>
      <c r="AD5" s="3"/>
      <c r="AE5" s="3"/>
      <c r="AF5" s="3"/>
    </row>
    <row r="6" spans="1:138" ht="20.25">
      <c r="A6" s="2"/>
      <c r="B6" s="41" t="s">
        <v>454</v>
      </c>
      <c r="C6" s="84" t="s">
        <v>455</v>
      </c>
      <c r="D6" s="42">
        <v>0.04</v>
      </c>
      <c r="E6" s="43" t="s">
        <v>456</v>
      </c>
      <c r="F6" s="44">
        <v>1</v>
      </c>
      <c r="G6" s="2"/>
      <c r="H6" s="31"/>
      <c r="I6" s="2"/>
      <c r="J6" s="2"/>
      <c r="K6" s="2"/>
      <c r="L6" s="2"/>
      <c r="M6" s="2"/>
      <c r="N6" s="95"/>
      <c r="O6" s="112"/>
      <c r="P6" s="3"/>
      <c r="Q6" s="3"/>
      <c r="R6" s="3"/>
      <c r="S6" s="3"/>
      <c r="T6" s="3"/>
      <c r="U6" s="3"/>
      <c r="V6" s="3"/>
      <c r="W6" s="3"/>
      <c r="X6" s="3"/>
      <c r="Y6" s="3"/>
      <c r="Z6" s="3"/>
      <c r="AA6" s="3"/>
      <c r="AB6" s="3"/>
      <c r="AC6" s="3"/>
      <c r="AD6" s="3"/>
      <c r="AE6" s="3"/>
      <c r="AF6" s="3"/>
    </row>
    <row r="7" spans="1:138" ht="20.25">
      <c r="A7" s="2"/>
      <c r="B7" s="45" t="s">
        <v>457</v>
      </c>
      <c r="C7" s="84" t="s">
        <v>458</v>
      </c>
      <c r="D7" s="42">
        <v>0.09</v>
      </c>
      <c r="E7" s="43" t="s">
        <v>459</v>
      </c>
      <c r="F7" s="44">
        <v>2</v>
      </c>
      <c r="G7" s="2"/>
      <c r="H7" s="2"/>
      <c r="I7" s="2"/>
      <c r="J7" s="2"/>
      <c r="K7" s="2"/>
      <c r="L7" s="2"/>
      <c r="M7" s="2"/>
      <c r="N7" s="95"/>
      <c r="O7" s="112"/>
      <c r="P7" s="3"/>
      <c r="Q7" s="3"/>
      <c r="R7" s="3"/>
      <c r="S7" s="3"/>
      <c r="T7" s="3"/>
      <c r="U7" s="3"/>
      <c r="V7" s="3"/>
      <c r="W7" s="3"/>
      <c r="X7" s="3"/>
      <c r="Y7" s="3"/>
      <c r="Z7" s="3"/>
      <c r="AA7" s="3"/>
      <c r="AB7" s="3"/>
      <c r="AC7" s="3"/>
      <c r="AD7" s="3"/>
      <c r="AE7" s="3"/>
      <c r="AF7" s="3"/>
    </row>
    <row r="8" spans="1:138" ht="20.25">
      <c r="A8" s="2"/>
      <c r="B8" s="46" t="s">
        <v>460</v>
      </c>
      <c r="C8" s="84" t="s">
        <v>461</v>
      </c>
      <c r="D8" s="42">
        <v>0.28999999999999998</v>
      </c>
      <c r="E8" s="43" t="s">
        <v>462</v>
      </c>
      <c r="F8" s="44">
        <v>3</v>
      </c>
      <c r="G8" s="2"/>
      <c r="H8" s="2"/>
      <c r="I8" s="2"/>
      <c r="J8" s="2"/>
      <c r="K8" s="2"/>
      <c r="L8" s="2"/>
      <c r="M8" s="2"/>
      <c r="N8" s="95"/>
      <c r="O8" s="112"/>
      <c r="P8" s="3"/>
      <c r="Q8" s="3"/>
      <c r="R8" s="3"/>
      <c r="S8" s="3"/>
      <c r="T8" s="3"/>
      <c r="U8" s="3"/>
      <c r="V8" s="3"/>
      <c r="W8" s="3"/>
      <c r="X8" s="3"/>
      <c r="Y8" s="3"/>
      <c r="Z8" s="3"/>
      <c r="AA8" s="3"/>
      <c r="AB8" s="3"/>
      <c r="AC8" s="3"/>
      <c r="AD8" s="3"/>
      <c r="AE8" s="3"/>
      <c r="AF8" s="3"/>
    </row>
    <row r="9" spans="1:138" ht="20.25">
      <c r="A9" s="2"/>
      <c r="B9" s="47" t="s">
        <v>463</v>
      </c>
      <c r="C9" s="84" t="s">
        <v>464</v>
      </c>
      <c r="D9" s="42">
        <v>0.49</v>
      </c>
      <c r="E9" s="43" t="s">
        <v>465</v>
      </c>
      <c r="F9" s="44">
        <v>4</v>
      </c>
      <c r="G9" s="2"/>
      <c r="H9" s="2"/>
      <c r="I9" s="2"/>
      <c r="J9" s="2"/>
      <c r="K9" s="2"/>
      <c r="L9" s="2"/>
      <c r="M9" s="2"/>
      <c r="N9" s="95"/>
      <c r="O9" s="112"/>
      <c r="P9" s="3"/>
      <c r="Q9" s="3"/>
      <c r="R9" s="3"/>
      <c r="S9" s="3"/>
      <c r="T9" s="3"/>
      <c r="U9" s="3"/>
      <c r="V9" s="3"/>
      <c r="W9" s="3"/>
      <c r="X9" s="3"/>
      <c r="Y9" s="3"/>
      <c r="Z9" s="3"/>
      <c r="AA9" s="3"/>
      <c r="AB9" s="3"/>
      <c r="AC9" s="3"/>
      <c r="AD9" s="3"/>
      <c r="AE9" s="3"/>
      <c r="AF9" s="3"/>
    </row>
    <row r="10" spans="1:138" ht="20.25">
      <c r="A10" s="2"/>
      <c r="B10" s="48" t="s">
        <v>466</v>
      </c>
      <c r="C10" s="84" t="s">
        <v>467</v>
      </c>
      <c r="D10" s="42">
        <v>1</v>
      </c>
      <c r="E10" s="43" t="s">
        <v>468</v>
      </c>
      <c r="F10" s="44">
        <v>5</v>
      </c>
      <c r="G10" s="2"/>
      <c r="H10" s="2"/>
      <c r="I10" s="66" t="s">
        <v>469</v>
      </c>
      <c r="J10" s="2"/>
      <c r="K10" s="2"/>
      <c r="L10" s="2"/>
      <c r="M10" s="2"/>
      <c r="N10" s="95"/>
      <c r="O10" s="112"/>
      <c r="P10" s="3"/>
      <c r="Q10" s="3"/>
      <c r="R10" s="3"/>
      <c r="S10" s="3"/>
      <c r="T10" s="3"/>
      <c r="U10" s="3"/>
      <c r="V10" s="3"/>
      <c r="W10" s="3"/>
      <c r="X10" s="3"/>
      <c r="Y10" s="3"/>
      <c r="Z10" s="3"/>
      <c r="AA10" s="3"/>
      <c r="AB10" s="3"/>
      <c r="AC10" s="3"/>
      <c r="AD10" s="3"/>
      <c r="AE10" s="3"/>
      <c r="AF10" s="3"/>
    </row>
    <row r="11" spans="1:138" ht="16.5">
      <c r="A11" s="2"/>
      <c r="B11" s="4"/>
      <c r="C11" s="3"/>
      <c r="D11" s="3"/>
      <c r="E11" s="29"/>
      <c r="F11" s="2"/>
      <c r="G11" s="2"/>
      <c r="H11" s="2"/>
      <c r="I11" s="2"/>
      <c r="J11" s="2"/>
      <c r="K11" s="2"/>
      <c r="L11" s="2"/>
      <c r="M11" s="2"/>
      <c r="N11" s="95"/>
      <c r="O11" s="111"/>
      <c r="P11" s="3"/>
      <c r="Q11" s="3"/>
      <c r="R11" s="3"/>
      <c r="S11" s="3"/>
      <c r="T11" s="3"/>
      <c r="U11" s="3"/>
      <c r="V11" s="3"/>
      <c r="W11" s="3"/>
      <c r="X11" s="3"/>
      <c r="Y11" s="3"/>
      <c r="Z11" s="3"/>
      <c r="AA11" s="3"/>
      <c r="AB11" s="3"/>
      <c r="AC11" s="3"/>
      <c r="AD11" s="3"/>
      <c r="AE11" s="3"/>
      <c r="AF11" s="3"/>
    </row>
    <row r="12" spans="1:138">
      <c r="A12" s="2"/>
      <c r="B12" s="2"/>
      <c r="C12" s="2"/>
      <c r="D12" s="2"/>
      <c r="E12" s="27"/>
      <c r="F12" s="2"/>
      <c r="G12" s="2"/>
      <c r="H12" s="2"/>
      <c r="I12" s="2"/>
      <c r="J12" s="2"/>
      <c r="K12" s="2"/>
      <c r="L12" s="2"/>
      <c r="M12" s="2"/>
      <c r="N12" s="95"/>
      <c r="O12" s="111"/>
      <c r="P12" s="3"/>
      <c r="Q12" s="3"/>
      <c r="R12" s="3"/>
      <c r="S12" s="3"/>
      <c r="T12" s="3"/>
      <c r="U12" s="3"/>
      <c r="V12" s="3"/>
      <c r="W12" s="3"/>
      <c r="X12" s="3"/>
      <c r="Y12" s="3"/>
      <c r="Z12" s="3"/>
      <c r="AA12" s="3"/>
      <c r="AB12" s="3"/>
      <c r="AC12" s="3"/>
      <c r="AD12" s="3"/>
      <c r="AE12" s="3"/>
      <c r="AF12" s="3"/>
    </row>
    <row r="13" spans="1:138">
      <c r="A13" s="2"/>
      <c r="B13" s="2"/>
      <c r="C13" s="2"/>
      <c r="D13" s="2"/>
      <c r="E13" s="27"/>
      <c r="F13" s="2"/>
      <c r="G13" s="2"/>
      <c r="H13" s="2"/>
      <c r="I13" s="2"/>
      <c r="J13" s="2"/>
      <c r="K13" s="2"/>
      <c r="L13" s="2"/>
      <c r="M13" s="2"/>
      <c r="N13" s="95"/>
      <c r="O13" s="111"/>
      <c r="P13" s="3"/>
      <c r="Q13" s="3"/>
      <c r="R13" s="3"/>
      <c r="S13" s="3"/>
      <c r="T13" s="3"/>
      <c r="U13" s="3"/>
      <c r="V13" s="3"/>
      <c r="W13" s="3"/>
      <c r="X13" s="3"/>
      <c r="Y13" s="3"/>
      <c r="Z13" s="3"/>
      <c r="AA13" s="3"/>
      <c r="AB13" s="3"/>
      <c r="AC13" s="3"/>
      <c r="AD13" s="3"/>
      <c r="AE13" s="3"/>
      <c r="AF13" s="3"/>
    </row>
    <row r="14" spans="1:138" ht="23.25">
      <c r="A14" s="2"/>
      <c r="B14" s="691" t="s">
        <v>470</v>
      </c>
      <c r="C14" s="691"/>
      <c r="D14" s="691"/>
      <c r="E14" s="691"/>
      <c r="F14" s="72"/>
      <c r="G14" s="36"/>
      <c r="H14" s="2"/>
      <c r="I14" s="2"/>
      <c r="J14" s="2"/>
      <c r="K14" s="2"/>
      <c r="L14" s="2"/>
      <c r="M14" s="2"/>
      <c r="N14" s="95"/>
      <c r="O14" s="111"/>
      <c r="P14" s="3"/>
      <c r="Q14" s="3"/>
      <c r="R14" s="3"/>
      <c r="S14" s="3"/>
      <c r="T14" s="3"/>
      <c r="U14" s="3"/>
      <c r="V14" s="3"/>
      <c r="W14" s="3"/>
      <c r="X14" s="3"/>
      <c r="Y14" s="3"/>
      <c r="Z14" s="3"/>
      <c r="AA14" s="3"/>
      <c r="AB14" s="3"/>
      <c r="AC14" s="3"/>
      <c r="AD14" s="3"/>
      <c r="AE14" s="3"/>
      <c r="AF14" s="3"/>
    </row>
    <row r="15" spans="1:138">
      <c r="A15" s="2"/>
      <c r="B15" s="71"/>
      <c r="C15" s="71"/>
      <c r="D15" s="71"/>
      <c r="E15" s="71"/>
      <c r="F15" s="73"/>
      <c r="G15" s="2"/>
      <c r="H15" s="2"/>
      <c r="I15" s="2"/>
      <c r="J15" s="2"/>
      <c r="K15" s="2"/>
      <c r="L15" s="2"/>
      <c r="M15" s="2"/>
      <c r="N15" s="95"/>
      <c r="O15" s="111"/>
      <c r="P15" s="3"/>
      <c r="Q15" s="3"/>
      <c r="R15" s="3"/>
      <c r="S15" s="3"/>
      <c r="T15" s="3"/>
      <c r="U15" s="3"/>
      <c r="V15" s="3"/>
      <c r="W15" s="3"/>
      <c r="X15" s="3"/>
      <c r="Y15" s="3"/>
      <c r="Z15" s="3"/>
      <c r="AA15" s="3"/>
      <c r="AB15" s="3"/>
      <c r="AC15" s="3"/>
      <c r="AD15" s="3"/>
      <c r="AE15" s="3"/>
      <c r="AF15" s="3"/>
    </row>
    <row r="16" spans="1:138" s="52" customFormat="1" ht="20.25">
      <c r="A16" s="50"/>
      <c r="B16" s="74"/>
      <c r="C16" s="689" t="s">
        <v>322</v>
      </c>
      <c r="D16" s="689"/>
      <c r="E16" s="689"/>
      <c r="F16" s="75"/>
      <c r="G16" s="50"/>
      <c r="H16" s="50"/>
      <c r="I16" s="67" t="s">
        <v>313</v>
      </c>
      <c r="J16" s="50"/>
      <c r="K16" s="50"/>
      <c r="L16" s="50"/>
      <c r="M16" s="50"/>
      <c r="N16" s="96"/>
      <c r="O16" s="113"/>
      <c r="P16" s="77"/>
      <c r="Q16" s="77"/>
      <c r="R16" s="77"/>
      <c r="S16" s="77"/>
      <c r="T16" s="77"/>
      <c r="U16" s="77"/>
      <c r="V16" s="77"/>
      <c r="W16" s="77"/>
      <c r="X16" s="77"/>
      <c r="Y16" s="77"/>
      <c r="Z16" s="77"/>
      <c r="AA16" s="77"/>
      <c r="AB16" s="77"/>
      <c r="AC16" s="77"/>
      <c r="AD16" s="77"/>
      <c r="AE16" s="77"/>
      <c r="AF16" s="77"/>
      <c r="AG16" s="77"/>
      <c r="AH16" s="77"/>
      <c r="AI16" s="77"/>
      <c r="AJ16" s="77"/>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row>
    <row r="17" spans="1:138" s="52" customFormat="1" ht="40.5" customHeight="1">
      <c r="A17" s="50"/>
      <c r="B17" s="41" t="s">
        <v>471</v>
      </c>
      <c r="C17" s="687" t="s">
        <v>335</v>
      </c>
      <c r="D17" s="687"/>
      <c r="E17" s="687"/>
      <c r="F17" s="76">
        <v>1</v>
      </c>
      <c r="G17" s="50"/>
      <c r="H17" s="50"/>
      <c r="I17" s="66" t="s">
        <v>322</v>
      </c>
      <c r="J17" s="50"/>
      <c r="K17" s="50"/>
      <c r="L17" s="50"/>
      <c r="M17" s="50"/>
      <c r="N17" s="96"/>
      <c r="O17" s="114"/>
      <c r="P17" s="77"/>
      <c r="Q17" s="77"/>
      <c r="R17" s="77"/>
      <c r="S17" s="77"/>
      <c r="T17" s="77"/>
      <c r="U17" s="77"/>
      <c r="V17" s="77"/>
      <c r="W17" s="77"/>
      <c r="X17" s="77"/>
      <c r="Y17" s="77"/>
      <c r="Z17" s="77"/>
      <c r="AA17" s="77"/>
      <c r="AB17" s="77"/>
      <c r="AC17" s="77"/>
      <c r="AD17" s="77"/>
      <c r="AE17" s="77"/>
      <c r="AF17" s="77"/>
      <c r="AG17" s="77"/>
      <c r="AH17" s="77"/>
      <c r="AI17" s="77"/>
      <c r="AJ17" s="77"/>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c r="DY17" s="50"/>
      <c r="DZ17" s="50"/>
      <c r="EA17" s="50"/>
      <c r="EB17" s="50"/>
      <c r="EC17" s="50"/>
      <c r="ED17" s="50"/>
      <c r="EE17" s="50"/>
      <c r="EF17" s="50"/>
      <c r="EG17" s="50"/>
      <c r="EH17" s="50"/>
    </row>
    <row r="18" spans="1:138" s="52" customFormat="1" ht="33.75">
      <c r="A18" s="50"/>
      <c r="B18" s="45" t="s">
        <v>472</v>
      </c>
      <c r="C18" s="687" t="s">
        <v>355</v>
      </c>
      <c r="D18" s="687"/>
      <c r="E18" s="687"/>
      <c r="F18" s="76">
        <v>2</v>
      </c>
      <c r="G18" s="50"/>
      <c r="H18" s="50"/>
      <c r="I18" s="66" t="s">
        <v>358</v>
      </c>
      <c r="J18" s="50"/>
      <c r="K18" s="50"/>
      <c r="L18" s="50"/>
      <c r="M18" s="50"/>
      <c r="N18" s="96"/>
      <c r="O18" s="114"/>
      <c r="P18" s="77"/>
      <c r="Q18" s="77"/>
      <c r="R18" s="77"/>
      <c r="S18" s="77"/>
      <c r="T18" s="77"/>
      <c r="U18" s="77"/>
      <c r="V18" s="77"/>
      <c r="W18" s="77"/>
      <c r="X18" s="77"/>
      <c r="Y18" s="77"/>
      <c r="Z18" s="77"/>
      <c r="AA18" s="77"/>
      <c r="AB18" s="77"/>
      <c r="AC18" s="77"/>
      <c r="AD18" s="77"/>
      <c r="AE18" s="77"/>
      <c r="AF18" s="77"/>
      <c r="AG18" s="77"/>
      <c r="AH18" s="77"/>
      <c r="AI18" s="77"/>
      <c r="AJ18" s="77"/>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row>
    <row r="19" spans="1:138" s="52" customFormat="1" ht="33.75">
      <c r="A19" s="50"/>
      <c r="B19" s="46" t="s">
        <v>473</v>
      </c>
      <c r="C19" s="687" t="s">
        <v>323</v>
      </c>
      <c r="D19" s="687"/>
      <c r="E19" s="687"/>
      <c r="F19" s="76">
        <v>3</v>
      </c>
      <c r="G19" s="50"/>
      <c r="H19" s="50"/>
      <c r="I19" s="66" t="s">
        <v>325</v>
      </c>
      <c r="J19" s="50"/>
      <c r="K19" s="50"/>
      <c r="L19" s="50"/>
      <c r="M19" s="50"/>
      <c r="N19" s="96"/>
      <c r="O19" s="114"/>
      <c r="P19" s="77"/>
      <c r="Q19" s="77"/>
      <c r="R19" s="77"/>
      <c r="S19" s="77"/>
      <c r="T19" s="77"/>
      <c r="U19" s="77"/>
      <c r="V19" s="77"/>
      <c r="W19" s="77"/>
      <c r="X19" s="77"/>
      <c r="Y19" s="77"/>
      <c r="Z19" s="77"/>
      <c r="AA19" s="77"/>
      <c r="AB19" s="77"/>
      <c r="AC19" s="77"/>
      <c r="AD19" s="77"/>
      <c r="AE19" s="77"/>
      <c r="AF19" s="77"/>
      <c r="AG19" s="77"/>
      <c r="AH19" s="77"/>
      <c r="AI19" s="77"/>
      <c r="AJ19" s="77"/>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row>
    <row r="20" spans="1:138" s="52" customFormat="1" ht="33.75">
      <c r="A20" s="50"/>
      <c r="B20" s="47" t="s">
        <v>474</v>
      </c>
      <c r="C20" s="687" t="s">
        <v>475</v>
      </c>
      <c r="D20" s="687"/>
      <c r="E20" s="687"/>
      <c r="F20" s="76">
        <v>4</v>
      </c>
      <c r="G20" s="50"/>
      <c r="H20" s="50"/>
      <c r="I20" s="66" t="s">
        <v>319</v>
      </c>
      <c r="J20" s="50"/>
      <c r="K20" s="50"/>
      <c r="L20" s="50"/>
      <c r="M20" s="50"/>
      <c r="N20" s="96"/>
      <c r="O20" s="114"/>
      <c r="P20" s="77"/>
      <c r="Q20" s="77"/>
      <c r="R20" s="77"/>
      <c r="S20" s="77"/>
      <c r="T20" s="77"/>
      <c r="U20" s="77"/>
      <c r="V20" s="77"/>
      <c r="W20" s="77"/>
      <c r="X20" s="77"/>
      <c r="Y20" s="77"/>
      <c r="Z20" s="77"/>
      <c r="AA20" s="77"/>
      <c r="AB20" s="77"/>
      <c r="AC20" s="77"/>
      <c r="AD20" s="77"/>
      <c r="AE20" s="77"/>
      <c r="AF20" s="77"/>
      <c r="AG20" s="77"/>
      <c r="AH20" s="77"/>
      <c r="AI20" s="77"/>
      <c r="AJ20" s="77"/>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row>
    <row r="21" spans="1:138" s="52" customFormat="1" ht="60.6" customHeight="1">
      <c r="A21" s="50"/>
      <c r="B21" s="48" t="s">
        <v>476</v>
      </c>
      <c r="C21" s="687" t="s">
        <v>369</v>
      </c>
      <c r="D21" s="687"/>
      <c r="E21" s="687"/>
      <c r="F21" s="76">
        <v>5</v>
      </c>
      <c r="G21" s="50"/>
      <c r="H21" s="50"/>
      <c r="I21" s="66" t="str">
        <f>C48</f>
        <v>Interrupción o afectación en la prestación del servicio administrativo</v>
      </c>
      <c r="J21" s="50"/>
      <c r="K21" s="50"/>
      <c r="L21" s="50"/>
      <c r="M21" s="50"/>
      <c r="N21" s="96"/>
      <c r="O21" s="114"/>
      <c r="P21" s="77"/>
      <c r="Q21" s="77"/>
      <c r="R21" s="77"/>
      <c r="S21" s="77"/>
      <c r="T21" s="77"/>
      <c r="U21" s="77"/>
      <c r="V21" s="77"/>
      <c r="W21" s="77"/>
      <c r="X21" s="77"/>
      <c r="Y21" s="77"/>
      <c r="Z21" s="77"/>
      <c r="AA21" s="77"/>
      <c r="AB21" s="77"/>
      <c r="AC21" s="77"/>
      <c r="AD21" s="77"/>
      <c r="AE21" s="77"/>
      <c r="AF21" s="77"/>
      <c r="AG21" s="77"/>
      <c r="AH21" s="77"/>
      <c r="AI21" s="77"/>
      <c r="AJ21" s="77"/>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row>
    <row r="22" spans="1:138" s="52" customFormat="1" ht="20.25">
      <c r="A22" s="50"/>
      <c r="B22" s="58"/>
      <c r="C22" s="49"/>
      <c r="D22" s="49"/>
      <c r="E22" s="49"/>
      <c r="F22" s="59"/>
      <c r="G22" s="50"/>
      <c r="H22" s="50"/>
      <c r="I22" s="66" t="str">
        <f>C56</f>
        <v>Afectación Ambiental</v>
      </c>
      <c r="J22" s="50"/>
      <c r="K22" s="50"/>
      <c r="L22" s="50"/>
      <c r="M22" s="50"/>
      <c r="N22" s="96"/>
      <c r="O22" s="113"/>
      <c r="P22" s="77"/>
      <c r="Q22" s="77"/>
      <c r="R22" s="77"/>
      <c r="S22" s="77"/>
      <c r="T22" s="77"/>
      <c r="U22" s="77"/>
      <c r="V22" s="77"/>
      <c r="W22" s="77"/>
      <c r="X22" s="77"/>
      <c r="Y22" s="77"/>
      <c r="Z22" s="77"/>
      <c r="AA22" s="77"/>
      <c r="AB22" s="77"/>
      <c r="AC22" s="77"/>
      <c r="AD22" s="77"/>
      <c r="AE22" s="77"/>
      <c r="AF22" s="77"/>
      <c r="AG22" s="77"/>
      <c r="AH22" s="77"/>
      <c r="AI22" s="77"/>
      <c r="AJ22" s="77"/>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50"/>
      <c r="ED22" s="50"/>
      <c r="EE22" s="50"/>
      <c r="EF22" s="50"/>
      <c r="EG22" s="50"/>
      <c r="EH22" s="50"/>
    </row>
    <row r="23" spans="1:138" s="52" customFormat="1" ht="20.25">
      <c r="A23" s="50"/>
      <c r="B23" s="58"/>
      <c r="C23" s="49"/>
      <c r="D23" s="49"/>
      <c r="E23" s="49"/>
      <c r="F23" s="59"/>
      <c r="G23" s="50"/>
      <c r="H23" s="50"/>
      <c r="I23" s="50"/>
      <c r="J23" s="50"/>
      <c r="K23" s="50"/>
      <c r="L23" s="50"/>
      <c r="M23" s="50"/>
      <c r="N23" s="96"/>
      <c r="O23" s="113"/>
      <c r="P23" s="77"/>
      <c r="Q23" s="77"/>
      <c r="R23" s="77"/>
      <c r="S23" s="77"/>
      <c r="T23" s="77"/>
      <c r="U23" s="77"/>
      <c r="V23" s="77"/>
      <c r="W23" s="77"/>
      <c r="X23" s="77"/>
      <c r="Y23" s="77"/>
      <c r="Z23" s="77"/>
      <c r="AA23" s="77"/>
      <c r="AB23" s="77"/>
      <c r="AC23" s="77"/>
      <c r="AD23" s="77"/>
      <c r="AE23" s="77"/>
      <c r="AF23" s="77"/>
      <c r="AG23" s="77"/>
      <c r="AH23" s="77"/>
      <c r="AI23" s="77"/>
      <c r="AJ23" s="77"/>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row>
    <row r="24" spans="1:138" s="52" customFormat="1" ht="20.25">
      <c r="A24" s="50"/>
      <c r="B24" s="51"/>
      <c r="C24" s="688" t="s">
        <v>358</v>
      </c>
      <c r="D24" s="688"/>
      <c r="E24" s="688"/>
      <c r="F24" s="59"/>
      <c r="G24" s="50"/>
      <c r="H24" s="50"/>
      <c r="I24" s="50"/>
      <c r="J24" s="50"/>
      <c r="K24" s="50"/>
      <c r="L24" s="50"/>
      <c r="M24" s="50"/>
      <c r="N24" s="96"/>
      <c r="O24" s="113"/>
      <c r="P24" s="77"/>
      <c r="Q24" s="77"/>
      <c r="R24" s="77"/>
      <c r="S24" s="77"/>
      <c r="T24" s="77"/>
      <c r="U24" s="77"/>
      <c r="V24" s="77"/>
      <c r="W24" s="77"/>
      <c r="X24" s="77"/>
      <c r="Y24" s="77"/>
      <c r="Z24" s="77"/>
      <c r="AA24" s="77"/>
      <c r="AB24" s="77"/>
      <c r="AC24" s="77"/>
      <c r="AD24" s="77"/>
      <c r="AE24" s="77"/>
      <c r="AF24" s="77"/>
      <c r="AG24" s="77"/>
      <c r="AH24" s="77"/>
      <c r="AI24" s="77"/>
      <c r="AJ24" s="77"/>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50"/>
      <c r="ED24" s="50"/>
      <c r="EE24" s="50"/>
      <c r="EF24" s="50"/>
      <c r="EG24" s="50"/>
      <c r="EH24" s="50"/>
    </row>
    <row r="25" spans="1:138" s="52" customFormat="1" ht="33.75">
      <c r="A25" s="50"/>
      <c r="B25" s="53" t="s">
        <v>471</v>
      </c>
      <c r="C25" s="687" t="s">
        <v>359</v>
      </c>
      <c r="D25" s="687"/>
      <c r="E25" s="687"/>
      <c r="F25" s="76">
        <v>1</v>
      </c>
      <c r="G25" s="50"/>
      <c r="H25" s="50"/>
      <c r="I25" s="50"/>
      <c r="J25" s="50"/>
      <c r="K25" s="50"/>
      <c r="L25" s="50"/>
      <c r="M25" s="50"/>
      <c r="N25" s="96"/>
      <c r="O25" s="115"/>
      <c r="P25" s="77"/>
      <c r="Q25" s="77"/>
      <c r="R25" s="77"/>
      <c r="S25" s="77"/>
      <c r="T25" s="77"/>
      <c r="U25" s="77"/>
      <c r="V25" s="77"/>
      <c r="W25" s="77"/>
      <c r="X25" s="77"/>
      <c r="Y25" s="77"/>
      <c r="Z25" s="77"/>
      <c r="AA25" s="77"/>
      <c r="AB25" s="77"/>
      <c r="AC25" s="77"/>
      <c r="AD25" s="77"/>
      <c r="AE25" s="77"/>
      <c r="AF25" s="77"/>
      <c r="AG25" s="77"/>
      <c r="AH25" s="77"/>
      <c r="AI25" s="77"/>
      <c r="AJ25" s="77"/>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50"/>
      <c r="ED25" s="50"/>
      <c r="EE25" s="50"/>
      <c r="EF25" s="50"/>
      <c r="EG25" s="50"/>
      <c r="EH25" s="50"/>
    </row>
    <row r="26" spans="1:138" s="52" customFormat="1" ht="33.75">
      <c r="A26" s="50"/>
      <c r="B26" s="54" t="s">
        <v>472</v>
      </c>
      <c r="C26" s="687" t="s">
        <v>477</v>
      </c>
      <c r="D26" s="687"/>
      <c r="E26" s="687"/>
      <c r="F26" s="76">
        <v>2</v>
      </c>
      <c r="G26" s="50"/>
      <c r="H26" s="50"/>
      <c r="I26" s="58"/>
      <c r="J26" s="58"/>
      <c r="K26" s="58"/>
      <c r="L26" s="58"/>
      <c r="M26" s="58"/>
      <c r="N26" s="97"/>
      <c r="O26" s="115"/>
      <c r="P26" s="77"/>
      <c r="Q26" s="77"/>
      <c r="R26" s="77"/>
      <c r="S26" s="77"/>
      <c r="T26" s="77"/>
      <c r="U26" s="77"/>
      <c r="V26" s="77"/>
      <c r="W26" s="77"/>
      <c r="X26" s="77"/>
      <c r="Y26" s="77"/>
      <c r="Z26" s="77"/>
      <c r="AA26" s="77"/>
      <c r="AB26" s="77"/>
      <c r="AC26" s="77"/>
      <c r="AD26" s="77"/>
      <c r="AE26" s="77"/>
      <c r="AF26" s="77"/>
      <c r="AG26" s="77"/>
      <c r="AH26" s="77"/>
      <c r="AI26" s="77"/>
      <c r="AJ26" s="77"/>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row>
    <row r="27" spans="1:138" s="52" customFormat="1" ht="33.75">
      <c r="A27" s="50"/>
      <c r="B27" s="55" t="s">
        <v>473</v>
      </c>
      <c r="C27" s="687" t="s">
        <v>478</v>
      </c>
      <c r="D27" s="687"/>
      <c r="E27" s="687"/>
      <c r="F27" s="76">
        <v>3</v>
      </c>
      <c r="G27" s="50"/>
      <c r="H27" s="50"/>
      <c r="I27" s="58"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58"/>
      <c r="K27" s="58"/>
      <c r="L27" s="58"/>
      <c r="M27" s="58"/>
      <c r="N27" s="97"/>
      <c r="O27" s="115"/>
      <c r="P27" s="77"/>
      <c r="Q27" s="77"/>
      <c r="R27" s="77"/>
      <c r="S27" s="77"/>
      <c r="T27" s="77"/>
      <c r="U27" s="77"/>
      <c r="V27" s="77"/>
      <c r="W27" s="77"/>
      <c r="X27" s="77"/>
      <c r="Y27" s="77"/>
      <c r="Z27" s="77"/>
      <c r="AA27" s="77"/>
      <c r="AB27" s="77"/>
      <c r="AC27" s="77"/>
      <c r="AD27" s="77"/>
      <c r="AE27" s="77"/>
      <c r="AF27" s="77"/>
      <c r="AG27" s="77"/>
      <c r="AH27" s="77"/>
      <c r="AI27" s="77"/>
      <c r="AJ27" s="77"/>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row>
    <row r="28" spans="1:138" s="52" customFormat="1" ht="33.75">
      <c r="A28" s="50"/>
      <c r="B28" s="56" t="s">
        <v>474</v>
      </c>
      <c r="C28" s="687" t="s">
        <v>479</v>
      </c>
      <c r="D28" s="687"/>
      <c r="E28" s="687"/>
      <c r="F28" s="76">
        <v>4</v>
      </c>
      <c r="G28" s="50"/>
      <c r="H28" s="50"/>
      <c r="I28" s="58" t="str">
        <v xml:space="preserve">Si el hecho llegara a presentarse, tendría bajo impacto o efecto sobre la entidad.
</v>
      </c>
      <c r="J28" s="58"/>
      <c r="K28" s="58"/>
      <c r="L28" s="58"/>
      <c r="M28" s="58"/>
      <c r="N28" s="97"/>
      <c r="O28" s="115"/>
      <c r="P28" s="77"/>
      <c r="Q28" s="77"/>
      <c r="R28" s="77"/>
      <c r="S28" s="77"/>
      <c r="T28" s="77"/>
      <c r="U28" s="77"/>
      <c r="V28" s="77"/>
      <c r="W28" s="77"/>
      <c r="X28" s="77"/>
      <c r="Y28" s="77"/>
      <c r="Z28" s="77"/>
      <c r="AA28" s="77"/>
      <c r="AB28" s="77"/>
      <c r="AC28" s="77"/>
      <c r="AD28" s="77"/>
      <c r="AE28" s="77"/>
      <c r="AF28" s="77"/>
      <c r="AG28" s="77"/>
      <c r="AH28" s="77"/>
      <c r="AI28" s="77"/>
      <c r="AJ28" s="77"/>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c r="BS28" s="50"/>
      <c r="BT28" s="50"/>
      <c r="BU28" s="50"/>
      <c r="BV28" s="50"/>
      <c r="BW28" s="50"/>
      <c r="BX28" s="50"/>
      <c r="BY28" s="50"/>
      <c r="BZ28" s="50"/>
      <c r="CA28" s="50"/>
      <c r="CB28" s="50"/>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row>
    <row r="29" spans="1:138" s="52" customFormat="1" ht="33.75">
      <c r="A29" s="50"/>
      <c r="B29" s="57" t="s">
        <v>476</v>
      </c>
      <c r="C29" s="687" t="s">
        <v>480</v>
      </c>
      <c r="D29" s="687"/>
      <c r="E29" s="687"/>
      <c r="F29" s="76">
        <v>5</v>
      </c>
      <c r="G29" s="50"/>
      <c r="H29" s="50"/>
      <c r="I29" s="58" t="str">
        <v xml:space="preserve">Si el hecho llegara a presentarse, tendría medianas consecuencias o efectos sobre la entidad.
</v>
      </c>
      <c r="J29" s="58"/>
      <c r="K29" s="58"/>
      <c r="L29" s="58"/>
      <c r="M29" s="58"/>
      <c r="N29" s="97"/>
      <c r="O29" s="115"/>
      <c r="P29" s="77"/>
      <c r="Q29" s="77"/>
      <c r="R29" s="77"/>
      <c r="S29" s="77"/>
      <c r="T29" s="77"/>
      <c r="U29" s="77"/>
      <c r="V29" s="77"/>
      <c r="W29" s="77"/>
      <c r="X29" s="77"/>
      <c r="Y29" s="77"/>
      <c r="Z29" s="77"/>
      <c r="AA29" s="77"/>
      <c r="AB29" s="77"/>
      <c r="AC29" s="77"/>
      <c r="AD29" s="77"/>
      <c r="AE29" s="77"/>
      <c r="AF29" s="77"/>
      <c r="AG29" s="77"/>
      <c r="AH29" s="77"/>
      <c r="AI29" s="77"/>
      <c r="AJ29" s="77"/>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c r="BT29" s="50"/>
      <c r="BU29" s="50"/>
      <c r="BV29" s="50"/>
      <c r="BW29" s="50"/>
      <c r="BX29" s="50"/>
      <c r="BY29" s="50"/>
      <c r="BZ29" s="50"/>
      <c r="CA29" s="50"/>
      <c r="CB29" s="50"/>
      <c r="CC29" s="50"/>
      <c r="CD29" s="50"/>
      <c r="CE29" s="50"/>
      <c r="CF29" s="50"/>
      <c r="CG29" s="50"/>
      <c r="CH29" s="50"/>
      <c r="CI29" s="50"/>
      <c r="CJ29" s="50"/>
      <c r="CK29" s="50"/>
      <c r="CL29" s="50"/>
      <c r="CM29" s="50"/>
      <c r="CN29" s="50"/>
      <c r="CO29" s="50"/>
      <c r="CP29" s="50"/>
      <c r="CQ29" s="50"/>
      <c r="CR29" s="50"/>
      <c r="CS29" s="50"/>
      <c r="CT29" s="50"/>
      <c r="CU29" s="50"/>
      <c r="CV29" s="50"/>
      <c r="CW29" s="50"/>
      <c r="CX29" s="50"/>
      <c r="CY29" s="50"/>
      <c r="CZ29" s="50"/>
      <c r="DA29" s="50"/>
      <c r="DB29" s="50"/>
      <c r="DC29" s="50"/>
      <c r="DD29" s="50"/>
      <c r="DE29" s="50"/>
      <c r="DF29" s="50"/>
      <c r="DG29" s="50"/>
      <c r="DH29" s="50"/>
      <c r="DI29" s="50"/>
      <c r="DJ29" s="50"/>
      <c r="DK29" s="50"/>
      <c r="DL29" s="50"/>
      <c r="DM29" s="50"/>
      <c r="DN29" s="50"/>
      <c r="DO29" s="50"/>
      <c r="DP29" s="50"/>
      <c r="DQ29" s="50"/>
      <c r="DR29" s="50"/>
      <c r="DS29" s="50"/>
      <c r="DT29" s="50"/>
      <c r="DU29" s="50"/>
      <c r="DV29" s="50"/>
      <c r="DW29" s="50"/>
      <c r="DX29" s="50"/>
      <c r="DY29" s="50"/>
      <c r="DZ29" s="50"/>
      <c r="EA29" s="50"/>
      <c r="EB29" s="50"/>
      <c r="EC29" s="50"/>
      <c r="ED29" s="50"/>
      <c r="EE29" s="50"/>
      <c r="EF29" s="50"/>
      <c r="EG29" s="50"/>
      <c r="EH29" s="50"/>
    </row>
    <row r="30" spans="1:138" s="52" customFormat="1" ht="20.25">
      <c r="A30" s="50"/>
      <c r="B30" s="58"/>
      <c r="C30" s="49"/>
      <c r="D30" s="49"/>
      <c r="E30" s="49"/>
      <c r="F30" s="59"/>
      <c r="G30" s="50"/>
      <c r="H30" s="50"/>
      <c r="I30" s="58" t="str">
        <v xml:space="preserve">Si el hecho llegara a presentarse, tendría altas consecuencias o efectos sobre la entidad
</v>
      </c>
      <c r="J30" s="58"/>
      <c r="K30" s="58"/>
      <c r="L30" s="58"/>
      <c r="M30" s="58"/>
      <c r="N30" s="97"/>
      <c r="O30" s="113"/>
      <c r="P30" s="77"/>
      <c r="Q30" s="77"/>
      <c r="R30" s="77"/>
      <c r="S30" s="77"/>
      <c r="T30" s="77"/>
      <c r="U30" s="77"/>
      <c r="V30" s="77"/>
      <c r="W30" s="77"/>
      <c r="X30" s="77"/>
      <c r="Y30" s="77"/>
      <c r="Z30" s="77"/>
      <c r="AA30" s="77"/>
      <c r="AB30" s="77"/>
      <c r="AC30" s="77"/>
      <c r="AD30" s="77"/>
      <c r="AE30" s="77"/>
      <c r="AF30" s="77"/>
      <c r="AG30" s="77"/>
      <c r="AH30" s="77"/>
      <c r="AI30" s="77"/>
      <c r="AJ30" s="77"/>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c r="DH30" s="50"/>
      <c r="DI30" s="50"/>
      <c r="DJ30" s="50"/>
      <c r="DK30" s="50"/>
      <c r="DL30" s="50"/>
      <c r="DM30" s="50"/>
      <c r="DN30" s="50"/>
      <c r="DO30" s="50"/>
      <c r="DP30" s="50"/>
      <c r="DQ30" s="50"/>
      <c r="DR30" s="50"/>
      <c r="DS30" s="50"/>
      <c r="DT30" s="50"/>
      <c r="DU30" s="50"/>
      <c r="DV30" s="50"/>
      <c r="DW30" s="50"/>
      <c r="DX30" s="50"/>
      <c r="DY30" s="50"/>
      <c r="DZ30" s="50"/>
      <c r="EA30" s="50"/>
      <c r="EB30" s="50"/>
      <c r="EC30" s="50"/>
      <c r="ED30" s="50"/>
      <c r="EE30" s="50"/>
      <c r="EF30" s="50"/>
      <c r="EG30" s="50"/>
      <c r="EH30" s="50"/>
    </row>
    <row r="31" spans="1:138" s="50" customFormat="1" ht="20.25">
      <c r="B31" s="60"/>
      <c r="C31" s="60"/>
      <c r="D31" s="60"/>
      <c r="E31" s="60"/>
      <c r="F31" s="59"/>
      <c r="I31" s="58" t="str">
        <v xml:space="preserve">Si el hecho llegara a presentarse, tendría desastrosas consecuencias o efectos sobre la entidad.
</v>
      </c>
      <c r="J31" s="58"/>
      <c r="K31" s="58"/>
      <c r="L31" s="58"/>
      <c r="M31" s="58"/>
      <c r="N31" s="97"/>
      <c r="O31" s="113"/>
      <c r="P31" s="77"/>
      <c r="Q31" s="77"/>
      <c r="R31" s="77"/>
      <c r="S31" s="77"/>
      <c r="T31" s="77"/>
      <c r="U31" s="77"/>
      <c r="V31" s="77"/>
      <c r="W31" s="77"/>
      <c r="X31" s="77"/>
      <c r="Y31" s="77"/>
      <c r="Z31" s="77"/>
      <c r="AA31" s="77"/>
      <c r="AB31" s="77"/>
      <c r="AC31" s="77"/>
      <c r="AD31" s="77"/>
      <c r="AE31" s="77"/>
      <c r="AF31" s="77"/>
      <c r="AG31" s="77"/>
      <c r="AH31" s="77"/>
      <c r="AI31" s="77"/>
      <c r="AJ31" s="77"/>
    </row>
    <row r="32" spans="1:138" s="50" customFormat="1" ht="20.25">
      <c r="B32" s="74"/>
      <c r="C32" s="689" t="s">
        <v>325</v>
      </c>
      <c r="D32" s="689"/>
      <c r="E32" s="689"/>
      <c r="F32" s="59"/>
      <c r="I32" s="58"/>
      <c r="J32" s="58"/>
      <c r="K32" s="58"/>
      <c r="L32" s="58"/>
      <c r="M32" s="58"/>
      <c r="N32" s="97"/>
      <c r="O32" s="113"/>
      <c r="P32" s="77"/>
      <c r="Q32" s="77"/>
      <c r="R32" s="77"/>
      <c r="S32" s="77"/>
      <c r="T32" s="77"/>
      <c r="U32" s="77"/>
      <c r="V32" s="77"/>
      <c r="W32" s="77"/>
      <c r="X32" s="77"/>
      <c r="Y32" s="77"/>
      <c r="Z32" s="77"/>
      <c r="AA32" s="77"/>
      <c r="AB32" s="77"/>
      <c r="AC32" s="77"/>
      <c r="AD32" s="77"/>
      <c r="AE32" s="77"/>
      <c r="AF32" s="77"/>
      <c r="AG32" s="77"/>
      <c r="AH32" s="77"/>
      <c r="AI32" s="77"/>
      <c r="AJ32" s="77"/>
    </row>
    <row r="33" spans="2:36" s="50" customFormat="1" ht="20.25">
      <c r="B33" s="41" t="s">
        <v>471</v>
      </c>
      <c r="C33" s="687" t="s">
        <v>326</v>
      </c>
      <c r="D33" s="687"/>
      <c r="E33" s="687"/>
      <c r="F33" s="78">
        <v>1</v>
      </c>
      <c r="I33" s="58"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58"/>
      <c r="K33" s="58"/>
      <c r="L33" s="58"/>
      <c r="M33" s="58"/>
      <c r="N33" s="97"/>
      <c r="O33" s="113"/>
      <c r="P33" s="77"/>
      <c r="Q33" s="77"/>
      <c r="R33" s="77"/>
      <c r="S33" s="77"/>
      <c r="T33" s="77"/>
      <c r="U33" s="77"/>
      <c r="V33" s="77"/>
      <c r="W33" s="77"/>
      <c r="X33" s="77"/>
      <c r="Y33" s="77"/>
      <c r="Z33" s="77"/>
      <c r="AA33" s="77"/>
      <c r="AB33" s="77"/>
      <c r="AC33" s="77"/>
      <c r="AD33" s="77"/>
      <c r="AE33" s="77"/>
      <c r="AF33" s="77"/>
      <c r="AG33" s="77"/>
      <c r="AH33" s="77"/>
      <c r="AI33" s="77"/>
      <c r="AJ33" s="77"/>
    </row>
    <row r="34" spans="2:36" s="50" customFormat="1" ht="20.25">
      <c r="B34" s="45" t="s">
        <v>472</v>
      </c>
      <c r="C34" s="687" t="s">
        <v>481</v>
      </c>
      <c r="D34" s="687"/>
      <c r="E34" s="687"/>
      <c r="F34" s="78">
        <v>2</v>
      </c>
      <c r="I34" s="58" t="str">
        <v xml:space="preserve">Si el hecho llegara a presentarse, tendría bajo impacto o efecto sobre la entidad.
</v>
      </c>
      <c r="J34" s="58"/>
      <c r="K34" s="58"/>
      <c r="L34" s="58"/>
      <c r="M34" s="58"/>
      <c r="N34" s="97"/>
      <c r="O34" s="113"/>
      <c r="P34" s="77"/>
      <c r="Q34" s="77"/>
      <c r="R34" s="77"/>
      <c r="S34" s="77"/>
      <c r="T34" s="77"/>
      <c r="U34" s="77"/>
      <c r="V34" s="77"/>
      <c r="W34" s="77"/>
      <c r="X34" s="77"/>
      <c r="Y34" s="77"/>
      <c r="Z34" s="77"/>
      <c r="AA34" s="77"/>
      <c r="AB34" s="77"/>
      <c r="AC34" s="77"/>
      <c r="AD34" s="77"/>
      <c r="AE34" s="77"/>
      <c r="AF34" s="77"/>
      <c r="AG34" s="77"/>
      <c r="AH34" s="77"/>
      <c r="AI34" s="77"/>
      <c r="AJ34" s="77"/>
    </row>
    <row r="35" spans="2:36" s="50" customFormat="1" ht="20.25">
      <c r="B35" s="46" t="s">
        <v>473</v>
      </c>
      <c r="C35" s="687" t="s">
        <v>482</v>
      </c>
      <c r="D35" s="687"/>
      <c r="E35" s="687"/>
      <c r="F35" s="78">
        <v>3</v>
      </c>
      <c r="I35" s="58" t="str">
        <v xml:space="preserve">Si el hecho llegara a presentarse, tendría medianas consecuencias o efectos sobre la entidad.
</v>
      </c>
      <c r="J35" s="58"/>
      <c r="K35" s="58"/>
      <c r="L35" s="58"/>
      <c r="M35" s="58"/>
      <c r="N35" s="97"/>
      <c r="O35" s="113"/>
      <c r="P35" s="77"/>
      <c r="Q35" s="77"/>
      <c r="R35" s="77"/>
      <c r="S35" s="77"/>
      <c r="T35" s="77"/>
      <c r="U35" s="77"/>
      <c r="V35" s="77"/>
      <c r="W35" s="77"/>
      <c r="X35" s="77"/>
      <c r="Y35" s="77"/>
      <c r="Z35" s="77"/>
      <c r="AA35" s="77"/>
      <c r="AB35" s="77"/>
      <c r="AC35" s="77"/>
      <c r="AD35" s="77"/>
      <c r="AE35" s="77"/>
      <c r="AF35" s="77"/>
      <c r="AG35" s="77"/>
      <c r="AH35" s="77"/>
      <c r="AI35" s="77"/>
      <c r="AJ35" s="77"/>
    </row>
    <row r="36" spans="2:36" s="50" customFormat="1" ht="20.25">
      <c r="B36" s="47" t="s">
        <v>474</v>
      </c>
      <c r="C36" s="687" t="s">
        <v>483</v>
      </c>
      <c r="D36" s="687"/>
      <c r="E36" s="687"/>
      <c r="F36" s="78">
        <v>4</v>
      </c>
      <c r="I36" s="58" t="str">
        <v xml:space="preserve">Si el hecho llegara a presentarse, tendría altas consecuencias o efectos sobre la entidad
</v>
      </c>
      <c r="J36" s="58"/>
      <c r="K36" s="58"/>
      <c r="L36" s="58"/>
      <c r="M36" s="58"/>
      <c r="N36" s="97"/>
      <c r="O36" s="113"/>
      <c r="P36" s="77"/>
      <c r="Q36" s="77"/>
      <c r="R36" s="77"/>
      <c r="S36" s="77"/>
      <c r="T36" s="77"/>
      <c r="U36" s="77"/>
      <c r="V36" s="77"/>
      <c r="W36" s="77"/>
      <c r="X36" s="77"/>
      <c r="Y36" s="77"/>
      <c r="Z36" s="77"/>
      <c r="AA36" s="77"/>
      <c r="AB36" s="77"/>
      <c r="AC36" s="77"/>
      <c r="AD36" s="77"/>
      <c r="AE36" s="77"/>
      <c r="AF36" s="77"/>
      <c r="AG36" s="77"/>
      <c r="AH36" s="77"/>
      <c r="AI36" s="77"/>
      <c r="AJ36" s="77"/>
    </row>
    <row r="37" spans="2:36" s="50" customFormat="1" ht="20.25">
      <c r="B37" s="48" t="s">
        <v>476</v>
      </c>
      <c r="C37" s="687" t="s">
        <v>484</v>
      </c>
      <c r="D37" s="687"/>
      <c r="E37" s="687"/>
      <c r="F37" s="78">
        <v>5</v>
      </c>
      <c r="I37" s="58" t="str">
        <v xml:space="preserve">Si el hecho llegara a presentarse, tendría desastrosas consecuencias o efectos sobre la entidad.
</v>
      </c>
      <c r="J37" s="58"/>
      <c r="K37" s="58"/>
      <c r="L37" s="58"/>
      <c r="M37" s="58"/>
      <c r="N37" s="97"/>
      <c r="O37" s="113"/>
      <c r="P37" s="77"/>
      <c r="Q37" s="77"/>
      <c r="R37" s="77"/>
      <c r="S37" s="77"/>
      <c r="T37" s="77"/>
      <c r="U37" s="77"/>
      <c r="V37" s="77"/>
      <c r="W37" s="77"/>
      <c r="X37" s="77"/>
      <c r="Y37" s="77"/>
      <c r="Z37" s="77"/>
      <c r="AA37" s="77"/>
      <c r="AB37" s="77"/>
      <c r="AC37" s="77"/>
      <c r="AD37" s="77"/>
      <c r="AE37" s="77"/>
      <c r="AF37" s="77"/>
      <c r="AG37" s="77"/>
      <c r="AH37" s="77"/>
      <c r="AI37" s="77"/>
      <c r="AJ37" s="77"/>
    </row>
    <row r="38" spans="2:36" s="50" customFormat="1" ht="20.25">
      <c r="B38" s="60"/>
      <c r="C38" s="60"/>
      <c r="D38" s="60"/>
      <c r="E38" s="60"/>
      <c r="F38" s="59"/>
      <c r="I38" s="58"/>
      <c r="J38" s="58"/>
      <c r="K38" s="58"/>
      <c r="L38" s="58"/>
      <c r="M38" s="58"/>
      <c r="N38" s="97"/>
      <c r="O38" s="113"/>
      <c r="P38" s="77"/>
      <c r="Q38" s="77"/>
      <c r="R38" s="77"/>
      <c r="S38" s="77"/>
      <c r="T38" s="77"/>
      <c r="U38" s="77"/>
      <c r="V38" s="77"/>
      <c r="W38" s="77"/>
      <c r="X38" s="77"/>
      <c r="Y38" s="77"/>
      <c r="Z38" s="77"/>
      <c r="AA38" s="77"/>
      <c r="AB38" s="77"/>
      <c r="AC38" s="77"/>
      <c r="AD38" s="77"/>
      <c r="AE38" s="77"/>
      <c r="AF38" s="77"/>
      <c r="AG38" s="77"/>
      <c r="AH38" s="77"/>
      <c r="AI38" s="77"/>
      <c r="AJ38" s="77"/>
    </row>
    <row r="39" spans="2:36" s="50" customFormat="1" ht="20.25">
      <c r="B39" s="60"/>
      <c r="C39" s="60"/>
      <c r="D39" s="60"/>
      <c r="E39" s="60"/>
      <c r="F39" s="59"/>
      <c r="N39" s="96"/>
      <c r="O39" s="113"/>
      <c r="P39" s="77"/>
      <c r="Q39" s="77"/>
      <c r="R39" s="77"/>
      <c r="S39" s="77"/>
      <c r="T39" s="77"/>
      <c r="U39" s="77"/>
      <c r="V39" s="77"/>
      <c r="W39" s="77"/>
      <c r="X39" s="77"/>
      <c r="Y39" s="77"/>
      <c r="Z39" s="77"/>
      <c r="AA39" s="77"/>
      <c r="AB39" s="77"/>
      <c r="AC39" s="77"/>
      <c r="AD39" s="77"/>
      <c r="AE39" s="77"/>
      <c r="AF39" s="77"/>
      <c r="AG39" s="77"/>
      <c r="AH39" s="77"/>
      <c r="AI39" s="77"/>
      <c r="AJ39" s="77"/>
    </row>
    <row r="40" spans="2:36" s="50" customFormat="1" ht="20.25">
      <c r="B40" s="51"/>
      <c r="C40" s="689" t="s">
        <v>319</v>
      </c>
      <c r="D40" s="689"/>
      <c r="E40" s="689"/>
      <c r="F40" s="59"/>
      <c r="N40" s="96"/>
      <c r="O40" s="113"/>
      <c r="P40" s="77"/>
      <c r="Q40" s="77"/>
      <c r="R40" s="77"/>
      <c r="S40" s="77"/>
      <c r="T40" s="77"/>
      <c r="U40" s="77"/>
      <c r="V40" s="77"/>
      <c r="W40" s="77"/>
      <c r="X40" s="77"/>
      <c r="Y40" s="77"/>
      <c r="Z40" s="77"/>
      <c r="AA40" s="77"/>
      <c r="AB40" s="77"/>
      <c r="AC40" s="77"/>
      <c r="AD40" s="77"/>
      <c r="AE40" s="77"/>
      <c r="AF40" s="77"/>
      <c r="AG40" s="77"/>
      <c r="AH40" s="77"/>
      <c r="AI40" s="77"/>
      <c r="AJ40" s="77"/>
    </row>
    <row r="41" spans="2:36" s="50" customFormat="1" ht="20.25">
      <c r="B41" s="79" t="s">
        <v>471</v>
      </c>
      <c r="C41" s="687" t="s">
        <v>320</v>
      </c>
      <c r="D41" s="687"/>
      <c r="E41" s="687"/>
      <c r="F41" s="78">
        <v>1</v>
      </c>
      <c r="N41" s="96"/>
      <c r="O41" s="113"/>
      <c r="P41" s="77"/>
      <c r="Q41" s="77"/>
      <c r="R41" s="77"/>
      <c r="S41" s="77"/>
      <c r="T41" s="77"/>
      <c r="U41" s="77"/>
      <c r="V41" s="77"/>
      <c r="W41" s="77"/>
      <c r="X41" s="77"/>
      <c r="Y41" s="77"/>
      <c r="Z41" s="77"/>
      <c r="AA41" s="77"/>
      <c r="AB41" s="77"/>
      <c r="AC41" s="77"/>
      <c r="AD41" s="77"/>
      <c r="AE41" s="77"/>
      <c r="AF41" s="77"/>
      <c r="AG41" s="77"/>
      <c r="AH41" s="77"/>
      <c r="AI41" s="77"/>
      <c r="AJ41" s="77"/>
    </row>
    <row r="42" spans="2:36" s="50" customFormat="1" ht="20.25">
      <c r="B42" s="80" t="s">
        <v>472</v>
      </c>
      <c r="C42" s="687" t="s">
        <v>485</v>
      </c>
      <c r="D42" s="687"/>
      <c r="E42" s="687"/>
      <c r="F42" s="78">
        <v>2</v>
      </c>
      <c r="N42" s="96"/>
      <c r="O42" s="113"/>
      <c r="P42" s="77"/>
      <c r="Q42" s="77"/>
      <c r="R42" s="77"/>
      <c r="S42" s="77"/>
      <c r="T42" s="77"/>
      <c r="U42" s="77"/>
      <c r="V42" s="77"/>
      <c r="W42" s="77"/>
      <c r="X42" s="77"/>
      <c r="Y42" s="77"/>
      <c r="Z42" s="77"/>
      <c r="AA42" s="77"/>
      <c r="AB42" s="77"/>
      <c r="AC42" s="77"/>
      <c r="AD42" s="77"/>
      <c r="AE42" s="77"/>
      <c r="AF42" s="77"/>
      <c r="AG42" s="77"/>
      <c r="AH42" s="77"/>
      <c r="AI42" s="77"/>
      <c r="AJ42" s="77"/>
    </row>
    <row r="43" spans="2:36" s="50" customFormat="1" ht="20.25">
      <c r="B43" s="81" t="s">
        <v>473</v>
      </c>
      <c r="C43" s="687" t="s">
        <v>486</v>
      </c>
      <c r="D43" s="687"/>
      <c r="E43" s="687"/>
      <c r="F43" s="78">
        <v>3</v>
      </c>
      <c r="N43" s="96"/>
      <c r="O43" s="113"/>
      <c r="P43" s="77"/>
      <c r="Q43" s="77"/>
      <c r="R43" s="77"/>
      <c r="S43" s="77"/>
      <c r="T43" s="77"/>
      <c r="U43" s="77"/>
      <c r="V43" s="77"/>
      <c r="W43" s="77"/>
      <c r="X43" s="77"/>
      <c r="Y43" s="77"/>
      <c r="Z43" s="77"/>
      <c r="AA43" s="77"/>
      <c r="AB43" s="77"/>
      <c r="AC43" s="77"/>
      <c r="AD43" s="77"/>
      <c r="AE43" s="77"/>
      <c r="AF43" s="77"/>
      <c r="AG43" s="77"/>
      <c r="AH43" s="77"/>
      <c r="AI43" s="77"/>
      <c r="AJ43" s="77"/>
    </row>
    <row r="44" spans="2:36" s="50" customFormat="1" ht="20.25">
      <c r="B44" s="82" t="s">
        <v>474</v>
      </c>
      <c r="C44" s="687" t="s">
        <v>487</v>
      </c>
      <c r="D44" s="687"/>
      <c r="E44" s="687"/>
      <c r="F44" s="78">
        <v>4</v>
      </c>
      <c r="N44" s="96"/>
      <c r="O44" s="113"/>
      <c r="P44" s="77"/>
      <c r="Q44" s="77"/>
      <c r="R44" s="77"/>
      <c r="S44" s="77"/>
      <c r="T44" s="77"/>
      <c r="U44" s="77"/>
      <c r="V44" s="77"/>
      <c r="W44" s="77"/>
      <c r="X44" s="77"/>
      <c r="Y44" s="77"/>
      <c r="Z44" s="77"/>
      <c r="AA44" s="77"/>
      <c r="AB44" s="77"/>
      <c r="AC44" s="77"/>
      <c r="AD44" s="77"/>
      <c r="AE44" s="77"/>
      <c r="AF44" s="77"/>
      <c r="AG44" s="77"/>
      <c r="AH44" s="77"/>
      <c r="AI44" s="77"/>
      <c r="AJ44" s="77"/>
    </row>
    <row r="45" spans="2:36" s="50" customFormat="1" ht="20.25">
      <c r="B45" s="83" t="s">
        <v>476</v>
      </c>
      <c r="C45" s="687" t="s">
        <v>488</v>
      </c>
      <c r="D45" s="687"/>
      <c r="E45" s="687"/>
      <c r="F45" s="78">
        <v>5</v>
      </c>
      <c r="N45" s="96"/>
      <c r="O45" s="113"/>
      <c r="P45" s="77"/>
      <c r="Q45" s="77"/>
      <c r="R45" s="77"/>
      <c r="S45" s="77"/>
      <c r="T45" s="77"/>
      <c r="U45" s="77"/>
      <c r="V45" s="77"/>
      <c r="W45" s="77"/>
      <c r="X45" s="77"/>
      <c r="Y45" s="77"/>
      <c r="Z45" s="77"/>
      <c r="AA45" s="77"/>
      <c r="AB45" s="77"/>
      <c r="AC45" s="77"/>
      <c r="AD45" s="77"/>
      <c r="AE45" s="77"/>
      <c r="AF45" s="77"/>
      <c r="AG45" s="77"/>
      <c r="AH45" s="77"/>
      <c r="AI45" s="77"/>
      <c r="AJ45" s="77"/>
    </row>
    <row r="46" spans="2:36" s="50" customFormat="1" ht="20.25">
      <c r="B46" s="58"/>
      <c r="C46" s="58" t="s">
        <v>489</v>
      </c>
      <c r="D46" s="58"/>
      <c r="F46" s="59"/>
      <c r="N46" s="96"/>
      <c r="O46" s="113"/>
      <c r="P46" s="77"/>
      <c r="Q46" s="77"/>
      <c r="R46" s="77"/>
      <c r="S46" s="77"/>
      <c r="T46" s="77"/>
      <c r="U46" s="77"/>
      <c r="V46" s="77"/>
      <c r="W46" s="77"/>
      <c r="X46" s="77"/>
      <c r="Y46" s="77"/>
      <c r="Z46" s="77"/>
      <c r="AA46" s="77"/>
      <c r="AB46" s="77"/>
      <c r="AC46" s="77"/>
      <c r="AD46" s="77"/>
      <c r="AE46" s="77"/>
      <c r="AF46" s="77"/>
      <c r="AG46" s="77"/>
      <c r="AH46" s="77"/>
      <c r="AI46" s="77"/>
      <c r="AJ46" s="77"/>
    </row>
    <row r="47" spans="2:36" s="50" customFormat="1" ht="20.25">
      <c r="B47" s="58"/>
      <c r="C47" s="58"/>
      <c r="D47" s="58"/>
      <c r="F47" s="59"/>
      <c r="N47" s="96"/>
      <c r="O47" s="113"/>
      <c r="P47" s="77"/>
      <c r="Q47" s="77"/>
      <c r="R47" s="77"/>
      <c r="S47" s="77"/>
      <c r="T47" s="77"/>
      <c r="U47" s="77"/>
      <c r="V47" s="77"/>
      <c r="W47" s="77"/>
      <c r="X47" s="77"/>
      <c r="Y47" s="77"/>
      <c r="Z47" s="77"/>
      <c r="AA47" s="77"/>
      <c r="AB47" s="77"/>
      <c r="AC47" s="77"/>
      <c r="AD47" s="77"/>
      <c r="AE47" s="77"/>
      <c r="AF47" s="77"/>
      <c r="AG47" s="77"/>
      <c r="AH47" s="77"/>
      <c r="AI47" s="77"/>
      <c r="AJ47" s="77"/>
    </row>
    <row r="48" spans="2:36" s="50" customFormat="1" ht="20.25">
      <c r="B48" s="51"/>
      <c r="C48" s="688" t="s">
        <v>328</v>
      </c>
      <c r="D48" s="688"/>
      <c r="E48" s="688"/>
      <c r="F48" s="59"/>
      <c r="N48" s="96"/>
      <c r="O48" s="113"/>
      <c r="P48" s="77"/>
      <c r="Q48" s="77"/>
      <c r="R48" s="77"/>
      <c r="S48" s="77"/>
      <c r="T48" s="77"/>
      <c r="U48" s="77"/>
      <c r="V48" s="77"/>
      <c r="W48" s="77"/>
      <c r="X48" s="77"/>
      <c r="Y48" s="77"/>
      <c r="Z48" s="77"/>
      <c r="AA48" s="77"/>
      <c r="AB48" s="77"/>
      <c r="AC48" s="77"/>
      <c r="AD48" s="77"/>
      <c r="AE48" s="77"/>
      <c r="AF48" s="77"/>
      <c r="AG48" s="77"/>
      <c r="AH48" s="77"/>
      <c r="AI48" s="77"/>
      <c r="AJ48" s="77"/>
    </row>
    <row r="49" spans="2:36" s="50" customFormat="1" ht="20.25" customHeight="1">
      <c r="B49" s="53" t="s">
        <v>471</v>
      </c>
      <c r="C49" s="684" t="s">
        <v>329</v>
      </c>
      <c r="D49" s="685"/>
      <c r="E49" s="686"/>
      <c r="F49" s="44">
        <v>1</v>
      </c>
      <c r="N49" s="96"/>
      <c r="O49" s="113"/>
      <c r="P49" s="77"/>
      <c r="Q49" s="77"/>
      <c r="R49" s="77"/>
      <c r="S49" s="77"/>
      <c r="T49" s="77"/>
      <c r="U49" s="77"/>
      <c r="V49" s="77"/>
      <c r="W49" s="77"/>
      <c r="X49" s="77"/>
      <c r="Y49" s="77"/>
      <c r="Z49" s="77"/>
      <c r="AA49" s="77"/>
      <c r="AB49" s="77"/>
      <c r="AC49" s="77"/>
      <c r="AD49" s="77"/>
      <c r="AE49" s="77"/>
      <c r="AF49" s="77"/>
      <c r="AG49" s="77"/>
      <c r="AH49" s="77"/>
      <c r="AI49" s="77"/>
      <c r="AJ49" s="77"/>
    </row>
    <row r="50" spans="2:36" s="50" customFormat="1" ht="20.25" customHeight="1">
      <c r="B50" s="54" t="s">
        <v>472</v>
      </c>
      <c r="C50" s="684" t="s">
        <v>490</v>
      </c>
      <c r="D50" s="685"/>
      <c r="E50" s="686"/>
      <c r="F50" s="44">
        <v>2</v>
      </c>
      <c r="N50" s="96"/>
      <c r="O50" s="113"/>
      <c r="P50" s="77"/>
      <c r="Q50" s="77"/>
      <c r="R50" s="77"/>
      <c r="S50" s="77"/>
      <c r="T50" s="77"/>
      <c r="U50" s="77"/>
      <c r="V50" s="77"/>
      <c r="W50" s="77"/>
      <c r="X50" s="77"/>
      <c r="Y50" s="77"/>
      <c r="Z50" s="77"/>
      <c r="AA50" s="77"/>
      <c r="AB50" s="77"/>
      <c r="AC50" s="77"/>
      <c r="AD50" s="77"/>
      <c r="AE50" s="77"/>
      <c r="AF50" s="77"/>
      <c r="AG50" s="77"/>
      <c r="AH50" s="77"/>
      <c r="AI50" s="77"/>
      <c r="AJ50" s="77"/>
    </row>
    <row r="51" spans="2:36" s="50" customFormat="1" ht="20.25" customHeight="1">
      <c r="B51" s="55" t="s">
        <v>473</v>
      </c>
      <c r="C51" s="684" t="s">
        <v>491</v>
      </c>
      <c r="D51" s="685"/>
      <c r="E51" s="686"/>
      <c r="F51" s="44">
        <v>3</v>
      </c>
      <c r="N51" s="96"/>
      <c r="O51" s="113"/>
      <c r="P51" s="77"/>
      <c r="Q51" s="77"/>
      <c r="R51" s="77"/>
      <c r="S51" s="77"/>
      <c r="T51" s="77"/>
      <c r="U51" s="77"/>
      <c r="V51" s="77"/>
      <c r="W51" s="77"/>
      <c r="X51" s="77"/>
      <c r="Y51" s="77"/>
      <c r="Z51" s="77"/>
      <c r="AA51" s="77"/>
      <c r="AB51" s="77"/>
      <c r="AC51" s="77"/>
      <c r="AD51" s="77"/>
      <c r="AE51" s="77"/>
      <c r="AF51" s="77"/>
      <c r="AG51" s="77"/>
      <c r="AH51" s="77"/>
      <c r="AI51" s="77"/>
      <c r="AJ51" s="77"/>
    </row>
    <row r="52" spans="2:36" s="50" customFormat="1" ht="20.25" customHeight="1">
      <c r="B52" s="56" t="s">
        <v>474</v>
      </c>
      <c r="C52" s="684" t="s">
        <v>492</v>
      </c>
      <c r="D52" s="685"/>
      <c r="E52" s="686"/>
      <c r="F52" s="44">
        <v>4</v>
      </c>
      <c r="N52" s="96"/>
      <c r="O52" s="113"/>
      <c r="P52" s="77"/>
      <c r="Q52" s="77"/>
      <c r="R52" s="77"/>
      <c r="S52" s="77"/>
      <c r="T52" s="77"/>
      <c r="U52" s="77"/>
      <c r="V52" s="77"/>
      <c r="W52" s="77"/>
      <c r="X52" s="77"/>
      <c r="Y52" s="77"/>
      <c r="Z52" s="77"/>
      <c r="AA52" s="77"/>
      <c r="AB52" s="77"/>
      <c r="AC52" s="77"/>
      <c r="AD52" s="77"/>
      <c r="AE52" s="77"/>
      <c r="AF52" s="77"/>
      <c r="AG52" s="77"/>
      <c r="AH52" s="77"/>
      <c r="AI52" s="77"/>
      <c r="AJ52" s="77"/>
    </row>
    <row r="53" spans="2:36" s="50" customFormat="1" ht="20.25" customHeight="1">
      <c r="B53" s="57" t="s">
        <v>476</v>
      </c>
      <c r="C53" s="684" t="s">
        <v>493</v>
      </c>
      <c r="D53" s="685"/>
      <c r="E53" s="686"/>
      <c r="F53" s="44">
        <v>5</v>
      </c>
      <c r="N53" s="96"/>
      <c r="O53" s="113"/>
      <c r="P53" s="77"/>
      <c r="Q53" s="77"/>
      <c r="R53" s="77"/>
      <c r="S53" s="77"/>
      <c r="T53" s="77"/>
      <c r="U53" s="77"/>
      <c r="V53" s="77"/>
      <c r="W53" s="77"/>
      <c r="X53" s="77"/>
      <c r="Y53" s="77"/>
      <c r="Z53" s="77"/>
      <c r="AA53" s="77"/>
      <c r="AB53" s="77"/>
      <c r="AC53" s="77"/>
      <c r="AD53" s="77"/>
      <c r="AE53" s="77"/>
      <c r="AF53" s="77"/>
      <c r="AG53" s="77"/>
      <c r="AH53" s="77"/>
      <c r="AI53" s="77"/>
      <c r="AJ53" s="77"/>
    </row>
    <row r="54" spans="2:36" s="50" customFormat="1" ht="20.25">
      <c r="B54" s="58"/>
      <c r="C54" s="58"/>
      <c r="D54" s="58"/>
      <c r="E54" s="58"/>
      <c r="F54" s="59"/>
      <c r="N54" s="96"/>
      <c r="O54" s="113"/>
      <c r="P54" s="77"/>
      <c r="Q54" s="77"/>
      <c r="R54" s="77"/>
      <c r="S54" s="77"/>
      <c r="T54" s="77"/>
      <c r="U54" s="77"/>
      <c r="V54" s="77"/>
      <c r="W54" s="77"/>
      <c r="X54" s="77"/>
      <c r="Y54" s="77"/>
      <c r="Z54" s="77"/>
      <c r="AA54" s="77"/>
      <c r="AB54" s="77"/>
      <c r="AC54" s="77"/>
      <c r="AD54" s="77"/>
      <c r="AE54" s="77"/>
      <c r="AF54" s="77"/>
      <c r="AG54" s="77"/>
      <c r="AH54" s="77"/>
      <c r="AI54" s="77"/>
      <c r="AJ54" s="77"/>
    </row>
    <row r="55" spans="2:36" s="50" customFormat="1" ht="20.25">
      <c r="N55" s="96"/>
      <c r="O55" s="113"/>
      <c r="P55" s="77"/>
      <c r="Q55" s="77"/>
      <c r="R55" s="77"/>
      <c r="S55" s="77"/>
      <c r="T55" s="77"/>
      <c r="U55" s="77"/>
      <c r="V55" s="77"/>
      <c r="W55" s="77"/>
      <c r="X55" s="77"/>
      <c r="Y55" s="77"/>
      <c r="Z55" s="77"/>
      <c r="AA55" s="77"/>
      <c r="AB55" s="77"/>
      <c r="AC55" s="77"/>
      <c r="AD55" s="77"/>
      <c r="AE55" s="77"/>
      <c r="AF55" s="77"/>
      <c r="AG55" s="77"/>
      <c r="AH55" s="77"/>
      <c r="AI55" s="77"/>
      <c r="AJ55" s="77"/>
    </row>
    <row r="56" spans="2:36" s="50" customFormat="1" ht="20.25" customHeight="1">
      <c r="B56" s="51"/>
      <c r="C56" s="69" t="s">
        <v>469</v>
      </c>
      <c r="D56" s="69"/>
      <c r="E56" s="69"/>
      <c r="F56" s="59"/>
      <c r="N56" s="96"/>
      <c r="O56" s="113"/>
      <c r="P56" s="77"/>
      <c r="Q56" s="77"/>
      <c r="R56" s="77"/>
      <c r="S56" s="77"/>
      <c r="T56" s="77"/>
      <c r="U56" s="77"/>
      <c r="V56" s="77"/>
      <c r="W56" s="77"/>
      <c r="X56" s="77"/>
      <c r="Y56" s="77"/>
      <c r="Z56" s="77"/>
      <c r="AA56" s="77"/>
      <c r="AB56" s="77"/>
      <c r="AC56" s="77"/>
      <c r="AD56" s="77"/>
      <c r="AE56" s="77"/>
      <c r="AF56" s="77"/>
      <c r="AG56" s="77"/>
      <c r="AH56" s="77"/>
      <c r="AI56" s="77"/>
      <c r="AJ56" s="77"/>
    </row>
    <row r="57" spans="2:36" s="50" customFormat="1" ht="20.25" customHeight="1">
      <c r="B57" s="53" t="s">
        <v>471</v>
      </c>
      <c r="C57" s="681" t="s">
        <v>494</v>
      </c>
      <c r="D57" s="682"/>
      <c r="E57" s="683"/>
      <c r="F57" s="44">
        <v>1</v>
      </c>
      <c r="N57" s="96"/>
      <c r="O57" s="113"/>
      <c r="P57" s="77"/>
      <c r="Q57" s="77"/>
      <c r="R57" s="77"/>
      <c r="S57" s="77"/>
      <c r="T57" s="77"/>
      <c r="U57" s="77"/>
      <c r="V57" s="77"/>
      <c r="W57" s="77"/>
      <c r="X57" s="77"/>
      <c r="Y57" s="77"/>
      <c r="Z57" s="77"/>
      <c r="AA57" s="77"/>
      <c r="AB57" s="77"/>
      <c r="AC57" s="77"/>
      <c r="AD57" s="77"/>
      <c r="AE57" s="77"/>
      <c r="AF57" s="77"/>
      <c r="AG57" s="77"/>
      <c r="AH57" s="77"/>
      <c r="AI57" s="77"/>
      <c r="AJ57" s="77"/>
    </row>
    <row r="58" spans="2:36" s="50" customFormat="1" ht="20.25" customHeight="1">
      <c r="B58" s="54" t="s">
        <v>472</v>
      </c>
      <c r="C58" s="681" t="s">
        <v>495</v>
      </c>
      <c r="D58" s="682"/>
      <c r="E58" s="683"/>
      <c r="F58" s="44">
        <v>2</v>
      </c>
      <c r="N58" s="96"/>
      <c r="O58" s="113"/>
      <c r="P58" s="77"/>
      <c r="Q58" s="77"/>
      <c r="R58" s="77"/>
      <c r="S58" s="77"/>
      <c r="T58" s="77"/>
      <c r="U58" s="77"/>
      <c r="V58" s="77"/>
      <c r="W58" s="77"/>
      <c r="X58" s="77"/>
      <c r="Y58" s="77"/>
      <c r="Z58" s="77"/>
      <c r="AA58" s="77"/>
      <c r="AB58" s="77"/>
      <c r="AC58" s="77"/>
      <c r="AD58" s="77"/>
      <c r="AE58" s="77"/>
      <c r="AF58" s="77"/>
      <c r="AG58" s="77"/>
      <c r="AH58" s="77"/>
      <c r="AI58" s="77"/>
      <c r="AJ58" s="77"/>
    </row>
    <row r="59" spans="2:36" s="50" customFormat="1" ht="20.25" customHeight="1">
      <c r="B59" s="55" t="s">
        <v>473</v>
      </c>
      <c r="C59" s="681" t="s">
        <v>496</v>
      </c>
      <c r="D59" s="682"/>
      <c r="E59" s="683"/>
      <c r="F59" s="44">
        <v>3</v>
      </c>
      <c r="N59" s="96"/>
      <c r="O59" s="113"/>
      <c r="P59" s="77"/>
      <c r="Q59" s="77"/>
      <c r="R59" s="77"/>
      <c r="S59" s="77"/>
      <c r="T59" s="77"/>
      <c r="U59" s="77"/>
      <c r="V59" s="77"/>
      <c r="W59" s="77"/>
      <c r="X59" s="77"/>
      <c r="Y59" s="77"/>
      <c r="Z59" s="77"/>
      <c r="AA59" s="77"/>
      <c r="AB59" s="77"/>
      <c r="AC59" s="77"/>
      <c r="AD59" s="77"/>
      <c r="AE59" s="77"/>
      <c r="AF59" s="77"/>
      <c r="AG59" s="77"/>
      <c r="AH59" s="77"/>
      <c r="AI59" s="77"/>
      <c r="AJ59" s="77"/>
    </row>
    <row r="60" spans="2:36" s="50" customFormat="1" ht="20.25" customHeight="1">
      <c r="B60" s="56" t="s">
        <v>474</v>
      </c>
      <c r="C60" s="681" t="s">
        <v>497</v>
      </c>
      <c r="D60" s="682"/>
      <c r="E60" s="683"/>
      <c r="F60" s="44">
        <v>4</v>
      </c>
      <c r="N60" s="96"/>
      <c r="O60" s="113"/>
      <c r="P60" s="77"/>
      <c r="Q60" s="77"/>
      <c r="R60" s="77"/>
      <c r="S60" s="77"/>
      <c r="T60" s="77"/>
      <c r="U60" s="77"/>
      <c r="V60" s="77"/>
      <c r="W60" s="77"/>
      <c r="X60" s="77"/>
      <c r="Y60" s="77"/>
      <c r="Z60" s="77"/>
      <c r="AA60" s="77"/>
      <c r="AB60" s="77"/>
      <c r="AC60" s="77"/>
      <c r="AD60" s="77"/>
      <c r="AE60" s="77"/>
      <c r="AF60" s="77"/>
      <c r="AG60" s="77"/>
      <c r="AH60" s="77"/>
      <c r="AI60" s="77"/>
      <c r="AJ60" s="77"/>
    </row>
    <row r="61" spans="2:36" s="50" customFormat="1" ht="20.25" customHeight="1">
      <c r="B61" s="57" t="s">
        <v>476</v>
      </c>
      <c r="C61" s="681" t="s">
        <v>498</v>
      </c>
      <c r="D61" s="682"/>
      <c r="E61" s="683"/>
      <c r="F61" s="44">
        <v>5</v>
      </c>
      <c r="N61" s="96"/>
      <c r="O61" s="113"/>
      <c r="P61" s="77"/>
      <c r="Q61" s="77"/>
      <c r="R61" s="77"/>
      <c r="S61" s="77"/>
      <c r="T61" s="77"/>
      <c r="U61" s="77"/>
      <c r="V61" s="77"/>
      <c r="W61" s="77"/>
      <c r="X61" s="77"/>
      <c r="Y61" s="77"/>
      <c r="Z61" s="77"/>
      <c r="AA61" s="77"/>
      <c r="AB61" s="77"/>
      <c r="AC61" s="77"/>
      <c r="AD61" s="77"/>
      <c r="AE61" s="77"/>
      <c r="AF61" s="77"/>
      <c r="AG61" s="77"/>
      <c r="AH61" s="77"/>
      <c r="AI61" s="77"/>
      <c r="AJ61" s="77"/>
    </row>
    <row r="62" spans="2:36" s="50" customFormat="1" ht="20.25">
      <c r="E62" s="61"/>
      <c r="N62" s="96"/>
      <c r="O62" s="113"/>
      <c r="P62" s="77"/>
      <c r="Q62" s="77"/>
      <c r="R62" s="77"/>
      <c r="S62" s="77"/>
      <c r="T62" s="77"/>
      <c r="U62" s="77"/>
      <c r="V62" s="77"/>
      <c r="W62" s="77"/>
      <c r="X62" s="77"/>
      <c r="Y62" s="77"/>
      <c r="Z62" s="77"/>
      <c r="AA62" s="77"/>
      <c r="AB62" s="77"/>
      <c r="AC62" s="77"/>
      <c r="AD62" s="77"/>
      <c r="AE62" s="77"/>
      <c r="AF62" s="77"/>
      <c r="AG62" s="77"/>
      <c r="AH62" s="77"/>
      <c r="AI62" s="77"/>
      <c r="AJ62" s="77"/>
    </row>
    <row r="63" spans="2:36" s="50" customFormat="1" ht="20.25">
      <c r="E63" s="61"/>
      <c r="N63" s="96"/>
      <c r="O63" s="113"/>
      <c r="P63" s="77"/>
      <c r="Q63" s="77"/>
      <c r="R63" s="77"/>
      <c r="S63" s="77"/>
      <c r="T63" s="77"/>
      <c r="U63" s="77"/>
      <c r="V63" s="77"/>
      <c r="W63" s="77"/>
      <c r="X63" s="77"/>
      <c r="Y63" s="77"/>
      <c r="Z63" s="77"/>
      <c r="AA63" s="77"/>
      <c r="AB63" s="77"/>
      <c r="AC63" s="77"/>
      <c r="AD63" s="77"/>
      <c r="AE63" s="77"/>
      <c r="AF63" s="77"/>
      <c r="AG63" s="77"/>
      <c r="AH63" s="77"/>
      <c r="AI63" s="77"/>
      <c r="AJ63" s="77"/>
    </row>
    <row r="64" spans="2:36" s="50" customFormat="1" ht="20.25">
      <c r="E64" s="61"/>
      <c r="N64" s="96"/>
      <c r="O64" s="113"/>
      <c r="P64" s="77"/>
      <c r="Q64" s="77"/>
      <c r="R64" s="77"/>
      <c r="S64" s="77"/>
      <c r="T64" s="77"/>
      <c r="U64" s="77"/>
      <c r="V64" s="77"/>
      <c r="W64" s="77"/>
      <c r="X64" s="77"/>
      <c r="Y64" s="77"/>
      <c r="Z64" s="77"/>
      <c r="AA64" s="77"/>
      <c r="AB64" s="77"/>
      <c r="AC64" s="77"/>
      <c r="AD64" s="77"/>
      <c r="AE64" s="77"/>
      <c r="AF64" s="77"/>
      <c r="AG64" s="77"/>
      <c r="AH64" s="77"/>
      <c r="AI64" s="77"/>
      <c r="AJ64" s="77"/>
    </row>
    <row r="65" spans="5:36" s="50" customFormat="1" ht="20.25">
      <c r="E65" s="61"/>
      <c r="N65" s="96"/>
      <c r="O65" s="113"/>
      <c r="P65" s="77"/>
      <c r="Q65" s="77"/>
      <c r="R65" s="77"/>
      <c r="S65" s="77"/>
      <c r="T65" s="77"/>
      <c r="U65" s="77"/>
      <c r="V65" s="77"/>
      <c r="W65" s="77"/>
      <c r="X65" s="77"/>
      <c r="Y65" s="77"/>
      <c r="Z65" s="77"/>
      <c r="AA65" s="77"/>
      <c r="AB65" s="77"/>
      <c r="AC65" s="77"/>
      <c r="AD65" s="77"/>
      <c r="AE65" s="77"/>
      <c r="AF65" s="77"/>
      <c r="AG65" s="77"/>
      <c r="AH65" s="77"/>
      <c r="AI65" s="77"/>
      <c r="AJ65" s="77"/>
    </row>
    <row r="66" spans="5:36" s="50" customFormat="1" ht="20.25">
      <c r="E66" s="61"/>
      <c r="N66" s="96"/>
      <c r="O66" s="113"/>
      <c r="P66" s="77"/>
      <c r="Q66" s="77"/>
      <c r="R66" s="77"/>
      <c r="S66" s="77"/>
      <c r="T66" s="77"/>
      <c r="U66" s="77"/>
      <c r="V66" s="77"/>
      <c r="W66" s="77"/>
      <c r="X66" s="77"/>
      <c r="Y66" s="77"/>
      <c r="Z66" s="77"/>
      <c r="AA66" s="77"/>
      <c r="AB66" s="77"/>
      <c r="AC66" s="77"/>
      <c r="AD66" s="77"/>
      <c r="AE66" s="77"/>
      <c r="AF66" s="77"/>
      <c r="AG66" s="77"/>
      <c r="AH66" s="77"/>
      <c r="AI66" s="77"/>
      <c r="AJ66" s="77"/>
    </row>
    <row r="67" spans="5:36" s="50" customFormat="1" ht="20.25">
      <c r="E67" s="61"/>
      <c r="N67" s="96"/>
      <c r="O67" s="113"/>
      <c r="P67" s="77"/>
      <c r="Q67" s="77"/>
      <c r="R67" s="77"/>
      <c r="S67" s="77"/>
      <c r="T67" s="77"/>
      <c r="U67" s="77"/>
      <c r="V67" s="77"/>
      <c r="W67" s="77"/>
      <c r="X67" s="77"/>
      <c r="Y67" s="77"/>
      <c r="Z67" s="77"/>
      <c r="AA67" s="77"/>
      <c r="AB67" s="77"/>
      <c r="AC67" s="77"/>
      <c r="AD67" s="77"/>
      <c r="AE67" s="77"/>
      <c r="AF67" s="77"/>
      <c r="AG67" s="77"/>
      <c r="AH67" s="77"/>
      <c r="AI67" s="77"/>
      <c r="AJ67" s="77"/>
    </row>
    <row r="68" spans="5:36" s="50" customFormat="1" ht="20.25">
      <c r="E68" s="61"/>
      <c r="N68" s="96"/>
      <c r="O68" s="113"/>
      <c r="P68" s="77"/>
      <c r="Q68" s="77"/>
      <c r="R68" s="77"/>
      <c r="S68" s="77"/>
      <c r="T68" s="77"/>
      <c r="U68" s="77"/>
      <c r="V68" s="77"/>
      <c r="W68" s="77"/>
      <c r="X68" s="77"/>
      <c r="Y68" s="77"/>
      <c r="Z68" s="77"/>
      <c r="AA68" s="77"/>
      <c r="AB68" s="77"/>
      <c r="AC68" s="77"/>
      <c r="AD68" s="77"/>
      <c r="AE68" s="77"/>
      <c r="AF68" s="77"/>
      <c r="AG68" s="77"/>
      <c r="AH68" s="77"/>
      <c r="AI68" s="77"/>
      <c r="AJ68" s="77"/>
    </row>
    <row r="69" spans="5:36" s="50" customFormat="1" ht="20.25">
      <c r="E69" s="61"/>
      <c r="N69" s="96"/>
      <c r="O69" s="113"/>
      <c r="P69" s="77"/>
      <c r="Q69" s="77"/>
      <c r="R69" s="77"/>
      <c r="S69" s="77"/>
      <c r="T69" s="77"/>
      <c r="U69" s="77"/>
      <c r="V69" s="77"/>
      <c r="W69" s="77"/>
      <c r="X69" s="77"/>
      <c r="Y69" s="77"/>
      <c r="Z69" s="77"/>
      <c r="AA69" s="77"/>
      <c r="AB69" s="77"/>
      <c r="AC69" s="77"/>
      <c r="AD69" s="77"/>
      <c r="AE69" s="77"/>
      <c r="AF69" s="77"/>
      <c r="AG69" s="77"/>
      <c r="AH69" s="77"/>
      <c r="AI69" s="77"/>
      <c r="AJ69" s="77"/>
    </row>
    <row r="70" spans="5:36" s="50" customFormat="1" ht="20.25">
      <c r="E70" s="61"/>
      <c r="N70" s="96"/>
      <c r="O70" s="113"/>
      <c r="P70" s="77"/>
      <c r="Q70" s="77"/>
      <c r="R70" s="77"/>
      <c r="S70" s="77"/>
      <c r="T70" s="77"/>
      <c r="U70" s="77"/>
      <c r="V70" s="77"/>
      <c r="W70" s="77"/>
      <c r="X70" s="77"/>
      <c r="Y70" s="77"/>
      <c r="Z70" s="77"/>
      <c r="AA70" s="77"/>
      <c r="AB70" s="77"/>
      <c r="AC70" s="77"/>
      <c r="AD70" s="77"/>
      <c r="AE70" s="77"/>
      <c r="AF70" s="77"/>
      <c r="AG70" s="77"/>
      <c r="AH70" s="77"/>
      <c r="AI70" s="77"/>
      <c r="AJ70" s="77"/>
    </row>
    <row r="71" spans="5:36" s="50" customFormat="1" ht="20.25">
      <c r="E71" s="61"/>
      <c r="N71" s="96"/>
      <c r="O71" s="113"/>
      <c r="P71" s="77"/>
      <c r="Q71" s="77"/>
      <c r="R71" s="77"/>
      <c r="S71" s="77"/>
      <c r="T71" s="77"/>
      <c r="U71" s="77"/>
      <c r="V71" s="77"/>
      <c r="W71" s="77"/>
      <c r="X71" s="77"/>
      <c r="Y71" s="77"/>
      <c r="Z71" s="77"/>
      <c r="AA71" s="77"/>
      <c r="AB71" s="77"/>
      <c r="AC71" s="77"/>
      <c r="AD71" s="77"/>
      <c r="AE71" s="77"/>
      <c r="AF71" s="77"/>
      <c r="AG71" s="77"/>
      <c r="AH71" s="77"/>
      <c r="AI71" s="77"/>
      <c r="AJ71" s="77"/>
    </row>
    <row r="72" spans="5:36" s="50" customFormat="1" ht="20.25">
      <c r="E72" s="61"/>
      <c r="N72" s="96"/>
      <c r="O72" s="113"/>
      <c r="P72" s="77"/>
      <c r="Q72" s="77"/>
      <c r="R72" s="77"/>
      <c r="S72" s="77"/>
      <c r="T72" s="77"/>
      <c r="U72" s="77"/>
      <c r="V72" s="77"/>
      <c r="W72" s="77"/>
      <c r="X72" s="77"/>
      <c r="Y72" s="77"/>
      <c r="Z72" s="77"/>
      <c r="AA72" s="77"/>
      <c r="AB72" s="77"/>
      <c r="AC72" s="77"/>
      <c r="AD72" s="77"/>
      <c r="AE72" s="77"/>
      <c r="AF72" s="77"/>
      <c r="AG72" s="77"/>
      <c r="AH72" s="77"/>
      <c r="AI72" s="77"/>
      <c r="AJ72" s="77"/>
    </row>
    <row r="73" spans="5:36" s="50" customFormat="1" ht="20.25">
      <c r="E73" s="61"/>
      <c r="N73" s="96"/>
      <c r="O73" s="113"/>
      <c r="P73" s="77"/>
      <c r="Q73" s="77"/>
      <c r="R73" s="77"/>
      <c r="S73" s="77"/>
      <c r="T73" s="77"/>
      <c r="U73" s="77"/>
      <c r="V73" s="77"/>
      <c r="W73" s="77"/>
      <c r="X73" s="77"/>
      <c r="Y73" s="77"/>
      <c r="Z73" s="77"/>
      <c r="AA73" s="77"/>
      <c r="AB73" s="77"/>
      <c r="AC73" s="77"/>
      <c r="AD73" s="77"/>
      <c r="AE73" s="77"/>
      <c r="AF73" s="77"/>
      <c r="AG73" s="77"/>
      <c r="AH73" s="77"/>
      <c r="AI73" s="77"/>
      <c r="AJ73" s="77"/>
    </row>
    <row r="74" spans="5:36" s="50" customFormat="1" ht="20.25">
      <c r="E74" s="61"/>
      <c r="N74" s="96"/>
      <c r="O74" s="113"/>
      <c r="P74" s="77"/>
      <c r="Q74" s="77"/>
      <c r="R74" s="77"/>
      <c r="S74" s="77"/>
      <c r="T74" s="77"/>
      <c r="U74" s="77"/>
      <c r="V74" s="77"/>
      <c r="W74" s="77"/>
      <c r="X74" s="77"/>
      <c r="Y74" s="77"/>
      <c r="Z74" s="77"/>
      <c r="AA74" s="77"/>
      <c r="AB74" s="77"/>
      <c r="AC74" s="77"/>
      <c r="AD74" s="77"/>
      <c r="AE74" s="77"/>
      <c r="AF74" s="77"/>
      <c r="AG74" s="77"/>
      <c r="AH74" s="77"/>
      <c r="AI74" s="77"/>
      <c r="AJ74" s="77"/>
    </row>
    <row r="75" spans="5:36" s="50" customFormat="1" ht="20.25">
      <c r="E75" s="61"/>
      <c r="N75" s="96"/>
      <c r="O75" s="113"/>
      <c r="P75" s="77"/>
      <c r="Q75" s="77"/>
      <c r="R75" s="77"/>
      <c r="S75" s="77"/>
      <c r="T75" s="77"/>
      <c r="U75" s="77"/>
      <c r="V75" s="77"/>
      <c r="W75" s="77"/>
      <c r="X75" s="77"/>
      <c r="Y75" s="77"/>
      <c r="Z75" s="77"/>
      <c r="AA75" s="77"/>
      <c r="AB75" s="77"/>
      <c r="AC75" s="77"/>
      <c r="AD75" s="77"/>
      <c r="AE75" s="77"/>
      <c r="AF75" s="77"/>
      <c r="AG75" s="77"/>
      <c r="AH75" s="77"/>
      <c r="AI75" s="77"/>
      <c r="AJ75" s="77"/>
    </row>
    <row r="76" spans="5:36" s="50" customFormat="1" ht="20.25">
      <c r="E76" s="61"/>
      <c r="N76" s="96"/>
      <c r="O76" s="113"/>
      <c r="P76" s="77"/>
      <c r="Q76" s="77"/>
      <c r="R76" s="77"/>
      <c r="S76" s="77"/>
      <c r="T76" s="77"/>
      <c r="U76" s="77"/>
      <c r="V76" s="77"/>
      <c r="W76" s="77"/>
      <c r="X76" s="77"/>
      <c r="Y76" s="77"/>
      <c r="Z76" s="77"/>
      <c r="AA76" s="77"/>
      <c r="AB76" s="77"/>
      <c r="AC76" s="77"/>
      <c r="AD76" s="77"/>
      <c r="AE76" s="77"/>
      <c r="AF76" s="77"/>
      <c r="AG76" s="77"/>
      <c r="AH76" s="77"/>
      <c r="AI76" s="77"/>
      <c r="AJ76" s="77"/>
    </row>
    <row r="77" spans="5:36" s="50" customFormat="1" ht="20.25">
      <c r="E77" s="61"/>
      <c r="N77" s="96"/>
      <c r="O77" s="113"/>
      <c r="P77" s="77"/>
      <c r="Q77" s="77"/>
      <c r="R77" s="77"/>
      <c r="S77" s="77"/>
      <c r="T77" s="77"/>
      <c r="U77" s="77"/>
      <c r="V77" s="77"/>
      <c r="W77" s="77"/>
      <c r="X77" s="77"/>
      <c r="Y77" s="77"/>
      <c r="Z77" s="77"/>
      <c r="AA77" s="77"/>
      <c r="AB77" s="77"/>
      <c r="AC77" s="77"/>
      <c r="AD77" s="77"/>
      <c r="AE77" s="77"/>
      <c r="AF77" s="77"/>
      <c r="AG77" s="77"/>
      <c r="AH77" s="77"/>
      <c r="AI77" s="77"/>
      <c r="AJ77" s="77"/>
    </row>
    <row r="78" spans="5:36" s="50" customFormat="1" ht="20.25">
      <c r="E78" s="61"/>
      <c r="N78" s="96"/>
      <c r="O78" s="113"/>
      <c r="P78" s="77"/>
      <c r="Q78" s="77"/>
      <c r="R78" s="77"/>
      <c r="S78" s="77"/>
      <c r="T78" s="77"/>
      <c r="U78" s="77"/>
      <c r="V78" s="77"/>
      <c r="W78" s="77"/>
      <c r="X78" s="77"/>
      <c r="Y78" s="77"/>
      <c r="Z78" s="77"/>
      <c r="AA78" s="77"/>
      <c r="AB78" s="77"/>
      <c r="AC78" s="77"/>
      <c r="AD78" s="77"/>
      <c r="AE78" s="77"/>
      <c r="AF78" s="77"/>
      <c r="AG78" s="77"/>
      <c r="AH78" s="77"/>
      <c r="AI78" s="77"/>
      <c r="AJ78" s="77"/>
    </row>
    <row r="79" spans="5:36" s="50" customFormat="1" ht="20.25">
      <c r="E79" s="61"/>
      <c r="N79" s="96"/>
      <c r="O79" s="113"/>
      <c r="P79" s="77"/>
      <c r="Q79" s="77"/>
      <c r="R79" s="77"/>
      <c r="S79" s="77"/>
      <c r="T79" s="77"/>
      <c r="U79" s="77"/>
      <c r="V79" s="77"/>
      <c r="W79" s="77"/>
      <c r="X79" s="77"/>
      <c r="Y79" s="77"/>
      <c r="Z79" s="77"/>
      <c r="AA79" s="77"/>
      <c r="AB79" s="77"/>
      <c r="AC79" s="77"/>
      <c r="AD79" s="77"/>
      <c r="AE79" s="77"/>
      <c r="AF79" s="77"/>
      <c r="AG79" s="77"/>
      <c r="AH79" s="77"/>
      <c r="AI79" s="77"/>
      <c r="AJ79" s="77"/>
    </row>
    <row r="80" spans="5:36" s="50" customFormat="1" ht="20.25">
      <c r="E80" s="61"/>
      <c r="N80" s="96"/>
      <c r="O80" s="113"/>
      <c r="P80" s="77"/>
      <c r="Q80" s="77"/>
      <c r="R80" s="77"/>
      <c r="S80" s="77"/>
      <c r="T80" s="77"/>
      <c r="U80" s="77"/>
      <c r="V80" s="77"/>
      <c r="W80" s="77"/>
      <c r="X80" s="77"/>
      <c r="Y80" s="77"/>
      <c r="Z80" s="77"/>
      <c r="AA80" s="77"/>
      <c r="AB80" s="77"/>
      <c r="AC80" s="77"/>
      <c r="AD80" s="77"/>
      <c r="AE80" s="77"/>
      <c r="AF80" s="77"/>
      <c r="AG80" s="77"/>
      <c r="AH80" s="77"/>
      <c r="AI80" s="77"/>
      <c r="AJ80" s="77"/>
    </row>
    <row r="81" spans="5:36" s="50" customFormat="1" ht="20.25">
      <c r="E81" s="61"/>
      <c r="N81" s="96"/>
      <c r="O81" s="113"/>
      <c r="P81" s="77"/>
      <c r="Q81" s="77"/>
      <c r="R81" s="77"/>
      <c r="S81" s="77"/>
      <c r="T81" s="77"/>
      <c r="U81" s="77"/>
      <c r="V81" s="77"/>
      <c r="W81" s="77"/>
      <c r="X81" s="77"/>
      <c r="Y81" s="77"/>
      <c r="Z81" s="77"/>
      <c r="AA81" s="77"/>
      <c r="AB81" s="77"/>
      <c r="AC81" s="77"/>
      <c r="AD81" s="77"/>
      <c r="AE81" s="77"/>
      <c r="AF81" s="77"/>
      <c r="AG81" s="77"/>
      <c r="AH81" s="77"/>
      <c r="AI81" s="77"/>
      <c r="AJ81" s="77"/>
    </row>
    <row r="82" spans="5:36" s="50" customFormat="1" ht="20.25">
      <c r="E82" s="61"/>
      <c r="N82" s="96"/>
      <c r="O82" s="113"/>
      <c r="P82" s="77"/>
      <c r="Q82" s="77"/>
      <c r="R82" s="77"/>
      <c r="S82" s="77"/>
      <c r="T82" s="77"/>
      <c r="U82" s="77"/>
      <c r="V82" s="77"/>
      <c r="W82" s="77"/>
      <c r="X82" s="77"/>
      <c r="Y82" s="77"/>
      <c r="Z82" s="77"/>
      <c r="AA82" s="77"/>
      <c r="AB82" s="77"/>
      <c r="AC82" s="77"/>
      <c r="AD82" s="77"/>
      <c r="AE82" s="77"/>
      <c r="AF82" s="77"/>
      <c r="AG82" s="77"/>
      <c r="AH82" s="77"/>
      <c r="AI82" s="77"/>
      <c r="AJ82" s="77"/>
    </row>
    <row r="83" spans="5:36" s="50" customFormat="1" ht="20.25">
      <c r="E83" s="61"/>
      <c r="N83" s="96"/>
      <c r="O83" s="113"/>
      <c r="P83" s="77"/>
      <c r="Q83" s="77"/>
      <c r="R83" s="77"/>
      <c r="S83" s="77"/>
      <c r="T83" s="77"/>
      <c r="U83" s="77"/>
      <c r="V83" s="77"/>
      <c r="W83" s="77"/>
      <c r="X83" s="77"/>
      <c r="Y83" s="77"/>
      <c r="Z83" s="77"/>
      <c r="AA83" s="77"/>
      <c r="AB83" s="77"/>
      <c r="AC83" s="77"/>
      <c r="AD83" s="77"/>
      <c r="AE83" s="77"/>
      <c r="AF83" s="77"/>
      <c r="AG83" s="77"/>
      <c r="AH83" s="77"/>
      <c r="AI83" s="77"/>
      <c r="AJ83" s="77"/>
    </row>
    <row r="84" spans="5:36" s="50" customFormat="1" ht="20.25">
      <c r="E84" s="61"/>
      <c r="N84" s="96"/>
      <c r="O84" s="113"/>
      <c r="P84" s="77"/>
      <c r="Q84" s="77"/>
      <c r="R84" s="77"/>
      <c r="S84" s="77"/>
      <c r="T84" s="77"/>
      <c r="U84" s="77"/>
      <c r="V84" s="77"/>
      <c r="W84" s="77"/>
      <c r="X84" s="77"/>
      <c r="Y84" s="77"/>
      <c r="Z84" s="77"/>
      <c r="AA84" s="77"/>
      <c r="AB84" s="77"/>
      <c r="AC84" s="77"/>
      <c r="AD84" s="77"/>
      <c r="AE84" s="77"/>
      <c r="AF84" s="77"/>
      <c r="AG84" s="77"/>
      <c r="AH84" s="77"/>
      <c r="AI84" s="77"/>
      <c r="AJ84" s="77"/>
    </row>
    <row r="85" spans="5:36" s="50" customFormat="1" ht="20.25">
      <c r="E85" s="61"/>
      <c r="N85" s="96"/>
      <c r="O85" s="113"/>
      <c r="P85" s="77"/>
      <c r="Q85" s="77"/>
      <c r="R85" s="77"/>
      <c r="S85" s="77"/>
      <c r="T85" s="77"/>
      <c r="U85" s="77"/>
      <c r="V85" s="77"/>
      <c r="W85" s="77"/>
      <c r="X85" s="77"/>
      <c r="Y85" s="77"/>
      <c r="Z85" s="77"/>
      <c r="AA85" s="77"/>
      <c r="AB85" s="77"/>
      <c r="AC85" s="77"/>
      <c r="AD85" s="77"/>
      <c r="AE85" s="77"/>
      <c r="AF85" s="77"/>
      <c r="AG85" s="77"/>
      <c r="AH85" s="77"/>
      <c r="AI85" s="77"/>
      <c r="AJ85" s="77"/>
    </row>
    <row r="86" spans="5:36" s="50" customFormat="1" ht="20.25">
      <c r="E86" s="61"/>
      <c r="N86" s="96"/>
      <c r="O86" s="113"/>
      <c r="P86" s="77"/>
      <c r="Q86" s="77"/>
      <c r="R86" s="77"/>
      <c r="S86" s="77"/>
      <c r="T86" s="77"/>
      <c r="U86" s="77"/>
      <c r="V86" s="77"/>
      <c r="W86" s="77"/>
      <c r="X86" s="77"/>
      <c r="Y86" s="77"/>
      <c r="Z86" s="77"/>
      <c r="AA86" s="77"/>
      <c r="AB86" s="77"/>
      <c r="AC86" s="77"/>
      <c r="AD86" s="77"/>
      <c r="AE86" s="77"/>
      <c r="AF86" s="77"/>
      <c r="AG86" s="77"/>
      <c r="AH86" s="77"/>
      <c r="AI86" s="77"/>
      <c r="AJ86" s="77"/>
    </row>
    <row r="87" spans="5:36" s="50" customFormat="1" ht="20.25">
      <c r="E87" s="61"/>
      <c r="N87" s="96"/>
      <c r="O87" s="113"/>
      <c r="P87" s="77"/>
      <c r="Q87" s="77"/>
      <c r="R87" s="77"/>
      <c r="S87" s="77"/>
      <c r="T87" s="77"/>
      <c r="U87" s="77"/>
      <c r="V87" s="77"/>
      <c r="W87" s="77"/>
      <c r="X87" s="77"/>
      <c r="Y87" s="77"/>
      <c r="Z87" s="77"/>
      <c r="AA87" s="77"/>
      <c r="AB87" s="77"/>
      <c r="AC87" s="77"/>
      <c r="AD87" s="77"/>
      <c r="AE87" s="77"/>
      <c r="AF87" s="77"/>
      <c r="AG87" s="77"/>
      <c r="AH87" s="77"/>
      <c r="AI87" s="77"/>
      <c r="AJ87" s="77"/>
    </row>
    <row r="88" spans="5:36" s="50" customFormat="1" ht="20.25">
      <c r="E88" s="61"/>
      <c r="N88" s="96"/>
      <c r="O88" s="113"/>
      <c r="P88" s="77"/>
      <c r="Q88" s="77"/>
      <c r="R88" s="77"/>
      <c r="S88" s="77"/>
      <c r="T88" s="77"/>
      <c r="U88" s="77"/>
      <c r="V88" s="77"/>
      <c r="W88" s="77"/>
      <c r="X88" s="77"/>
      <c r="Y88" s="77"/>
      <c r="Z88" s="77"/>
      <c r="AA88" s="77"/>
      <c r="AB88" s="77"/>
      <c r="AC88" s="77"/>
      <c r="AD88" s="77"/>
      <c r="AE88" s="77"/>
      <c r="AF88" s="77"/>
      <c r="AG88" s="77"/>
      <c r="AH88" s="77"/>
      <c r="AI88" s="77"/>
      <c r="AJ88" s="77"/>
    </row>
    <row r="89" spans="5:36" s="50" customFormat="1" ht="20.25">
      <c r="E89" s="61"/>
      <c r="N89" s="96"/>
      <c r="O89" s="113"/>
      <c r="P89" s="77"/>
      <c r="Q89" s="77"/>
      <c r="R89" s="77"/>
      <c r="S89" s="77"/>
      <c r="T89" s="77"/>
      <c r="U89" s="77"/>
      <c r="V89" s="77"/>
      <c r="W89" s="77"/>
      <c r="X89" s="77"/>
      <c r="Y89" s="77"/>
      <c r="Z89" s="77"/>
      <c r="AA89" s="77"/>
      <c r="AB89" s="77"/>
      <c r="AC89" s="77"/>
      <c r="AD89" s="77"/>
      <c r="AE89" s="77"/>
      <c r="AF89" s="77"/>
      <c r="AG89" s="77"/>
      <c r="AH89" s="77"/>
      <c r="AI89" s="77"/>
      <c r="AJ89" s="77"/>
    </row>
    <row r="90" spans="5:36" s="50" customFormat="1" ht="20.25">
      <c r="E90" s="61"/>
      <c r="N90" s="96"/>
      <c r="O90" s="113"/>
      <c r="P90" s="77"/>
      <c r="Q90" s="77"/>
      <c r="R90" s="77"/>
      <c r="S90" s="77"/>
      <c r="T90" s="77"/>
      <c r="U90" s="77"/>
      <c r="V90" s="77"/>
      <c r="W90" s="77"/>
      <c r="X90" s="77"/>
      <c r="Y90" s="77"/>
      <c r="Z90" s="77"/>
      <c r="AA90" s="77"/>
      <c r="AB90" s="77"/>
      <c r="AC90" s="77"/>
      <c r="AD90" s="77"/>
      <c r="AE90" s="77"/>
      <c r="AF90" s="77"/>
      <c r="AG90" s="77"/>
      <c r="AH90" s="77"/>
      <c r="AI90" s="77"/>
      <c r="AJ90" s="77"/>
    </row>
    <row r="91" spans="5:36" s="50" customFormat="1" ht="20.25">
      <c r="E91" s="61"/>
      <c r="N91" s="96"/>
      <c r="O91" s="113"/>
      <c r="P91" s="77"/>
      <c r="Q91" s="77"/>
      <c r="R91" s="77"/>
      <c r="S91" s="77"/>
      <c r="T91" s="77"/>
      <c r="U91" s="77"/>
      <c r="V91" s="77"/>
      <c r="W91" s="77"/>
      <c r="X91" s="77"/>
      <c r="Y91" s="77"/>
      <c r="Z91" s="77"/>
      <c r="AA91" s="77"/>
      <c r="AB91" s="77"/>
      <c r="AC91" s="77"/>
      <c r="AD91" s="77"/>
      <c r="AE91" s="77"/>
      <c r="AF91" s="77"/>
      <c r="AG91" s="77"/>
      <c r="AH91" s="77"/>
      <c r="AI91" s="77"/>
      <c r="AJ91" s="77"/>
    </row>
    <row r="92" spans="5:36" s="50" customFormat="1" ht="20.25">
      <c r="E92" s="61"/>
      <c r="N92" s="96"/>
      <c r="O92" s="113"/>
      <c r="P92" s="77"/>
      <c r="Q92" s="77"/>
      <c r="R92" s="77"/>
      <c r="S92" s="77"/>
      <c r="T92" s="77"/>
      <c r="U92" s="77"/>
      <c r="V92" s="77"/>
      <c r="W92" s="77"/>
      <c r="X92" s="77"/>
      <c r="Y92" s="77"/>
      <c r="Z92" s="77"/>
      <c r="AA92" s="77"/>
      <c r="AB92" s="77"/>
      <c r="AC92" s="77"/>
      <c r="AD92" s="77"/>
      <c r="AE92" s="77"/>
      <c r="AF92" s="77"/>
      <c r="AG92" s="77"/>
      <c r="AH92" s="77"/>
      <c r="AI92" s="77"/>
      <c r="AJ92" s="77"/>
    </row>
    <row r="93" spans="5:36" s="50" customFormat="1" ht="20.25">
      <c r="E93" s="61"/>
      <c r="N93" s="96"/>
      <c r="O93" s="113"/>
      <c r="P93" s="77"/>
      <c r="Q93" s="77"/>
      <c r="R93" s="77"/>
      <c r="S93" s="77"/>
      <c r="T93" s="77"/>
      <c r="U93" s="77"/>
      <c r="V93" s="77"/>
      <c r="W93" s="77"/>
      <c r="X93" s="77"/>
      <c r="Y93" s="77"/>
      <c r="Z93" s="77"/>
      <c r="AA93" s="77"/>
      <c r="AB93" s="77"/>
      <c r="AC93" s="77"/>
      <c r="AD93" s="77"/>
      <c r="AE93" s="77"/>
      <c r="AF93" s="77"/>
      <c r="AG93" s="77"/>
      <c r="AH93" s="77"/>
      <c r="AI93" s="77"/>
      <c r="AJ93" s="77"/>
    </row>
    <row r="94" spans="5:36" s="50" customFormat="1" ht="20.25">
      <c r="E94" s="61"/>
      <c r="N94" s="96"/>
      <c r="O94" s="113"/>
      <c r="P94" s="77"/>
      <c r="Q94" s="77"/>
      <c r="R94" s="77"/>
      <c r="S94" s="77"/>
      <c r="T94" s="77"/>
      <c r="U94" s="77"/>
      <c r="V94" s="77"/>
      <c r="W94" s="77"/>
      <c r="X94" s="77"/>
      <c r="Y94" s="77"/>
      <c r="Z94" s="77"/>
      <c r="AA94" s="77"/>
      <c r="AB94" s="77"/>
      <c r="AC94" s="77"/>
      <c r="AD94" s="77"/>
      <c r="AE94" s="77"/>
      <c r="AF94" s="77"/>
      <c r="AG94" s="77"/>
      <c r="AH94" s="77"/>
      <c r="AI94" s="77"/>
      <c r="AJ94" s="77"/>
    </row>
    <row r="95" spans="5:36" s="50" customFormat="1" ht="20.25">
      <c r="E95" s="61"/>
      <c r="N95" s="96"/>
      <c r="O95" s="113"/>
      <c r="P95" s="77"/>
      <c r="Q95" s="77"/>
      <c r="R95" s="77"/>
      <c r="S95" s="77"/>
      <c r="T95" s="77"/>
      <c r="U95" s="77"/>
      <c r="V95" s="77"/>
      <c r="W95" s="77"/>
      <c r="X95" s="77"/>
      <c r="Y95" s="77"/>
      <c r="Z95" s="77"/>
      <c r="AA95" s="77"/>
      <c r="AB95" s="77"/>
      <c r="AC95" s="77"/>
      <c r="AD95" s="77"/>
      <c r="AE95" s="77"/>
      <c r="AF95" s="77"/>
      <c r="AG95" s="77"/>
      <c r="AH95" s="77"/>
      <c r="AI95" s="77"/>
      <c r="AJ95" s="77"/>
    </row>
    <row r="96" spans="5:36" s="50" customFormat="1" ht="20.25">
      <c r="E96" s="61"/>
      <c r="N96" s="96"/>
      <c r="O96" s="113"/>
      <c r="P96" s="77"/>
      <c r="Q96" s="77"/>
      <c r="R96" s="77"/>
      <c r="S96" s="77"/>
      <c r="T96" s="77"/>
      <c r="U96" s="77"/>
      <c r="V96" s="77"/>
      <c r="W96" s="77"/>
      <c r="X96" s="77"/>
      <c r="Y96" s="77"/>
      <c r="Z96" s="77"/>
      <c r="AA96" s="77"/>
      <c r="AB96" s="77"/>
      <c r="AC96" s="77"/>
      <c r="AD96" s="77"/>
      <c r="AE96" s="77"/>
      <c r="AF96" s="77"/>
      <c r="AG96" s="77"/>
      <c r="AH96" s="77"/>
      <c r="AI96" s="77"/>
      <c r="AJ96" s="77"/>
    </row>
    <row r="97" spans="5:36" s="50" customFormat="1" ht="20.25">
      <c r="E97" s="61"/>
      <c r="N97" s="96"/>
      <c r="O97" s="113"/>
      <c r="P97" s="77"/>
      <c r="Q97" s="77"/>
      <c r="R97" s="77"/>
      <c r="S97" s="77"/>
      <c r="T97" s="77"/>
      <c r="U97" s="77"/>
      <c r="V97" s="77"/>
      <c r="W97" s="77"/>
      <c r="X97" s="77"/>
      <c r="Y97" s="77"/>
      <c r="Z97" s="77"/>
      <c r="AA97" s="77"/>
      <c r="AB97" s="77"/>
      <c r="AC97" s="77"/>
      <c r="AD97" s="77"/>
      <c r="AE97" s="77"/>
      <c r="AF97" s="77"/>
      <c r="AG97" s="77"/>
      <c r="AH97" s="77"/>
      <c r="AI97" s="77"/>
      <c r="AJ97" s="77"/>
    </row>
    <row r="98" spans="5:36" s="50" customFormat="1" ht="20.25">
      <c r="E98" s="61"/>
      <c r="N98" s="96"/>
      <c r="O98" s="113"/>
      <c r="P98" s="77"/>
      <c r="Q98" s="77"/>
      <c r="R98" s="77"/>
      <c r="S98" s="77"/>
      <c r="T98" s="77"/>
      <c r="U98" s="77"/>
      <c r="V98" s="77"/>
      <c r="W98" s="77"/>
      <c r="X98" s="77"/>
      <c r="Y98" s="77"/>
      <c r="Z98" s="77"/>
      <c r="AA98" s="77"/>
      <c r="AB98" s="77"/>
      <c r="AC98" s="77"/>
      <c r="AD98" s="77"/>
      <c r="AE98" s="77"/>
      <c r="AF98" s="77"/>
      <c r="AG98" s="77"/>
      <c r="AH98" s="77"/>
      <c r="AI98" s="77"/>
      <c r="AJ98" s="77"/>
    </row>
    <row r="99" spans="5:36" s="50" customFormat="1" ht="20.25">
      <c r="E99" s="61"/>
      <c r="N99" s="96"/>
      <c r="O99" s="113"/>
      <c r="P99" s="77"/>
      <c r="Q99" s="77"/>
      <c r="R99" s="77"/>
      <c r="S99" s="77"/>
      <c r="T99" s="77"/>
      <c r="U99" s="77"/>
      <c r="V99" s="77"/>
      <c r="W99" s="77"/>
      <c r="X99" s="77"/>
      <c r="Y99" s="77"/>
      <c r="Z99" s="77"/>
      <c r="AA99" s="77"/>
      <c r="AB99" s="77"/>
      <c r="AC99" s="77"/>
      <c r="AD99" s="77"/>
      <c r="AE99" s="77"/>
      <c r="AF99" s="77"/>
      <c r="AG99" s="77"/>
      <c r="AH99" s="77"/>
      <c r="AI99" s="77"/>
      <c r="AJ99" s="77"/>
    </row>
    <row r="100" spans="5:36" s="50" customFormat="1" ht="20.25">
      <c r="E100" s="61"/>
      <c r="N100" s="96"/>
      <c r="O100" s="113"/>
      <c r="P100" s="77"/>
      <c r="Q100" s="77"/>
      <c r="R100" s="77"/>
      <c r="S100" s="77"/>
      <c r="T100" s="77"/>
      <c r="U100" s="77"/>
      <c r="V100" s="77"/>
      <c r="W100" s="77"/>
      <c r="X100" s="77"/>
      <c r="Y100" s="77"/>
      <c r="Z100" s="77"/>
      <c r="AA100" s="77"/>
      <c r="AB100" s="77"/>
      <c r="AC100" s="77"/>
      <c r="AD100" s="77"/>
      <c r="AE100" s="77"/>
      <c r="AF100" s="77"/>
      <c r="AG100" s="77"/>
      <c r="AH100" s="77"/>
      <c r="AI100" s="77"/>
      <c r="AJ100" s="77"/>
    </row>
    <row r="101" spans="5:36" s="50" customFormat="1" ht="20.25">
      <c r="E101" s="61"/>
      <c r="N101" s="96"/>
      <c r="O101" s="113"/>
      <c r="P101" s="77"/>
      <c r="Q101" s="77"/>
      <c r="R101" s="77"/>
      <c r="S101" s="77"/>
      <c r="T101" s="77"/>
      <c r="U101" s="77"/>
      <c r="V101" s="77"/>
      <c r="W101" s="77"/>
      <c r="X101" s="77"/>
      <c r="Y101" s="77"/>
      <c r="Z101" s="77"/>
      <c r="AA101" s="77"/>
      <c r="AB101" s="77"/>
      <c r="AC101" s="77"/>
      <c r="AD101" s="77"/>
      <c r="AE101" s="77"/>
      <c r="AF101" s="77"/>
      <c r="AG101" s="77"/>
      <c r="AH101" s="77"/>
      <c r="AI101" s="77"/>
      <c r="AJ101" s="77"/>
    </row>
    <row r="102" spans="5:36" s="50" customFormat="1" ht="20.25">
      <c r="E102" s="61"/>
      <c r="N102" s="96"/>
      <c r="O102" s="113"/>
      <c r="P102" s="77"/>
      <c r="Q102" s="77"/>
      <c r="R102" s="77"/>
      <c r="S102" s="77"/>
      <c r="T102" s="77"/>
      <c r="U102" s="77"/>
      <c r="V102" s="77"/>
      <c r="W102" s="77"/>
      <c r="X102" s="77"/>
      <c r="Y102" s="77"/>
      <c r="Z102" s="77"/>
      <c r="AA102" s="77"/>
      <c r="AB102" s="77"/>
      <c r="AC102" s="77"/>
      <c r="AD102" s="77"/>
      <c r="AE102" s="77"/>
      <c r="AF102" s="77"/>
      <c r="AG102" s="77"/>
      <c r="AH102" s="77"/>
      <c r="AI102" s="77"/>
      <c r="AJ102" s="77"/>
    </row>
    <row r="103" spans="5:36" s="50" customFormat="1" ht="20.25">
      <c r="E103" s="61"/>
      <c r="N103" s="96"/>
      <c r="O103" s="113"/>
      <c r="P103" s="77"/>
      <c r="Q103" s="77"/>
      <c r="R103" s="77"/>
      <c r="S103" s="77"/>
      <c r="T103" s="77"/>
      <c r="U103" s="77"/>
      <c r="V103" s="77"/>
      <c r="W103" s="77"/>
      <c r="X103" s="77"/>
      <c r="Y103" s="77"/>
      <c r="Z103" s="77"/>
      <c r="AA103" s="77"/>
      <c r="AB103" s="77"/>
      <c r="AC103" s="77"/>
      <c r="AD103" s="77"/>
      <c r="AE103" s="77"/>
      <c r="AF103" s="77"/>
      <c r="AG103" s="77"/>
      <c r="AH103" s="77"/>
      <c r="AI103" s="77"/>
      <c r="AJ103" s="77"/>
    </row>
    <row r="104" spans="5:36" s="50" customFormat="1" ht="20.25">
      <c r="E104" s="61"/>
      <c r="N104" s="96"/>
      <c r="O104" s="113"/>
      <c r="P104" s="77"/>
      <c r="Q104" s="77"/>
      <c r="R104" s="77"/>
      <c r="S104" s="77"/>
      <c r="T104" s="77"/>
      <c r="U104" s="77"/>
      <c r="V104" s="77"/>
      <c r="W104" s="77"/>
      <c r="X104" s="77"/>
      <c r="Y104" s="77"/>
      <c r="Z104" s="77"/>
      <c r="AA104" s="77"/>
      <c r="AB104" s="77"/>
      <c r="AC104" s="77"/>
      <c r="AD104" s="77"/>
      <c r="AE104" s="77"/>
      <c r="AF104" s="77"/>
      <c r="AG104" s="77"/>
      <c r="AH104" s="77"/>
      <c r="AI104" s="77"/>
      <c r="AJ104" s="77"/>
    </row>
    <row r="105" spans="5:36" s="50" customFormat="1" ht="20.25">
      <c r="E105" s="61"/>
      <c r="N105" s="96"/>
      <c r="O105" s="113"/>
      <c r="P105" s="77"/>
      <c r="Q105" s="77"/>
      <c r="R105" s="77"/>
      <c r="S105" s="77"/>
      <c r="T105" s="77"/>
      <c r="U105" s="77"/>
      <c r="V105" s="77"/>
      <c r="W105" s="77"/>
      <c r="X105" s="77"/>
      <c r="Y105" s="77"/>
      <c r="Z105" s="77"/>
      <c r="AA105" s="77"/>
      <c r="AB105" s="77"/>
      <c r="AC105" s="77"/>
      <c r="AD105" s="77"/>
      <c r="AE105" s="77"/>
      <c r="AF105" s="77"/>
      <c r="AG105" s="77"/>
      <c r="AH105" s="77"/>
      <c r="AI105" s="77"/>
      <c r="AJ105" s="77"/>
    </row>
    <row r="106" spans="5:36" s="50" customFormat="1" ht="20.25">
      <c r="E106" s="61"/>
      <c r="N106" s="96"/>
      <c r="O106" s="113"/>
      <c r="P106" s="77"/>
      <c r="Q106" s="77"/>
      <c r="R106" s="77"/>
      <c r="S106" s="77"/>
      <c r="T106" s="77"/>
      <c r="U106" s="77"/>
      <c r="V106" s="77"/>
      <c r="W106" s="77"/>
      <c r="X106" s="77"/>
      <c r="Y106" s="77"/>
      <c r="Z106" s="77"/>
      <c r="AA106" s="77"/>
      <c r="AB106" s="77"/>
      <c r="AC106" s="77"/>
      <c r="AD106" s="77"/>
      <c r="AE106" s="77"/>
      <c r="AF106" s="77"/>
      <c r="AG106" s="77"/>
      <c r="AH106" s="77"/>
      <c r="AI106" s="77"/>
      <c r="AJ106" s="77"/>
    </row>
    <row r="107" spans="5:36" s="50" customFormat="1" ht="20.25">
      <c r="E107" s="61"/>
      <c r="N107" s="96"/>
      <c r="O107" s="113"/>
      <c r="P107" s="77"/>
      <c r="Q107" s="77"/>
      <c r="R107" s="77"/>
      <c r="S107" s="77"/>
      <c r="T107" s="77"/>
      <c r="U107" s="77"/>
      <c r="V107" s="77"/>
      <c r="W107" s="77"/>
      <c r="X107" s="77"/>
      <c r="Y107" s="77"/>
      <c r="Z107" s="77"/>
      <c r="AA107" s="77"/>
      <c r="AB107" s="77"/>
      <c r="AC107" s="77"/>
      <c r="AD107" s="77"/>
      <c r="AE107" s="77"/>
      <c r="AF107" s="77"/>
      <c r="AG107" s="77"/>
      <c r="AH107" s="77"/>
      <c r="AI107" s="77"/>
      <c r="AJ107" s="77"/>
    </row>
    <row r="108" spans="5:36" s="50" customFormat="1" ht="20.25">
      <c r="E108" s="61"/>
      <c r="N108" s="96"/>
      <c r="O108" s="113"/>
      <c r="P108" s="77"/>
      <c r="Q108" s="77"/>
      <c r="R108" s="77"/>
      <c r="S108" s="77"/>
      <c r="T108" s="77"/>
      <c r="U108" s="77"/>
      <c r="V108" s="77"/>
      <c r="W108" s="77"/>
      <c r="X108" s="77"/>
      <c r="Y108" s="77"/>
      <c r="Z108" s="77"/>
      <c r="AA108" s="77"/>
      <c r="AB108" s="77"/>
      <c r="AC108" s="77"/>
      <c r="AD108" s="77"/>
      <c r="AE108" s="77"/>
      <c r="AF108" s="77"/>
      <c r="AG108" s="77"/>
      <c r="AH108" s="77"/>
      <c r="AI108" s="77"/>
      <c r="AJ108" s="77"/>
    </row>
    <row r="109" spans="5:36" s="50" customFormat="1" ht="20.25">
      <c r="E109" s="61"/>
      <c r="N109" s="96"/>
      <c r="O109" s="113"/>
      <c r="P109" s="77"/>
      <c r="Q109" s="77"/>
      <c r="R109" s="77"/>
      <c r="S109" s="77"/>
      <c r="T109" s="77"/>
      <c r="U109" s="77"/>
      <c r="V109" s="77"/>
      <c r="W109" s="77"/>
      <c r="X109" s="77"/>
      <c r="Y109" s="77"/>
      <c r="Z109" s="77"/>
      <c r="AA109" s="77"/>
      <c r="AB109" s="77"/>
      <c r="AC109" s="77"/>
      <c r="AD109" s="77"/>
      <c r="AE109" s="77"/>
      <c r="AF109" s="77"/>
      <c r="AG109" s="77"/>
      <c r="AH109" s="77"/>
      <c r="AI109" s="77"/>
      <c r="AJ109" s="77"/>
    </row>
    <row r="110" spans="5:36" s="50" customFormat="1" ht="20.25">
      <c r="E110" s="61"/>
      <c r="N110" s="96"/>
      <c r="O110" s="113"/>
      <c r="P110" s="77"/>
      <c r="Q110" s="77"/>
      <c r="R110" s="77"/>
      <c r="S110" s="77"/>
      <c r="T110" s="77"/>
      <c r="U110" s="77"/>
      <c r="V110" s="77"/>
      <c r="W110" s="77"/>
      <c r="X110" s="77"/>
      <c r="Y110" s="77"/>
      <c r="Z110" s="77"/>
      <c r="AA110" s="77"/>
      <c r="AB110" s="77"/>
      <c r="AC110" s="77"/>
      <c r="AD110" s="77"/>
      <c r="AE110" s="77"/>
      <c r="AF110" s="77"/>
      <c r="AG110" s="77"/>
      <c r="AH110" s="77"/>
      <c r="AI110" s="77"/>
      <c r="AJ110" s="77"/>
    </row>
    <row r="111" spans="5:36" s="50" customFormat="1" ht="20.25">
      <c r="E111" s="61"/>
      <c r="N111" s="96"/>
      <c r="O111" s="113"/>
      <c r="P111" s="77"/>
      <c r="Q111" s="77"/>
      <c r="R111" s="77"/>
      <c r="S111" s="77"/>
      <c r="T111" s="77"/>
      <c r="U111" s="77"/>
      <c r="V111" s="77"/>
      <c r="W111" s="77"/>
      <c r="X111" s="77"/>
      <c r="Y111" s="77"/>
      <c r="Z111" s="77"/>
      <c r="AA111" s="77"/>
      <c r="AB111" s="77"/>
      <c r="AC111" s="77"/>
      <c r="AD111" s="77"/>
      <c r="AE111" s="77"/>
      <c r="AF111" s="77"/>
      <c r="AG111" s="77"/>
      <c r="AH111" s="77"/>
      <c r="AI111" s="77"/>
      <c r="AJ111" s="77"/>
    </row>
    <row r="112" spans="5:36" s="50" customFormat="1" ht="20.25">
      <c r="E112" s="61"/>
      <c r="N112" s="96"/>
      <c r="O112" s="113"/>
      <c r="P112" s="77"/>
      <c r="Q112" s="77"/>
      <c r="R112" s="77"/>
      <c r="S112" s="77"/>
      <c r="T112" s="77"/>
      <c r="U112" s="77"/>
      <c r="V112" s="77"/>
      <c r="W112" s="77"/>
      <c r="X112" s="77"/>
      <c r="Y112" s="77"/>
      <c r="Z112" s="77"/>
      <c r="AA112" s="77"/>
      <c r="AB112" s="77"/>
      <c r="AC112" s="77"/>
      <c r="AD112" s="77"/>
      <c r="AE112" s="77"/>
      <c r="AF112" s="77"/>
      <c r="AG112" s="77"/>
      <c r="AH112" s="77"/>
      <c r="AI112" s="77"/>
      <c r="AJ112" s="77"/>
    </row>
    <row r="113" spans="5:36" s="50" customFormat="1" ht="20.25">
      <c r="E113" s="61"/>
      <c r="N113" s="96"/>
      <c r="O113" s="113"/>
      <c r="P113" s="77"/>
      <c r="Q113" s="77"/>
      <c r="R113" s="77"/>
      <c r="S113" s="77"/>
      <c r="T113" s="77"/>
      <c r="U113" s="77"/>
      <c r="V113" s="77"/>
      <c r="W113" s="77"/>
      <c r="X113" s="77"/>
      <c r="Y113" s="77"/>
      <c r="Z113" s="77"/>
      <c r="AA113" s="77"/>
      <c r="AB113" s="77"/>
      <c r="AC113" s="77"/>
      <c r="AD113" s="77"/>
      <c r="AE113" s="77"/>
      <c r="AF113" s="77"/>
      <c r="AG113" s="77"/>
      <c r="AH113" s="77"/>
      <c r="AI113" s="77"/>
      <c r="AJ113" s="77"/>
    </row>
    <row r="114" spans="5:36" s="50" customFormat="1" ht="20.25">
      <c r="E114" s="61"/>
      <c r="N114" s="96"/>
      <c r="O114" s="113"/>
      <c r="P114" s="77"/>
      <c r="Q114" s="77"/>
      <c r="R114" s="77"/>
      <c r="S114" s="77"/>
      <c r="T114" s="77"/>
      <c r="U114" s="77"/>
      <c r="V114" s="77"/>
      <c r="W114" s="77"/>
      <c r="X114" s="77"/>
      <c r="Y114" s="77"/>
      <c r="Z114" s="77"/>
      <c r="AA114" s="77"/>
      <c r="AB114" s="77"/>
      <c r="AC114" s="77"/>
      <c r="AD114" s="77"/>
      <c r="AE114" s="77"/>
      <c r="AF114" s="77"/>
      <c r="AG114" s="77"/>
      <c r="AH114" s="77"/>
      <c r="AI114" s="77"/>
      <c r="AJ114" s="77"/>
    </row>
    <row r="115" spans="5:36" s="50" customFormat="1" ht="20.25">
      <c r="E115" s="61"/>
      <c r="N115" s="96"/>
      <c r="O115" s="113"/>
      <c r="P115" s="77"/>
      <c r="Q115" s="77"/>
      <c r="R115" s="77"/>
      <c r="S115" s="77"/>
      <c r="T115" s="77"/>
      <c r="U115" s="77"/>
      <c r="V115" s="77"/>
      <c r="W115" s="77"/>
      <c r="X115" s="77"/>
      <c r="Y115" s="77"/>
      <c r="Z115" s="77"/>
      <c r="AA115" s="77"/>
      <c r="AB115" s="77"/>
      <c r="AC115" s="77"/>
      <c r="AD115" s="77"/>
      <c r="AE115" s="77"/>
      <c r="AF115" s="77"/>
      <c r="AG115" s="77"/>
      <c r="AH115" s="77"/>
      <c r="AI115" s="77"/>
      <c r="AJ115" s="77"/>
    </row>
    <row r="116" spans="5:36" s="50" customFormat="1" ht="20.25">
      <c r="E116" s="61"/>
      <c r="N116" s="96"/>
      <c r="O116" s="113"/>
      <c r="P116" s="77"/>
      <c r="Q116" s="77"/>
      <c r="R116" s="77"/>
      <c r="S116" s="77"/>
      <c r="T116" s="77"/>
      <c r="U116" s="77"/>
      <c r="V116" s="77"/>
      <c r="W116" s="77"/>
      <c r="X116" s="77"/>
      <c r="Y116" s="77"/>
      <c r="Z116" s="77"/>
      <c r="AA116" s="77"/>
      <c r="AB116" s="77"/>
      <c r="AC116" s="77"/>
      <c r="AD116" s="77"/>
      <c r="AE116" s="77"/>
      <c r="AF116" s="77"/>
      <c r="AG116" s="77"/>
      <c r="AH116" s="77"/>
      <c r="AI116" s="77"/>
      <c r="AJ116" s="77"/>
    </row>
    <row r="117" spans="5:36" s="50" customFormat="1" ht="20.25">
      <c r="E117" s="61"/>
      <c r="N117" s="96"/>
      <c r="O117" s="113"/>
      <c r="P117" s="77"/>
      <c r="Q117" s="77"/>
      <c r="R117" s="77"/>
      <c r="S117" s="77"/>
      <c r="T117" s="77"/>
      <c r="U117" s="77"/>
      <c r="V117" s="77"/>
      <c r="W117" s="77"/>
      <c r="X117" s="77"/>
      <c r="Y117" s="77"/>
      <c r="Z117" s="77"/>
      <c r="AA117" s="77"/>
      <c r="AB117" s="77"/>
      <c r="AC117" s="77"/>
      <c r="AD117" s="77"/>
      <c r="AE117" s="77"/>
      <c r="AF117" s="77"/>
      <c r="AG117" s="77"/>
      <c r="AH117" s="77"/>
      <c r="AI117" s="77"/>
      <c r="AJ117" s="77"/>
    </row>
    <row r="118" spans="5:36" s="50" customFormat="1" ht="20.25">
      <c r="E118" s="61"/>
      <c r="N118" s="96"/>
      <c r="O118" s="113"/>
      <c r="P118" s="77"/>
      <c r="Q118" s="77"/>
      <c r="R118" s="77"/>
      <c r="S118" s="77"/>
      <c r="T118" s="77"/>
      <c r="U118" s="77"/>
      <c r="V118" s="77"/>
      <c r="W118" s="77"/>
      <c r="X118" s="77"/>
      <c r="Y118" s="77"/>
      <c r="Z118" s="77"/>
      <c r="AA118" s="77"/>
      <c r="AB118" s="77"/>
      <c r="AC118" s="77"/>
      <c r="AD118" s="77"/>
      <c r="AE118" s="77"/>
      <c r="AF118" s="77"/>
      <c r="AG118" s="77"/>
      <c r="AH118" s="77"/>
      <c r="AI118" s="77"/>
      <c r="AJ118" s="77"/>
    </row>
    <row r="119" spans="5:36" s="50" customFormat="1" ht="20.25">
      <c r="E119" s="61"/>
      <c r="N119" s="96"/>
      <c r="O119" s="113"/>
      <c r="P119" s="77"/>
      <c r="Q119" s="77"/>
      <c r="R119" s="77"/>
      <c r="S119" s="77"/>
      <c r="T119" s="77"/>
      <c r="U119" s="77"/>
      <c r="V119" s="77"/>
      <c r="W119" s="77"/>
      <c r="X119" s="77"/>
      <c r="Y119" s="77"/>
      <c r="Z119" s="77"/>
      <c r="AA119" s="77"/>
      <c r="AB119" s="77"/>
      <c r="AC119" s="77"/>
      <c r="AD119" s="77"/>
      <c r="AE119" s="77"/>
      <c r="AF119" s="77"/>
      <c r="AG119" s="77"/>
      <c r="AH119" s="77"/>
      <c r="AI119" s="77"/>
      <c r="AJ119" s="77"/>
    </row>
    <row r="120" spans="5:36" s="50" customFormat="1" ht="20.25">
      <c r="E120" s="61"/>
      <c r="N120" s="96"/>
      <c r="O120" s="113"/>
      <c r="P120" s="77"/>
      <c r="Q120" s="77"/>
      <c r="R120" s="77"/>
      <c r="S120" s="77"/>
      <c r="T120" s="77"/>
      <c r="U120" s="77"/>
      <c r="V120" s="77"/>
      <c r="W120" s="77"/>
      <c r="X120" s="77"/>
      <c r="Y120" s="77"/>
      <c r="Z120" s="77"/>
      <c r="AA120" s="77"/>
      <c r="AB120" s="77"/>
      <c r="AC120" s="77"/>
      <c r="AD120" s="77"/>
      <c r="AE120" s="77"/>
      <c r="AF120" s="77"/>
      <c r="AG120" s="77"/>
      <c r="AH120" s="77"/>
      <c r="AI120" s="77"/>
      <c r="AJ120" s="77"/>
    </row>
    <row r="121" spans="5:36" s="50" customFormat="1" ht="20.25">
      <c r="E121" s="61"/>
      <c r="N121" s="96"/>
      <c r="O121" s="113"/>
      <c r="P121" s="77"/>
      <c r="Q121" s="77"/>
      <c r="R121" s="77"/>
      <c r="S121" s="77"/>
      <c r="T121" s="77"/>
      <c r="U121" s="77"/>
      <c r="V121" s="77"/>
      <c r="W121" s="77"/>
      <c r="X121" s="77"/>
      <c r="Y121" s="77"/>
      <c r="Z121" s="77"/>
      <c r="AA121" s="77"/>
      <c r="AB121" s="77"/>
      <c r="AC121" s="77"/>
      <c r="AD121" s="77"/>
      <c r="AE121" s="77"/>
      <c r="AF121" s="77"/>
      <c r="AG121" s="77"/>
      <c r="AH121" s="77"/>
      <c r="AI121" s="77"/>
      <c r="AJ121" s="77"/>
    </row>
    <row r="122" spans="5:36" s="50" customFormat="1" ht="20.25">
      <c r="E122" s="61"/>
      <c r="N122" s="96"/>
      <c r="O122" s="113"/>
      <c r="P122" s="77"/>
      <c r="Q122" s="77"/>
      <c r="R122" s="77"/>
      <c r="S122" s="77"/>
      <c r="T122" s="77"/>
      <c r="U122" s="77"/>
      <c r="V122" s="77"/>
      <c r="W122" s="77"/>
      <c r="X122" s="77"/>
      <c r="Y122" s="77"/>
      <c r="Z122" s="77"/>
      <c r="AA122" s="77"/>
      <c r="AB122" s="77"/>
      <c r="AC122" s="77"/>
      <c r="AD122" s="77"/>
      <c r="AE122" s="77"/>
      <c r="AF122" s="77"/>
      <c r="AG122" s="77"/>
      <c r="AH122" s="77"/>
      <c r="AI122" s="77"/>
      <c r="AJ122" s="77"/>
    </row>
    <row r="123" spans="5:36" s="50" customFormat="1" ht="20.25">
      <c r="E123" s="61"/>
      <c r="N123" s="96"/>
      <c r="O123" s="113"/>
      <c r="P123" s="77"/>
      <c r="Q123" s="77"/>
      <c r="R123" s="77"/>
      <c r="S123" s="77"/>
      <c r="T123" s="77"/>
      <c r="U123" s="77"/>
      <c r="V123" s="77"/>
      <c r="W123" s="77"/>
      <c r="X123" s="77"/>
      <c r="Y123" s="77"/>
      <c r="Z123" s="77"/>
      <c r="AA123" s="77"/>
      <c r="AB123" s="77"/>
      <c r="AC123" s="77"/>
      <c r="AD123" s="77"/>
      <c r="AE123" s="77"/>
      <c r="AF123" s="77"/>
      <c r="AG123" s="77"/>
      <c r="AH123" s="77"/>
      <c r="AI123" s="77"/>
      <c r="AJ123" s="77"/>
    </row>
    <row r="124" spans="5:36" s="50" customFormat="1" ht="20.25">
      <c r="E124" s="61"/>
      <c r="N124" s="96"/>
      <c r="O124" s="113"/>
      <c r="P124" s="77"/>
      <c r="Q124" s="77"/>
      <c r="R124" s="77"/>
      <c r="S124" s="77"/>
      <c r="T124" s="77"/>
      <c r="U124" s="77"/>
      <c r="V124" s="77"/>
      <c r="W124" s="77"/>
      <c r="X124" s="77"/>
      <c r="Y124" s="77"/>
      <c r="Z124" s="77"/>
      <c r="AA124" s="77"/>
      <c r="AB124" s="77"/>
      <c r="AC124" s="77"/>
      <c r="AD124" s="77"/>
      <c r="AE124" s="77"/>
      <c r="AF124" s="77"/>
      <c r="AG124" s="77"/>
      <c r="AH124" s="77"/>
      <c r="AI124" s="77"/>
      <c r="AJ124" s="77"/>
    </row>
    <row r="125" spans="5:36" s="50" customFormat="1" ht="20.25">
      <c r="E125" s="61"/>
      <c r="N125" s="96"/>
      <c r="O125" s="113"/>
      <c r="P125" s="77"/>
      <c r="Q125" s="77"/>
      <c r="R125" s="77"/>
      <c r="S125" s="77"/>
      <c r="T125" s="77"/>
      <c r="U125" s="77"/>
      <c r="V125" s="77"/>
      <c r="W125" s="77"/>
      <c r="X125" s="77"/>
      <c r="Y125" s="77"/>
      <c r="Z125" s="77"/>
      <c r="AA125" s="77"/>
      <c r="AB125" s="77"/>
      <c r="AC125" s="77"/>
      <c r="AD125" s="77"/>
      <c r="AE125" s="77"/>
      <c r="AF125" s="77"/>
      <c r="AG125" s="77"/>
      <c r="AH125" s="77"/>
      <c r="AI125" s="77"/>
      <c r="AJ125" s="77"/>
    </row>
    <row r="126" spans="5:36" s="50" customFormat="1" ht="20.25">
      <c r="E126" s="61"/>
      <c r="N126" s="96"/>
      <c r="O126" s="113"/>
      <c r="P126" s="77"/>
      <c r="Q126" s="77"/>
      <c r="R126" s="77"/>
      <c r="S126" s="77"/>
      <c r="T126" s="77"/>
      <c r="U126" s="77"/>
      <c r="V126" s="77"/>
      <c r="W126" s="77"/>
      <c r="X126" s="77"/>
      <c r="Y126" s="77"/>
      <c r="Z126" s="77"/>
      <c r="AA126" s="77"/>
      <c r="AB126" s="77"/>
      <c r="AC126" s="77"/>
      <c r="AD126" s="77"/>
      <c r="AE126" s="77"/>
      <c r="AF126" s="77"/>
      <c r="AG126" s="77"/>
      <c r="AH126" s="77"/>
      <c r="AI126" s="77"/>
      <c r="AJ126" s="77"/>
    </row>
    <row r="127" spans="5:36" s="50" customFormat="1" ht="20.25">
      <c r="E127" s="61"/>
      <c r="N127" s="96"/>
      <c r="O127" s="113"/>
      <c r="P127" s="77"/>
      <c r="Q127" s="77"/>
      <c r="R127" s="77"/>
      <c r="S127" s="77"/>
      <c r="T127" s="77"/>
      <c r="U127" s="77"/>
      <c r="V127" s="77"/>
      <c r="W127" s="77"/>
      <c r="X127" s="77"/>
      <c r="Y127" s="77"/>
      <c r="Z127" s="77"/>
      <c r="AA127" s="77"/>
      <c r="AB127" s="77"/>
      <c r="AC127" s="77"/>
      <c r="AD127" s="77"/>
      <c r="AE127" s="77"/>
      <c r="AF127" s="77"/>
      <c r="AG127" s="77"/>
      <c r="AH127" s="77"/>
      <c r="AI127" s="77"/>
      <c r="AJ127" s="77"/>
    </row>
    <row r="128" spans="5:36" s="50" customFormat="1" ht="20.25">
      <c r="E128" s="61"/>
      <c r="N128" s="96"/>
      <c r="O128" s="113"/>
      <c r="P128" s="77"/>
      <c r="Q128" s="77"/>
      <c r="R128" s="77"/>
      <c r="S128" s="77"/>
      <c r="T128" s="77"/>
      <c r="U128" s="77"/>
      <c r="V128" s="77"/>
      <c r="W128" s="77"/>
      <c r="X128" s="77"/>
      <c r="Y128" s="77"/>
      <c r="Z128" s="77"/>
      <c r="AA128" s="77"/>
      <c r="AB128" s="77"/>
      <c r="AC128" s="77"/>
      <c r="AD128" s="77"/>
      <c r="AE128" s="77"/>
      <c r="AF128" s="77"/>
      <c r="AG128" s="77"/>
      <c r="AH128" s="77"/>
      <c r="AI128" s="77"/>
      <c r="AJ128" s="77"/>
    </row>
    <row r="129" spans="5:36" s="50" customFormat="1" ht="20.25">
      <c r="E129" s="61"/>
      <c r="N129" s="96"/>
      <c r="O129" s="113"/>
      <c r="P129" s="77"/>
      <c r="Q129" s="77"/>
      <c r="R129" s="77"/>
      <c r="S129" s="77"/>
      <c r="T129" s="77"/>
      <c r="U129" s="77"/>
      <c r="V129" s="77"/>
      <c r="W129" s="77"/>
      <c r="X129" s="77"/>
      <c r="Y129" s="77"/>
      <c r="Z129" s="77"/>
      <c r="AA129" s="77"/>
      <c r="AB129" s="77"/>
      <c r="AC129" s="77"/>
      <c r="AD129" s="77"/>
      <c r="AE129" s="77"/>
      <c r="AF129" s="77"/>
      <c r="AG129" s="77"/>
      <c r="AH129" s="77"/>
      <c r="AI129" s="77"/>
      <c r="AJ129" s="77"/>
    </row>
    <row r="130" spans="5:36" s="50" customFormat="1" ht="20.25">
      <c r="E130" s="61"/>
      <c r="N130" s="96"/>
      <c r="O130" s="113"/>
      <c r="P130" s="77"/>
      <c r="Q130" s="77"/>
      <c r="R130" s="77"/>
      <c r="S130" s="77"/>
      <c r="T130" s="77"/>
      <c r="U130" s="77"/>
      <c r="V130" s="77"/>
      <c r="W130" s="77"/>
      <c r="X130" s="77"/>
      <c r="Y130" s="77"/>
      <c r="Z130" s="77"/>
      <c r="AA130" s="77"/>
      <c r="AB130" s="77"/>
      <c r="AC130" s="77"/>
      <c r="AD130" s="77"/>
      <c r="AE130" s="77"/>
      <c r="AF130" s="77"/>
      <c r="AG130" s="77"/>
      <c r="AH130" s="77"/>
      <c r="AI130" s="77"/>
      <c r="AJ130" s="77"/>
    </row>
    <row r="131" spans="5:36" s="50" customFormat="1" ht="20.25">
      <c r="E131" s="61"/>
      <c r="N131" s="96"/>
      <c r="O131" s="113"/>
      <c r="P131" s="77"/>
      <c r="Q131" s="77"/>
      <c r="R131" s="77"/>
      <c r="S131" s="77"/>
      <c r="T131" s="77"/>
      <c r="U131" s="77"/>
      <c r="V131" s="77"/>
      <c r="W131" s="77"/>
      <c r="X131" s="77"/>
      <c r="Y131" s="77"/>
      <c r="Z131" s="77"/>
      <c r="AA131" s="77"/>
      <c r="AB131" s="77"/>
      <c r="AC131" s="77"/>
      <c r="AD131" s="77"/>
      <c r="AE131" s="77"/>
      <c r="AF131" s="77"/>
      <c r="AG131" s="77"/>
      <c r="AH131" s="77"/>
      <c r="AI131" s="77"/>
      <c r="AJ131" s="77"/>
    </row>
    <row r="132" spans="5:36" s="50" customFormat="1" ht="20.25">
      <c r="E132" s="61"/>
      <c r="N132" s="96"/>
      <c r="O132" s="113"/>
      <c r="P132" s="77"/>
      <c r="Q132" s="77"/>
      <c r="R132" s="77"/>
      <c r="S132" s="77"/>
      <c r="T132" s="77"/>
      <c r="U132" s="77"/>
      <c r="V132" s="77"/>
      <c r="W132" s="77"/>
      <c r="X132" s="77"/>
      <c r="Y132" s="77"/>
      <c r="Z132" s="77"/>
      <c r="AA132" s="77"/>
      <c r="AB132" s="77"/>
      <c r="AC132" s="77"/>
      <c r="AD132" s="77"/>
      <c r="AE132" s="77"/>
      <c r="AF132" s="77"/>
      <c r="AG132" s="77"/>
      <c r="AH132" s="77"/>
      <c r="AI132" s="77"/>
      <c r="AJ132" s="77"/>
    </row>
    <row r="133" spans="5:36" s="50" customFormat="1" ht="20.25">
      <c r="E133" s="61"/>
      <c r="N133" s="96"/>
      <c r="O133" s="113"/>
      <c r="P133" s="77"/>
      <c r="Q133" s="77"/>
      <c r="R133" s="77"/>
      <c r="S133" s="77"/>
      <c r="T133" s="77"/>
      <c r="U133" s="77"/>
      <c r="V133" s="77"/>
      <c r="W133" s="77"/>
      <c r="X133" s="77"/>
      <c r="Y133" s="77"/>
      <c r="Z133" s="77"/>
      <c r="AA133" s="77"/>
      <c r="AB133" s="77"/>
      <c r="AC133" s="77"/>
      <c r="AD133" s="77"/>
      <c r="AE133" s="77"/>
      <c r="AF133" s="77"/>
      <c r="AG133" s="77"/>
      <c r="AH133" s="77"/>
      <c r="AI133" s="77"/>
      <c r="AJ133" s="77"/>
    </row>
    <row r="134" spans="5:36" s="50" customFormat="1" ht="20.25">
      <c r="E134" s="61"/>
      <c r="N134" s="96"/>
      <c r="O134" s="113"/>
      <c r="P134" s="77"/>
      <c r="Q134" s="77"/>
      <c r="R134" s="77"/>
      <c r="S134" s="77"/>
      <c r="T134" s="77"/>
      <c r="U134" s="77"/>
      <c r="V134" s="77"/>
      <c r="W134" s="77"/>
      <c r="X134" s="77"/>
      <c r="Y134" s="77"/>
      <c r="Z134" s="77"/>
      <c r="AA134" s="77"/>
      <c r="AB134" s="77"/>
      <c r="AC134" s="77"/>
      <c r="AD134" s="77"/>
      <c r="AE134" s="77"/>
      <c r="AF134" s="77"/>
      <c r="AG134" s="77"/>
      <c r="AH134" s="77"/>
      <c r="AI134" s="77"/>
      <c r="AJ134" s="77"/>
    </row>
    <row r="135" spans="5:36" s="50" customFormat="1" ht="20.25">
      <c r="E135" s="61"/>
      <c r="N135" s="96"/>
      <c r="O135" s="113"/>
      <c r="P135" s="77"/>
      <c r="Q135" s="77"/>
      <c r="R135" s="77"/>
      <c r="S135" s="77"/>
      <c r="T135" s="77"/>
      <c r="U135" s="77"/>
      <c r="V135" s="77"/>
      <c r="W135" s="77"/>
      <c r="X135" s="77"/>
      <c r="Y135" s="77"/>
      <c r="Z135" s="77"/>
      <c r="AA135" s="77"/>
      <c r="AB135" s="77"/>
      <c r="AC135" s="77"/>
      <c r="AD135" s="77"/>
      <c r="AE135" s="77"/>
      <c r="AF135" s="77"/>
      <c r="AG135" s="77"/>
      <c r="AH135" s="77"/>
      <c r="AI135" s="77"/>
      <c r="AJ135" s="77"/>
    </row>
    <row r="136" spans="5:36" s="50" customFormat="1" ht="20.25">
      <c r="E136" s="61"/>
      <c r="N136" s="96"/>
      <c r="O136" s="113"/>
      <c r="P136" s="77"/>
      <c r="Q136" s="77"/>
      <c r="R136" s="77"/>
      <c r="S136" s="77"/>
      <c r="T136" s="77"/>
      <c r="U136" s="77"/>
      <c r="V136" s="77"/>
      <c r="W136" s="77"/>
      <c r="X136" s="77"/>
      <c r="Y136" s="77"/>
      <c r="Z136" s="77"/>
      <c r="AA136" s="77"/>
      <c r="AB136" s="77"/>
      <c r="AC136" s="77"/>
      <c r="AD136" s="77"/>
      <c r="AE136" s="77"/>
      <c r="AF136" s="77"/>
      <c r="AG136" s="77"/>
      <c r="AH136" s="77"/>
      <c r="AI136" s="77"/>
      <c r="AJ136" s="77"/>
    </row>
    <row r="137" spans="5:36" s="50" customFormat="1" ht="20.25">
      <c r="E137" s="61"/>
      <c r="N137" s="96"/>
      <c r="O137" s="113"/>
      <c r="P137" s="77"/>
      <c r="Q137" s="77"/>
      <c r="R137" s="77"/>
      <c r="S137" s="77"/>
      <c r="T137" s="77"/>
      <c r="U137" s="77"/>
      <c r="V137" s="77"/>
      <c r="W137" s="77"/>
      <c r="X137" s="77"/>
      <c r="Y137" s="77"/>
      <c r="Z137" s="77"/>
      <c r="AA137" s="77"/>
      <c r="AB137" s="77"/>
      <c r="AC137" s="77"/>
      <c r="AD137" s="77"/>
      <c r="AE137" s="77"/>
      <c r="AF137" s="77"/>
      <c r="AG137" s="77"/>
      <c r="AH137" s="77"/>
      <c r="AI137" s="77"/>
      <c r="AJ137" s="77"/>
    </row>
    <row r="138" spans="5:36" s="50" customFormat="1" ht="20.25">
      <c r="E138" s="61"/>
      <c r="N138" s="96"/>
      <c r="O138" s="113"/>
      <c r="P138" s="77"/>
      <c r="Q138" s="77"/>
      <c r="R138" s="77"/>
      <c r="S138" s="77"/>
      <c r="T138" s="77"/>
      <c r="U138" s="77"/>
      <c r="V138" s="77"/>
      <c r="W138" s="77"/>
      <c r="X138" s="77"/>
      <c r="Y138" s="77"/>
      <c r="Z138" s="77"/>
      <c r="AA138" s="77"/>
      <c r="AB138" s="77"/>
      <c r="AC138" s="77"/>
      <c r="AD138" s="77"/>
      <c r="AE138" s="77"/>
      <c r="AF138" s="77"/>
      <c r="AG138" s="77"/>
      <c r="AH138" s="77"/>
      <c r="AI138" s="77"/>
      <c r="AJ138" s="77"/>
    </row>
    <row r="139" spans="5:36" s="50" customFormat="1" ht="20.25">
      <c r="E139" s="61"/>
      <c r="N139" s="96"/>
      <c r="O139" s="113"/>
      <c r="P139" s="77"/>
      <c r="Q139" s="77"/>
      <c r="R139" s="77"/>
      <c r="S139" s="77"/>
      <c r="T139" s="77"/>
      <c r="U139" s="77"/>
      <c r="V139" s="77"/>
      <c r="W139" s="77"/>
      <c r="X139" s="77"/>
      <c r="Y139" s="77"/>
      <c r="Z139" s="77"/>
      <c r="AA139" s="77"/>
      <c r="AB139" s="77"/>
      <c r="AC139" s="77"/>
      <c r="AD139" s="77"/>
      <c r="AE139" s="77"/>
      <c r="AF139" s="77"/>
      <c r="AG139" s="77"/>
      <c r="AH139" s="77"/>
      <c r="AI139" s="77"/>
      <c r="AJ139" s="77"/>
    </row>
    <row r="140" spans="5:36" s="50" customFormat="1" ht="20.25">
      <c r="E140" s="61"/>
      <c r="N140" s="96"/>
      <c r="O140" s="113"/>
      <c r="P140" s="77"/>
      <c r="Q140" s="77"/>
      <c r="R140" s="77"/>
      <c r="S140" s="77"/>
      <c r="T140" s="77"/>
      <c r="U140" s="77"/>
      <c r="V140" s="77"/>
      <c r="W140" s="77"/>
      <c r="X140" s="77"/>
      <c r="Y140" s="77"/>
      <c r="Z140" s="77"/>
      <c r="AA140" s="77"/>
      <c r="AB140" s="77"/>
      <c r="AC140" s="77"/>
      <c r="AD140" s="77"/>
      <c r="AE140" s="77"/>
      <c r="AF140" s="77"/>
      <c r="AG140" s="77"/>
      <c r="AH140" s="77"/>
      <c r="AI140" s="77"/>
      <c r="AJ140" s="77"/>
    </row>
    <row r="141" spans="5:36" s="50" customFormat="1" ht="20.25">
      <c r="E141" s="61"/>
      <c r="N141" s="96"/>
      <c r="O141" s="113"/>
      <c r="P141" s="77"/>
      <c r="Q141" s="77"/>
      <c r="R141" s="77"/>
      <c r="S141" s="77"/>
      <c r="T141" s="77"/>
      <c r="U141" s="77"/>
      <c r="V141" s="77"/>
      <c r="W141" s="77"/>
      <c r="X141" s="77"/>
      <c r="Y141" s="77"/>
      <c r="Z141" s="77"/>
      <c r="AA141" s="77"/>
      <c r="AB141" s="77"/>
      <c r="AC141" s="77"/>
      <c r="AD141" s="77"/>
      <c r="AE141" s="77"/>
      <c r="AF141" s="77"/>
      <c r="AG141" s="77"/>
      <c r="AH141" s="77"/>
      <c r="AI141" s="77"/>
      <c r="AJ141" s="77"/>
    </row>
    <row r="142" spans="5:36" s="50" customFormat="1" ht="20.25">
      <c r="E142" s="61"/>
      <c r="N142" s="96"/>
      <c r="O142" s="113"/>
      <c r="P142" s="77"/>
      <c r="Q142" s="77"/>
      <c r="R142" s="77"/>
      <c r="S142" s="77"/>
      <c r="T142" s="77"/>
      <c r="U142" s="77"/>
      <c r="V142" s="77"/>
      <c r="W142" s="77"/>
      <c r="X142" s="77"/>
      <c r="Y142" s="77"/>
      <c r="Z142" s="77"/>
      <c r="AA142" s="77"/>
      <c r="AB142" s="77"/>
      <c r="AC142" s="77"/>
      <c r="AD142" s="77"/>
      <c r="AE142" s="77"/>
      <c r="AF142" s="77"/>
      <c r="AG142" s="77"/>
      <c r="AH142" s="77"/>
      <c r="AI142" s="77"/>
      <c r="AJ142" s="77"/>
    </row>
    <row r="143" spans="5:36" s="50" customFormat="1" ht="20.25">
      <c r="E143" s="61"/>
      <c r="N143" s="96"/>
      <c r="O143" s="113"/>
      <c r="P143" s="77"/>
      <c r="Q143" s="77"/>
      <c r="R143" s="77"/>
      <c r="S143" s="77"/>
      <c r="T143" s="77"/>
      <c r="U143" s="77"/>
      <c r="V143" s="77"/>
      <c r="W143" s="77"/>
      <c r="X143" s="77"/>
      <c r="Y143" s="77"/>
      <c r="Z143" s="77"/>
      <c r="AA143" s="77"/>
      <c r="AB143" s="77"/>
      <c r="AC143" s="77"/>
      <c r="AD143" s="77"/>
      <c r="AE143" s="77"/>
      <c r="AF143" s="77"/>
      <c r="AG143" s="77"/>
      <c r="AH143" s="77"/>
      <c r="AI143" s="77"/>
      <c r="AJ143" s="77"/>
    </row>
    <row r="144" spans="5:36" s="50" customFormat="1" ht="20.25">
      <c r="E144" s="61"/>
      <c r="N144" s="96"/>
      <c r="O144" s="113"/>
      <c r="P144" s="77"/>
      <c r="Q144" s="77"/>
      <c r="R144" s="77"/>
      <c r="S144" s="77"/>
      <c r="T144" s="77"/>
      <c r="U144" s="77"/>
      <c r="V144" s="77"/>
      <c r="W144" s="77"/>
      <c r="X144" s="77"/>
      <c r="Y144" s="77"/>
      <c r="Z144" s="77"/>
      <c r="AA144" s="77"/>
      <c r="AB144" s="77"/>
      <c r="AC144" s="77"/>
      <c r="AD144" s="77"/>
      <c r="AE144" s="77"/>
      <c r="AF144" s="77"/>
      <c r="AG144" s="77"/>
      <c r="AH144" s="77"/>
      <c r="AI144" s="77"/>
      <c r="AJ144" s="77"/>
    </row>
    <row r="145" spans="5:36" s="50" customFormat="1" ht="20.25">
      <c r="E145" s="61"/>
      <c r="N145" s="96"/>
      <c r="O145" s="113"/>
      <c r="P145" s="77"/>
      <c r="Q145" s="77"/>
      <c r="R145" s="77"/>
      <c r="S145" s="77"/>
      <c r="T145" s="77"/>
      <c r="U145" s="77"/>
      <c r="V145" s="77"/>
      <c r="W145" s="77"/>
      <c r="X145" s="77"/>
      <c r="Y145" s="77"/>
      <c r="Z145" s="77"/>
      <c r="AA145" s="77"/>
      <c r="AB145" s="77"/>
      <c r="AC145" s="77"/>
      <c r="AD145" s="77"/>
      <c r="AE145" s="77"/>
      <c r="AF145" s="77"/>
      <c r="AG145" s="77"/>
      <c r="AH145" s="77"/>
      <c r="AI145" s="77"/>
      <c r="AJ145" s="77"/>
    </row>
    <row r="146" spans="5:36" s="50" customFormat="1" ht="20.25">
      <c r="E146" s="61"/>
      <c r="N146" s="96"/>
      <c r="O146" s="113"/>
      <c r="P146" s="77"/>
      <c r="Q146" s="77"/>
      <c r="R146" s="77"/>
      <c r="S146" s="77"/>
      <c r="T146" s="77"/>
      <c r="U146" s="77"/>
      <c r="V146" s="77"/>
      <c r="W146" s="77"/>
      <c r="X146" s="77"/>
      <c r="Y146" s="77"/>
      <c r="Z146" s="77"/>
      <c r="AA146" s="77"/>
      <c r="AB146" s="77"/>
      <c r="AC146" s="77"/>
      <c r="AD146" s="77"/>
      <c r="AE146" s="77"/>
      <c r="AF146" s="77"/>
      <c r="AG146" s="77"/>
      <c r="AH146" s="77"/>
      <c r="AI146" s="77"/>
      <c r="AJ146" s="77"/>
    </row>
    <row r="147" spans="5:36" s="50" customFormat="1" ht="20.25">
      <c r="E147" s="61"/>
      <c r="N147" s="96"/>
      <c r="O147" s="113"/>
      <c r="P147" s="77"/>
      <c r="Q147" s="77"/>
      <c r="R147" s="77"/>
      <c r="S147" s="77"/>
      <c r="T147" s="77"/>
      <c r="U147" s="77"/>
      <c r="V147" s="77"/>
      <c r="W147" s="77"/>
      <c r="X147" s="77"/>
      <c r="Y147" s="77"/>
      <c r="Z147" s="77"/>
      <c r="AA147" s="77"/>
      <c r="AB147" s="77"/>
      <c r="AC147" s="77"/>
      <c r="AD147" s="77"/>
      <c r="AE147" s="77"/>
      <c r="AF147" s="77"/>
      <c r="AG147" s="77"/>
      <c r="AH147" s="77"/>
      <c r="AI147" s="77"/>
      <c r="AJ147" s="77"/>
    </row>
    <row r="148" spans="5:36" s="50" customFormat="1" ht="20.25">
      <c r="E148" s="61"/>
      <c r="N148" s="96"/>
      <c r="O148" s="113"/>
      <c r="P148" s="77"/>
      <c r="Q148" s="77"/>
      <c r="R148" s="77"/>
      <c r="S148" s="77"/>
      <c r="T148" s="77"/>
      <c r="U148" s="77"/>
      <c r="V148" s="77"/>
      <c r="W148" s="77"/>
      <c r="X148" s="77"/>
      <c r="Y148" s="77"/>
      <c r="Z148" s="77"/>
      <c r="AA148" s="77"/>
      <c r="AB148" s="77"/>
      <c r="AC148" s="77"/>
      <c r="AD148" s="77"/>
      <c r="AE148" s="77"/>
      <c r="AF148" s="77"/>
      <c r="AG148" s="77"/>
      <c r="AH148" s="77"/>
      <c r="AI148" s="77"/>
      <c r="AJ148" s="77"/>
    </row>
    <row r="149" spans="5:36" s="50" customFormat="1" ht="20.25">
      <c r="E149" s="61"/>
      <c r="N149" s="96"/>
      <c r="O149" s="113"/>
      <c r="P149" s="77"/>
      <c r="Q149" s="77"/>
      <c r="R149" s="77"/>
      <c r="S149" s="77"/>
      <c r="T149" s="77"/>
      <c r="U149" s="77"/>
      <c r="V149" s="77"/>
      <c r="W149" s="77"/>
      <c r="X149" s="77"/>
      <c r="Y149" s="77"/>
      <c r="Z149" s="77"/>
      <c r="AA149" s="77"/>
      <c r="AB149" s="77"/>
      <c r="AC149" s="77"/>
      <c r="AD149" s="77"/>
      <c r="AE149" s="77"/>
      <c r="AF149" s="77"/>
      <c r="AG149" s="77"/>
      <c r="AH149" s="77"/>
      <c r="AI149" s="77"/>
      <c r="AJ149" s="77"/>
    </row>
    <row r="150" spans="5:36" s="50" customFormat="1" ht="20.25">
      <c r="E150" s="61"/>
      <c r="N150" s="96"/>
      <c r="O150" s="113"/>
      <c r="P150" s="77"/>
      <c r="Q150" s="77"/>
      <c r="R150" s="77"/>
      <c r="S150" s="77"/>
      <c r="T150" s="77"/>
      <c r="U150" s="77"/>
      <c r="V150" s="77"/>
      <c r="W150" s="77"/>
      <c r="X150" s="77"/>
      <c r="Y150" s="77"/>
      <c r="Z150" s="77"/>
      <c r="AA150" s="77"/>
      <c r="AB150" s="77"/>
      <c r="AC150" s="77"/>
      <c r="AD150" s="77"/>
      <c r="AE150" s="77"/>
      <c r="AF150" s="77"/>
      <c r="AG150" s="77"/>
      <c r="AH150" s="77"/>
      <c r="AI150" s="77"/>
      <c r="AJ150" s="77"/>
    </row>
    <row r="151" spans="5:36" s="50" customFormat="1" ht="20.25">
      <c r="E151" s="61"/>
      <c r="N151" s="96"/>
      <c r="O151" s="113"/>
      <c r="P151" s="77"/>
      <c r="Q151" s="77"/>
      <c r="R151" s="77"/>
      <c r="S151" s="77"/>
      <c r="T151" s="77"/>
      <c r="U151" s="77"/>
      <c r="V151" s="77"/>
      <c r="W151" s="77"/>
      <c r="X151" s="77"/>
      <c r="Y151" s="77"/>
      <c r="Z151" s="77"/>
      <c r="AA151" s="77"/>
      <c r="AB151" s="77"/>
      <c r="AC151" s="77"/>
      <c r="AD151" s="77"/>
      <c r="AE151" s="77"/>
      <c r="AF151" s="77"/>
      <c r="AG151" s="77"/>
      <c r="AH151" s="77"/>
      <c r="AI151" s="77"/>
      <c r="AJ151" s="77"/>
    </row>
    <row r="152" spans="5:36" s="50" customFormat="1" ht="20.25">
      <c r="E152" s="61"/>
      <c r="N152" s="96"/>
      <c r="O152" s="113"/>
      <c r="P152" s="77"/>
      <c r="Q152" s="77"/>
      <c r="R152" s="77"/>
      <c r="S152" s="77"/>
      <c r="T152" s="77"/>
      <c r="U152" s="77"/>
      <c r="V152" s="77"/>
      <c r="W152" s="77"/>
      <c r="X152" s="77"/>
      <c r="Y152" s="77"/>
      <c r="Z152" s="77"/>
      <c r="AA152" s="77"/>
      <c r="AB152" s="77"/>
      <c r="AC152" s="77"/>
      <c r="AD152" s="77"/>
      <c r="AE152" s="77"/>
      <c r="AF152" s="77"/>
      <c r="AG152" s="77"/>
      <c r="AH152" s="77"/>
      <c r="AI152" s="77"/>
      <c r="AJ152" s="77"/>
    </row>
    <row r="153" spans="5:36" s="50" customFormat="1" ht="20.25">
      <c r="E153" s="61"/>
      <c r="N153" s="96"/>
      <c r="O153" s="113"/>
      <c r="P153" s="77"/>
      <c r="Q153" s="77"/>
      <c r="R153" s="77"/>
      <c r="S153" s="77"/>
      <c r="T153" s="77"/>
      <c r="U153" s="77"/>
      <c r="V153" s="77"/>
      <c r="W153" s="77"/>
      <c r="X153" s="77"/>
      <c r="Y153" s="77"/>
      <c r="Z153" s="77"/>
      <c r="AA153" s="77"/>
      <c r="AB153" s="77"/>
      <c r="AC153" s="77"/>
      <c r="AD153" s="77"/>
      <c r="AE153" s="77"/>
      <c r="AF153" s="77"/>
      <c r="AG153" s="77"/>
      <c r="AH153" s="77"/>
      <c r="AI153" s="77"/>
      <c r="AJ153" s="77"/>
    </row>
    <row r="154" spans="5:36" s="50" customFormat="1" ht="20.25">
      <c r="E154" s="61"/>
      <c r="N154" s="96"/>
      <c r="O154" s="113"/>
      <c r="P154" s="77"/>
      <c r="Q154" s="77"/>
      <c r="R154" s="77"/>
      <c r="S154" s="77"/>
      <c r="T154" s="77"/>
      <c r="U154" s="77"/>
      <c r="V154" s="77"/>
      <c r="W154" s="77"/>
      <c r="X154" s="77"/>
      <c r="Y154" s="77"/>
      <c r="Z154" s="77"/>
      <c r="AA154" s="77"/>
      <c r="AB154" s="77"/>
      <c r="AC154" s="77"/>
      <c r="AD154" s="77"/>
      <c r="AE154" s="77"/>
      <c r="AF154" s="77"/>
      <c r="AG154" s="77"/>
      <c r="AH154" s="77"/>
      <c r="AI154" s="77"/>
      <c r="AJ154" s="77"/>
    </row>
    <row r="155" spans="5:36" s="50" customFormat="1" ht="20.25">
      <c r="E155" s="61"/>
      <c r="N155" s="96"/>
      <c r="O155" s="113"/>
      <c r="P155" s="77"/>
      <c r="Q155" s="77"/>
      <c r="R155" s="77"/>
      <c r="S155" s="77"/>
      <c r="T155" s="77"/>
      <c r="U155" s="77"/>
      <c r="V155" s="77"/>
      <c r="W155" s="77"/>
      <c r="X155" s="77"/>
      <c r="Y155" s="77"/>
      <c r="Z155" s="77"/>
      <c r="AA155" s="77"/>
      <c r="AB155" s="77"/>
      <c r="AC155" s="77"/>
      <c r="AD155" s="77"/>
      <c r="AE155" s="77"/>
      <c r="AF155" s="77"/>
      <c r="AG155" s="77"/>
      <c r="AH155" s="77"/>
      <c r="AI155" s="77"/>
      <c r="AJ155" s="77"/>
    </row>
    <row r="156" spans="5:36" s="50" customFormat="1" ht="20.25">
      <c r="E156" s="61"/>
      <c r="N156" s="96"/>
      <c r="O156" s="113"/>
      <c r="P156" s="77"/>
      <c r="Q156" s="77"/>
      <c r="R156" s="77"/>
      <c r="S156" s="77"/>
      <c r="T156" s="77"/>
      <c r="U156" s="77"/>
      <c r="V156" s="77"/>
      <c r="W156" s="77"/>
      <c r="X156" s="77"/>
      <c r="Y156" s="77"/>
      <c r="Z156" s="77"/>
      <c r="AA156" s="77"/>
      <c r="AB156" s="77"/>
      <c r="AC156" s="77"/>
      <c r="AD156" s="77"/>
      <c r="AE156" s="77"/>
      <c r="AF156" s="77"/>
      <c r="AG156" s="77"/>
      <c r="AH156" s="77"/>
      <c r="AI156" s="77"/>
      <c r="AJ156" s="77"/>
    </row>
    <row r="157" spans="5:36" s="50" customFormat="1" ht="20.25">
      <c r="E157" s="61"/>
      <c r="N157" s="96"/>
      <c r="O157" s="113"/>
      <c r="P157" s="77"/>
      <c r="Q157" s="77"/>
      <c r="R157" s="77"/>
      <c r="S157" s="77"/>
      <c r="T157" s="77"/>
      <c r="U157" s="77"/>
      <c r="V157" s="77"/>
      <c r="W157" s="77"/>
      <c r="X157" s="77"/>
      <c r="Y157" s="77"/>
      <c r="Z157" s="77"/>
      <c r="AA157" s="77"/>
      <c r="AB157" s="77"/>
      <c r="AC157" s="77"/>
      <c r="AD157" s="77"/>
      <c r="AE157" s="77"/>
      <c r="AF157" s="77"/>
      <c r="AG157" s="77"/>
      <c r="AH157" s="77"/>
      <c r="AI157" s="77"/>
      <c r="AJ157" s="77"/>
    </row>
    <row r="158" spans="5:36" s="50" customFormat="1" ht="20.25">
      <c r="E158" s="61"/>
      <c r="N158" s="96"/>
      <c r="O158" s="113"/>
      <c r="P158" s="77"/>
      <c r="Q158" s="77"/>
      <c r="R158" s="77"/>
      <c r="S158" s="77"/>
      <c r="T158" s="77"/>
      <c r="U158" s="77"/>
      <c r="V158" s="77"/>
      <c r="W158" s="77"/>
      <c r="X158" s="77"/>
      <c r="Y158" s="77"/>
      <c r="Z158" s="77"/>
      <c r="AA158" s="77"/>
      <c r="AB158" s="77"/>
      <c r="AC158" s="77"/>
      <c r="AD158" s="77"/>
      <c r="AE158" s="77"/>
      <c r="AF158" s="77"/>
      <c r="AG158" s="77"/>
      <c r="AH158" s="77"/>
      <c r="AI158" s="77"/>
      <c r="AJ158" s="77"/>
    </row>
    <row r="159" spans="5:36" s="50" customFormat="1" ht="20.25">
      <c r="E159" s="61"/>
      <c r="N159" s="96"/>
      <c r="O159" s="113"/>
      <c r="P159" s="77"/>
      <c r="Q159" s="77"/>
      <c r="R159" s="77"/>
      <c r="S159" s="77"/>
      <c r="T159" s="77"/>
      <c r="U159" s="77"/>
      <c r="V159" s="77"/>
      <c r="W159" s="77"/>
      <c r="X159" s="77"/>
      <c r="Y159" s="77"/>
      <c r="Z159" s="77"/>
      <c r="AA159" s="77"/>
      <c r="AB159" s="77"/>
      <c r="AC159" s="77"/>
      <c r="AD159" s="77"/>
      <c r="AE159" s="77"/>
      <c r="AF159" s="77"/>
      <c r="AG159" s="77"/>
      <c r="AH159" s="77"/>
      <c r="AI159" s="77"/>
      <c r="AJ159" s="77"/>
    </row>
    <row r="160" spans="5:36" s="50" customFormat="1" ht="20.25">
      <c r="E160" s="61"/>
      <c r="N160" s="96"/>
      <c r="O160" s="113"/>
      <c r="P160" s="77"/>
      <c r="Q160" s="77"/>
      <c r="R160" s="77"/>
      <c r="S160" s="77"/>
      <c r="T160" s="77"/>
      <c r="U160" s="77"/>
      <c r="V160" s="77"/>
      <c r="W160" s="77"/>
      <c r="X160" s="77"/>
      <c r="Y160" s="77"/>
      <c r="Z160" s="77"/>
      <c r="AA160" s="77"/>
      <c r="AB160" s="77"/>
      <c r="AC160" s="77"/>
      <c r="AD160" s="77"/>
      <c r="AE160" s="77"/>
      <c r="AF160" s="77"/>
      <c r="AG160" s="77"/>
      <c r="AH160" s="77"/>
      <c r="AI160" s="77"/>
      <c r="AJ160" s="77"/>
    </row>
    <row r="161" spans="5:36" s="50" customFormat="1" ht="20.25">
      <c r="E161" s="61"/>
      <c r="N161" s="96"/>
      <c r="O161" s="113"/>
      <c r="P161" s="77"/>
      <c r="Q161" s="77"/>
      <c r="R161" s="77"/>
      <c r="S161" s="77"/>
      <c r="T161" s="77"/>
      <c r="U161" s="77"/>
      <c r="V161" s="77"/>
      <c r="W161" s="77"/>
      <c r="X161" s="77"/>
      <c r="Y161" s="77"/>
      <c r="Z161" s="77"/>
      <c r="AA161" s="77"/>
      <c r="AB161" s="77"/>
      <c r="AC161" s="77"/>
      <c r="AD161" s="77"/>
      <c r="AE161" s="77"/>
      <c r="AF161" s="77"/>
      <c r="AG161" s="77"/>
      <c r="AH161" s="77"/>
      <c r="AI161" s="77"/>
      <c r="AJ161" s="77"/>
    </row>
    <row r="162" spans="5:36" s="50" customFormat="1" ht="20.25">
      <c r="E162" s="61"/>
      <c r="N162" s="96"/>
      <c r="O162" s="113"/>
      <c r="P162" s="77"/>
      <c r="Q162" s="77"/>
      <c r="R162" s="77"/>
      <c r="S162" s="77"/>
      <c r="T162" s="77"/>
      <c r="U162" s="77"/>
      <c r="V162" s="77"/>
      <c r="W162" s="77"/>
      <c r="X162" s="77"/>
      <c r="Y162" s="77"/>
      <c r="Z162" s="77"/>
      <c r="AA162" s="77"/>
      <c r="AB162" s="77"/>
      <c r="AC162" s="77"/>
      <c r="AD162" s="77"/>
      <c r="AE162" s="77"/>
      <c r="AF162" s="77"/>
      <c r="AG162" s="77"/>
      <c r="AH162" s="77"/>
      <c r="AI162" s="77"/>
      <c r="AJ162" s="77"/>
    </row>
    <row r="163" spans="5:36" s="50" customFormat="1" ht="20.25">
      <c r="E163" s="61"/>
      <c r="N163" s="96"/>
      <c r="O163" s="113"/>
      <c r="P163" s="77"/>
      <c r="Q163" s="77"/>
      <c r="R163" s="77"/>
      <c r="S163" s="77"/>
      <c r="T163" s="77"/>
      <c r="U163" s="77"/>
      <c r="V163" s="77"/>
      <c r="W163" s="77"/>
      <c r="X163" s="77"/>
      <c r="Y163" s="77"/>
      <c r="Z163" s="77"/>
      <c r="AA163" s="77"/>
      <c r="AB163" s="77"/>
      <c r="AC163" s="77"/>
      <c r="AD163" s="77"/>
      <c r="AE163" s="77"/>
      <c r="AF163" s="77"/>
      <c r="AG163" s="77"/>
      <c r="AH163" s="77"/>
      <c r="AI163" s="77"/>
      <c r="AJ163" s="77"/>
    </row>
    <row r="164" spans="5:36" s="50" customFormat="1" ht="20.25">
      <c r="E164" s="61"/>
      <c r="N164" s="96"/>
      <c r="O164" s="113"/>
      <c r="P164" s="77"/>
      <c r="Q164" s="77"/>
      <c r="R164" s="77"/>
      <c r="S164" s="77"/>
      <c r="T164" s="77"/>
      <c r="U164" s="77"/>
      <c r="V164" s="77"/>
      <c r="W164" s="77"/>
      <c r="X164" s="77"/>
      <c r="Y164" s="77"/>
      <c r="Z164" s="77"/>
      <c r="AA164" s="77"/>
      <c r="AB164" s="77"/>
      <c r="AC164" s="77"/>
      <c r="AD164" s="77"/>
      <c r="AE164" s="77"/>
      <c r="AF164" s="77"/>
      <c r="AG164" s="77"/>
      <c r="AH164" s="77"/>
      <c r="AI164" s="77"/>
      <c r="AJ164" s="77"/>
    </row>
    <row r="165" spans="5:36" s="50" customFormat="1" ht="20.25">
      <c r="E165" s="61"/>
      <c r="N165" s="96"/>
      <c r="O165" s="113"/>
      <c r="P165" s="77"/>
      <c r="Q165" s="77"/>
      <c r="R165" s="77"/>
      <c r="S165" s="77"/>
      <c r="T165" s="77"/>
      <c r="U165" s="77"/>
      <c r="V165" s="77"/>
      <c r="W165" s="77"/>
      <c r="X165" s="77"/>
      <c r="Y165" s="77"/>
      <c r="Z165" s="77"/>
      <c r="AA165" s="77"/>
      <c r="AB165" s="77"/>
      <c r="AC165" s="77"/>
      <c r="AD165" s="77"/>
      <c r="AE165" s="77"/>
      <c r="AF165" s="77"/>
      <c r="AG165" s="77"/>
      <c r="AH165" s="77"/>
      <c r="AI165" s="77"/>
      <c r="AJ165" s="77"/>
    </row>
    <row r="166" spans="5:36" s="50" customFormat="1" ht="20.25">
      <c r="E166" s="61"/>
      <c r="N166" s="96"/>
      <c r="O166" s="113"/>
      <c r="P166" s="77"/>
      <c r="Q166" s="77"/>
      <c r="R166" s="77"/>
      <c r="S166" s="77"/>
      <c r="T166" s="77"/>
      <c r="U166" s="77"/>
      <c r="V166" s="77"/>
      <c r="W166" s="77"/>
      <c r="X166" s="77"/>
      <c r="Y166" s="77"/>
      <c r="Z166" s="77"/>
      <c r="AA166" s="77"/>
      <c r="AB166" s="77"/>
      <c r="AC166" s="77"/>
      <c r="AD166" s="77"/>
      <c r="AE166" s="77"/>
      <c r="AF166" s="77"/>
      <c r="AG166" s="77"/>
      <c r="AH166" s="77"/>
      <c r="AI166" s="77"/>
      <c r="AJ166" s="77"/>
    </row>
    <row r="167" spans="5:36" s="50" customFormat="1" ht="20.25">
      <c r="E167" s="61"/>
      <c r="N167" s="96"/>
      <c r="O167" s="113"/>
      <c r="P167" s="77"/>
      <c r="Q167" s="77"/>
      <c r="R167" s="77"/>
      <c r="S167" s="77"/>
      <c r="T167" s="77"/>
      <c r="U167" s="77"/>
      <c r="V167" s="77"/>
      <c r="W167" s="77"/>
      <c r="X167" s="77"/>
      <c r="Y167" s="77"/>
      <c r="Z167" s="77"/>
      <c r="AA167" s="77"/>
      <c r="AB167" s="77"/>
      <c r="AC167" s="77"/>
      <c r="AD167" s="77"/>
      <c r="AE167" s="77"/>
      <c r="AF167" s="77"/>
      <c r="AG167" s="77"/>
      <c r="AH167" s="77"/>
      <c r="AI167" s="77"/>
      <c r="AJ167" s="77"/>
    </row>
    <row r="168" spans="5:36" s="50" customFormat="1" ht="20.25">
      <c r="E168" s="61"/>
      <c r="N168" s="96"/>
      <c r="O168" s="113"/>
      <c r="P168" s="77"/>
      <c r="Q168" s="77"/>
      <c r="R168" s="77"/>
      <c r="S168" s="77"/>
      <c r="T168" s="77"/>
      <c r="U168" s="77"/>
      <c r="V168" s="77"/>
      <c r="W168" s="77"/>
      <c r="X168" s="77"/>
      <c r="Y168" s="77"/>
      <c r="Z168" s="77"/>
      <c r="AA168" s="77"/>
      <c r="AB168" s="77"/>
      <c r="AC168" s="77"/>
      <c r="AD168" s="77"/>
      <c r="AE168" s="77"/>
      <c r="AF168" s="77"/>
      <c r="AG168" s="77"/>
      <c r="AH168" s="77"/>
      <c r="AI168" s="77"/>
      <c r="AJ168" s="77"/>
    </row>
    <row r="169" spans="5:36" s="50" customFormat="1" ht="20.25">
      <c r="E169" s="61"/>
      <c r="N169" s="96"/>
      <c r="O169" s="113"/>
      <c r="P169" s="77"/>
      <c r="Q169" s="77"/>
      <c r="R169" s="77"/>
      <c r="S169" s="77"/>
      <c r="T169" s="77"/>
      <c r="U169" s="77"/>
      <c r="V169" s="77"/>
      <c r="W169" s="77"/>
      <c r="X169" s="77"/>
      <c r="Y169" s="77"/>
      <c r="Z169" s="77"/>
      <c r="AA169" s="77"/>
      <c r="AB169" s="77"/>
      <c r="AC169" s="77"/>
      <c r="AD169" s="77"/>
      <c r="AE169" s="77"/>
      <c r="AF169" s="77"/>
      <c r="AG169" s="77"/>
      <c r="AH169" s="77"/>
      <c r="AI169" s="77"/>
      <c r="AJ169" s="77"/>
    </row>
    <row r="170" spans="5:36" s="50" customFormat="1" ht="20.25">
      <c r="E170" s="61"/>
      <c r="N170" s="96"/>
      <c r="O170" s="113"/>
      <c r="P170" s="77"/>
      <c r="Q170" s="77"/>
      <c r="R170" s="77"/>
      <c r="S170" s="77"/>
      <c r="T170" s="77"/>
      <c r="U170" s="77"/>
      <c r="V170" s="77"/>
      <c r="W170" s="77"/>
      <c r="X170" s="77"/>
      <c r="Y170" s="77"/>
      <c r="Z170" s="77"/>
      <c r="AA170" s="77"/>
      <c r="AB170" s="77"/>
      <c r="AC170" s="77"/>
      <c r="AD170" s="77"/>
      <c r="AE170" s="77"/>
      <c r="AF170" s="77"/>
      <c r="AG170" s="77"/>
      <c r="AH170" s="77"/>
      <c r="AI170" s="77"/>
      <c r="AJ170" s="77"/>
    </row>
    <row r="171" spans="5:36" s="50" customFormat="1" ht="20.25">
      <c r="E171" s="61"/>
      <c r="N171" s="96"/>
      <c r="O171" s="113"/>
      <c r="P171" s="77"/>
      <c r="Q171" s="77"/>
      <c r="R171" s="77"/>
      <c r="S171" s="77"/>
      <c r="T171" s="77"/>
      <c r="U171" s="77"/>
      <c r="V171" s="77"/>
      <c r="W171" s="77"/>
      <c r="X171" s="77"/>
      <c r="Y171" s="77"/>
      <c r="Z171" s="77"/>
      <c r="AA171" s="77"/>
      <c r="AB171" s="77"/>
      <c r="AC171" s="77"/>
      <c r="AD171" s="77"/>
      <c r="AE171" s="77"/>
      <c r="AF171" s="77"/>
      <c r="AG171" s="77"/>
      <c r="AH171" s="77"/>
      <c r="AI171" s="77"/>
      <c r="AJ171" s="77"/>
    </row>
    <row r="172" spans="5:36" s="50" customFormat="1" ht="20.25">
      <c r="E172" s="61"/>
      <c r="N172" s="96"/>
      <c r="O172" s="113"/>
      <c r="P172" s="77"/>
      <c r="Q172" s="77"/>
      <c r="R172" s="77"/>
      <c r="S172" s="77"/>
      <c r="T172" s="77"/>
      <c r="U172" s="77"/>
      <c r="V172" s="77"/>
      <c r="W172" s="77"/>
      <c r="X172" s="77"/>
      <c r="Y172" s="77"/>
      <c r="Z172" s="77"/>
      <c r="AA172" s="77"/>
      <c r="AB172" s="77"/>
      <c r="AC172" s="77"/>
      <c r="AD172" s="77"/>
      <c r="AE172" s="77"/>
      <c r="AF172" s="77"/>
      <c r="AG172" s="77"/>
      <c r="AH172" s="77"/>
      <c r="AI172" s="77"/>
      <c r="AJ172" s="77"/>
    </row>
    <row r="173" spans="5:36" s="50" customFormat="1" ht="20.25">
      <c r="E173" s="61"/>
      <c r="N173" s="96"/>
      <c r="O173" s="113"/>
      <c r="P173" s="77"/>
      <c r="Q173" s="77"/>
      <c r="R173" s="77"/>
      <c r="S173" s="77"/>
      <c r="T173" s="77"/>
      <c r="U173" s="77"/>
      <c r="V173" s="77"/>
      <c r="W173" s="77"/>
      <c r="X173" s="77"/>
      <c r="Y173" s="77"/>
      <c r="Z173" s="77"/>
      <c r="AA173" s="77"/>
      <c r="AB173" s="77"/>
      <c r="AC173" s="77"/>
      <c r="AD173" s="77"/>
      <c r="AE173" s="77"/>
      <c r="AF173" s="77"/>
      <c r="AG173" s="77"/>
      <c r="AH173" s="77"/>
      <c r="AI173" s="77"/>
      <c r="AJ173" s="77"/>
    </row>
    <row r="174" spans="5:36" s="50" customFormat="1" ht="20.25">
      <c r="E174" s="61"/>
      <c r="N174" s="96"/>
      <c r="O174" s="113"/>
      <c r="P174" s="77"/>
      <c r="Q174" s="77"/>
      <c r="R174" s="77"/>
      <c r="S174" s="77"/>
      <c r="T174" s="77"/>
      <c r="U174" s="77"/>
      <c r="V174" s="77"/>
      <c r="W174" s="77"/>
      <c r="X174" s="77"/>
      <c r="Y174" s="77"/>
      <c r="Z174" s="77"/>
      <c r="AA174" s="77"/>
      <c r="AB174" s="77"/>
      <c r="AC174" s="77"/>
      <c r="AD174" s="77"/>
      <c r="AE174" s="77"/>
      <c r="AF174" s="77"/>
      <c r="AG174" s="77"/>
      <c r="AH174" s="77"/>
      <c r="AI174" s="77"/>
      <c r="AJ174" s="77"/>
    </row>
    <row r="175" spans="5:36" s="50" customFormat="1" ht="20.25">
      <c r="E175" s="61"/>
      <c r="N175" s="96"/>
      <c r="O175" s="113"/>
      <c r="P175" s="77"/>
      <c r="Q175" s="77"/>
      <c r="R175" s="77"/>
      <c r="S175" s="77"/>
      <c r="T175" s="77"/>
      <c r="U175" s="77"/>
      <c r="V175" s="77"/>
      <c r="W175" s="77"/>
      <c r="X175" s="77"/>
      <c r="Y175" s="77"/>
      <c r="Z175" s="77"/>
      <c r="AA175" s="77"/>
      <c r="AB175" s="77"/>
      <c r="AC175" s="77"/>
      <c r="AD175" s="77"/>
      <c r="AE175" s="77"/>
      <c r="AF175" s="77"/>
      <c r="AG175" s="77"/>
      <c r="AH175" s="77"/>
      <c r="AI175" s="77"/>
      <c r="AJ175" s="77"/>
    </row>
    <row r="176" spans="5:36" s="50" customFormat="1" ht="20.25">
      <c r="E176" s="61"/>
      <c r="N176" s="96"/>
      <c r="O176" s="113"/>
      <c r="P176" s="77"/>
      <c r="Q176" s="77"/>
      <c r="R176" s="77"/>
      <c r="S176" s="77"/>
      <c r="T176" s="77"/>
      <c r="U176" s="77"/>
      <c r="V176" s="77"/>
      <c r="W176" s="77"/>
      <c r="X176" s="77"/>
      <c r="Y176" s="77"/>
      <c r="Z176" s="77"/>
      <c r="AA176" s="77"/>
      <c r="AB176" s="77"/>
      <c r="AC176" s="77"/>
      <c r="AD176" s="77"/>
      <c r="AE176" s="77"/>
      <c r="AF176" s="77"/>
      <c r="AG176" s="77"/>
      <c r="AH176" s="77"/>
      <c r="AI176" s="77"/>
      <c r="AJ176" s="77"/>
    </row>
    <row r="177" spans="5:36" s="50" customFormat="1" ht="20.25">
      <c r="E177" s="61"/>
      <c r="N177" s="96"/>
      <c r="O177" s="113"/>
      <c r="P177" s="77"/>
      <c r="Q177" s="77"/>
      <c r="R177" s="77"/>
      <c r="S177" s="77"/>
      <c r="T177" s="77"/>
      <c r="U177" s="77"/>
      <c r="V177" s="77"/>
      <c r="W177" s="77"/>
      <c r="X177" s="77"/>
      <c r="Y177" s="77"/>
      <c r="Z177" s="77"/>
      <c r="AA177" s="77"/>
      <c r="AB177" s="77"/>
      <c r="AC177" s="77"/>
      <c r="AD177" s="77"/>
      <c r="AE177" s="77"/>
      <c r="AF177" s="77"/>
      <c r="AG177" s="77"/>
      <c r="AH177" s="77"/>
      <c r="AI177" s="77"/>
      <c r="AJ177" s="77"/>
    </row>
    <row r="178" spans="5:36" s="50" customFormat="1" ht="20.25">
      <c r="E178" s="61"/>
      <c r="N178" s="96"/>
      <c r="O178" s="113"/>
      <c r="P178" s="77"/>
      <c r="Q178" s="77"/>
      <c r="R178" s="77"/>
      <c r="S178" s="77"/>
      <c r="T178" s="77"/>
      <c r="U178" s="77"/>
      <c r="V178" s="77"/>
      <c r="W178" s="77"/>
      <c r="X178" s="77"/>
      <c r="Y178" s="77"/>
      <c r="Z178" s="77"/>
      <c r="AA178" s="77"/>
      <c r="AB178" s="77"/>
      <c r="AC178" s="77"/>
      <c r="AD178" s="77"/>
      <c r="AE178" s="77"/>
      <c r="AF178" s="77"/>
      <c r="AG178" s="77"/>
      <c r="AH178" s="77"/>
      <c r="AI178" s="77"/>
      <c r="AJ178" s="77"/>
    </row>
    <row r="179" spans="5:36" s="50" customFormat="1" ht="20.25">
      <c r="E179" s="61"/>
      <c r="N179" s="96"/>
      <c r="O179" s="113"/>
      <c r="P179" s="77"/>
      <c r="Q179" s="77"/>
      <c r="R179" s="77"/>
      <c r="S179" s="77"/>
      <c r="T179" s="77"/>
      <c r="U179" s="77"/>
      <c r="V179" s="77"/>
      <c r="W179" s="77"/>
      <c r="X179" s="77"/>
      <c r="Y179" s="77"/>
      <c r="Z179" s="77"/>
      <c r="AA179" s="77"/>
      <c r="AB179" s="77"/>
      <c r="AC179" s="77"/>
      <c r="AD179" s="77"/>
      <c r="AE179" s="77"/>
      <c r="AF179" s="77"/>
      <c r="AG179" s="77"/>
      <c r="AH179" s="77"/>
      <c r="AI179" s="77"/>
      <c r="AJ179" s="77"/>
    </row>
    <row r="180" spans="5:36" s="50" customFormat="1" ht="20.25">
      <c r="E180" s="61"/>
      <c r="N180" s="96"/>
      <c r="O180" s="113"/>
      <c r="P180" s="77"/>
      <c r="Q180" s="77"/>
      <c r="R180" s="77"/>
      <c r="S180" s="77"/>
      <c r="T180" s="77"/>
      <c r="U180" s="77"/>
      <c r="V180" s="77"/>
      <c r="W180" s="77"/>
      <c r="X180" s="77"/>
      <c r="Y180" s="77"/>
      <c r="Z180" s="77"/>
      <c r="AA180" s="77"/>
      <c r="AB180" s="77"/>
      <c r="AC180" s="77"/>
      <c r="AD180" s="77"/>
      <c r="AE180" s="77"/>
      <c r="AF180" s="77"/>
      <c r="AG180" s="77"/>
      <c r="AH180" s="77"/>
      <c r="AI180" s="77"/>
      <c r="AJ180" s="77"/>
    </row>
    <row r="181" spans="5:36" s="50" customFormat="1" ht="20.25">
      <c r="E181" s="61"/>
      <c r="N181" s="96"/>
      <c r="O181" s="113"/>
      <c r="P181" s="77"/>
      <c r="Q181" s="77"/>
      <c r="R181" s="77"/>
      <c r="S181" s="77"/>
      <c r="T181" s="77"/>
      <c r="U181" s="77"/>
      <c r="V181" s="77"/>
      <c r="W181" s="77"/>
      <c r="X181" s="77"/>
      <c r="Y181" s="77"/>
      <c r="Z181" s="77"/>
      <c r="AA181" s="77"/>
      <c r="AB181" s="77"/>
      <c r="AC181" s="77"/>
      <c r="AD181" s="77"/>
      <c r="AE181" s="77"/>
      <c r="AF181" s="77"/>
      <c r="AG181" s="77"/>
      <c r="AH181" s="77"/>
      <c r="AI181" s="77"/>
      <c r="AJ181" s="77"/>
    </row>
    <row r="182" spans="5:36" s="50" customFormat="1" ht="20.25">
      <c r="E182" s="61"/>
      <c r="N182" s="96"/>
      <c r="O182" s="113"/>
      <c r="P182" s="77"/>
      <c r="Q182" s="77"/>
      <c r="R182" s="77"/>
      <c r="S182" s="77"/>
      <c r="T182" s="77"/>
      <c r="U182" s="77"/>
      <c r="V182" s="77"/>
      <c r="W182" s="77"/>
      <c r="X182" s="77"/>
      <c r="Y182" s="77"/>
      <c r="Z182" s="77"/>
      <c r="AA182" s="77"/>
      <c r="AB182" s="77"/>
      <c r="AC182" s="77"/>
      <c r="AD182" s="77"/>
      <c r="AE182" s="77"/>
      <c r="AF182" s="77"/>
      <c r="AG182" s="77"/>
      <c r="AH182" s="77"/>
      <c r="AI182" s="77"/>
      <c r="AJ182" s="77"/>
    </row>
    <row r="183" spans="5:36" s="50" customFormat="1" ht="20.25">
      <c r="E183" s="61"/>
      <c r="N183" s="96"/>
      <c r="O183" s="113"/>
      <c r="P183" s="77"/>
      <c r="Q183" s="77"/>
      <c r="R183" s="77"/>
      <c r="S183" s="77"/>
      <c r="T183" s="77"/>
      <c r="U183" s="77"/>
      <c r="V183" s="77"/>
      <c r="W183" s="77"/>
      <c r="X183" s="77"/>
      <c r="Y183" s="77"/>
      <c r="Z183" s="77"/>
      <c r="AA183" s="77"/>
      <c r="AB183" s="77"/>
      <c r="AC183" s="77"/>
      <c r="AD183" s="77"/>
      <c r="AE183" s="77"/>
      <c r="AF183" s="77"/>
      <c r="AG183" s="77"/>
      <c r="AH183" s="77"/>
      <c r="AI183" s="77"/>
      <c r="AJ183" s="77"/>
    </row>
    <row r="184" spans="5:36" s="50" customFormat="1" ht="20.25">
      <c r="E184" s="61"/>
      <c r="N184" s="96"/>
      <c r="O184" s="113"/>
      <c r="P184" s="77"/>
      <c r="Q184" s="77"/>
      <c r="R184" s="77"/>
      <c r="S184" s="77"/>
      <c r="T184" s="77"/>
      <c r="U184" s="77"/>
      <c r="V184" s="77"/>
      <c r="W184" s="77"/>
      <c r="X184" s="77"/>
      <c r="Y184" s="77"/>
      <c r="Z184" s="77"/>
      <c r="AA184" s="77"/>
      <c r="AB184" s="77"/>
      <c r="AC184" s="77"/>
      <c r="AD184" s="77"/>
      <c r="AE184" s="77"/>
      <c r="AF184" s="77"/>
      <c r="AG184" s="77"/>
      <c r="AH184" s="77"/>
      <c r="AI184" s="77"/>
      <c r="AJ184" s="77"/>
    </row>
    <row r="185" spans="5:36" s="50" customFormat="1" ht="20.25">
      <c r="E185" s="61"/>
      <c r="N185" s="96"/>
      <c r="O185" s="113"/>
      <c r="P185" s="77"/>
      <c r="Q185" s="77"/>
      <c r="R185" s="77"/>
      <c r="S185" s="77"/>
      <c r="T185" s="77"/>
      <c r="U185" s="77"/>
      <c r="V185" s="77"/>
      <c r="W185" s="77"/>
      <c r="X185" s="77"/>
      <c r="Y185" s="77"/>
      <c r="Z185" s="77"/>
      <c r="AA185" s="77"/>
      <c r="AB185" s="77"/>
      <c r="AC185" s="77"/>
      <c r="AD185" s="77"/>
      <c r="AE185" s="77"/>
      <c r="AF185" s="77"/>
      <c r="AG185" s="77"/>
      <c r="AH185" s="77"/>
      <c r="AI185" s="77"/>
      <c r="AJ185" s="77"/>
    </row>
    <row r="186" spans="5:36" s="50" customFormat="1" ht="20.25">
      <c r="E186" s="61"/>
      <c r="N186" s="96"/>
      <c r="O186" s="113"/>
      <c r="P186" s="77"/>
      <c r="Q186" s="77"/>
      <c r="R186" s="77"/>
      <c r="S186" s="77"/>
      <c r="T186" s="77"/>
      <c r="U186" s="77"/>
      <c r="V186" s="77"/>
      <c r="W186" s="77"/>
      <c r="X186" s="77"/>
      <c r="Y186" s="77"/>
      <c r="Z186" s="77"/>
      <c r="AA186" s="77"/>
      <c r="AB186" s="77"/>
      <c r="AC186" s="77"/>
      <c r="AD186" s="77"/>
      <c r="AE186" s="77"/>
      <c r="AF186" s="77"/>
      <c r="AG186" s="77"/>
      <c r="AH186" s="77"/>
      <c r="AI186" s="77"/>
      <c r="AJ186" s="77"/>
    </row>
    <row r="187" spans="5:36" s="50" customFormat="1" ht="20.25">
      <c r="E187" s="61"/>
      <c r="N187" s="96"/>
      <c r="O187" s="113"/>
      <c r="P187" s="77"/>
      <c r="Q187" s="77"/>
      <c r="R187" s="77"/>
      <c r="S187" s="77"/>
      <c r="T187" s="77"/>
      <c r="U187" s="77"/>
      <c r="V187" s="77"/>
      <c r="W187" s="77"/>
      <c r="X187" s="77"/>
      <c r="Y187" s="77"/>
      <c r="Z187" s="77"/>
      <c r="AA187" s="77"/>
      <c r="AB187" s="77"/>
      <c r="AC187" s="77"/>
      <c r="AD187" s="77"/>
      <c r="AE187" s="77"/>
      <c r="AF187" s="77"/>
      <c r="AG187" s="77"/>
      <c r="AH187" s="77"/>
      <c r="AI187" s="77"/>
      <c r="AJ187" s="77"/>
    </row>
    <row r="188" spans="5:36" s="50" customFormat="1" ht="20.25">
      <c r="E188" s="61"/>
      <c r="N188" s="96"/>
      <c r="O188" s="113"/>
      <c r="P188" s="77"/>
      <c r="Q188" s="77"/>
      <c r="R188" s="77"/>
      <c r="S188" s="77"/>
      <c r="T188" s="77"/>
      <c r="U188" s="77"/>
      <c r="V188" s="77"/>
      <c r="W188" s="77"/>
      <c r="X188" s="77"/>
      <c r="Y188" s="77"/>
      <c r="Z188" s="77"/>
      <c r="AA188" s="77"/>
      <c r="AB188" s="77"/>
      <c r="AC188" s="77"/>
      <c r="AD188" s="77"/>
      <c r="AE188" s="77"/>
      <c r="AF188" s="77"/>
      <c r="AG188" s="77"/>
      <c r="AH188" s="77"/>
      <c r="AI188" s="77"/>
      <c r="AJ188" s="77"/>
    </row>
    <row r="189" spans="5:36" s="50" customFormat="1" ht="20.25">
      <c r="E189" s="61"/>
      <c r="N189" s="96"/>
      <c r="O189" s="113"/>
      <c r="P189" s="77"/>
      <c r="Q189" s="77"/>
      <c r="R189" s="77"/>
      <c r="S189" s="77"/>
      <c r="T189" s="77"/>
      <c r="U189" s="77"/>
      <c r="V189" s="77"/>
      <c r="W189" s="77"/>
      <c r="X189" s="77"/>
      <c r="Y189" s="77"/>
      <c r="Z189" s="77"/>
      <c r="AA189" s="77"/>
      <c r="AB189" s="77"/>
      <c r="AC189" s="77"/>
      <c r="AD189" s="77"/>
      <c r="AE189" s="77"/>
      <c r="AF189" s="77"/>
      <c r="AG189" s="77"/>
      <c r="AH189" s="77"/>
      <c r="AI189" s="77"/>
      <c r="AJ189" s="77"/>
    </row>
    <row r="190" spans="5:36" s="50" customFormat="1" ht="20.25">
      <c r="E190" s="61"/>
      <c r="N190" s="96"/>
      <c r="O190" s="113"/>
      <c r="P190" s="77"/>
      <c r="Q190" s="77"/>
      <c r="R190" s="77"/>
      <c r="S190" s="77"/>
      <c r="T190" s="77"/>
      <c r="U190" s="77"/>
      <c r="V190" s="77"/>
      <c r="W190" s="77"/>
      <c r="X190" s="77"/>
      <c r="Y190" s="77"/>
      <c r="Z190" s="77"/>
      <c r="AA190" s="77"/>
      <c r="AB190" s="77"/>
      <c r="AC190" s="77"/>
      <c r="AD190" s="77"/>
      <c r="AE190" s="77"/>
      <c r="AF190" s="77"/>
      <c r="AG190" s="77"/>
      <c r="AH190" s="77"/>
      <c r="AI190" s="77"/>
      <c r="AJ190" s="77"/>
    </row>
    <row r="191" spans="5:36" s="50" customFormat="1" ht="20.25">
      <c r="E191" s="61"/>
      <c r="N191" s="96"/>
      <c r="O191" s="113"/>
      <c r="P191" s="77"/>
      <c r="Q191" s="77"/>
      <c r="R191" s="77"/>
      <c r="S191" s="77"/>
      <c r="T191" s="77"/>
      <c r="U191" s="77"/>
      <c r="V191" s="77"/>
      <c r="W191" s="77"/>
      <c r="X191" s="77"/>
      <c r="Y191" s="77"/>
      <c r="Z191" s="77"/>
      <c r="AA191" s="77"/>
      <c r="AB191" s="77"/>
      <c r="AC191" s="77"/>
      <c r="AD191" s="77"/>
      <c r="AE191" s="77"/>
      <c r="AF191" s="77"/>
      <c r="AG191" s="77"/>
      <c r="AH191" s="77"/>
      <c r="AI191" s="77"/>
      <c r="AJ191" s="77"/>
    </row>
    <row r="192" spans="5:36" s="50" customFormat="1" ht="20.25">
      <c r="E192" s="61"/>
      <c r="N192" s="96"/>
      <c r="O192" s="113"/>
      <c r="P192" s="77"/>
      <c r="Q192" s="77"/>
      <c r="R192" s="77"/>
      <c r="S192" s="77"/>
      <c r="T192" s="77"/>
      <c r="U192" s="77"/>
      <c r="V192" s="77"/>
      <c r="W192" s="77"/>
      <c r="X192" s="77"/>
      <c r="Y192" s="77"/>
      <c r="Z192" s="77"/>
      <c r="AA192" s="77"/>
      <c r="AB192" s="77"/>
      <c r="AC192" s="77"/>
      <c r="AD192" s="77"/>
      <c r="AE192" s="77"/>
      <c r="AF192" s="77"/>
      <c r="AG192" s="77"/>
      <c r="AH192" s="77"/>
      <c r="AI192" s="77"/>
      <c r="AJ192" s="77"/>
    </row>
    <row r="193" spans="5:36" s="50" customFormat="1" ht="20.25">
      <c r="E193" s="61"/>
      <c r="N193" s="96"/>
      <c r="O193" s="113"/>
      <c r="P193" s="77"/>
      <c r="Q193" s="77"/>
      <c r="R193" s="77"/>
      <c r="S193" s="77"/>
      <c r="T193" s="77"/>
      <c r="U193" s="77"/>
      <c r="V193" s="77"/>
      <c r="W193" s="77"/>
      <c r="X193" s="77"/>
      <c r="Y193" s="77"/>
      <c r="Z193" s="77"/>
      <c r="AA193" s="77"/>
      <c r="AB193" s="77"/>
      <c r="AC193" s="77"/>
      <c r="AD193" s="77"/>
      <c r="AE193" s="77"/>
      <c r="AF193" s="77"/>
      <c r="AG193" s="77"/>
      <c r="AH193" s="77"/>
      <c r="AI193" s="77"/>
      <c r="AJ193" s="77"/>
    </row>
    <row r="194" spans="5:36" s="50" customFormat="1" ht="20.25">
      <c r="E194" s="61"/>
      <c r="N194" s="96"/>
      <c r="O194" s="113"/>
      <c r="P194" s="77"/>
      <c r="Q194" s="77"/>
      <c r="R194" s="77"/>
      <c r="S194" s="77"/>
      <c r="T194" s="77"/>
      <c r="U194" s="77"/>
      <c r="V194" s="77"/>
      <c r="W194" s="77"/>
      <c r="X194" s="77"/>
      <c r="Y194" s="77"/>
      <c r="Z194" s="77"/>
      <c r="AA194" s="77"/>
      <c r="AB194" s="77"/>
      <c r="AC194" s="77"/>
      <c r="AD194" s="77"/>
      <c r="AE194" s="77"/>
      <c r="AF194" s="77"/>
      <c r="AG194" s="77"/>
      <c r="AH194" s="77"/>
      <c r="AI194" s="77"/>
      <c r="AJ194" s="77"/>
    </row>
    <row r="195" spans="5:36" s="50" customFormat="1" ht="20.25">
      <c r="E195" s="61"/>
      <c r="N195" s="96"/>
      <c r="O195" s="113"/>
      <c r="P195" s="77"/>
      <c r="Q195" s="77"/>
      <c r="R195" s="77"/>
      <c r="S195" s="77"/>
      <c r="T195" s="77"/>
      <c r="U195" s="77"/>
      <c r="V195" s="77"/>
      <c r="W195" s="77"/>
      <c r="X195" s="77"/>
      <c r="Y195" s="77"/>
      <c r="Z195" s="77"/>
      <c r="AA195" s="77"/>
      <c r="AB195" s="77"/>
      <c r="AC195" s="77"/>
      <c r="AD195" s="77"/>
      <c r="AE195" s="77"/>
      <c r="AF195" s="77"/>
      <c r="AG195" s="77"/>
      <c r="AH195" s="77"/>
      <c r="AI195" s="77"/>
      <c r="AJ195" s="77"/>
    </row>
    <row r="196" spans="5:36" s="50" customFormat="1" ht="20.25">
      <c r="E196" s="61"/>
      <c r="N196" s="96"/>
      <c r="O196" s="113"/>
      <c r="P196" s="77"/>
      <c r="Q196" s="77"/>
      <c r="R196" s="77"/>
      <c r="S196" s="77"/>
      <c r="T196" s="77"/>
      <c r="U196" s="77"/>
      <c r="V196" s="77"/>
      <c r="W196" s="77"/>
      <c r="X196" s="77"/>
      <c r="Y196" s="77"/>
      <c r="Z196" s="77"/>
      <c r="AA196" s="77"/>
      <c r="AB196" s="77"/>
      <c r="AC196" s="77"/>
      <c r="AD196" s="77"/>
      <c r="AE196" s="77"/>
      <c r="AF196" s="77"/>
      <c r="AG196" s="77"/>
      <c r="AH196" s="77"/>
      <c r="AI196" s="77"/>
      <c r="AJ196" s="77"/>
    </row>
    <row r="197" spans="5:36" s="50" customFormat="1" ht="20.25">
      <c r="E197" s="61"/>
      <c r="N197" s="96"/>
      <c r="O197" s="113"/>
      <c r="P197" s="77"/>
      <c r="Q197" s="77"/>
      <c r="R197" s="77"/>
      <c r="S197" s="77"/>
      <c r="T197" s="77"/>
      <c r="U197" s="77"/>
      <c r="V197" s="77"/>
      <c r="W197" s="77"/>
      <c r="X197" s="77"/>
      <c r="Y197" s="77"/>
      <c r="Z197" s="77"/>
      <c r="AA197" s="77"/>
      <c r="AB197" s="77"/>
      <c r="AC197" s="77"/>
      <c r="AD197" s="77"/>
      <c r="AE197" s="77"/>
      <c r="AF197" s="77"/>
      <c r="AG197" s="77"/>
      <c r="AH197" s="77"/>
      <c r="AI197" s="77"/>
      <c r="AJ197" s="77"/>
    </row>
    <row r="198" spans="5:36" s="50" customFormat="1" ht="20.25">
      <c r="E198" s="61"/>
      <c r="N198" s="96"/>
      <c r="O198" s="113"/>
      <c r="P198" s="77"/>
      <c r="Q198" s="77"/>
      <c r="R198" s="77"/>
      <c r="S198" s="77"/>
      <c r="T198" s="77"/>
      <c r="U198" s="77"/>
      <c r="V198" s="77"/>
      <c r="W198" s="77"/>
      <c r="X198" s="77"/>
      <c r="Y198" s="77"/>
      <c r="Z198" s="77"/>
      <c r="AA198" s="77"/>
      <c r="AB198" s="77"/>
      <c r="AC198" s="77"/>
      <c r="AD198" s="77"/>
      <c r="AE198" s="77"/>
      <c r="AF198" s="77"/>
      <c r="AG198" s="77"/>
      <c r="AH198" s="77"/>
      <c r="AI198" s="77"/>
      <c r="AJ198" s="77"/>
    </row>
    <row r="199" spans="5:36" s="2" customFormat="1">
      <c r="E199" s="27"/>
      <c r="N199" s="95"/>
      <c r="O199" s="111"/>
      <c r="P199" s="3"/>
      <c r="Q199" s="3"/>
      <c r="R199" s="3"/>
      <c r="S199" s="3"/>
      <c r="T199" s="3"/>
      <c r="U199" s="3"/>
      <c r="V199" s="3"/>
      <c r="W199" s="3"/>
      <c r="X199" s="3"/>
      <c r="Y199" s="3"/>
      <c r="Z199" s="3"/>
      <c r="AA199" s="3"/>
      <c r="AB199" s="3"/>
      <c r="AC199" s="3"/>
      <c r="AD199" s="3"/>
      <c r="AE199" s="3"/>
      <c r="AF199" s="3"/>
      <c r="AG199" s="3"/>
      <c r="AH199" s="3"/>
      <c r="AI199" s="3"/>
      <c r="AJ199" s="3"/>
    </row>
    <row r="200" spans="5:36" s="2" customFormat="1">
      <c r="E200" s="27"/>
      <c r="N200" s="95"/>
      <c r="O200" s="111"/>
      <c r="P200" s="3"/>
      <c r="Q200" s="3"/>
      <c r="R200" s="3"/>
      <c r="S200" s="3"/>
      <c r="T200" s="3"/>
      <c r="U200" s="3"/>
      <c r="V200" s="3"/>
      <c r="W200" s="3"/>
      <c r="X200" s="3"/>
      <c r="Y200" s="3"/>
      <c r="Z200" s="3"/>
      <c r="AA200" s="3"/>
      <c r="AB200" s="3"/>
      <c r="AC200" s="3"/>
      <c r="AD200" s="3"/>
      <c r="AE200" s="3"/>
      <c r="AF200" s="3"/>
      <c r="AG200" s="3"/>
      <c r="AH200" s="3"/>
      <c r="AI200" s="3"/>
      <c r="AJ200" s="3"/>
    </row>
    <row r="201" spans="5:36" s="2" customFormat="1">
      <c r="E201" s="27"/>
      <c r="N201" s="95"/>
      <c r="O201" s="111"/>
      <c r="P201" s="3"/>
      <c r="Q201" s="3"/>
      <c r="R201" s="3"/>
      <c r="S201" s="3"/>
      <c r="T201" s="3"/>
      <c r="U201" s="3"/>
      <c r="V201" s="3"/>
      <c r="W201" s="3"/>
      <c r="X201" s="3"/>
      <c r="Y201" s="3"/>
      <c r="Z201" s="3"/>
      <c r="AA201" s="3"/>
      <c r="AB201" s="3"/>
      <c r="AC201" s="3"/>
      <c r="AD201" s="3"/>
      <c r="AE201" s="3"/>
      <c r="AF201" s="3"/>
      <c r="AG201" s="3"/>
      <c r="AH201" s="3"/>
      <c r="AI201" s="3"/>
      <c r="AJ201" s="3"/>
    </row>
    <row r="202" spans="5:36" s="2" customFormat="1">
      <c r="E202" s="27"/>
      <c r="N202" s="95"/>
      <c r="O202" s="111"/>
      <c r="P202" s="3"/>
      <c r="Q202" s="3"/>
      <c r="R202" s="3"/>
      <c r="S202" s="3"/>
      <c r="T202" s="3"/>
      <c r="U202" s="3"/>
      <c r="V202" s="3"/>
      <c r="W202" s="3"/>
      <c r="X202" s="3"/>
      <c r="Y202" s="3"/>
      <c r="Z202" s="3"/>
      <c r="AA202" s="3"/>
      <c r="AB202" s="3"/>
      <c r="AC202" s="3"/>
      <c r="AD202" s="3"/>
      <c r="AE202" s="3"/>
      <c r="AF202" s="3"/>
      <c r="AG202" s="3"/>
      <c r="AH202" s="3"/>
      <c r="AI202" s="3"/>
      <c r="AJ202" s="3"/>
    </row>
    <row r="203" spans="5:36" s="2" customFormat="1">
      <c r="E203" s="27"/>
      <c r="N203" s="95"/>
      <c r="O203" s="111"/>
      <c r="P203" s="3"/>
      <c r="Q203" s="3"/>
      <c r="R203" s="3"/>
      <c r="S203" s="3"/>
      <c r="T203" s="3"/>
      <c r="U203" s="3"/>
      <c r="V203" s="3"/>
      <c r="W203" s="3"/>
      <c r="X203" s="3"/>
      <c r="Y203" s="3"/>
      <c r="Z203" s="3"/>
      <c r="AA203" s="3"/>
      <c r="AB203" s="3"/>
      <c r="AC203" s="3"/>
      <c r="AD203" s="3"/>
      <c r="AE203" s="3"/>
      <c r="AF203" s="3"/>
      <c r="AG203" s="3"/>
      <c r="AH203" s="3"/>
      <c r="AI203" s="3"/>
      <c r="AJ203" s="3"/>
    </row>
    <row r="204" spans="5:36" s="2" customFormat="1">
      <c r="E204" s="27"/>
      <c r="N204" s="95"/>
      <c r="O204" s="111"/>
      <c r="P204" s="3"/>
      <c r="Q204" s="3"/>
      <c r="R204" s="3"/>
      <c r="S204" s="3"/>
      <c r="T204" s="3"/>
      <c r="U204" s="3"/>
      <c r="V204" s="3"/>
      <c r="W204" s="3"/>
      <c r="X204" s="3"/>
      <c r="Y204" s="3"/>
      <c r="Z204" s="3"/>
      <c r="AA204" s="3"/>
      <c r="AB204" s="3"/>
      <c r="AC204" s="3"/>
      <c r="AD204" s="3"/>
      <c r="AE204" s="3"/>
      <c r="AF204" s="3"/>
      <c r="AG204" s="3"/>
      <c r="AH204" s="3"/>
      <c r="AI204" s="3"/>
      <c r="AJ204" s="3"/>
    </row>
    <row r="205" spans="5:36" s="2" customFormat="1">
      <c r="E205" s="27"/>
      <c r="N205" s="95"/>
      <c r="O205" s="111"/>
      <c r="P205" s="3"/>
      <c r="Q205" s="3"/>
      <c r="R205" s="3"/>
      <c r="S205" s="3"/>
      <c r="T205" s="3"/>
      <c r="U205" s="3"/>
      <c r="V205" s="3"/>
      <c r="W205" s="3"/>
      <c r="X205" s="3"/>
      <c r="Y205" s="3"/>
      <c r="Z205" s="3"/>
      <c r="AA205" s="3"/>
      <c r="AB205" s="3"/>
      <c r="AC205" s="3"/>
      <c r="AD205" s="3"/>
      <c r="AE205" s="3"/>
      <c r="AF205" s="3"/>
      <c r="AG205" s="3"/>
      <c r="AH205" s="3"/>
      <c r="AI205" s="3"/>
      <c r="AJ205" s="3"/>
    </row>
    <row r="206" spans="5:36" s="2" customFormat="1">
      <c r="E206" s="27"/>
      <c r="N206" s="95"/>
      <c r="O206" s="111"/>
      <c r="P206" s="3"/>
      <c r="Q206" s="3"/>
      <c r="R206" s="3"/>
      <c r="S206" s="3"/>
      <c r="T206" s="3"/>
      <c r="U206" s="3"/>
      <c r="V206" s="3"/>
      <c r="W206" s="3"/>
      <c r="X206" s="3"/>
      <c r="Y206" s="3"/>
      <c r="Z206" s="3"/>
      <c r="AA206" s="3"/>
      <c r="AB206" s="3"/>
      <c r="AC206" s="3"/>
      <c r="AD206" s="3"/>
      <c r="AE206" s="3"/>
      <c r="AF206" s="3"/>
      <c r="AG206" s="3"/>
      <c r="AH206" s="3"/>
      <c r="AI206" s="3"/>
      <c r="AJ206" s="3"/>
    </row>
    <row r="207" spans="5:36" s="2" customFormat="1">
      <c r="E207" s="27"/>
      <c r="N207" s="95"/>
      <c r="O207" s="111"/>
      <c r="P207" s="3"/>
      <c r="Q207" s="3"/>
      <c r="R207" s="3"/>
      <c r="S207" s="3"/>
      <c r="T207" s="3"/>
      <c r="U207" s="3"/>
      <c r="V207" s="3"/>
      <c r="W207" s="3"/>
      <c r="X207" s="3"/>
      <c r="Y207" s="3"/>
      <c r="Z207" s="3"/>
      <c r="AA207" s="3"/>
      <c r="AB207" s="3"/>
      <c r="AC207" s="3"/>
      <c r="AD207" s="3"/>
      <c r="AE207" s="3"/>
      <c r="AF207" s="3"/>
      <c r="AG207" s="3"/>
      <c r="AH207" s="3"/>
      <c r="AI207" s="3"/>
      <c r="AJ207" s="3"/>
    </row>
    <row r="208" spans="5:36" s="2" customFormat="1">
      <c r="E208" s="27"/>
      <c r="N208" s="95"/>
      <c r="O208" s="111"/>
      <c r="P208" s="3"/>
      <c r="Q208" s="3"/>
      <c r="R208" s="3"/>
      <c r="S208" s="3"/>
      <c r="T208" s="3"/>
      <c r="U208" s="3"/>
      <c r="V208" s="3"/>
      <c r="W208" s="3"/>
      <c r="X208" s="3"/>
      <c r="Y208" s="3"/>
      <c r="Z208" s="3"/>
      <c r="AA208" s="3"/>
      <c r="AB208" s="3"/>
      <c r="AC208" s="3"/>
      <c r="AD208" s="3"/>
      <c r="AE208" s="3"/>
      <c r="AF208" s="3"/>
      <c r="AG208" s="3"/>
      <c r="AH208" s="3"/>
      <c r="AI208" s="3"/>
      <c r="AJ208" s="3"/>
    </row>
    <row r="209" spans="5:36" s="2" customFormat="1">
      <c r="E209" s="27"/>
      <c r="N209" s="95"/>
      <c r="O209" s="111"/>
      <c r="P209" s="3"/>
      <c r="Q209" s="3"/>
      <c r="R209" s="3"/>
      <c r="S209" s="3"/>
      <c r="T209" s="3"/>
      <c r="U209" s="3"/>
      <c r="V209" s="3"/>
      <c r="W209" s="3"/>
      <c r="X209" s="3"/>
      <c r="Y209" s="3"/>
      <c r="Z209" s="3"/>
      <c r="AA209" s="3"/>
      <c r="AB209" s="3"/>
      <c r="AC209" s="3"/>
      <c r="AD209" s="3"/>
      <c r="AE209" s="3"/>
      <c r="AF209" s="3"/>
      <c r="AG209" s="3"/>
      <c r="AH209" s="3"/>
      <c r="AI209" s="3"/>
      <c r="AJ209" s="3"/>
    </row>
    <row r="210" spans="5:36" s="2" customFormat="1">
      <c r="E210" s="27"/>
      <c r="N210" s="95"/>
      <c r="O210" s="111"/>
      <c r="P210" s="3"/>
      <c r="Q210" s="3"/>
      <c r="R210" s="3"/>
      <c r="S210" s="3"/>
      <c r="T210" s="3"/>
      <c r="U210" s="3"/>
      <c r="V210" s="3"/>
      <c r="W210" s="3"/>
      <c r="X210" s="3"/>
      <c r="Y210" s="3"/>
      <c r="Z210" s="3"/>
      <c r="AA210" s="3"/>
      <c r="AB210" s="3"/>
      <c r="AC210" s="3"/>
      <c r="AD210" s="3"/>
      <c r="AE210" s="3"/>
      <c r="AF210" s="3"/>
      <c r="AG210" s="3"/>
      <c r="AH210" s="3"/>
      <c r="AI210" s="3"/>
      <c r="AJ210" s="3"/>
    </row>
    <row r="211" spans="5:36" s="2" customFormat="1">
      <c r="E211" s="27"/>
      <c r="N211" s="95"/>
      <c r="O211" s="111"/>
      <c r="P211" s="3"/>
      <c r="Q211" s="3"/>
      <c r="R211" s="3"/>
      <c r="S211" s="3"/>
      <c r="T211" s="3"/>
      <c r="U211" s="3"/>
      <c r="V211" s="3"/>
      <c r="W211" s="3"/>
      <c r="X211" s="3"/>
      <c r="Y211" s="3"/>
      <c r="Z211" s="3"/>
      <c r="AA211" s="3"/>
      <c r="AB211" s="3"/>
      <c r="AC211" s="3"/>
      <c r="AD211" s="3"/>
      <c r="AE211" s="3"/>
      <c r="AF211" s="3"/>
      <c r="AG211" s="3"/>
      <c r="AH211" s="3"/>
      <c r="AI211" s="3"/>
      <c r="AJ211" s="3"/>
    </row>
    <row r="212" spans="5:36" s="2" customFormat="1">
      <c r="E212" s="27"/>
      <c r="N212" s="95"/>
      <c r="O212" s="111"/>
      <c r="P212" s="3"/>
      <c r="Q212" s="3"/>
      <c r="R212" s="3"/>
      <c r="S212" s="3"/>
      <c r="T212" s="3"/>
      <c r="U212" s="3"/>
      <c r="V212" s="3"/>
      <c r="W212" s="3"/>
      <c r="X212" s="3"/>
      <c r="Y212" s="3"/>
      <c r="Z212" s="3"/>
      <c r="AA212" s="3"/>
      <c r="AB212" s="3"/>
      <c r="AC212" s="3"/>
      <c r="AD212" s="3"/>
      <c r="AE212" s="3"/>
      <c r="AF212" s="3"/>
      <c r="AG212" s="3"/>
      <c r="AH212" s="3"/>
      <c r="AI212" s="3"/>
      <c r="AJ212" s="3"/>
    </row>
    <row r="213" spans="5:36" s="2" customFormat="1">
      <c r="E213" s="27"/>
      <c r="N213" s="95"/>
      <c r="O213" s="111"/>
      <c r="P213" s="3"/>
      <c r="Q213" s="3"/>
      <c r="R213" s="3"/>
      <c r="S213" s="3"/>
      <c r="T213" s="3"/>
      <c r="U213" s="3"/>
      <c r="V213" s="3"/>
      <c r="W213" s="3"/>
      <c r="X213" s="3"/>
      <c r="Y213" s="3"/>
      <c r="Z213" s="3"/>
      <c r="AA213" s="3"/>
      <c r="AB213" s="3"/>
      <c r="AC213" s="3"/>
      <c r="AD213" s="3"/>
      <c r="AE213" s="3"/>
      <c r="AF213" s="3"/>
      <c r="AG213" s="3"/>
      <c r="AH213" s="3"/>
      <c r="AI213" s="3"/>
      <c r="AJ213" s="3"/>
    </row>
    <row r="214" spans="5:36" s="2" customFormat="1">
      <c r="E214" s="27"/>
      <c r="N214" s="95"/>
      <c r="O214" s="111"/>
      <c r="P214" s="3"/>
      <c r="Q214" s="3"/>
      <c r="R214" s="3"/>
      <c r="S214" s="3"/>
      <c r="T214" s="3"/>
      <c r="U214" s="3"/>
      <c r="V214" s="3"/>
      <c r="W214" s="3"/>
      <c r="X214" s="3"/>
      <c r="Y214" s="3"/>
      <c r="Z214" s="3"/>
      <c r="AA214" s="3"/>
      <c r="AB214" s="3"/>
      <c r="AC214" s="3"/>
      <c r="AD214" s="3"/>
      <c r="AE214" s="3"/>
      <c r="AF214" s="3"/>
      <c r="AG214" s="3"/>
      <c r="AH214" s="3"/>
      <c r="AI214" s="3"/>
      <c r="AJ214" s="3"/>
    </row>
    <row r="215" spans="5:36" s="2" customFormat="1">
      <c r="E215" s="27"/>
      <c r="N215" s="95"/>
      <c r="O215" s="111"/>
      <c r="P215" s="3"/>
      <c r="Q215" s="3"/>
      <c r="R215" s="3"/>
      <c r="S215" s="3"/>
      <c r="T215" s="3"/>
      <c r="U215" s="3"/>
      <c r="V215" s="3"/>
      <c r="W215" s="3"/>
      <c r="X215" s="3"/>
      <c r="Y215" s="3"/>
      <c r="Z215" s="3"/>
      <c r="AA215" s="3"/>
      <c r="AB215" s="3"/>
      <c r="AC215" s="3"/>
      <c r="AD215" s="3"/>
      <c r="AE215" s="3"/>
      <c r="AF215" s="3"/>
      <c r="AG215" s="3"/>
      <c r="AH215" s="3"/>
      <c r="AI215" s="3"/>
      <c r="AJ215" s="3"/>
    </row>
    <row r="216" spans="5:36" s="2" customFormat="1">
      <c r="E216" s="27"/>
      <c r="N216" s="95"/>
      <c r="O216" s="111"/>
      <c r="P216" s="3"/>
      <c r="Q216" s="3"/>
      <c r="R216" s="3"/>
      <c r="S216" s="3"/>
      <c r="T216" s="3"/>
      <c r="U216" s="3"/>
      <c r="V216" s="3"/>
      <c r="W216" s="3"/>
      <c r="X216" s="3"/>
      <c r="Y216" s="3"/>
      <c r="Z216" s="3"/>
      <c r="AA216" s="3"/>
      <c r="AB216" s="3"/>
      <c r="AC216" s="3"/>
      <c r="AD216" s="3"/>
      <c r="AE216" s="3"/>
      <c r="AF216" s="3"/>
      <c r="AG216" s="3"/>
      <c r="AH216" s="3"/>
      <c r="AI216" s="3"/>
      <c r="AJ216" s="3"/>
    </row>
    <row r="217" spans="5:36" s="2" customFormat="1">
      <c r="E217" s="27"/>
      <c r="N217" s="95"/>
      <c r="O217" s="111"/>
      <c r="P217" s="3"/>
      <c r="Q217" s="3"/>
      <c r="R217" s="3"/>
      <c r="S217" s="3"/>
      <c r="T217" s="3"/>
      <c r="U217" s="3"/>
      <c r="V217" s="3"/>
      <c r="W217" s="3"/>
      <c r="X217" s="3"/>
      <c r="Y217" s="3"/>
      <c r="Z217" s="3"/>
      <c r="AA217" s="3"/>
      <c r="AB217" s="3"/>
      <c r="AC217" s="3"/>
      <c r="AD217" s="3"/>
      <c r="AE217" s="3"/>
      <c r="AF217" s="3"/>
      <c r="AG217" s="3"/>
      <c r="AH217" s="3"/>
      <c r="AI217" s="3"/>
      <c r="AJ217" s="3"/>
    </row>
    <row r="218" spans="5:36" s="2" customFormat="1">
      <c r="E218" s="27"/>
      <c r="N218" s="95"/>
      <c r="O218" s="111"/>
      <c r="P218" s="3"/>
      <c r="Q218" s="3"/>
      <c r="R218" s="3"/>
      <c r="S218" s="3"/>
      <c r="T218" s="3"/>
      <c r="U218" s="3"/>
      <c r="V218" s="3"/>
      <c r="W218" s="3"/>
      <c r="X218" s="3"/>
      <c r="Y218" s="3"/>
      <c r="Z218" s="3"/>
      <c r="AA218" s="3"/>
      <c r="AB218" s="3"/>
      <c r="AC218" s="3"/>
      <c r="AD218" s="3"/>
      <c r="AE218" s="3"/>
      <c r="AF218" s="3"/>
      <c r="AG218" s="3"/>
      <c r="AH218" s="3"/>
      <c r="AI218" s="3"/>
      <c r="AJ218" s="3"/>
    </row>
    <row r="219" spans="5:36" s="2" customFormat="1">
      <c r="E219" s="27"/>
      <c r="N219" s="95"/>
      <c r="O219" s="111"/>
      <c r="P219" s="3"/>
      <c r="Q219" s="3"/>
      <c r="R219" s="3"/>
      <c r="S219" s="3"/>
      <c r="T219" s="3"/>
      <c r="U219" s="3"/>
      <c r="V219" s="3"/>
      <c r="W219" s="3"/>
      <c r="X219" s="3"/>
      <c r="Y219" s="3"/>
      <c r="Z219" s="3"/>
      <c r="AA219" s="3"/>
      <c r="AB219" s="3"/>
      <c r="AC219" s="3"/>
      <c r="AD219" s="3"/>
      <c r="AE219" s="3"/>
      <c r="AF219" s="3"/>
      <c r="AG219" s="3"/>
      <c r="AH219" s="3"/>
      <c r="AI219" s="3"/>
      <c r="AJ219" s="3"/>
    </row>
    <row r="220" spans="5:36" s="2" customFormat="1">
      <c r="E220" s="27"/>
      <c r="N220" s="95"/>
      <c r="O220" s="111"/>
      <c r="P220" s="3"/>
      <c r="Q220" s="3"/>
      <c r="R220" s="3"/>
      <c r="S220" s="3"/>
      <c r="T220" s="3"/>
      <c r="U220" s="3"/>
      <c r="V220" s="3"/>
      <c r="W220" s="3"/>
      <c r="X220" s="3"/>
      <c r="Y220" s="3"/>
      <c r="Z220" s="3"/>
      <c r="AA220" s="3"/>
      <c r="AB220" s="3"/>
      <c r="AC220" s="3"/>
      <c r="AD220" s="3"/>
      <c r="AE220" s="3"/>
      <c r="AF220" s="3"/>
      <c r="AG220" s="3"/>
      <c r="AH220" s="3"/>
      <c r="AI220" s="3"/>
      <c r="AJ220" s="3"/>
    </row>
    <row r="221" spans="5:36" s="2" customFormat="1">
      <c r="E221" s="27"/>
      <c r="N221" s="95"/>
      <c r="O221" s="111"/>
      <c r="P221" s="3"/>
      <c r="Q221" s="3"/>
      <c r="R221" s="3"/>
      <c r="S221" s="3"/>
      <c r="T221" s="3"/>
      <c r="U221" s="3"/>
      <c r="V221" s="3"/>
      <c r="W221" s="3"/>
      <c r="X221" s="3"/>
      <c r="Y221" s="3"/>
      <c r="Z221" s="3"/>
      <c r="AA221" s="3"/>
      <c r="AB221" s="3"/>
      <c r="AC221" s="3"/>
      <c r="AD221" s="3"/>
      <c r="AE221" s="3"/>
      <c r="AF221" s="3"/>
      <c r="AG221" s="3"/>
      <c r="AH221" s="3"/>
      <c r="AI221" s="3"/>
      <c r="AJ221" s="3"/>
    </row>
    <row r="222" spans="5:36" s="2" customFormat="1">
      <c r="E222" s="27"/>
      <c r="N222" s="95"/>
      <c r="O222" s="111"/>
      <c r="P222" s="3"/>
      <c r="Q222" s="3"/>
      <c r="R222" s="3"/>
      <c r="S222" s="3"/>
      <c r="T222" s="3"/>
      <c r="U222" s="3"/>
      <c r="V222" s="3"/>
      <c r="W222" s="3"/>
      <c r="X222" s="3"/>
      <c r="Y222" s="3"/>
      <c r="Z222" s="3"/>
      <c r="AA222" s="3"/>
      <c r="AB222" s="3"/>
      <c r="AC222" s="3"/>
      <c r="AD222" s="3"/>
      <c r="AE222" s="3"/>
      <c r="AF222" s="3"/>
      <c r="AG222" s="3"/>
      <c r="AH222" s="3"/>
      <c r="AI222" s="3"/>
      <c r="AJ222" s="3"/>
    </row>
    <row r="223" spans="5:36" s="2" customFormat="1">
      <c r="E223" s="27"/>
      <c r="N223" s="95"/>
      <c r="O223" s="111"/>
      <c r="P223" s="3"/>
      <c r="Q223" s="3"/>
      <c r="R223" s="3"/>
      <c r="S223" s="3"/>
      <c r="T223" s="3"/>
      <c r="U223" s="3"/>
      <c r="V223" s="3"/>
      <c r="W223" s="3"/>
      <c r="X223" s="3"/>
      <c r="Y223" s="3"/>
      <c r="Z223" s="3"/>
      <c r="AA223" s="3"/>
      <c r="AB223" s="3"/>
      <c r="AC223" s="3"/>
      <c r="AD223" s="3"/>
      <c r="AE223" s="3"/>
      <c r="AF223" s="3"/>
      <c r="AG223" s="3"/>
      <c r="AH223" s="3"/>
      <c r="AI223" s="3"/>
      <c r="AJ223" s="3"/>
    </row>
    <row r="224" spans="5:36" s="2" customFormat="1">
      <c r="E224" s="27"/>
      <c r="N224" s="95"/>
      <c r="O224" s="111"/>
      <c r="P224" s="3"/>
      <c r="Q224" s="3"/>
      <c r="R224" s="3"/>
      <c r="S224" s="3"/>
      <c r="T224" s="3"/>
      <c r="U224" s="3"/>
      <c r="V224" s="3"/>
      <c r="W224" s="3"/>
      <c r="X224" s="3"/>
      <c r="Y224" s="3"/>
      <c r="Z224" s="3"/>
      <c r="AA224" s="3"/>
      <c r="AB224" s="3"/>
      <c r="AC224" s="3"/>
      <c r="AD224" s="3"/>
      <c r="AE224" s="3"/>
      <c r="AF224" s="3"/>
      <c r="AG224" s="3"/>
      <c r="AH224" s="3"/>
      <c r="AI224" s="3"/>
      <c r="AJ224" s="3"/>
    </row>
    <row r="225" spans="5:36" s="2" customFormat="1">
      <c r="E225" s="27"/>
      <c r="N225" s="95"/>
      <c r="O225" s="111"/>
      <c r="P225" s="3"/>
      <c r="Q225" s="3"/>
      <c r="R225" s="3"/>
      <c r="S225" s="3"/>
      <c r="T225" s="3"/>
      <c r="U225" s="3"/>
      <c r="V225" s="3"/>
      <c r="W225" s="3"/>
      <c r="X225" s="3"/>
      <c r="Y225" s="3"/>
      <c r="Z225" s="3"/>
      <c r="AA225" s="3"/>
      <c r="AB225" s="3"/>
      <c r="AC225" s="3"/>
      <c r="AD225" s="3"/>
      <c r="AE225" s="3"/>
      <c r="AF225" s="3"/>
      <c r="AG225" s="3"/>
      <c r="AH225" s="3"/>
      <c r="AI225" s="3"/>
      <c r="AJ225" s="3"/>
    </row>
    <row r="226" spans="5:36" s="2" customFormat="1">
      <c r="E226" s="27"/>
      <c r="N226" s="95"/>
      <c r="O226" s="111"/>
      <c r="P226" s="3"/>
      <c r="Q226" s="3"/>
      <c r="R226" s="3"/>
      <c r="S226" s="3"/>
      <c r="T226" s="3"/>
      <c r="U226" s="3"/>
      <c r="V226" s="3"/>
      <c r="W226" s="3"/>
      <c r="X226" s="3"/>
      <c r="Y226" s="3"/>
      <c r="Z226" s="3"/>
      <c r="AA226" s="3"/>
      <c r="AB226" s="3"/>
      <c r="AC226" s="3"/>
      <c r="AD226" s="3"/>
      <c r="AE226" s="3"/>
      <c r="AF226" s="3"/>
      <c r="AG226" s="3"/>
      <c r="AH226" s="3"/>
      <c r="AI226" s="3"/>
      <c r="AJ226" s="3"/>
    </row>
    <row r="227" spans="5:36" s="2" customFormat="1">
      <c r="E227" s="27"/>
      <c r="N227" s="95"/>
      <c r="O227" s="111"/>
      <c r="P227" s="3"/>
      <c r="Q227" s="3"/>
      <c r="R227" s="3"/>
      <c r="S227" s="3"/>
      <c r="T227" s="3"/>
      <c r="U227" s="3"/>
      <c r="V227" s="3"/>
      <c r="W227" s="3"/>
      <c r="X227" s="3"/>
      <c r="Y227" s="3"/>
      <c r="Z227" s="3"/>
      <c r="AA227" s="3"/>
      <c r="AB227" s="3"/>
      <c r="AC227" s="3"/>
      <c r="AD227" s="3"/>
      <c r="AE227" s="3"/>
      <c r="AF227" s="3"/>
      <c r="AG227" s="3"/>
      <c r="AH227" s="3"/>
      <c r="AI227" s="3"/>
      <c r="AJ227" s="3"/>
    </row>
    <row r="228" spans="5:36" s="2" customFormat="1">
      <c r="E228" s="27"/>
      <c r="N228" s="95"/>
      <c r="O228" s="111"/>
      <c r="P228" s="3"/>
      <c r="Q228" s="3"/>
      <c r="R228" s="3"/>
      <c r="S228" s="3"/>
      <c r="T228" s="3"/>
      <c r="U228" s="3"/>
      <c r="V228" s="3"/>
      <c r="W228" s="3"/>
      <c r="X228" s="3"/>
      <c r="Y228" s="3"/>
      <c r="Z228" s="3"/>
      <c r="AA228" s="3"/>
      <c r="AB228" s="3"/>
      <c r="AC228" s="3"/>
      <c r="AD228" s="3"/>
      <c r="AE228" s="3"/>
      <c r="AF228" s="3"/>
      <c r="AG228" s="3"/>
      <c r="AH228" s="3"/>
      <c r="AI228" s="3"/>
      <c r="AJ228" s="3"/>
    </row>
    <row r="229" spans="5:36" s="2" customFormat="1">
      <c r="E229" s="27"/>
      <c r="N229" s="95"/>
      <c r="O229" s="111"/>
      <c r="P229" s="3"/>
      <c r="Q229" s="3"/>
      <c r="R229" s="3"/>
      <c r="S229" s="3"/>
      <c r="T229" s="3"/>
      <c r="U229" s="3"/>
      <c r="V229" s="3"/>
      <c r="W229" s="3"/>
      <c r="X229" s="3"/>
      <c r="Y229" s="3"/>
      <c r="Z229" s="3"/>
      <c r="AA229" s="3"/>
      <c r="AB229" s="3"/>
      <c r="AC229" s="3"/>
      <c r="AD229" s="3"/>
      <c r="AE229" s="3"/>
      <c r="AF229" s="3"/>
      <c r="AG229" s="3"/>
      <c r="AH229" s="3"/>
      <c r="AI229" s="3"/>
      <c r="AJ229" s="3"/>
    </row>
    <row r="230" spans="5:36" s="2" customFormat="1">
      <c r="E230" s="27"/>
      <c r="N230" s="95"/>
      <c r="O230" s="111"/>
      <c r="P230" s="3"/>
      <c r="Q230" s="3"/>
      <c r="R230" s="3"/>
      <c r="S230" s="3"/>
      <c r="T230" s="3"/>
      <c r="U230" s="3"/>
      <c r="V230" s="3"/>
      <c r="W230" s="3"/>
      <c r="X230" s="3"/>
      <c r="Y230" s="3"/>
      <c r="Z230" s="3"/>
      <c r="AA230" s="3"/>
      <c r="AB230" s="3"/>
      <c r="AC230" s="3"/>
      <c r="AD230" s="3"/>
      <c r="AE230" s="3"/>
      <c r="AF230" s="3"/>
      <c r="AG230" s="3"/>
      <c r="AH230" s="3"/>
      <c r="AI230" s="3"/>
      <c r="AJ230" s="3"/>
    </row>
    <row r="231" spans="5:36" s="2" customFormat="1">
      <c r="E231" s="27"/>
      <c r="N231" s="95"/>
      <c r="O231" s="111"/>
      <c r="P231" s="3"/>
      <c r="Q231" s="3"/>
      <c r="R231" s="3"/>
      <c r="S231" s="3"/>
      <c r="T231" s="3"/>
      <c r="U231" s="3"/>
      <c r="V231" s="3"/>
      <c r="W231" s="3"/>
      <c r="X231" s="3"/>
      <c r="Y231" s="3"/>
      <c r="Z231" s="3"/>
      <c r="AA231" s="3"/>
      <c r="AB231" s="3"/>
      <c r="AC231" s="3"/>
      <c r="AD231" s="3"/>
      <c r="AE231" s="3"/>
      <c r="AF231" s="3"/>
      <c r="AG231" s="3"/>
      <c r="AH231" s="3"/>
      <c r="AI231" s="3"/>
      <c r="AJ231" s="3"/>
    </row>
    <row r="232" spans="5:36" s="2" customFormat="1">
      <c r="E232" s="27"/>
      <c r="N232" s="95"/>
      <c r="O232" s="111"/>
      <c r="P232" s="3"/>
      <c r="Q232" s="3"/>
      <c r="R232" s="3"/>
      <c r="S232" s="3"/>
      <c r="T232" s="3"/>
      <c r="U232" s="3"/>
      <c r="V232" s="3"/>
      <c r="W232" s="3"/>
      <c r="X232" s="3"/>
      <c r="Y232" s="3"/>
      <c r="Z232" s="3"/>
      <c r="AA232" s="3"/>
      <c r="AB232" s="3"/>
      <c r="AC232" s="3"/>
      <c r="AD232" s="3"/>
      <c r="AE232" s="3"/>
      <c r="AF232" s="3"/>
      <c r="AG232" s="3"/>
      <c r="AH232" s="3"/>
      <c r="AI232" s="3"/>
      <c r="AJ232" s="3"/>
    </row>
    <row r="233" spans="5:36" s="2" customFormat="1">
      <c r="E233" s="27"/>
      <c r="N233" s="95"/>
      <c r="O233" s="111"/>
      <c r="P233" s="3"/>
      <c r="Q233" s="3"/>
      <c r="R233" s="3"/>
      <c r="S233" s="3"/>
      <c r="T233" s="3"/>
      <c r="U233" s="3"/>
      <c r="V233" s="3"/>
      <c r="W233" s="3"/>
      <c r="X233" s="3"/>
      <c r="Y233" s="3"/>
      <c r="Z233" s="3"/>
      <c r="AA233" s="3"/>
      <c r="AB233" s="3"/>
      <c r="AC233" s="3"/>
      <c r="AD233" s="3"/>
      <c r="AE233" s="3"/>
      <c r="AF233" s="3"/>
      <c r="AG233" s="3"/>
      <c r="AH233" s="3"/>
      <c r="AI233" s="3"/>
      <c r="AJ233" s="3"/>
    </row>
    <row r="234" spans="5:36" s="2" customFormat="1">
      <c r="E234" s="27"/>
      <c r="N234" s="95"/>
      <c r="O234" s="111"/>
      <c r="P234" s="3"/>
      <c r="Q234" s="3"/>
      <c r="R234" s="3"/>
      <c r="S234" s="3"/>
      <c r="T234" s="3"/>
      <c r="U234" s="3"/>
      <c r="V234" s="3"/>
      <c r="W234" s="3"/>
      <c r="X234" s="3"/>
      <c r="Y234" s="3"/>
      <c r="Z234" s="3"/>
      <c r="AA234" s="3"/>
      <c r="AB234" s="3"/>
      <c r="AC234" s="3"/>
      <c r="AD234" s="3"/>
      <c r="AE234" s="3"/>
      <c r="AF234" s="3"/>
      <c r="AG234" s="3"/>
      <c r="AH234" s="3"/>
      <c r="AI234" s="3"/>
      <c r="AJ234" s="3"/>
    </row>
    <row r="235" spans="5:36" s="2" customFormat="1">
      <c r="E235" s="27"/>
      <c r="N235" s="95"/>
      <c r="O235" s="111"/>
      <c r="P235" s="3"/>
      <c r="Q235" s="3"/>
      <c r="R235" s="3"/>
      <c r="S235" s="3"/>
      <c r="T235" s="3"/>
      <c r="U235" s="3"/>
      <c r="V235" s="3"/>
      <c r="W235" s="3"/>
      <c r="X235" s="3"/>
      <c r="Y235" s="3"/>
      <c r="Z235" s="3"/>
      <c r="AA235" s="3"/>
      <c r="AB235" s="3"/>
      <c r="AC235" s="3"/>
      <c r="AD235" s="3"/>
      <c r="AE235" s="3"/>
      <c r="AF235" s="3"/>
      <c r="AG235" s="3"/>
      <c r="AH235" s="3"/>
      <c r="AI235" s="3"/>
      <c r="AJ235" s="3"/>
    </row>
    <row r="236" spans="5:36" s="2" customFormat="1">
      <c r="E236" s="27"/>
      <c r="N236" s="95"/>
      <c r="O236" s="111"/>
      <c r="P236" s="3"/>
      <c r="Q236" s="3"/>
      <c r="R236" s="3"/>
      <c r="S236" s="3"/>
      <c r="T236" s="3"/>
      <c r="U236" s="3"/>
      <c r="V236" s="3"/>
      <c r="W236" s="3"/>
      <c r="X236" s="3"/>
      <c r="Y236" s="3"/>
      <c r="Z236" s="3"/>
      <c r="AA236" s="3"/>
      <c r="AB236" s="3"/>
      <c r="AC236" s="3"/>
      <c r="AD236" s="3"/>
      <c r="AE236" s="3"/>
      <c r="AF236" s="3"/>
      <c r="AG236" s="3"/>
      <c r="AH236" s="3"/>
      <c r="AI236" s="3"/>
      <c r="AJ236" s="3"/>
    </row>
    <row r="237" spans="5:36" s="2" customFormat="1">
      <c r="E237" s="27"/>
      <c r="N237" s="95"/>
      <c r="O237" s="111"/>
      <c r="P237" s="3"/>
      <c r="Q237" s="3"/>
      <c r="R237" s="3"/>
      <c r="S237" s="3"/>
      <c r="T237" s="3"/>
      <c r="U237" s="3"/>
      <c r="V237" s="3"/>
      <c r="W237" s="3"/>
      <c r="X237" s="3"/>
      <c r="Y237" s="3"/>
      <c r="Z237" s="3"/>
      <c r="AA237" s="3"/>
      <c r="AB237" s="3"/>
      <c r="AC237" s="3"/>
      <c r="AD237" s="3"/>
      <c r="AE237" s="3"/>
      <c r="AF237" s="3"/>
      <c r="AG237" s="3"/>
      <c r="AH237" s="3"/>
      <c r="AI237" s="3"/>
      <c r="AJ237" s="3"/>
    </row>
    <row r="238" spans="5:36" s="2" customFormat="1">
      <c r="E238" s="27"/>
      <c r="N238" s="95"/>
      <c r="O238" s="111"/>
      <c r="P238" s="3"/>
      <c r="Q238" s="3"/>
      <c r="R238" s="3"/>
      <c r="S238" s="3"/>
      <c r="T238" s="3"/>
      <c r="U238" s="3"/>
      <c r="V238" s="3"/>
      <c r="W238" s="3"/>
      <c r="X238" s="3"/>
      <c r="Y238" s="3"/>
      <c r="Z238" s="3"/>
      <c r="AA238" s="3"/>
      <c r="AB238" s="3"/>
      <c r="AC238" s="3"/>
      <c r="AD238" s="3"/>
      <c r="AE238" s="3"/>
      <c r="AF238" s="3"/>
      <c r="AG238" s="3"/>
      <c r="AH238" s="3"/>
      <c r="AI238" s="3"/>
      <c r="AJ238" s="3"/>
    </row>
    <row r="239" spans="5:36" s="2" customFormat="1">
      <c r="E239" s="27"/>
      <c r="N239" s="95"/>
      <c r="O239" s="111"/>
      <c r="P239" s="3"/>
      <c r="Q239" s="3"/>
      <c r="R239" s="3"/>
      <c r="S239" s="3"/>
      <c r="T239" s="3"/>
      <c r="U239" s="3"/>
      <c r="V239" s="3"/>
      <c r="W239" s="3"/>
      <c r="X239" s="3"/>
      <c r="Y239" s="3"/>
      <c r="Z239" s="3"/>
      <c r="AA239" s="3"/>
      <c r="AB239" s="3"/>
      <c r="AC239" s="3"/>
      <c r="AD239" s="3"/>
      <c r="AE239" s="3"/>
      <c r="AF239" s="3"/>
      <c r="AG239" s="3"/>
      <c r="AH239" s="3"/>
      <c r="AI239" s="3"/>
      <c r="AJ239" s="3"/>
    </row>
    <row r="240" spans="5:36" s="2" customFormat="1">
      <c r="E240" s="27"/>
      <c r="N240" s="95"/>
      <c r="O240" s="111"/>
      <c r="P240" s="3"/>
      <c r="Q240" s="3"/>
      <c r="R240" s="3"/>
      <c r="S240" s="3"/>
      <c r="T240" s="3"/>
      <c r="U240" s="3"/>
      <c r="V240" s="3"/>
      <c r="W240" s="3"/>
      <c r="X240" s="3"/>
      <c r="Y240" s="3"/>
      <c r="Z240" s="3"/>
      <c r="AA240" s="3"/>
      <c r="AB240" s="3"/>
      <c r="AC240" s="3"/>
      <c r="AD240" s="3"/>
      <c r="AE240" s="3"/>
      <c r="AF240" s="3"/>
      <c r="AG240" s="3"/>
      <c r="AH240" s="3"/>
      <c r="AI240" s="3"/>
      <c r="AJ240" s="3"/>
    </row>
    <row r="241" spans="5:36" s="2" customFormat="1">
      <c r="E241" s="27"/>
      <c r="N241" s="95"/>
      <c r="O241" s="111"/>
      <c r="P241" s="3"/>
      <c r="Q241" s="3"/>
      <c r="R241" s="3"/>
      <c r="S241" s="3"/>
      <c r="T241" s="3"/>
      <c r="U241" s="3"/>
      <c r="V241" s="3"/>
      <c r="W241" s="3"/>
      <c r="X241" s="3"/>
      <c r="Y241" s="3"/>
      <c r="Z241" s="3"/>
      <c r="AA241" s="3"/>
      <c r="AB241" s="3"/>
      <c r="AC241" s="3"/>
      <c r="AD241" s="3"/>
      <c r="AE241" s="3"/>
      <c r="AF241" s="3"/>
      <c r="AG241" s="3"/>
      <c r="AH241" s="3"/>
      <c r="AI241" s="3"/>
      <c r="AJ241" s="3"/>
    </row>
    <row r="242" spans="5:36" s="2" customFormat="1">
      <c r="E242" s="27"/>
      <c r="N242" s="95"/>
      <c r="O242" s="111"/>
      <c r="P242" s="3"/>
      <c r="Q242" s="3"/>
      <c r="R242" s="3"/>
      <c r="S242" s="3"/>
      <c r="T242" s="3"/>
      <c r="U242" s="3"/>
      <c r="V242" s="3"/>
      <c r="W242" s="3"/>
      <c r="X242" s="3"/>
      <c r="Y242" s="3"/>
      <c r="Z242" s="3"/>
      <c r="AA242" s="3"/>
      <c r="AB242" s="3"/>
      <c r="AC242" s="3"/>
      <c r="AD242" s="3"/>
      <c r="AE242" s="3"/>
      <c r="AF242" s="3"/>
      <c r="AG242" s="3"/>
      <c r="AH242" s="3"/>
      <c r="AI242" s="3"/>
      <c r="AJ242" s="3"/>
    </row>
    <row r="243" spans="5:36" s="2" customFormat="1">
      <c r="E243" s="27"/>
      <c r="N243" s="95"/>
      <c r="O243" s="111"/>
      <c r="P243" s="3"/>
      <c r="Q243" s="3"/>
      <c r="R243" s="3"/>
      <c r="S243" s="3"/>
      <c r="T243" s="3"/>
      <c r="U243" s="3"/>
      <c r="V243" s="3"/>
      <c r="W243" s="3"/>
      <c r="X243" s="3"/>
      <c r="Y243" s="3"/>
      <c r="Z243" s="3"/>
      <c r="AA243" s="3"/>
      <c r="AB243" s="3"/>
      <c r="AC243" s="3"/>
      <c r="AD243" s="3"/>
      <c r="AE243" s="3"/>
      <c r="AF243" s="3"/>
      <c r="AG243" s="3"/>
      <c r="AH243" s="3"/>
      <c r="AI243" s="3"/>
      <c r="AJ243" s="3"/>
    </row>
    <row r="244" spans="5:36" s="2" customFormat="1">
      <c r="E244" s="27"/>
      <c r="N244" s="95"/>
      <c r="O244" s="111"/>
      <c r="P244" s="3"/>
      <c r="Q244" s="3"/>
      <c r="R244" s="3"/>
      <c r="S244" s="3"/>
      <c r="T244" s="3"/>
      <c r="U244" s="3"/>
      <c r="V244" s="3"/>
      <c r="W244" s="3"/>
      <c r="X244" s="3"/>
      <c r="Y244" s="3"/>
      <c r="Z244" s="3"/>
      <c r="AA244" s="3"/>
      <c r="AB244" s="3"/>
      <c r="AC244" s="3"/>
      <c r="AD244" s="3"/>
      <c r="AE244" s="3"/>
      <c r="AF244" s="3"/>
      <c r="AG244" s="3"/>
      <c r="AH244" s="3"/>
      <c r="AI244" s="3"/>
      <c r="AJ244" s="3"/>
    </row>
    <row r="245" spans="5:36" s="2" customFormat="1">
      <c r="E245" s="27"/>
      <c r="N245" s="95"/>
      <c r="O245" s="111"/>
      <c r="P245" s="3"/>
      <c r="Q245" s="3"/>
      <c r="R245" s="3"/>
      <c r="S245" s="3"/>
      <c r="T245" s="3"/>
      <c r="U245" s="3"/>
      <c r="V245" s="3"/>
      <c r="W245" s="3"/>
      <c r="X245" s="3"/>
      <c r="Y245" s="3"/>
      <c r="Z245" s="3"/>
      <c r="AA245" s="3"/>
      <c r="AB245" s="3"/>
      <c r="AC245" s="3"/>
      <c r="AD245" s="3"/>
      <c r="AE245" s="3"/>
      <c r="AF245" s="3"/>
      <c r="AG245" s="3"/>
      <c r="AH245" s="3"/>
      <c r="AI245" s="3"/>
      <c r="AJ245" s="3"/>
    </row>
    <row r="246" spans="5:36" s="2" customFormat="1">
      <c r="E246" s="27"/>
      <c r="N246" s="95"/>
      <c r="O246" s="111"/>
      <c r="P246" s="3"/>
      <c r="Q246" s="3"/>
      <c r="R246" s="3"/>
      <c r="S246" s="3"/>
      <c r="T246" s="3"/>
      <c r="U246" s="3"/>
      <c r="V246" s="3"/>
      <c r="W246" s="3"/>
      <c r="X246" s="3"/>
      <c r="Y246" s="3"/>
      <c r="Z246" s="3"/>
      <c r="AA246" s="3"/>
      <c r="AB246" s="3"/>
      <c r="AC246" s="3"/>
      <c r="AD246" s="3"/>
      <c r="AE246" s="3"/>
      <c r="AF246" s="3"/>
      <c r="AG246" s="3"/>
      <c r="AH246" s="3"/>
      <c r="AI246" s="3"/>
      <c r="AJ246" s="3"/>
    </row>
    <row r="247" spans="5:36" s="2" customFormat="1">
      <c r="E247" s="27"/>
      <c r="N247" s="95"/>
      <c r="O247" s="111"/>
      <c r="P247" s="3"/>
      <c r="Q247" s="3"/>
      <c r="R247" s="3"/>
      <c r="S247" s="3"/>
      <c r="T247" s="3"/>
      <c r="U247" s="3"/>
      <c r="V247" s="3"/>
      <c r="W247" s="3"/>
      <c r="X247" s="3"/>
      <c r="Y247" s="3"/>
      <c r="Z247" s="3"/>
      <c r="AA247" s="3"/>
      <c r="AB247" s="3"/>
      <c r="AC247" s="3"/>
      <c r="AD247" s="3"/>
      <c r="AE247" s="3"/>
      <c r="AF247" s="3"/>
      <c r="AG247" s="3"/>
      <c r="AH247" s="3"/>
      <c r="AI247" s="3"/>
      <c r="AJ247" s="3"/>
    </row>
    <row r="248" spans="5:36" s="2" customFormat="1">
      <c r="E248" s="27"/>
      <c r="N248" s="95"/>
      <c r="O248" s="111"/>
      <c r="P248" s="3"/>
      <c r="Q248" s="3"/>
      <c r="R248" s="3"/>
      <c r="S248" s="3"/>
      <c r="T248" s="3"/>
      <c r="U248" s="3"/>
      <c r="V248" s="3"/>
      <c r="W248" s="3"/>
      <c r="X248" s="3"/>
      <c r="Y248" s="3"/>
      <c r="Z248" s="3"/>
      <c r="AA248" s="3"/>
      <c r="AB248" s="3"/>
      <c r="AC248" s="3"/>
      <c r="AD248" s="3"/>
      <c r="AE248" s="3"/>
      <c r="AF248" s="3"/>
      <c r="AG248" s="3"/>
      <c r="AH248" s="3"/>
      <c r="AI248" s="3"/>
      <c r="AJ248" s="3"/>
    </row>
    <row r="249" spans="5:36" s="2" customFormat="1">
      <c r="E249" s="27"/>
      <c r="N249" s="95"/>
      <c r="O249" s="111"/>
      <c r="P249" s="3"/>
      <c r="Q249" s="3"/>
      <c r="R249" s="3"/>
      <c r="S249" s="3"/>
      <c r="T249" s="3"/>
      <c r="U249" s="3"/>
      <c r="V249" s="3"/>
      <c r="W249" s="3"/>
      <c r="X249" s="3"/>
      <c r="Y249" s="3"/>
      <c r="Z249" s="3"/>
      <c r="AA249" s="3"/>
      <c r="AB249" s="3"/>
      <c r="AC249" s="3"/>
      <c r="AD249" s="3"/>
      <c r="AE249" s="3"/>
      <c r="AF249" s="3"/>
      <c r="AG249" s="3"/>
      <c r="AH249" s="3"/>
      <c r="AI249" s="3"/>
      <c r="AJ249" s="3"/>
    </row>
    <row r="250" spans="5:36" s="2" customFormat="1">
      <c r="E250" s="27"/>
      <c r="N250" s="95"/>
      <c r="O250" s="111"/>
      <c r="P250" s="3"/>
      <c r="Q250" s="3"/>
      <c r="R250" s="3"/>
      <c r="S250" s="3"/>
      <c r="T250" s="3"/>
      <c r="U250" s="3"/>
      <c r="V250" s="3"/>
      <c r="W250" s="3"/>
      <c r="X250" s="3"/>
      <c r="Y250" s="3"/>
      <c r="Z250" s="3"/>
      <c r="AA250" s="3"/>
      <c r="AB250" s="3"/>
      <c r="AC250" s="3"/>
      <c r="AD250" s="3"/>
      <c r="AE250" s="3"/>
      <c r="AF250" s="3"/>
      <c r="AG250" s="3"/>
      <c r="AH250" s="3"/>
      <c r="AI250" s="3"/>
      <c r="AJ250" s="3"/>
    </row>
    <row r="251" spans="5:36" s="2" customFormat="1">
      <c r="E251" s="27"/>
      <c r="N251" s="95"/>
      <c r="O251" s="111"/>
      <c r="P251" s="3"/>
      <c r="Q251" s="3"/>
      <c r="R251" s="3"/>
      <c r="S251" s="3"/>
      <c r="T251" s="3"/>
      <c r="U251" s="3"/>
      <c r="V251" s="3"/>
      <c r="W251" s="3"/>
      <c r="X251" s="3"/>
      <c r="Y251" s="3"/>
      <c r="Z251" s="3"/>
      <c r="AA251" s="3"/>
      <c r="AB251" s="3"/>
      <c r="AC251" s="3"/>
      <c r="AD251" s="3"/>
      <c r="AE251" s="3"/>
      <c r="AF251" s="3"/>
      <c r="AG251" s="3"/>
      <c r="AH251" s="3"/>
      <c r="AI251" s="3"/>
      <c r="AJ251" s="3"/>
    </row>
    <row r="252" spans="5:36" s="2" customFormat="1">
      <c r="E252" s="27"/>
      <c r="N252" s="95"/>
      <c r="O252" s="111"/>
      <c r="P252" s="3"/>
      <c r="Q252" s="3"/>
      <c r="R252" s="3"/>
      <c r="S252" s="3"/>
      <c r="T252" s="3"/>
      <c r="U252" s="3"/>
      <c r="V252" s="3"/>
      <c r="W252" s="3"/>
      <c r="X252" s="3"/>
      <c r="Y252" s="3"/>
      <c r="Z252" s="3"/>
      <c r="AA252" s="3"/>
      <c r="AB252" s="3"/>
      <c r="AC252" s="3"/>
      <c r="AD252" s="3"/>
      <c r="AE252" s="3"/>
      <c r="AF252" s="3"/>
      <c r="AG252" s="3"/>
      <c r="AH252" s="3"/>
      <c r="AI252" s="3"/>
      <c r="AJ252" s="3"/>
    </row>
    <row r="253" spans="5:36" s="2" customFormat="1">
      <c r="E253" s="27"/>
      <c r="N253" s="95"/>
      <c r="O253" s="111"/>
      <c r="P253" s="3"/>
      <c r="Q253" s="3"/>
      <c r="R253" s="3"/>
      <c r="S253" s="3"/>
      <c r="T253" s="3"/>
      <c r="U253" s="3"/>
      <c r="V253" s="3"/>
      <c r="W253" s="3"/>
      <c r="X253" s="3"/>
      <c r="Y253" s="3"/>
      <c r="Z253" s="3"/>
      <c r="AA253" s="3"/>
      <c r="AB253" s="3"/>
      <c r="AC253" s="3"/>
      <c r="AD253" s="3"/>
      <c r="AE253" s="3"/>
      <c r="AF253" s="3"/>
      <c r="AG253" s="3"/>
      <c r="AH253" s="3"/>
      <c r="AI253" s="3"/>
      <c r="AJ253" s="3"/>
    </row>
    <row r="254" spans="5:36" s="2" customFormat="1">
      <c r="E254" s="27"/>
      <c r="N254" s="95"/>
      <c r="O254" s="111"/>
      <c r="P254" s="3"/>
      <c r="Q254" s="3"/>
      <c r="R254" s="3"/>
      <c r="S254" s="3"/>
      <c r="T254" s="3"/>
      <c r="U254" s="3"/>
      <c r="V254" s="3"/>
      <c r="W254" s="3"/>
      <c r="X254" s="3"/>
      <c r="Y254" s="3"/>
      <c r="Z254" s="3"/>
      <c r="AA254" s="3"/>
      <c r="AB254" s="3"/>
      <c r="AC254" s="3"/>
      <c r="AD254" s="3"/>
      <c r="AE254" s="3"/>
      <c r="AF254" s="3"/>
      <c r="AG254" s="3"/>
      <c r="AH254" s="3"/>
      <c r="AI254" s="3"/>
      <c r="AJ254" s="3"/>
    </row>
    <row r="255" spans="5:36" s="2" customFormat="1">
      <c r="E255" s="27"/>
      <c r="N255" s="95"/>
      <c r="O255" s="111"/>
      <c r="P255" s="3"/>
      <c r="Q255" s="3"/>
      <c r="R255" s="3"/>
      <c r="S255" s="3"/>
      <c r="T255" s="3"/>
      <c r="U255" s="3"/>
      <c r="V255" s="3"/>
      <c r="W255" s="3"/>
      <c r="X255" s="3"/>
      <c r="Y255" s="3"/>
      <c r="Z255" s="3"/>
      <c r="AA255" s="3"/>
      <c r="AB255" s="3"/>
      <c r="AC255" s="3"/>
      <c r="AD255" s="3"/>
      <c r="AE255" s="3"/>
      <c r="AF255" s="3"/>
      <c r="AG255" s="3"/>
      <c r="AH255" s="3"/>
      <c r="AI255" s="3"/>
      <c r="AJ255" s="3"/>
    </row>
    <row r="256" spans="5:36" s="2" customFormat="1">
      <c r="E256" s="27"/>
      <c r="N256" s="95"/>
      <c r="O256" s="111"/>
      <c r="P256" s="3"/>
      <c r="Q256" s="3"/>
      <c r="R256" s="3"/>
      <c r="S256" s="3"/>
      <c r="T256" s="3"/>
      <c r="U256" s="3"/>
      <c r="V256" s="3"/>
      <c r="W256" s="3"/>
      <c r="X256" s="3"/>
      <c r="Y256" s="3"/>
      <c r="Z256" s="3"/>
      <c r="AA256" s="3"/>
      <c r="AB256" s="3"/>
      <c r="AC256" s="3"/>
      <c r="AD256" s="3"/>
      <c r="AE256" s="3"/>
      <c r="AF256" s="3"/>
      <c r="AG256" s="3"/>
      <c r="AH256" s="3"/>
      <c r="AI256" s="3"/>
      <c r="AJ256" s="3"/>
    </row>
    <row r="257" spans="5:36" s="2" customFormat="1">
      <c r="E257" s="27"/>
      <c r="N257" s="95"/>
      <c r="O257" s="111"/>
      <c r="P257" s="3"/>
      <c r="Q257" s="3"/>
      <c r="R257" s="3"/>
      <c r="S257" s="3"/>
      <c r="T257" s="3"/>
      <c r="U257" s="3"/>
      <c r="V257" s="3"/>
      <c r="W257" s="3"/>
      <c r="X257" s="3"/>
      <c r="Y257" s="3"/>
      <c r="Z257" s="3"/>
      <c r="AA257" s="3"/>
      <c r="AB257" s="3"/>
      <c r="AC257" s="3"/>
      <c r="AD257" s="3"/>
      <c r="AE257" s="3"/>
      <c r="AF257" s="3"/>
      <c r="AG257" s="3"/>
      <c r="AH257" s="3"/>
      <c r="AI257" s="3"/>
      <c r="AJ257" s="3"/>
    </row>
    <row r="258" spans="5:36" s="2" customFormat="1">
      <c r="E258" s="27"/>
      <c r="N258" s="95"/>
      <c r="O258" s="111"/>
      <c r="P258" s="3"/>
      <c r="Q258" s="3"/>
      <c r="R258" s="3"/>
      <c r="S258" s="3"/>
      <c r="T258" s="3"/>
      <c r="U258" s="3"/>
      <c r="V258" s="3"/>
      <c r="W258" s="3"/>
      <c r="X258" s="3"/>
      <c r="Y258" s="3"/>
      <c r="Z258" s="3"/>
      <c r="AA258" s="3"/>
      <c r="AB258" s="3"/>
      <c r="AC258" s="3"/>
      <c r="AD258" s="3"/>
      <c r="AE258" s="3"/>
      <c r="AF258" s="3"/>
      <c r="AG258" s="3"/>
      <c r="AH258" s="3"/>
      <c r="AI258" s="3"/>
      <c r="AJ258" s="3"/>
    </row>
    <row r="259" spans="5:36" s="2" customFormat="1">
      <c r="E259" s="27"/>
      <c r="N259" s="95"/>
      <c r="O259" s="111"/>
      <c r="P259" s="3"/>
      <c r="Q259" s="3"/>
      <c r="R259" s="3"/>
      <c r="S259" s="3"/>
      <c r="T259" s="3"/>
      <c r="U259" s="3"/>
      <c r="V259" s="3"/>
      <c r="W259" s="3"/>
      <c r="X259" s="3"/>
      <c r="Y259" s="3"/>
      <c r="Z259" s="3"/>
      <c r="AA259" s="3"/>
      <c r="AB259" s="3"/>
      <c r="AC259" s="3"/>
      <c r="AD259" s="3"/>
      <c r="AE259" s="3"/>
      <c r="AF259" s="3"/>
      <c r="AG259" s="3"/>
      <c r="AH259" s="3"/>
      <c r="AI259" s="3"/>
      <c r="AJ259" s="3"/>
    </row>
    <row r="260" spans="5:36" s="2" customFormat="1">
      <c r="E260" s="27"/>
      <c r="N260" s="95"/>
      <c r="O260" s="111"/>
      <c r="P260" s="3"/>
      <c r="Q260" s="3"/>
      <c r="R260" s="3"/>
      <c r="S260" s="3"/>
      <c r="T260" s="3"/>
      <c r="U260" s="3"/>
      <c r="V260" s="3"/>
      <c r="W260" s="3"/>
      <c r="X260" s="3"/>
      <c r="Y260" s="3"/>
      <c r="Z260" s="3"/>
      <c r="AA260" s="3"/>
      <c r="AB260" s="3"/>
      <c r="AC260" s="3"/>
      <c r="AD260" s="3"/>
      <c r="AE260" s="3"/>
      <c r="AF260" s="3"/>
      <c r="AG260" s="3"/>
      <c r="AH260" s="3"/>
      <c r="AI260" s="3"/>
      <c r="AJ260" s="3"/>
    </row>
    <row r="261" spans="5:36" s="2" customFormat="1">
      <c r="E261" s="27"/>
      <c r="N261" s="95"/>
      <c r="O261" s="111"/>
      <c r="P261" s="3"/>
      <c r="Q261" s="3"/>
      <c r="R261" s="3"/>
      <c r="S261" s="3"/>
      <c r="T261" s="3"/>
      <c r="U261" s="3"/>
      <c r="V261" s="3"/>
      <c r="W261" s="3"/>
      <c r="X261" s="3"/>
      <c r="Y261" s="3"/>
      <c r="Z261" s="3"/>
      <c r="AA261" s="3"/>
      <c r="AB261" s="3"/>
      <c r="AC261" s="3"/>
      <c r="AD261" s="3"/>
      <c r="AE261" s="3"/>
      <c r="AF261" s="3"/>
      <c r="AG261" s="3"/>
      <c r="AH261" s="3"/>
      <c r="AI261" s="3"/>
      <c r="AJ261" s="3"/>
    </row>
    <row r="262" spans="5:36" s="2" customFormat="1">
      <c r="E262" s="27"/>
      <c r="N262" s="95"/>
      <c r="O262" s="111"/>
      <c r="P262" s="3"/>
      <c r="Q262" s="3"/>
      <c r="R262" s="3"/>
      <c r="S262" s="3"/>
      <c r="T262" s="3"/>
      <c r="U262" s="3"/>
      <c r="V262" s="3"/>
      <c r="W262" s="3"/>
      <c r="X262" s="3"/>
      <c r="Y262" s="3"/>
      <c r="Z262" s="3"/>
      <c r="AA262" s="3"/>
      <c r="AB262" s="3"/>
      <c r="AC262" s="3"/>
      <c r="AD262" s="3"/>
      <c r="AE262" s="3"/>
      <c r="AF262" s="3"/>
      <c r="AG262" s="3"/>
      <c r="AH262" s="3"/>
      <c r="AI262" s="3"/>
      <c r="AJ262" s="3"/>
    </row>
    <row r="263" spans="5:36" s="2" customFormat="1">
      <c r="E263" s="27"/>
      <c r="N263" s="95"/>
      <c r="O263" s="111"/>
      <c r="P263" s="3"/>
      <c r="Q263" s="3"/>
      <c r="R263" s="3"/>
      <c r="S263" s="3"/>
      <c r="T263" s="3"/>
      <c r="U263" s="3"/>
      <c r="V263" s="3"/>
      <c r="W263" s="3"/>
      <c r="X263" s="3"/>
      <c r="Y263" s="3"/>
      <c r="Z263" s="3"/>
      <c r="AA263" s="3"/>
      <c r="AB263" s="3"/>
      <c r="AC263" s="3"/>
      <c r="AD263" s="3"/>
      <c r="AE263" s="3"/>
      <c r="AF263" s="3"/>
      <c r="AG263" s="3"/>
      <c r="AH263" s="3"/>
      <c r="AI263" s="3"/>
      <c r="AJ263" s="3"/>
    </row>
    <row r="264" spans="5:36" s="2" customFormat="1">
      <c r="E264" s="27"/>
      <c r="N264" s="95"/>
      <c r="O264" s="111"/>
      <c r="P264" s="3"/>
      <c r="Q264" s="3"/>
      <c r="R264" s="3"/>
      <c r="S264" s="3"/>
      <c r="T264" s="3"/>
      <c r="U264" s="3"/>
      <c r="V264" s="3"/>
      <c r="W264" s="3"/>
      <c r="X264" s="3"/>
      <c r="Y264" s="3"/>
      <c r="Z264" s="3"/>
      <c r="AA264" s="3"/>
      <c r="AB264" s="3"/>
      <c r="AC264" s="3"/>
      <c r="AD264" s="3"/>
      <c r="AE264" s="3"/>
      <c r="AF264" s="3"/>
      <c r="AG264" s="3"/>
      <c r="AH264" s="3"/>
      <c r="AI264" s="3"/>
      <c r="AJ264" s="3"/>
    </row>
    <row r="265" spans="5:36" s="2" customFormat="1">
      <c r="E265" s="27"/>
      <c r="N265" s="95"/>
      <c r="O265" s="111"/>
      <c r="P265" s="3"/>
      <c r="Q265" s="3"/>
      <c r="R265" s="3"/>
      <c r="S265" s="3"/>
      <c r="T265" s="3"/>
      <c r="U265" s="3"/>
      <c r="V265" s="3"/>
      <c r="W265" s="3"/>
      <c r="X265" s="3"/>
      <c r="Y265" s="3"/>
      <c r="Z265" s="3"/>
      <c r="AA265" s="3"/>
      <c r="AB265" s="3"/>
      <c r="AC265" s="3"/>
      <c r="AD265" s="3"/>
      <c r="AE265" s="3"/>
      <c r="AF265" s="3"/>
      <c r="AG265" s="3"/>
      <c r="AH265" s="3"/>
      <c r="AI265" s="3"/>
      <c r="AJ265" s="3"/>
    </row>
    <row r="266" spans="5:36" s="2" customFormat="1">
      <c r="E266" s="27"/>
      <c r="N266" s="95"/>
      <c r="O266" s="111"/>
      <c r="P266" s="3"/>
      <c r="Q266" s="3"/>
      <c r="R266" s="3"/>
      <c r="S266" s="3"/>
      <c r="T266" s="3"/>
      <c r="U266" s="3"/>
      <c r="V266" s="3"/>
      <c r="W266" s="3"/>
      <c r="X266" s="3"/>
      <c r="Y266" s="3"/>
      <c r="Z266" s="3"/>
      <c r="AA266" s="3"/>
      <c r="AB266" s="3"/>
      <c r="AC266" s="3"/>
      <c r="AD266" s="3"/>
      <c r="AE266" s="3"/>
      <c r="AF266" s="3"/>
      <c r="AG266" s="3"/>
      <c r="AH266" s="3"/>
      <c r="AI266" s="3"/>
      <c r="AJ266" s="3"/>
    </row>
    <row r="267" spans="5:36" s="2" customFormat="1">
      <c r="E267" s="27"/>
      <c r="N267" s="95"/>
      <c r="O267" s="111"/>
      <c r="P267" s="3"/>
      <c r="Q267" s="3"/>
      <c r="R267" s="3"/>
      <c r="S267" s="3"/>
      <c r="T267" s="3"/>
      <c r="U267" s="3"/>
      <c r="V267" s="3"/>
      <c r="W267" s="3"/>
      <c r="X267" s="3"/>
      <c r="Y267" s="3"/>
      <c r="Z267" s="3"/>
      <c r="AA267" s="3"/>
      <c r="AB267" s="3"/>
      <c r="AC267" s="3"/>
      <c r="AD267" s="3"/>
      <c r="AE267" s="3"/>
      <c r="AF267" s="3"/>
      <c r="AG267" s="3"/>
      <c r="AH267" s="3"/>
      <c r="AI267" s="3"/>
      <c r="AJ267" s="3"/>
    </row>
    <row r="268" spans="5:36" s="2" customFormat="1">
      <c r="E268" s="27"/>
      <c r="N268" s="95"/>
      <c r="O268" s="111"/>
      <c r="P268" s="3"/>
      <c r="Q268" s="3"/>
      <c r="R268" s="3"/>
      <c r="S268" s="3"/>
      <c r="T268" s="3"/>
      <c r="U268" s="3"/>
      <c r="V268" s="3"/>
      <c r="W268" s="3"/>
      <c r="X268" s="3"/>
      <c r="Y268" s="3"/>
      <c r="Z268" s="3"/>
      <c r="AA268" s="3"/>
      <c r="AB268" s="3"/>
      <c r="AC268" s="3"/>
      <c r="AD268" s="3"/>
      <c r="AE268" s="3"/>
      <c r="AF268" s="3"/>
      <c r="AG268" s="3"/>
      <c r="AH268" s="3"/>
      <c r="AI268" s="3"/>
      <c r="AJ268" s="3"/>
    </row>
    <row r="269" spans="5:36" s="2" customFormat="1">
      <c r="E269" s="27"/>
      <c r="N269" s="95"/>
      <c r="O269" s="111"/>
      <c r="P269" s="3"/>
      <c r="Q269" s="3"/>
      <c r="R269" s="3"/>
      <c r="S269" s="3"/>
      <c r="T269" s="3"/>
      <c r="U269" s="3"/>
      <c r="V269" s="3"/>
      <c r="W269" s="3"/>
      <c r="X269" s="3"/>
      <c r="Y269" s="3"/>
      <c r="Z269" s="3"/>
      <c r="AA269" s="3"/>
      <c r="AB269" s="3"/>
      <c r="AC269" s="3"/>
      <c r="AD269" s="3"/>
      <c r="AE269" s="3"/>
      <c r="AF269" s="3"/>
      <c r="AG269" s="3"/>
      <c r="AH269" s="3"/>
      <c r="AI269" s="3"/>
      <c r="AJ269" s="3"/>
    </row>
    <row r="270" spans="5:36" s="2" customFormat="1">
      <c r="E270" s="27"/>
      <c r="N270" s="95"/>
      <c r="O270" s="111"/>
      <c r="P270" s="3"/>
      <c r="Q270" s="3"/>
      <c r="R270" s="3"/>
      <c r="S270" s="3"/>
      <c r="T270" s="3"/>
      <c r="U270" s="3"/>
      <c r="V270" s="3"/>
      <c r="W270" s="3"/>
      <c r="X270" s="3"/>
      <c r="Y270" s="3"/>
      <c r="Z270" s="3"/>
      <c r="AA270" s="3"/>
      <c r="AB270" s="3"/>
      <c r="AC270" s="3"/>
      <c r="AD270" s="3"/>
      <c r="AE270" s="3"/>
      <c r="AF270" s="3"/>
      <c r="AG270" s="3"/>
      <c r="AH270" s="3"/>
      <c r="AI270" s="3"/>
      <c r="AJ270" s="3"/>
    </row>
    <row r="271" spans="5:36" s="2" customFormat="1">
      <c r="E271" s="27"/>
      <c r="N271" s="95"/>
      <c r="O271" s="111"/>
      <c r="P271" s="3"/>
      <c r="Q271" s="3"/>
      <c r="R271" s="3"/>
      <c r="S271" s="3"/>
      <c r="T271" s="3"/>
      <c r="U271" s="3"/>
      <c r="V271" s="3"/>
      <c r="W271" s="3"/>
      <c r="X271" s="3"/>
      <c r="Y271" s="3"/>
      <c r="Z271" s="3"/>
      <c r="AA271" s="3"/>
      <c r="AB271" s="3"/>
      <c r="AC271" s="3"/>
      <c r="AD271" s="3"/>
      <c r="AE271" s="3"/>
      <c r="AF271" s="3"/>
      <c r="AG271" s="3"/>
      <c r="AH271" s="3"/>
      <c r="AI271" s="3"/>
      <c r="AJ271" s="3"/>
    </row>
    <row r="272" spans="5:36" s="2" customFormat="1">
      <c r="E272" s="27"/>
      <c r="N272" s="95"/>
      <c r="O272" s="111"/>
      <c r="P272" s="3"/>
      <c r="Q272" s="3"/>
      <c r="R272" s="3"/>
      <c r="S272" s="3"/>
      <c r="T272" s="3"/>
      <c r="U272" s="3"/>
      <c r="V272" s="3"/>
      <c r="W272" s="3"/>
      <c r="X272" s="3"/>
      <c r="Y272" s="3"/>
      <c r="Z272" s="3"/>
      <c r="AA272" s="3"/>
      <c r="AB272" s="3"/>
      <c r="AC272" s="3"/>
      <c r="AD272" s="3"/>
      <c r="AE272" s="3"/>
      <c r="AF272" s="3"/>
      <c r="AG272" s="3"/>
      <c r="AH272" s="3"/>
      <c r="AI272" s="3"/>
      <c r="AJ272" s="3"/>
    </row>
    <row r="273" spans="5:36" s="2" customFormat="1">
      <c r="E273" s="27"/>
      <c r="N273" s="95"/>
      <c r="O273" s="111"/>
      <c r="P273" s="3"/>
      <c r="Q273" s="3"/>
      <c r="R273" s="3"/>
      <c r="S273" s="3"/>
      <c r="T273" s="3"/>
      <c r="U273" s="3"/>
      <c r="V273" s="3"/>
      <c r="W273" s="3"/>
      <c r="X273" s="3"/>
      <c r="Y273" s="3"/>
      <c r="Z273" s="3"/>
      <c r="AA273" s="3"/>
      <c r="AB273" s="3"/>
      <c r="AC273" s="3"/>
      <c r="AD273" s="3"/>
      <c r="AE273" s="3"/>
      <c r="AF273" s="3"/>
      <c r="AG273" s="3"/>
      <c r="AH273" s="3"/>
      <c r="AI273" s="3"/>
      <c r="AJ273" s="3"/>
    </row>
    <row r="274" spans="5:36" s="2" customFormat="1">
      <c r="E274" s="27"/>
      <c r="N274" s="95"/>
      <c r="O274" s="111"/>
      <c r="P274" s="3"/>
      <c r="Q274" s="3"/>
      <c r="R274" s="3"/>
      <c r="S274" s="3"/>
      <c r="T274" s="3"/>
      <c r="U274" s="3"/>
      <c r="V274" s="3"/>
      <c r="W274" s="3"/>
      <c r="X274" s="3"/>
      <c r="Y274" s="3"/>
      <c r="Z274" s="3"/>
      <c r="AA274" s="3"/>
      <c r="AB274" s="3"/>
      <c r="AC274" s="3"/>
      <c r="AD274" s="3"/>
      <c r="AE274" s="3"/>
      <c r="AF274" s="3"/>
      <c r="AG274" s="3"/>
      <c r="AH274" s="3"/>
      <c r="AI274" s="3"/>
      <c r="AJ274" s="3"/>
    </row>
    <row r="275" spans="5:36" s="2" customFormat="1">
      <c r="E275" s="27"/>
      <c r="N275" s="95"/>
      <c r="O275" s="111"/>
      <c r="P275" s="3"/>
      <c r="Q275" s="3"/>
      <c r="R275" s="3"/>
      <c r="S275" s="3"/>
      <c r="T275" s="3"/>
      <c r="U275" s="3"/>
      <c r="V275" s="3"/>
      <c r="W275" s="3"/>
      <c r="X275" s="3"/>
      <c r="Y275" s="3"/>
      <c r="Z275" s="3"/>
      <c r="AA275" s="3"/>
      <c r="AB275" s="3"/>
      <c r="AC275" s="3"/>
      <c r="AD275" s="3"/>
      <c r="AE275" s="3"/>
      <c r="AF275" s="3"/>
      <c r="AG275" s="3"/>
      <c r="AH275" s="3"/>
      <c r="AI275" s="3"/>
      <c r="AJ275" s="3"/>
    </row>
    <row r="276" spans="5:36" s="2" customFormat="1">
      <c r="E276" s="27"/>
      <c r="N276" s="95"/>
      <c r="O276" s="111"/>
      <c r="P276" s="3"/>
      <c r="Q276" s="3"/>
      <c r="R276" s="3"/>
      <c r="S276" s="3"/>
      <c r="T276" s="3"/>
      <c r="U276" s="3"/>
      <c r="V276" s="3"/>
      <c r="W276" s="3"/>
      <c r="X276" s="3"/>
      <c r="Y276" s="3"/>
      <c r="Z276" s="3"/>
      <c r="AA276" s="3"/>
      <c r="AB276" s="3"/>
      <c r="AC276" s="3"/>
      <c r="AD276" s="3"/>
      <c r="AE276" s="3"/>
      <c r="AF276" s="3"/>
      <c r="AG276" s="3"/>
      <c r="AH276" s="3"/>
      <c r="AI276" s="3"/>
      <c r="AJ276" s="3"/>
    </row>
    <row r="277" spans="5:36" s="2" customFormat="1">
      <c r="E277" s="27"/>
      <c r="N277" s="95"/>
      <c r="O277" s="111"/>
      <c r="P277" s="3"/>
      <c r="Q277" s="3"/>
      <c r="R277" s="3"/>
      <c r="S277" s="3"/>
      <c r="T277" s="3"/>
      <c r="U277" s="3"/>
      <c r="V277" s="3"/>
      <c r="W277" s="3"/>
      <c r="X277" s="3"/>
      <c r="Y277" s="3"/>
      <c r="Z277" s="3"/>
      <c r="AA277" s="3"/>
      <c r="AB277" s="3"/>
      <c r="AC277" s="3"/>
      <c r="AD277" s="3"/>
      <c r="AE277" s="3"/>
      <c r="AF277" s="3"/>
      <c r="AG277" s="3"/>
      <c r="AH277" s="3"/>
      <c r="AI277" s="3"/>
      <c r="AJ277" s="3"/>
    </row>
    <row r="278" spans="5:36" s="2" customFormat="1">
      <c r="E278" s="27"/>
      <c r="N278" s="95"/>
      <c r="O278" s="111"/>
      <c r="P278" s="3"/>
      <c r="Q278" s="3"/>
      <c r="R278" s="3"/>
      <c r="S278" s="3"/>
      <c r="T278" s="3"/>
      <c r="U278" s="3"/>
      <c r="V278" s="3"/>
      <c r="W278" s="3"/>
      <c r="X278" s="3"/>
      <c r="Y278" s="3"/>
      <c r="Z278" s="3"/>
      <c r="AA278" s="3"/>
      <c r="AB278" s="3"/>
      <c r="AC278" s="3"/>
      <c r="AD278" s="3"/>
      <c r="AE278" s="3"/>
      <c r="AF278" s="3"/>
      <c r="AG278" s="3"/>
      <c r="AH278" s="3"/>
      <c r="AI278" s="3"/>
      <c r="AJ278" s="3"/>
    </row>
    <row r="279" spans="5:36" s="2" customFormat="1">
      <c r="E279" s="27"/>
      <c r="N279" s="95"/>
      <c r="O279" s="111"/>
      <c r="P279" s="3"/>
      <c r="Q279" s="3"/>
      <c r="R279" s="3"/>
      <c r="S279" s="3"/>
      <c r="T279" s="3"/>
      <c r="U279" s="3"/>
      <c r="V279" s="3"/>
      <c r="W279" s="3"/>
      <c r="X279" s="3"/>
      <c r="Y279" s="3"/>
      <c r="Z279" s="3"/>
      <c r="AA279" s="3"/>
      <c r="AB279" s="3"/>
      <c r="AC279" s="3"/>
      <c r="AD279" s="3"/>
      <c r="AE279" s="3"/>
      <c r="AF279" s="3"/>
      <c r="AG279" s="3"/>
      <c r="AH279" s="3"/>
      <c r="AI279" s="3"/>
      <c r="AJ279" s="3"/>
    </row>
    <row r="280" spans="5:36" s="2" customFormat="1">
      <c r="E280" s="27"/>
      <c r="N280" s="95"/>
      <c r="O280" s="111"/>
      <c r="P280" s="3"/>
      <c r="Q280" s="3"/>
      <c r="R280" s="3"/>
      <c r="S280" s="3"/>
      <c r="T280" s="3"/>
      <c r="U280" s="3"/>
      <c r="V280" s="3"/>
      <c r="W280" s="3"/>
      <c r="X280" s="3"/>
      <c r="Y280" s="3"/>
      <c r="Z280" s="3"/>
      <c r="AA280" s="3"/>
      <c r="AB280" s="3"/>
      <c r="AC280" s="3"/>
      <c r="AD280" s="3"/>
      <c r="AE280" s="3"/>
      <c r="AF280" s="3"/>
      <c r="AG280" s="3"/>
      <c r="AH280" s="3"/>
      <c r="AI280" s="3"/>
      <c r="AJ280" s="3"/>
    </row>
    <row r="281" spans="5:36" s="2" customFormat="1">
      <c r="E281" s="27"/>
      <c r="N281" s="95"/>
      <c r="O281" s="111"/>
      <c r="P281" s="3"/>
      <c r="Q281" s="3"/>
      <c r="R281" s="3"/>
      <c r="S281" s="3"/>
      <c r="T281" s="3"/>
      <c r="U281" s="3"/>
      <c r="V281" s="3"/>
      <c r="W281" s="3"/>
      <c r="X281" s="3"/>
      <c r="Y281" s="3"/>
      <c r="Z281" s="3"/>
      <c r="AA281" s="3"/>
      <c r="AB281" s="3"/>
      <c r="AC281" s="3"/>
      <c r="AD281" s="3"/>
      <c r="AE281" s="3"/>
      <c r="AF281" s="3"/>
      <c r="AG281" s="3"/>
      <c r="AH281" s="3"/>
      <c r="AI281" s="3"/>
      <c r="AJ281" s="3"/>
    </row>
    <row r="282" spans="5:36" s="2" customFormat="1">
      <c r="E282" s="27"/>
      <c r="N282" s="95"/>
      <c r="O282" s="111"/>
      <c r="P282" s="3"/>
      <c r="Q282" s="3"/>
      <c r="R282" s="3"/>
      <c r="S282" s="3"/>
      <c r="T282" s="3"/>
      <c r="U282" s="3"/>
      <c r="V282" s="3"/>
      <c r="W282" s="3"/>
      <c r="X282" s="3"/>
      <c r="Y282" s="3"/>
      <c r="Z282" s="3"/>
      <c r="AA282" s="3"/>
      <c r="AB282" s="3"/>
      <c r="AC282" s="3"/>
      <c r="AD282" s="3"/>
      <c r="AE282" s="3"/>
      <c r="AF282" s="3"/>
      <c r="AG282" s="3"/>
      <c r="AH282" s="3"/>
      <c r="AI282" s="3"/>
      <c r="AJ282" s="3"/>
    </row>
    <row r="283" spans="5:36" s="2" customFormat="1">
      <c r="E283" s="27"/>
      <c r="N283" s="95"/>
      <c r="O283" s="111"/>
      <c r="P283" s="3"/>
      <c r="Q283" s="3"/>
      <c r="R283" s="3"/>
      <c r="S283" s="3"/>
      <c r="T283" s="3"/>
      <c r="U283" s="3"/>
      <c r="V283" s="3"/>
      <c r="W283" s="3"/>
      <c r="X283" s="3"/>
      <c r="Y283" s="3"/>
      <c r="Z283" s="3"/>
      <c r="AA283" s="3"/>
      <c r="AB283" s="3"/>
      <c r="AC283" s="3"/>
      <c r="AD283" s="3"/>
      <c r="AE283" s="3"/>
      <c r="AF283" s="3"/>
      <c r="AG283" s="3"/>
      <c r="AH283" s="3"/>
      <c r="AI283" s="3"/>
      <c r="AJ283" s="3"/>
    </row>
    <row r="284" spans="5:36" s="2" customFormat="1">
      <c r="E284" s="27"/>
      <c r="N284" s="95"/>
      <c r="O284" s="111"/>
      <c r="P284" s="3"/>
      <c r="Q284" s="3"/>
      <c r="R284" s="3"/>
      <c r="S284" s="3"/>
      <c r="T284" s="3"/>
      <c r="U284" s="3"/>
      <c r="V284" s="3"/>
      <c r="W284" s="3"/>
      <c r="X284" s="3"/>
      <c r="Y284" s="3"/>
      <c r="Z284" s="3"/>
      <c r="AA284" s="3"/>
      <c r="AB284" s="3"/>
      <c r="AC284" s="3"/>
      <c r="AD284" s="3"/>
      <c r="AE284" s="3"/>
      <c r="AF284" s="3"/>
      <c r="AG284" s="3"/>
      <c r="AH284" s="3"/>
      <c r="AI284" s="3"/>
      <c r="AJ284" s="3"/>
    </row>
    <row r="285" spans="5:36" s="2" customFormat="1">
      <c r="E285" s="27"/>
      <c r="N285" s="95"/>
      <c r="O285" s="111"/>
      <c r="P285" s="3"/>
      <c r="Q285" s="3"/>
      <c r="R285" s="3"/>
      <c r="S285" s="3"/>
      <c r="T285" s="3"/>
      <c r="U285" s="3"/>
      <c r="V285" s="3"/>
      <c r="W285" s="3"/>
      <c r="X285" s="3"/>
      <c r="Y285" s="3"/>
      <c r="Z285" s="3"/>
      <c r="AA285" s="3"/>
      <c r="AB285" s="3"/>
      <c r="AC285" s="3"/>
      <c r="AD285" s="3"/>
      <c r="AE285" s="3"/>
      <c r="AF285" s="3"/>
      <c r="AG285" s="3"/>
      <c r="AH285" s="3"/>
      <c r="AI285" s="3"/>
      <c r="AJ285" s="3"/>
    </row>
    <row r="286" spans="5:36" s="2" customFormat="1">
      <c r="E286" s="27"/>
      <c r="N286" s="95"/>
      <c r="O286" s="111"/>
      <c r="P286" s="3"/>
      <c r="Q286" s="3"/>
      <c r="R286" s="3"/>
      <c r="S286" s="3"/>
      <c r="T286" s="3"/>
      <c r="U286" s="3"/>
      <c r="V286" s="3"/>
      <c r="W286" s="3"/>
      <c r="X286" s="3"/>
      <c r="Y286" s="3"/>
      <c r="Z286" s="3"/>
      <c r="AA286" s="3"/>
      <c r="AB286" s="3"/>
      <c r="AC286" s="3"/>
      <c r="AD286" s="3"/>
      <c r="AE286" s="3"/>
      <c r="AF286" s="3"/>
      <c r="AG286" s="3"/>
      <c r="AH286" s="3"/>
      <c r="AI286" s="3"/>
      <c r="AJ286" s="3"/>
    </row>
    <row r="287" spans="5:36" s="2" customFormat="1">
      <c r="E287" s="27"/>
      <c r="N287" s="95"/>
      <c r="O287" s="111"/>
      <c r="P287" s="3"/>
      <c r="Q287" s="3"/>
      <c r="R287" s="3"/>
      <c r="S287" s="3"/>
      <c r="T287" s="3"/>
      <c r="U287" s="3"/>
      <c r="V287" s="3"/>
      <c r="W287" s="3"/>
      <c r="X287" s="3"/>
      <c r="Y287" s="3"/>
      <c r="Z287" s="3"/>
      <c r="AA287" s="3"/>
      <c r="AB287" s="3"/>
      <c r="AC287" s="3"/>
      <c r="AD287" s="3"/>
      <c r="AE287" s="3"/>
      <c r="AF287" s="3"/>
      <c r="AG287" s="3"/>
      <c r="AH287" s="3"/>
      <c r="AI287" s="3"/>
      <c r="AJ287" s="3"/>
    </row>
    <row r="288" spans="5:36" s="2" customFormat="1">
      <c r="E288" s="27"/>
      <c r="N288" s="95"/>
      <c r="O288" s="111"/>
      <c r="P288" s="3"/>
      <c r="Q288" s="3"/>
      <c r="R288" s="3"/>
      <c r="S288" s="3"/>
      <c r="T288" s="3"/>
      <c r="U288" s="3"/>
      <c r="V288" s="3"/>
      <c r="W288" s="3"/>
      <c r="X288" s="3"/>
      <c r="Y288" s="3"/>
      <c r="Z288" s="3"/>
      <c r="AA288" s="3"/>
      <c r="AB288" s="3"/>
      <c r="AC288" s="3"/>
      <c r="AD288" s="3"/>
      <c r="AE288" s="3"/>
      <c r="AF288" s="3"/>
      <c r="AG288" s="3"/>
      <c r="AH288" s="3"/>
      <c r="AI288" s="3"/>
      <c r="AJ288" s="3"/>
    </row>
    <row r="289" spans="5:36" s="2" customFormat="1">
      <c r="E289" s="27"/>
      <c r="N289" s="95"/>
      <c r="O289" s="111"/>
      <c r="P289" s="3"/>
      <c r="Q289" s="3"/>
      <c r="R289" s="3"/>
      <c r="S289" s="3"/>
      <c r="T289" s="3"/>
      <c r="U289" s="3"/>
      <c r="V289" s="3"/>
      <c r="W289" s="3"/>
      <c r="X289" s="3"/>
      <c r="Y289" s="3"/>
      <c r="Z289" s="3"/>
      <c r="AA289" s="3"/>
      <c r="AB289" s="3"/>
      <c r="AC289" s="3"/>
      <c r="AD289" s="3"/>
      <c r="AE289" s="3"/>
      <c r="AF289" s="3"/>
      <c r="AG289" s="3"/>
      <c r="AH289" s="3"/>
      <c r="AI289" s="3"/>
      <c r="AJ289" s="3"/>
    </row>
    <row r="290" spans="5:36" s="2" customFormat="1">
      <c r="E290" s="27"/>
      <c r="N290" s="95"/>
      <c r="O290" s="111"/>
      <c r="P290" s="3"/>
      <c r="Q290" s="3"/>
      <c r="R290" s="3"/>
      <c r="S290" s="3"/>
      <c r="T290" s="3"/>
      <c r="U290" s="3"/>
      <c r="V290" s="3"/>
      <c r="W290" s="3"/>
      <c r="X290" s="3"/>
      <c r="Y290" s="3"/>
      <c r="Z290" s="3"/>
      <c r="AA290" s="3"/>
      <c r="AB290" s="3"/>
      <c r="AC290" s="3"/>
      <c r="AD290" s="3"/>
      <c r="AE290" s="3"/>
      <c r="AF290" s="3"/>
      <c r="AG290" s="3"/>
      <c r="AH290" s="3"/>
      <c r="AI290" s="3"/>
      <c r="AJ290" s="3"/>
    </row>
    <row r="291" spans="5:36" s="2" customFormat="1">
      <c r="E291" s="27"/>
      <c r="N291" s="95"/>
      <c r="O291" s="111"/>
      <c r="P291" s="3"/>
      <c r="Q291" s="3"/>
      <c r="R291" s="3"/>
      <c r="S291" s="3"/>
      <c r="T291" s="3"/>
      <c r="U291" s="3"/>
      <c r="V291" s="3"/>
      <c r="W291" s="3"/>
      <c r="X291" s="3"/>
      <c r="Y291" s="3"/>
      <c r="Z291" s="3"/>
      <c r="AA291" s="3"/>
      <c r="AB291" s="3"/>
      <c r="AC291" s="3"/>
      <c r="AD291" s="3"/>
      <c r="AE291" s="3"/>
      <c r="AF291" s="3"/>
      <c r="AG291" s="3"/>
      <c r="AH291" s="3"/>
      <c r="AI291" s="3"/>
      <c r="AJ291" s="3"/>
    </row>
    <row r="292" spans="5:36" s="2" customFormat="1">
      <c r="E292" s="27"/>
      <c r="N292" s="95"/>
      <c r="O292" s="111"/>
      <c r="P292" s="3"/>
      <c r="Q292" s="3"/>
      <c r="R292" s="3"/>
      <c r="S292" s="3"/>
      <c r="T292" s="3"/>
      <c r="U292" s="3"/>
      <c r="V292" s="3"/>
      <c r="W292" s="3"/>
      <c r="X292" s="3"/>
      <c r="Y292" s="3"/>
      <c r="Z292" s="3"/>
      <c r="AA292" s="3"/>
      <c r="AB292" s="3"/>
      <c r="AC292" s="3"/>
      <c r="AD292" s="3"/>
      <c r="AE292" s="3"/>
      <c r="AF292" s="3"/>
      <c r="AG292" s="3"/>
      <c r="AH292" s="3"/>
      <c r="AI292" s="3"/>
      <c r="AJ292" s="3"/>
    </row>
    <row r="293" spans="5:36" s="2" customFormat="1">
      <c r="E293" s="27"/>
      <c r="N293" s="95"/>
      <c r="O293" s="111"/>
      <c r="P293" s="3"/>
      <c r="Q293" s="3"/>
      <c r="R293" s="3"/>
      <c r="S293" s="3"/>
      <c r="T293" s="3"/>
      <c r="U293" s="3"/>
      <c r="V293" s="3"/>
      <c r="W293" s="3"/>
      <c r="X293" s="3"/>
      <c r="Y293" s="3"/>
      <c r="Z293" s="3"/>
      <c r="AA293" s="3"/>
      <c r="AB293" s="3"/>
      <c r="AC293" s="3"/>
      <c r="AD293" s="3"/>
      <c r="AE293" s="3"/>
      <c r="AF293" s="3"/>
      <c r="AG293" s="3"/>
      <c r="AH293" s="3"/>
      <c r="AI293" s="3"/>
      <c r="AJ293" s="3"/>
    </row>
    <row r="294" spans="5:36" s="2" customFormat="1">
      <c r="E294" s="27"/>
      <c r="N294" s="95"/>
      <c r="O294" s="111"/>
      <c r="P294" s="3"/>
      <c r="Q294" s="3"/>
      <c r="R294" s="3"/>
      <c r="S294" s="3"/>
      <c r="T294" s="3"/>
      <c r="U294" s="3"/>
      <c r="V294" s="3"/>
      <c r="W294" s="3"/>
      <c r="X294" s="3"/>
      <c r="Y294" s="3"/>
      <c r="Z294" s="3"/>
      <c r="AA294" s="3"/>
      <c r="AB294" s="3"/>
      <c r="AC294" s="3"/>
      <c r="AD294" s="3"/>
      <c r="AE294" s="3"/>
      <c r="AF294" s="3"/>
      <c r="AG294" s="3"/>
      <c r="AH294" s="3"/>
      <c r="AI294" s="3"/>
      <c r="AJ294" s="3"/>
    </row>
    <row r="295" spans="5:36" s="2" customFormat="1">
      <c r="E295" s="27"/>
      <c r="N295" s="95"/>
      <c r="O295" s="111"/>
      <c r="P295" s="3"/>
      <c r="Q295" s="3"/>
      <c r="R295" s="3"/>
      <c r="S295" s="3"/>
      <c r="T295" s="3"/>
      <c r="U295" s="3"/>
      <c r="V295" s="3"/>
      <c r="W295" s="3"/>
      <c r="X295" s="3"/>
      <c r="Y295" s="3"/>
      <c r="Z295" s="3"/>
      <c r="AA295" s="3"/>
      <c r="AB295" s="3"/>
      <c r="AC295" s="3"/>
      <c r="AD295" s="3"/>
      <c r="AE295" s="3"/>
      <c r="AF295" s="3"/>
      <c r="AG295" s="3"/>
      <c r="AH295" s="3"/>
      <c r="AI295" s="3"/>
      <c r="AJ295" s="3"/>
    </row>
    <row r="296" spans="5:36" s="2" customFormat="1">
      <c r="E296" s="27"/>
      <c r="N296" s="95"/>
      <c r="O296" s="111"/>
      <c r="P296" s="3"/>
      <c r="Q296" s="3"/>
      <c r="R296" s="3"/>
      <c r="S296" s="3"/>
      <c r="T296" s="3"/>
      <c r="U296" s="3"/>
      <c r="V296" s="3"/>
      <c r="W296" s="3"/>
      <c r="X296" s="3"/>
      <c r="Y296" s="3"/>
      <c r="Z296" s="3"/>
      <c r="AA296" s="3"/>
      <c r="AB296" s="3"/>
      <c r="AC296" s="3"/>
      <c r="AD296" s="3"/>
      <c r="AE296" s="3"/>
      <c r="AF296" s="3"/>
      <c r="AG296" s="3"/>
      <c r="AH296" s="3"/>
      <c r="AI296" s="3"/>
      <c r="AJ296" s="3"/>
    </row>
    <row r="297" spans="5:36" s="2" customFormat="1">
      <c r="E297" s="27"/>
      <c r="N297" s="95"/>
      <c r="O297" s="111"/>
      <c r="P297" s="3"/>
      <c r="Q297" s="3"/>
      <c r="R297" s="3"/>
      <c r="S297" s="3"/>
      <c r="T297" s="3"/>
      <c r="U297" s="3"/>
      <c r="V297" s="3"/>
      <c r="W297" s="3"/>
      <c r="X297" s="3"/>
      <c r="Y297" s="3"/>
      <c r="Z297" s="3"/>
      <c r="AA297" s="3"/>
      <c r="AB297" s="3"/>
      <c r="AC297" s="3"/>
      <c r="AD297" s="3"/>
      <c r="AE297" s="3"/>
      <c r="AF297" s="3"/>
      <c r="AG297" s="3"/>
      <c r="AH297" s="3"/>
      <c r="AI297" s="3"/>
      <c r="AJ297" s="3"/>
    </row>
    <row r="298" spans="5:36" s="2" customFormat="1">
      <c r="E298" s="27"/>
      <c r="N298" s="95"/>
      <c r="O298" s="111"/>
      <c r="P298" s="3"/>
      <c r="Q298" s="3"/>
      <c r="R298" s="3"/>
      <c r="S298" s="3"/>
      <c r="T298" s="3"/>
      <c r="U298" s="3"/>
      <c r="V298" s="3"/>
      <c r="W298" s="3"/>
      <c r="X298" s="3"/>
      <c r="Y298" s="3"/>
      <c r="Z298" s="3"/>
      <c r="AA298" s="3"/>
      <c r="AB298" s="3"/>
      <c r="AC298" s="3"/>
      <c r="AD298" s="3"/>
      <c r="AE298" s="3"/>
      <c r="AF298" s="3"/>
      <c r="AG298" s="3"/>
      <c r="AH298" s="3"/>
      <c r="AI298" s="3"/>
      <c r="AJ298" s="3"/>
    </row>
    <row r="299" spans="5:36" s="2" customFormat="1">
      <c r="E299" s="27"/>
      <c r="N299" s="95"/>
      <c r="O299" s="111"/>
      <c r="P299" s="3"/>
      <c r="Q299" s="3"/>
      <c r="R299" s="3"/>
      <c r="S299" s="3"/>
      <c r="T299" s="3"/>
      <c r="U299" s="3"/>
      <c r="V299" s="3"/>
      <c r="W299" s="3"/>
      <c r="X299" s="3"/>
      <c r="Y299" s="3"/>
      <c r="Z299" s="3"/>
      <c r="AA299" s="3"/>
      <c r="AB299" s="3"/>
      <c r="AC299" s="3"/>
      <c r="AD299" s="3"/>
      <c r="AE299" s="3"/>
      <c r="AF299" s="3"/>
      <c r="AG299" s="3"/>
      <c r="AH299" s="3"/>
      <c r="AI299" s="3"/>
      <c r="AJ299" s="3"/>
    </row>
    <row r="300" spans="5:36" s="2" customFormat="1">
      <c r="E300" s="27"/>
      <c r="N300" s="95"/>
      <c r="O300" s="111"/>
      <c r="P300" s="3"/>
      <c r="Q300" s="3"/>
      <c r="R300" s="3"/>
      <c r="S300" s="3"/>
      <c r="T300" s="3"/>
      <c r="U300" s="3"/>
      <c r="V300" s="3"/>
      <c r="W300" s="3"/>
      <c r="X300" s="3"/>
      <c r="Y300" s="3"/>
      <c r="Z300" s="3"/>
      <c r="AA300" s="3"/>
      <c r="AB300" s="3"/>
      <c r="AC300" s="3"/>
      <c r="AD300" s="3"/>
      <c r="AE300" s="3"/>
      <c r="AF300" s="3"/>
      <c r="AG300" s="3"/>
      <c r="AH300" s="3"/>
      <c r="AI300" s="3"/>
      <c r="AJ300" s="3"/>
    </row>
    <row r="301" spans="5:36" s="2" customFormat="1">
      <c r="E301" s="27"/>
      <c r="N301" s="95"/>
      <c r="O301" s="111"/>
      <c r="P301" s="3"/>
      <c r="Q301" s="3"/>
      <c r="R301" s="3"/>
      <c r="S301" s="3"/>
      <c r="T301" s="3"/>
      <c r="U301" s="3"/>
      <c r="V301" s="3"/>
      <c r="W301" s="3"/>
      <c r="X301" s="3"/>
      <c r="Y301" s="3"/>
      <c r="Z301" s="3"/>
      <c r="AA301" s="3"/>
      <c r="AB301" s="3"/>
      <c r="AC301" s="3"/>
      <c r="AD301" s="3"/>
      <c r="AE301" s="3"/>
      <c r="AF301" s="3"/>
      <c r="AG301" s="3"/>
      <c r="AH301" s="3"/>
      <c r="AI301" s="3"/>
      <c r="AJ301" s="3"/>
    </row>
    <row r="302" spans="5:36" s="2" customFormat="1">
      <c r="E302" s="27"/>
      <c r="N302" s="95"/>
      <c r="O302" s="111"/>
      <c r="P302" s="3"/>
      <c r="Q302" s="3"/>
      <c r="R302" s="3"/>
      <c r="S302" s="3"/>
      <c r="T302" s="3"/>
      <c r="U302" s="3"/>
      <c r="V302" s="3"/>
      <c r="W302" s="3"/>
      <c r="X302" s="3"/>
      <c r="Y302" s="3"/>
      <c r="Z302" s="3"/>
      <c r="AA302" s="3"/>
      <c r="AB302" s="3"/>
      <c r="AC302" s="3"/>
      <c r="AD302" s="3"/>
      <c r="AE302" s="3"/>
      <c r="AF302" s="3"/>
      <c r="AG302" s="3"/>
      <c r="AH302" s="3"/>
      <c r="AI302" s="3"/>
      <c r="AJ302" s="3"/>
    </row>
    <row r="303" spans="5:36" s="2" customFormat="1">
      <c r="E303" s="27"/>
      <c r="N303" s="95"/>
      <c r="O303" s="111"/>
      <c r="P303" s="3"/>
      <c r="Q303" s="3"/>
      <c r="R303" s="3"/>
      <c r="S303" s="3"/>
      <c r="T303" s="3"/>
      <c r="U303" s="3"/>
      <c r="V303" s="3"/>
      <c r="W303" s="3"/>
      <c r="X303" s="3"/>
      <c r="Y303" s="3"/>
      <c r="Z303" s="3"/>
      <c r="AA303" s="3"/>
      <c r="AB303" s="3"/>
      <c r="AC303" s="3"/>
      <c r="AD303" s="3"/>
      <c r="AE303" s="3"/>
      <c r="AF303" s="3"/>
      <c r="AG303" s="3"/>
      <c r="AH303" s="3"/>
      <c r="AI303" s="3"/>
      <c r="AJ303" s="3"/>
    </row>
    <row r="304" spans="5:36" s="2" customFormat="1">
      <c r="E304" s="27"/>
      <c r="N304" s="95"/>
      <c r="O304" s="111"/>
      <c r="P304" s="3"/>
      <c r="Q304" s="3"/>
      <c r="R304" s="3"/>
      <c r="S304" s="3"/>
      <c r="T304" s="3"/>
      <c r="U304" s="3"/>
      <c r="V304" s="3"/>
      <c r="W304" s="3"/>
      <c r="X304" s="3"/>
      <c r="Y304" s="3"/>
      <c r="Z304" s="3"/>
      <c r="AA304" s="3"/>
      <c r="AB304" s="3"/>
      <c r="AC304" s="3"/>
      <c r="AD304" s="3"/>
      <c r="AE304" s="3"/>
      <c r="AF304" s="3"/>
      <c r="AG304" s="3"/>
      <c r="AH304" s="3"/>
      <c r="AI304" s="3"/>
      <c r="AJ304" s="3"/>
    </row>
    <row r="305" spans="5:36" s="2" customFormat="1">
      <c r="E305" s="27"/>
      <c r="N305" s="95"/>
      <c r="O305" s="111"/>
      <c r="P305" s="3"/>
      <c r="Q305" s="3"/>
      <c r="R305" s="3"/>
      <c r="S305" s="3"/>
      <c r="T305" s="3"/>
      <c r="U305" s="3"/>
      <c r="V305" s="3"/>
      <c r="W305" s="3"/>
      <c r="X305" s="3"/>
      <c r="Y305" s="3"/>
      <c r="Z305" s="3"/>
      <c r="AA305" s="3"/>
      <c r="AB305" s="3"/>
      <c r="AC305" s="3"/>
      <c r="AD305" s="3"/>
      <c r="AE305" s="3"/>
      <c r="AF305" s="3"/>
      <c r="AG305" s="3"/>
      <c r="AH305" s="3"/>
      <c r="AI305" s="3"/>
      <c r="AJ305" s="3"/>
    </row>
    <row r="306" spans="5:36" s="2" customFormat="1">
      <c r="E306" s="27"/>
      <c r="N306" s="95"/>
      <c r="O306" s="111"/>
      <c r="P306" s="3"/>
      <c r="Q306" s="3"/>
      <c r="R306" s="3"/>
      <c r="S306" s="3"/>
      <c r="T306" s="3"/>
      <c r="U306" s="3"/>
      <c r="V306" s="3"/>
      <c r="W306" s="3"/>
      <c r="X306" s="3"/>
      <c r="Y306" s="3"/>
      <c r="Z306" s="3"/>
      <c r="AA306" s="3"/>
      <c r="AB306" s="3"/>
      <c r="AC306" s="3"/>
      <c r="AD306" s="3"/>
      <c r="AE306" s="3"/>
      <c r="AF306" s="3"/>
      <c r="AG306" s="3"/>
      <c r="AH306" s="3"/>
      <c r="AI306" s="3"/>
      <c r="AJ306" s="3"/>
    </row>
    <row r="307" spans="5:36" s="2" customFormat="1">
      <c r="E307" s="27"/>
      <c r="N307" s="95"/>
      <c r="O307" s="111"/>
      <c r="P307" s="3"/>
      <c r="Q307" s="3"/>
      <c r="R307" s="3"/>
      <c r="S307" s="3"/>
      <c r="T307" s="3"/>
      <c r="U307" s="3"/>
      <c r="V307" s="3"/>
      <c r="W307" s="3"/>
      <c r="X307" s="3"/>
      <c r="Y307" s="3"/>
      <c r="Z307" s="3"/>
      <c r="AA307" s="3"/>
      <c r="AB307" s="3"/>
      <c r="AC307" s="3"/>
      <c r="AD307" s="3"/>
      <c r="AE307" s="3"/>
      <c r="AF307" s="3"/>
      <c r="AG307" s="3"/>
      <c r="AH307" s="3"/>
      <c r="AI307" s="3"/>
      <c r="AJ307" s="3"/>
    </row>
    <row r="308" spans="5:36" s="2" customFormat="1">
      <c r="E308" s="27"/>
      <c r="N308" s="95"/>
      <c r="O308" s="111"/>
      <c r="P308" s="3"/>
      <c r="Q308" s="3"/>
      <c r="R308" s="3"/>
      <c r="S308" s="3"/>
      <c r="T308" s="3"/>
      <c r="U308" s="3"/>
      <c r="V308" s="3"/>
      <c r="W308" s="3"/>
      <c r="X308" s="3"/>
      <c r="Y308" s="3"/>
      <c r="Z308" s="3"/>
      <c r="AA308" s="3"/>
      <c r="AB308" s="3"/>
      <c r="AC308" s="3"/>
      <c r="AD308" s="3"/>
      <c r="AE308" s="3"/>
      <c r="AF308" s="3"/>
      <c r="AG308" s="3"/>
      <c r="AH308" s="3"/>
      <c r="AI308" s="3"/>
      <c r="AJ308" s="3"/>
    </row>
    <row r="309" spans="5:36" s="2" customFormat="1">
      <c r="E309" s="27"/>
      <c r="N309" s="95"/>
      <c r="O309" s="111"/>
      <c r="P309" s="3"/>
      <c r="Q309" s="3"/>
      <c r="R309" s="3"/>
      <c r="S309" s="3"/>
      <c r="T309" s="3"/>
      <c r="U309" s="3"/>
      <c r="V309" s="3"/>
      <c r="W309" s="3"/>
      <c r="X309" s="3"/>
      <c r="Y309" s="3"/>
      <c r="Z309" s="3"/>
      <c r="AA309" s="3"/>
      <c r="AB309" s="3"/>
      <c r="AC309" s="3"/>
      <c r="AD309" s="3"/>
      <c r="AE309" s="3"/>
      <c r="AF309" s="3"/>
      <c r="AG309" s="3"/>
      <c r="AH309" s="3"/>
      <c r="AI309" s="3"/>
      <c r="AJ309" s="3"/>
    </row>
    <row r="310" spans="5:36" s="2" customFormat="1">
      <c r="E310" s="27"/>
      <c r="N310" s="95"/>
      <c r="O310" s="111"/>
      <c r="P310" s="3"/>
      <c r="Q310" s="3"/>
      <c r="R310" s="3"/>
      <c r="S310" s="3"/>
      <c r="T310" s="3"/>
      <c r="U310" s="3"/>
      <c r="V310" s="3"/>
      <c r="W310" s="3"/>
      <c r="X310" s="3"/>
      <c r="Y310" s="3"/>
      <c r="Z310" s="3"/>
      <c r="AA310" s="3"/>
      <c r="AB310" s="3"/>
      <c r="AC310" s="3"/>
      <c r="AD310" s="3"/>
      <c r="AE310" s="3"/>
      <c r="AF310" s="3"/>
      <c r="AG310" s="3"/>
      <c r="AH310" s="3"/>
      <c r="AI310" s="3"/>
      <c r="AJ310" s="3"/>
    </row>
    <row r="311" spans="5:36" s="2" customFormat="1">
      <c r="E311" s="27"/>
      <c r="N311" s="95"/>
      <c r="O311" s="111"/>
      <c r="P311" s="3"/>
      <c r="Q311" s="3"/>
      <c r="R311" s="3"/>
      <c r="S311" s="3"/>
      <c r="T311" s="3"/>
      <c r="U311" s="3"/>
      <c r="V311" s="3"/>
      <c r="W311" s="3"/>
      <c r="X311" s="3"/>
      <c r="Y311" s="3"/>
      <c r="Z311" s="3"/>
      <c r="AA311" s="3"/>
      <c r="AB311" s="3"/>
      <c r="AC311" s="3"/>
      <c r="AD311" s="3"/>
      <c r="AE311" s="3"/>
      <c r="AF311" s="3"/>
      <c r="AG311" s="3"/>
      <c r="AH311" s="3"/>
      <c r="AI311" s="3"/>
      <c r="AJ311" s="3"/>
    </row>
    <row r="312" spans="5:36" s="2" customFormat="1">
      <c r="E312" s="27"/>
      <c r="N312" s="95"/>
      <c r="O312" s="111"/>
      <c r="P312" s="3"/>
      <c r="Q312" s="3"/>
      <c r="R312" s="3"/>
      <c r="S312" s="3"/>
      <c r="T312" s="3"/>
      <c r="U312" s="3"/>
      <c r="V312" s="3"/>
      <c r="W312" s="3"/>
      <c r="X312" s="3"/>
      <c r="Y312" s="3"/>
      <c r="Z312" s="3"/>
      <c r="AA312" s="3"/>
      <c r="AB312" s="3"/>
      <c r="AC312" s="3"/>
      <c r="AD312" s="3"/>
      <c r="AE312" s="3"/>
      <c r="AF312" s="3"/>
      <c r="AG312" s="3"/>
      <c r="AH312" s="3"/>
      <c r="AI312" s="3"/>
      <c r="AJ312" s="3"/>
    </row>
    <row r="313" spans="5:36" s="2" customFormat="1">
      <c r="E313" s="27"/>
      <c r="N313" s="95"/>
      <c r="O313" s="111"/>
      <c r="P313" s="3"/>
      <c r="Q313" s="3"/>
      <c r="R313" s="3"/>
      <c r="S313" s="3"/>
      <c r="T313" s="3"/>
      <c r="U313" s="3"/>
      <c r="V313" s="3"/>
      <c r="W313" s="3"/>
      <c r="X313" s="3"/>
      <c r="Y313" s="3"/>
      <c r="Z313" s="3"/>
      <c r="AA313" s="3"/>
      <c r="AB313" s="3"/>
      <c r="AC313" s="3"/>
      <c r="AD313" s="3"/>
      <c r="AE313" s="3"/>
      <c r="AF313" s="3"/>
      <c r="AG313" s="3"/>
      <c r="AH313" s="3"/>
      <c r="AI313" s="3"/>
      <c r="AJ313" s="3"/>
    </row>
    <row r="314" spans="5:36" s="2" customFormat="1">
      <c r="E314" s="27"/>
      <c r="N314" s="95"/>
      <c r="O314" s="111"/>
      <c r="P314" s="3"/>
      <c r="Q314" s="3"/>
      <c r="R314" s="3"/>
      <c r="S314" s="3"/>
      <c r="T314" s="3"/>
      <c r="U314" s="3"/>
      <c r="V314" s="3"/>
      <c r="W314" s="3"/>
      <c r="X314" s="3"/>
      <c r="Y314" s="3"/>
      <c r="Z314" s="3"/>
      <c r="AA314" s="3"/>
      <c r="AB314" s="3"/>
      <c r="AC314" s="3"/>
      <c r="AD314" s="3"/>
      <c r="AE314" s="3"/>
      <c r="AF314" s="3"/>
      <c r="AG314" s="3"/>
      <c r="AH314" s="3"/>
      <c r="AI314" s="3"/>
      <c r="AJ314" s="3"/>
    </row>
    <row r="315" spans="5:36" s="2" customFormat="1">
      <c r="E315" s="27"/>
      <c r="N315" s="95"/>
      <c r="O315" s="111"/>
      <c r="P315" s="3"/>
      <c r="Q315" s="3"/>
      <c r="R315" s="3"/>
      <c r="S315" s="3"/>
      <c r="T315" s="3"/>
      <c r="U315" s="3"/>
      <c r="V315" s="3"/>
      <c r="W315" s="3"/>
      <c r="X315" s="3"/>
      <c r="Y315" s="3"/>
      <c r="Z315" s="3"/>
      <c r="AA315" s="3"/>
      <c r="AB315" s="3"/>
      <c r="AC315" s="3"/>
      <c r="AD315" s="3"/>
      <c r="AE315" s="3"/>
      <c r="AF315" s="3"/>
      <c r="AG315" s="3"/>
      <c r="AH315" s="3"/>
      <c r="AI315" s="3"/>
      <c r="AJ315" s="3"/>
    </row>
    <row r="316" spans="5:36" s="2" customFormat="1">
      <c r="E316" s="27"/>
      <c r="N316" s="95"/>
      <c r="O316" s="111"/>
      <c r="P316" s="3"/>
      <c r="Q316" s="3"/>
      <c r="R316" s="3"/>
      <c r="S316" s="3"/>
      <c r="T316" s="3"/>
      <c r="U316" s="3"/>
      <c r="V316" s="3"/>
      <c r="W316" s="3"/>
      <c r="X316" s="3"/>
      <c r="Y316" s="3"/>
      <c r="Z316" s="3"/>
      <c r="AA316" s="3"/>
      <c r="AB316" s="3"/>
      <c r="AC316" s="3"/>
      <c r="AD316" s="3"/>
      <c r="AE316" s="3"/>
      <c r="AF316" s="3"/>
      <c r="AG316" s="3"/>
      <c r="AH316" s="3"/>
      <c r="AI316" s="3"/>
      <c r="AJ316" s="3"/>
    </row>
    <row r="317" spans="5:36" s="2" customFormat="1">
      <c r="E317" s="27"/>
      <c r="N317" s="95"/>
      <c r="O317" s="111"/>
      <c r="P317" s="3"/>
      <c r="Q317" s="3"/>
      <c r="R317" s="3"/>
      <c r="S317" s="3"/>
      <c r="T317" s="3"/>
      <c r="U317" s="3"/>
      <c r="V317" s="3"/>
      <c r="W317" s="3"/>
      <c r="X317" s="3"/>
      <c r="Y317" s="3"/>
      <c r="Z317" s="3"/>
      <c r="AA317" s="3"/>
      <c r="AB317" s="3"/>
      <c r="AC317" s="3"/>
      <c r="AD317" s="3"/>
      <c r="AE317" s="3"/>
      <c r="AF317" s="3"/>
      <c r="AG317" s="3"/>
      <c r="AH317" s="3"/>
      <c r="AI317" s="3"/>
      <c r="AJ317" s="3"/>
    </row>
    <row r="318" spans="5:36" s="2" customFormat="1">
      <c r="E318" s="27"/>
      <c r="N318" s="95"/>
      <c r="O318" s="111"/>
      <c r="P318" s="3"/>
      <c r="Q318" s="3"/>
      <c r="R318" s="3"/>
      <c r="S318" s="3"/>
      <c r="T318" s="3"/>
      <c r="U318" s="3"/>
      <c r="V318" s="3"/>
      <c r="W318" s="3"/>
      <c r="X318" s="3"/>
      <c r="Y318" s="3"/>
      <c r="Z318" s="3"/>
      <c r="AA318" s="3"/>
      <c r="AB318" s="3"/>
      <c r="AC318" s="3"/>
      <c r="AD318" s="3"/>
      <c r="AE318" s="3"/>
      <c r="AF318" s="3"/>
      <c r="AG318" s="3"/>
      <c r="AH318" s="3"/>
      <c r="AI318" s="3"/>
      <c r="AJ318" s="3"/>
    </row>
    <row r="319" spans="5:36" s="2" customFormat="1">
      <c r="E319" s="27"/>
      <c r="N319" s="95"/>
      <c r="O319" s="111"/>
      <c r="P319" s="3"/>
      <c r="Q319" s="3"/>
      <c r="R319" s="3"/>
      <c r="S319" s="3"/>
      <c r="T319" s="3"/>
      <c r="U319" s="3"/>
      <c r="V319" s="3"/>
      <c r="W319" s="3"/>
      <c r="X319" s="3"/>
      <c r="Y319" s="3"/>
      <c r="Z319" s="3"/>
      <c r="AA319" s="3"/>
      <c r="AB319" s="3"/>
      <c r="AC319" s="3"/>
      <c r="AD319" s="3"/>
      <c r="AE319" s="3"/>
      <c r="AF319" s="3"/>
      <c r="AG319" s="3"/>
      <c r="AH319" s="3"/>
      <c r="AI319" s="3"/>
      <c r="AJ319" s="3"/>
    </row>
    <row r="320" spans="5:36" s="2" customFormat="1">
      <c r="E320" s="27"/>
      <c r="N320" s="95"/>
      <c r="O320" s="111"/>
      <c r="P320" s="3"/>
      <c r="Q320" s="3"/>
      <c r="R320" s="3"/>
      <c r="S320" s="3"/>
      <c r="T320" s="3"/>
      <c r="U320" s="3"/>
      <c r="V320" s="3"/>
      <c r="W320" s="3"/>
      <c r="X320" s="3"/>
      <c r="Y320" s="3"/>
      <c r="Z320" s="3"/>
      <c r="AA320" s="3"/>
      <c r="AB320" s="3"/>
      <c r="AC320" s="3"/>
      <c r="AD320" s="3"/>
      <c r="AE320" s="3"/>
      <c r="AF320" s="3"/>
      <c r="AG320" s="3"/>
      <c r="AH320" s="3"/>
      <c r="AI320" s="3"/>
      <c r="AJ320" s="3"/>
    </row>
    <row r="321" spans="5:36" s="2" customFormat="1">
      <c r="E321" s="27"/>
      <c r="N321" s="95"/>
      <c r="O321" s="111"/>
      <c r="P321" s="3"/>
      <c r="Q321" s="3"/>
      <c r="R321" s="3"/>
      <c r="S321" s="3"/>
      <c r="T321" s="3"/>
      <c r="U321" s="3"/>
      <c r="V321" s="3"/>
      <c r="W321" s="3"/>
      <c r="X321" s="3"/>
      <c r="Y321" s="3"/>
      <c r="Z321" s="3"/>
      <c r="AA321" s="3"/>
      <c r="AB321" s="3"/>
      <c r="AC321" s="3"/>
      <c r="AD321" s="3"/>
      <c r="AE321" s="3"/>
      <c r="AF321" s="3"/>
      <c r="AG321" s="3"/>
      <c r="AH321" s="3"/>
      <c r="AI321" s="3"/>
      <c r="AJ321" s="3"/>
    </row>
    <row r="322" spans="5:36" s="2" customFormat="1">
      <c r="E322" s="27"/>
      <c r="N322" s="95"/>
      <c r="O322" s="111"/>
      <c r="P322" s="3"/>
      <c r="Q322" s="3"/>
      <c r="R322" s="3"/>
      <c r="S322" s="3"/>
      <c r="T322" s="3"/>
      <c r="U322" s="3"/>
      <c r="V322" s="3"/>
      <c r="W322" s="3"/>
      <c r="X322" s="3"/>
      <c r="Y322" s="3"/>
      <c r="Z322" s="3"/>
      <c r="AA322" s="3"/>
      <c r="AB322" s="3"/>
      <c r="AC322" s="3"/>
      <c r="AD322" s="3"/>
      <c r="AE322" s="3"/>
      <c r="AF322" s="3"/>
      <c r="AG322" s="3"/>
      <c r="AH322" s="3"/>
      <c r="AI322" s="3"/>
      <c r="AJ322" s="3"/>
    </row>
    <row r="323" spans="5:36" s="2" customFormat="1">
      <c r="E323" s="27"/>
      <c r="N323" s="95"/>
      <c r="O323" s="111"/>
      <c r="P323" s="3"/>
      <c r="Q323" s="3"/>
      <c r="R323" s="3"/>
      <c r="S323" s="3"/>
      <c r="T323" s="3"/>
      <c r="U323" s="3"/>
      <c r="V323" s="3"/>
      <c r="W323" s="3"/>
      <c r="X323" s="3"/>
      <c r="Y323" s="3"/>
      <c r="Z323" s="3"/>
      <c r="AA323" s="3"/>
      <c r="AB323" s="3"/>
      <c r="AC323" s="3"/>
      <c r="AD323" s="3"/>
      <c r="AE323" s="3"/>
      <c r="AF323" s="3"/>
      <c r="AG323" s="3"/>
      <c r="AH323" s="3"/>
      <c r="AI323" s="3"/>
      <c r="AJ323" s="3"/>
    </row>
    <row r="324" spans="5:36" s="2" customFormat="1">
      <c r="E324" s="27"/>
      <c r="N324" s="95"/>
      <c r="O324" s="111"/>
      <c r="P324" s="3"/>
      <c r="Q324" s="3"/>
      <c r="R324" s="3"/>
      <c r="S324" s="3"/>
      <c r="T324" s="3"/>
      <c r="U324" s="3"/>
      <c r="V324" s="3"/>
      <c r="W324" s="3"/>
      <c r="X324" s="3"/>
      <c r="Y324" s="3"/>
      <c r="Z324" s="3"/>
      <c r="AA324" s="3"/>
      <c r="AB324" s="3"/>
      <c r="AC324" s="3"/>
      <c r="AD324" s="3"/>
      <c r="AE324" s="3"/>
      <c r="AF324" s="3"/>
      <c r="AG324" s="3"/>
      <c r="AH324" s="3"/>
      <c r="AI324" s="3"/>
      <c r="AJ324" s="3"/>
    </row>
    <row r="325" spans="5:36" s="2" customFormat="1">
      <c r="E325" s="27"/>
      <c r="N325" s="95"/>
      <c r="O325" s="111"/>
      <c r="P325" s="3"/>
      <c r="Q325" s="3"/>
      <c r="R325" s="3"/>
      <c r="S325" s="3"/>
      <c r="T325" s="3"/>
      <c r="U325" s="3"/>
      <c r="V325" s="3"/>
      <c r="W325" s="3"/>
      <c r="X325" s="3"/>
      <c r="Y325" s="3"/>
      <c r="Z325" s="3"/>
      <c r="AA325" s="3"/>
      <c r="AB325" s="3"/>
      <c r="AC325" s="3"/>
      <c r="AD325" s="3"/>
      <c r="AE325" s="3"/>
      <c r="AF325" s="3"/>
      <c r="AG325" s="3"/>
      <c r="AH325" s="3"/>
      <c r="AI325" s="3"/>
      <c r="AJ325" s="3"/>
    </row>
    <row r="326" spans="5:36" s="2" customFormat="1">
      <c r="E326" s="27"/>
      <c r="N326" s="95"/>
      <c r="O326" s="111"/>
      <c r="P326" s="3"/>
      <c r="Q326" s="3"/>
      <c r="R326" s="3"/>
      <c r="S326" s="3"/>
      <c r="T326" s="3"/>
      <c r="U326" s="3"/>
      <c r="V326" s="3"/>
      <c r="W326" s="3"/>
      <c r="X326" s="3"/>
      <c r="Y326" s="3"/>
      <c r="Z326" s="3"/>
      <c r="AA326" s="3"/>
      <c r="AB326" s="3"/>
      <c r="AC326" s="3"/>
      <c r="AD326" s="3"/>
      <c r="AE326" s="3"/>
      <c r="AF326" s="3"/>
      <c r="AG326" s="3"/>
      <c r="AH326" s="3"/>
      <c r="AI326" s="3"/>
      <c r="AJ326" s="3"/>
    </row>
    <row r="327" spans="5:36" s="2" customFormat="1">
      <c r="E327" s="27"/>
      <c r="N327" s="95"/>
      <c r="O327" s="111"/>
      <c r="P327" s="3"/>
      <c r="Q327" s="3"/>
      <c r="R327" s="3"/>
      <c r="S327" s="3"/>
      <c r="T327" s="3"/>
      <c r="U327" s="3"/>
      <c r="V327" s="3"/>
      <c r="W327" s="3"/>
      <c r="X327" s="3"/>
      <c r="Y327" s="3"/>
      <c r="Z327" s="3"/>
      <c r="AA327" s="3"/>
      <c r="AB327" s="3"/>
      <c r="AC327" s="3"/>
      <c r="AD327" s="3"/>
      <c r="AE327" s="3"/>
      <c r="AF327" s="3"/>
      <c r="AG327" s="3"/>
      <c r="AH327" s="3"/>
      <c r="AI327" s="3"/>
      <c r="AJ327" s="3"/>
    </row>
    <row r="328" spans="5:36" s="2" customFormat="1">
      <c r="E328" s="27"/>
      <c r="N328" s="95"/>
      <c r="O328" s="111"/>
      <c r="P328" s="3"/>
      <c r="Q328" s="3"/>
      <c r="R328" s="3"/>
      <c r="S328" s="3"/>
      <c r="T328" s="3"/>
      <c r="U328" s="3"/>
      <c r="V328" s="3"/>
      <c r="W328" s="3"/>
      <c r="X328" s="3"/>
      <c r="Y328" s="3"/>
      <c r="Z328" s="3"/>
      <c r="AA328" s="3"/>
      <c r="AB328" s="3"/>
      <c r="AC328" s="3"/>
      <c r="AD328" s="3"/>
      <c r="AE328" s="3"/>
      <c r="AF328" s="3"/>
      <c r="AG328" s="3"/>
      <c r="AH328" s="3"/>
      <c r="AI328" s="3"/>
      <c r="AJ328" s="3"/>
    </row>
    <row r="329" spans="5:36" s="2" customFormat="1">
      <c r="E329" s="27"/>
      <c r="N329" s="95"/>
      <c r="O329" s="111"/>
      <c r="P329" s="3"/>
      <c r="Q329" s="3"/>
      <c r="R329" s="3"/>
      <c r="S329" s="3"/>
      <c r="T329" s="3"/>
      <c r="U329" s="3"/>
      <c r="V329" s="3"/>
      <c r="W329" s="3"/>
      <c r="X329" s="3"/>
      <c r="Y329" s="3"/>
      <c r="Z329" s="3"/>
      <c r="AA329" s="3"/>
      <c r="AB329" s="3"/>
      <c r="AC329" s="3"/>
      <c r="AD329" s="3"/>
      <c r="AE329" s="3"/>
      <c r="AF329" s="3"/>
      <c r="AG329" s="3"/>
      <c r="AH329" s="3"/>
      <c r="AI329" s="3"/>
      <c r="AJ329" s="3"/>
    </row>
    <row r="330" spans="5:36" s="2" customFormat="1">
      <c r="E330" s="27"/>
      <c r="N330" s="95"/>
      <c r="O330" s="111"/>
      <c r="P330" s="3"/>
      <c r="Q330" s="3"/>
      <c r="R330" s="3"/>
      <c r="S330" s="3"/>
      <c r="T330" s="3"/>
      <c r="U330" s="3"/>
      <c r="V330" s="3"/>
      <c r="W330" s="3"/>
      <c r="X330" s="3"/>
      <c r="Y330" s="3"/>
      <c r="Z330" s="3"/>
      <c r="AA330" s="3"/>
      <c r="AB330" s="3"/>
      <c r="AC330" s="3"/>
      <c r="AD330" s="3"/>
      <c r="AE330" s="3"/>
      <c r="AF330" s="3"/>
      <c r="AG330" s="3"/>
      <c r="AH330" s="3"/>
      <c r="AI330" s="3"/>
      <c r="AJ330" s="3"/>
    </row>
    <row r="331" spans="5:36" s="2" customFormat="1">
      <c r="E331" s="27"/>
      <c r="N331" s="95"/>
      <c r="O331" s="111"/>
      <c r="P331" s="3"/>
      <c r="Q331" s="3"/>
      <c r="R331" s="3"/>
      <c r="S331" s="3"/>
      <c r="T331" s="3"/>
      <c r="U331" s="3"/>
      <c r="V331" s="3"/>
      <c r="W331" s="3"/>
      <c r="X331" s="3"/>
      <c r="Y331" s="3"/>
      <c r="Z331" s="3"/>
      <c r="AA331" s="3"/>
      <c r="AB331" s="3"/>
      <c r="AC331" s="3"/>
      <c r="AD331" s="3"/>
      <c r="AE331" s="3"/>
      <c r="AF331" s="3"/>
      <c r="AG331" s="3"/>
      <c r="AH331" s="3"/>
      <c r="AI331" s="3"/>
      <c r="AJ331" s="3"/>
    </row>
    <row r="332" spans="5:36" s="2" customFormat="1">
      <c r="E332" s="27"/>
      <c r="N332" s="95"/>
      <c r="O332" s="111"/>
      <c r="P332" s="3"/>
      <c r="Q332" s="3"/>
      <c r="R332" s="3"/>
      <c r="S332" s="3"/>
      <c r="T332" s="3"/>
      <c r="U332" s="3"/>
      <c r="V332" s="3"/>
      <c r="W332" s="3"/>
      <c r="X332" s="3"/>
      <c r="Y332" s="3"/>
      <c r="Z332" s="3"/>
      <c r="AA332" s="3"/>
      <c r="AB332" s="3"/>
      <c r="AC332" s="3"/>
      <c r="AD332" s="3"/>
      <c r="AE332" s="3"/>
      <c r="AF332" s="3"/>
      <c r="AG332" s="3"/>
      <c r="AH332" s="3"/>
      <c r="AI332" s="3"/>
      <c r="AJ332" s="3"/>
    </row>
    <row r="333" spans="5:36" s="2" customFormat="1">
      <c r="E333" s="27"/>
      <c r="N333" s="95"/>
      <c r="O333" s="111"/>
      <c r="P333" s="3"/>
      <c r="Q333" s="3"/>
      <c r="R333" s="3"/>
      <c r="S333" s="3"/>
      <c r="T333" s="3"/>
      <c r="U333" s="3"/>
      <c r="V333" s="3"/>
      <c r="W333" s="3"/>
      <c r="X333" s="3"/>
      <c r="Y333" s="3"/>
      <c r="Z333" s="3"/>
      <c r="AA333" s="3"/>
      <c r="AB333" s="3"/>
      <c r="AC333" s="3"/>
      <c r="AD333" s="3"/>
      <c r="AE333" s="3"/>
      <c r="AF333" s="3"/>
      <c r="AG333" s="3"/>
      <c r="AH333" s="3"/>
      <c r="AI333" s="3"/>
      <c r="AJ333" s="3"/>
    </row>
    <row r="334" spans="5:36" s="2" customFormat="1">
      <c r="E334" s="27"/>
      <c r="N334" s="95"/>
      <c r="O334" s="111"/>
      <c r="P334" s="3"/>
      <c r="Q334" s="3"/>
      <c r="R334" s="3"/>
      <c r="S334" s="3"/>
      <c r="T334" s="3"/>
      <c r="U334" s="3"/>
      <c r="V334" s="3"/>
      <c r="W334" s="3"/>
      <c r="X334" s="3"/>
      <c r="Y334" s="3"/>
      <c r="Z334" s="3"/>
      <c r="AA334" s="3"/>
      <c r="AB334" s="3"/>
      <c r="AC334" s="3"/>
      <c r="AD334" s="3"/>
      <c r="AE334" s="3"/>
      <c r="AF334" s="3"/>
      <c r="AG334" s="3"/>
      <c r="AH334" s="3"/>
      <c r="AI334" s="3"/>
      <c r="AJ334" s="3"/>
    </row>
    <row r="335" spans="5:36" s="2" customFormat="1">
      <c r="E335" s="27"/>
      <c r="N335" s="95"/>
      <c r="O335" s="111"/>
      <c r="P335" s="3"/>
      <c r="Q335" s="3"/>
      <c r="R335" s="3"/>
      <c r="S335" s="3"/>
      <c r="T335" s="3"/>
      <c r="U335" s="3"/>
      <c r="V335" s="3"/>
      <c r="W335" s="3"/>
      <c r="X335" s="3"/>
      <c r="Y335" s="3"/>
      <c r="Z335" s="3"/>
      <c r="AA335" s="3"/>
      <c r="AB335" s="3"/>
      <c r="AC335" s="3"/>
      <c r="AD335" s="3"/>
      <c r="AE335" s="3"/>
      <c r="AF335" s="3"/>
      <c r="AG335" s="3"/>
      <c r="AH335" s="3"/>
      <c r="AI335" s="3"/>
      <c r="AJ335" s="3"/>
    </row>
    <row r="336" spans="5:36" s="2" customFormat="1">
      <c r="E336" s="27"/>
      <c r="N336" s="95"/>
      <c r="O336" s="111"/>
      <c r="P336" s="3"/>
      <c r="Q336" s="3"/>
      <c r="R336" s="3"/>
      <c r="S336" s="3"/>
      <c r="T336" s="3"/>
      <c r="U336" s="3"/>
      <c r="V336" s="3"/>
      <c r="W336" s="3"/>
      <c r="X336" s="3"/>
      <c r="Y336" s="3"/>
      <c r="Z336" s="3"/>
      <c r="AA336" s="3"/>
      <c r="AB336" s="3"/>
      <c r="AC336" s="3"/>
      <c r="AD336" s="3"/>
      <c r="AE336" s="3"/>
      <c r="AF336" s="3"/>
      <c r="AG336" s="3"/>
      <c r="AH336" s="3"/>
      <c r="AI336" s="3"/>
      <c r="AJ336" s="3"/>
    </row>
    <row r="337" spans="5:36" s="2" customFormat="1">
      <c r="E337" s="27"/>
      <c r="N337" s="95"/>
      <c r="O337" s="111"/>
      <c r="P337" s="3"/>
      <c r="Q337" s="3"/>
      <c r="R337" s="3"/>
      <c r="S337" s="3"/>
      <c r="T337" s="3"/>
      <c r="U337" s="3"/>
      <c r="V337" s="3"/>
      <c r="W337" s="3"/>
      <c r="X337" s="3"/>
      <c r="Y337" s="3"/>
      <c r="Z337" s="3"/>
      <c r="AA337" s="3"/>
      <c r="AB337" s="3"/>
      <c r="AC337" s="3"/>
      <c r="AD337" s="3"/>
      <c r="AE337" s="3"/>
      <c r="AF337" s="3"/>
      <c r="AG337" s="3"/>
      <c r="AH337" s="3"/>
      <c r="AI337" s="3"/>
      <c r="AJ337" s="3"/>
    </row>
    <row r="338" spans="5:36" s="2" customFormat="1">
      <c r="E338" s="27"/>
      <c r="N338" s="95"/>
      <c r="O338" s="111"/>
      <c r="P338" s="3"/>
      <c r="Q338" s="3"/>
      <c r="R338" s="3"/>
      <c r="S338" s="3"/>
      <c r="T338" s="3"/>
      <c r="U338" s="3"/>
      <c r="V338" s="3"/>
      <c r="W338" s="3"/>
      <c r="X338" s="3"/>
      <c r="Y338" s="3"/>
      <c r="Z338" s="3"/>
      <c r="AA338" s="3"/>
      <c r="AB338" s="3"/>
      <c r="AC338" s="3"/>
      <c r="AD338" s="3"/>
      <c r="AE338" s="3"/>
      <c r="AF338" s="3"/>
      <c r="AG338" s="3"/>
      <c r="AH338" s="3"/>
      <c r="AI338" s="3"/>
      <c r="AJ338" s="3"/>
    </row>
    <row r="339" spans="5:36" s="2" customFormat="1">
      <c r="E339" s="27"/>
      <c r="N339" s="95"/>
      <c r="O339" s="111"/>
      <c r="P339" s="3"/>
      <c r="Q339" s="3"/>
      <c r="R339" s="3"/>
      <c r="S339" s="3"/>
      <c r="T339" s="3"/>
      <c r="U339" s="3"/>
      <c r="V339" s="3"/>
      <c r="W339" s="3"/>
      <c r="X339" s="3"/>
      <c r="Y339" s="3"/>
      <c r="Z339" s="3"/>
      <c r="AA339" s="3"/>
      <c r="AB339" s="3"/>
      <c r="AC339" s="3"/>
      <c r="AD339" s="3"/>
      <c r="AE339" s="3"/>
      <c r="AF339" s="3"/>
      <c r="AG339" s="3"/>
      <c r="AH339" s="3"/>
      <c r="AI339" s="3"/>
      <c r="AJ339" s="3"/>
    </row>
    <row r="340" spans="5:36" s="2" customFormat="1">
      <c r="E340" s="27"/>
      <c r="N340" s="95"/>
      <c r="O340" s="111"/>
      <c r="P340" s="3"/>
      <c r="Q340" s="3"/>
      <c r="R340" s="3"/>
      <c r="S340" s="3"/>
      <c r="T340" s="3"/>
      <c r="U340" s="3"/>
      <c r="V340" s="3"/>
      <c r="W340" s="3"/>
      <c r="X340" s="3"/>
      <c r="Y340" s="3"/>
      <c r="Z340" s="3"/>
      <c r="AA340" s="3"/>
      <c r="AB340" s="3"/>
      <c r="AC340" s="3"/>
      <c r="AD340" s="3"/>
      <c r="AE340" s="3"/>
      <c r="AF340" s="3"/>
      <c r="AG340" s="3"/>
      <c r="AH340" s="3"/>
      <c r="AI340" s="3"/>
      <c r="AJ340" s="3"/>
    </row>
    <row r="341" spans="5:36" s="2" customFormat="1">
      <c r="E341" s="27"/>
      <c r="N341" s="95"/>
      <c r="O341" s="111"/>
      <c r="P341" s="3"/>
      <c r="Q341" s="3"/>
      <c r="R341" s="3"/>
      <c r="S341" s="3"/>
      <c r="T341" s="3"/>
      <c r="U341" s="3"/>
      <c r="V341" s="3"/>
      <c r="W341" s="3"/>
      <c r="X341" s="3"/>
      <c r="Y341" s="3"/>
      <c r="Z341" s="3"/>
      <c r="AA341" s="3"/>
      <c r="AB341" s="3"/>
      <c r="AC341" s="3"/>
      <c r="AD341" s="3"/>
      <c r="AE341" s="3"/>
      <c r="AF341" s="3"/>
      <c r="AG341" s="3"/>
      <c r="AH341" s="3"/>
      <c r="AI341" s="3"/>
      <c r="AJ341" s="3"/>
    </row>
    <row r="342" spans="5:36" s="2" customFormat="1">
      <c r="E342" s="27"/>
      <c r="N342" s="95"/>
      <c r="O342" s="111"/>
      <c r="P342" s="3"/>
      <c r="Q342" s="3"/>
      <c r="R342" s="3"/>
      <c r="S342" s="3"/>
      <c r="T342" s="3"/>
      <c r="U342" s="3"/>
      <c r="V342" s="3"/>
      <c r="W342" s="3"/>
      <c r="X342" s="3"/>
      <c r="Y342" s="3"/>
      <c r="Z342" s="3"/>
      <c r="AA342" s="3"/>
      <c r="AB342" s="3"/>
      <c r="AC342" s="3"/>
      <c r="AD342" s="3"/>
      <c r="AE342" s="3"/>
      <c r="AF342" s="3"/>
      <c r="AG342" s="3"/>
      <c r="AH342" s="3"/>
      <c r="AI342" s="3"/>
      <c r="AJ342" s="3"/>
    </row>
    <row r="343" spans="5:36" s="2" customFormat="1">
      <c r="E343" s="27"/>
      <c r="N343" s="95"/>
      <c r="O343" s="111"/>
      <c r="P343" s="3"/>
      <c r="Q343" s="3"/>
      <c r="R343" s="3"/>
      <c r="S343" s="3"/>
      <c r="T343" s="3"/>
      <c r="U343" s="3"/>
      <c r="V343" s="3"/>
      <c r="W343" s="3"/>
      <c r="X343" s="3"/>
      <c r="Y343" s="3"/>
      <c r="Z343" s="3"/>
      <c r="AA343" s="3"/>
      <c r="AB343" s="3"/>
      <c r="AC343" s="3"/>
      <c r="AD343" s="3"/>
      <c r="AE343" s="3"/>
      <c r="AF343" s="3"/>
      <c r="AG343" s="3"/>
      <c r="AH343" s="3"/>
      <c r="AI343" s="3"/>
      <c r="AJ343" s="3"/>
    </row>
    <row r="344" spans="5:36" s="2" customFormat="1">
      <c r="E344" s="27"/>
      <c r="N344" s="95"/>
      <c r="O344" s="111"/>
      <c r="P344" s="3"/>
      <c r="Q344" s="3"/>
      <c r="R344" s="3"/>
      <c r="S344" s="3"/>
      <c r="T344" s="3"/>
      <c r="U344" s="3"/>
      <c r="V344" s="3"/>
      <c r="W344" s="3"/>
      <c r="X344" s="3"/>
      <c r="Y344" s="3"/>
      <c r="Z344" s="3"/>
      <c r="AA344" s="3"/>
      <c r="AB344" s="3"/>
      <c r="AC344" s="3"/>
      <c r="AD344" s="3"/>
      <c r="AE344" s="3"/>
      <c r="AF344" s="3"/>
      <c r="AG344" s="3"/>
      <c r="AH344" s="3"/>
      <c r="AI344" s="3"/>
      <c r="AJ344" s="3"/>
    </row>
    <row r="345" spans="5:36" s="2" customFormat="1">
      <c r="E345" s="27"/>
      <c r="N345" s="95"/>
      <c r="O345" s="111"/>
      <c r="P345" s="3"/>
      <c r="Q345" s="3"/>
      <c r="R345" s="3"/>
      <c r="S345" s="3"/>
      <c r="T345" s="3"/>
      <c r="U345" s="3"/>
      <c r="V345" s="3"/>
      <c r="W345" s="3"/>
      <c r="X345" s="3"/>
      <c r="Y345" s="3"/>
      <c r="Z345" s="3"/>
      <c r="AA345" s="3"/>
      <c r="AB345" s="3"/>
      <c r="AC345" s="3"/>
      <c r="AD345" s="3"/>
      <c r="AE345" s="3"/>
      <c r="AF345" s="3"/>
      <c r="AG345" s="3"/>
      <c r="AH345" s="3"/>
      <c r="AI345" s="3"/>
      <c r="AJ345" s="3"/>
    </row>
    <row r="346" spans="5:36" s="2" customFormat="1">
      <c r="E346" s="27"/>
      <c r="N346" s="95"/>
      <c r="O346" s="111"/>
      <c r="P346" s="3"/>
      <c r="Q346" s="3"/>
      <c r="R346" s="3"/>
      <c r="S346" s="3"/>
      <c r="T346" s="3"/>
      <c r="U346" s="3"/>
      <c r="V346" s="3"/>
      <c r="W346" s="3"/>
      <c r="X346" s="3"/>
      <c r="Y346" s="3"/>
      <c r="Z346" s="3"/>
      <c r="AA346" s="3"/>
      <c r="AB346" s="3"/>
      <c r="AC346" s="3"/>
      <c r="AD346" s="3"/>
      <c r="AE346" s="3"/>
      <c r="AF346" s="3"/>
      <c r="AG346" s="3"/>
      <c r="AH346" s="3"/>
      <c r="AI346" s="3"/>
      <c r="AJ346" s="3"/>
    </row>
    <row r="347" spans="5:36" s="2" customFormat="1">
      <c r="E347" s="27"/>
      <c r="N347" s="95"/>
      <c r="O347" s="111"/>
      <c r="P347" s="3"/>
      <c r="Q347" s="3"/>
      <c r="R347" s="3"/>
      <c r="S347" s="3"/>
      <c r="T347" s="3"/>
      <c r="U347" s="3"/>
      <c r="V347" s="3"/>
      <c r="W347" s="3"/>
      <c r="X347" s="3"/>
      <c r="Y347" s="3"/>
      <c r="Z347" s="3"/>
      <c r="AA347" s="3"/>
      <c r="AB347" s="3"/>
      <c r="AC347" s="3"/>
      <c r="AD347" s="3"/>
      <c r="AE347" s="3"/>
      <c r="AF347" s="3"/>
      <c r="AG347" s="3"/>
      <c r="AH347" s="3"/>
      <c r="AI347" s="3"/>
      <c r="AJ347" s="3"/>
    </row>
    <row r="348" spans="5:36" s="2" customFormat="1">
      <c r="E348" s="27"/>
      <c r="N348" s="95"/>
      <c r="O348" s="111"/>
      <c r="P348" s="3"/>
      <c r="Q348" s="3"/>
      <c r="R348" s="3"/>
      <c r="S348" s="3"/>
      <c r="T348" s="3"/>
      <c r="U348" s="3"/>
      <c r="V348" s="3"/>
      <c r="W348" s="3"/>
      <c r="X348" s="3"/>
      <c r="Y348" s="3"/>
      <c r="Z348" s="3"/>
      <c r="AA348" s="3"/>
      <c r="AB348" s="3"/>
      <c r="AC348" s="3"/>
      <c r="AD348" s="3"/>
      <c r="AE348" s="3"/>
      <c r="AF348" s="3"/>
      <c r="AG348" s="3"/>
      <c r="AH348" s="3"/>
      <c r="AI348" s="3"/>
      <c r="AJ348" s="3"/>
    </row>
    <row r="349" spans="5:36" s="2" customFormat="1">
      <c r="E349" s="27"/>
      <c r="N349" s="95"/>
      <c r="O349" s="111"/>
      <c r="P349" s="3"/>
      <c r="Q349" s="3"/>
      <c r="R349" s="3"/>
      <c r="S349" s="3"/>
      <c r="T349" s="3"/>
      <c r="U349" s="3"/>
      <c r="V349" s="3"/>
      <c r="W349" s="3"/>
      <c r="X349" s="3"/>
      <c r="Y349" s="3"/>
      <c r="Z349" s="3"/>
      <c r="AA349" s="3"/>
      <c r="AB349" s="3"/>
      <c r="AC349" s="3"/>
      <c r="AD349" s="3"/>
      <c r="AE349" s="3"/>
      <c r="AF349" s="3"/>
      <c r="AG349" s="3"/>
      <c r="AH349" s="3"/>
      <c r="AI349" s="3"/>
      <c r="AJ349" s="3"/>
    </row>
    <row r="350" spans="5:36" s="2" customFormat="1">
      <c r="E350" s="27"/>
      <c r="N350" s="95"/>
      <c r="O350" s="111"/>
      <c r="P350" s="3"/>
      <c r="Q350" s="3"/>
      <c r="R350" s="3"/>
      <c r="S350" s="3"/>
      <c r="T350" s="3"/>
      <c r="U350" s="3"/>
      <c r="V350" s="3"/>
      <c r="W350" s="3"/>
      <c r="X350" s="3"/>
      <c r="Y350" s="3"/>
      <c r="Z350" s="3"/>
      <c r="AA350" s="3"/>
      <c r="AB350" s="3"/>
      <c r="AC350" s="3"/>
      <c r="AD350" s="3"/>
      <c r="AE350" s="3"/>
      <c r="AF350" s="3"/>
      <c r="AG350" s="3"/>
      <c r="AH350" s="3"/>
      <c r="AI350" s="3"/>
      <c r="AJ350" s="3"/>
    </row>
    <row r="351" spans="5:36" s="2" customFormat="1">
      <c r="E351" s="27"/>
      <c r="N351" s="95"/>
      <c r="O351" s="111"/>
      <c r="P351" s="3"/>
      <c r="Q351" s="3"/>
      <c r="R351" s="3"/>
      <c r="S351" s="3"/>
      <c r="T351" s="3"/>
      <c r="U351" s="3"/>
      <c r="V351" s="3"/>
      <c r="W351" s="3"/>
      <c r="X351" s="3"/>
      <c r="Y351" s="3"/>
      <c r="Z351" s="3"/>
      <c r="AA351" s="3"/>
      <c r="AB351" s="3"/>
      <c r="AC351" s="3"/>
      <c r="AD351" s="3"/>
      <c r="AE351" s="3"/>
      <c r="AF351" s="3"/>
      <c r="AG351" s="3"/>
      <c r="AH351" s="3"/>
      <c r="AI351" s="3"/>
      <c r="AJ351" s="3"/>
    </row>
    <row r="352" spans="5:36" s="2" customFormat="1">
      <c r="E352" s="27"/>
      <c r="N352" s="95"/>
      <c r="O352" s="111"/>
      <c r="P352" s="3"/>
      <c r="Q352" s="3"/>
      <c r="R352" s="3"/>
      <c r="S352" s="3"/>
      <c r="T352" s="3"/>
      <c r="U352" s="3"/>
      <c r="V352" s="3"/>
      <c r="W352" s="3"/>
      <c r="X352" s="3"/>
      <c r="Y352" s="3"/>
      <c r="Z352" s="3"/>
      <c r="AA352" s="3"/>
      <c r="AB352" s="3"/>
      <c r="AC352" s="3"/>
      <c r="AD352" s="3"/>
      <c r="AE352" s="3"/>
      <c r="AF352" s="3"/>
      <c r="AG352" s="3"/>
      <c r="AH352" s="3"/>
      <c r="AI352" s="3"/>
      <c r="AJ352" s="3"/>
    </row>
    <row r="353" spans="5:36" s="2" customFormat="1">
      <c r="E353" s="27"/>
      <c r="N353" s="95"/>
      <c r="O353" s="111"/>
      <c r="P353" s="3"/>
      <c r="Q353" s="3"/>
      <c r="R353" s="3"/>
      <c r="S353" s="3"/>
      <c r="T353" s="3"/>
      <c r="U353" s="3"/>
      <c r="V353" s="3"/>
      <c r="W353" s="3"/>
      <c r="X353" s="3"/>
      <c r="Y353" s="3"/>
      <c r="Z353" s="3"/>
      <c r="AA353" s="3"/>
      <c r="AB353" s="3"/>
      <c r="AC353" s="3"/>
      <c r="AD353" s="3"/>
      <c r="AE353" s="3"/>
      <c r="AF353" s="3"/>
      <c r="AG353" s="3"/>
      <c r="AH353" s="3"/>
      <c r="AI353" s="3"/>
      <c r="AJ353" s="3"/>
    </row>
    <row r="354" spans="5:36" s="2" customFormat="1">
      <c r="E354" s="27"/>
      <c r="N354" s="95"/>
      <c r="O354" s="111"/>
      <c r="P354" s="3"/>
      <c r="Q354" s="3"/>
      <c r="R354" s="3"/>
      <c r="S354" s="3"/>
      <c r="T354" s="3"/>
      <c r="U354" s="3"/>
      <c r="V354" s="3"/>
      <c r="W354" s="3"/>
      <c r="X354" s="3"/>
      <c r="Y354" s="3"/>
      <c r="Z354" s="3"/>
      <c r="AA354" s="3"/>
      <c r="AB354" s="3"/>
      <c r="AC354" s="3"/>
      <c r="AD354" s="3"/>
      <c r="AE354" s="3"/>
      <c r="AF354" s="3"/>
      <c r="AG354" s="3"/>
      <c r="AH354" s="3"/>
      <c r="AI354" s="3"/>
      <c r="AJ354" s="3"/>
    </row>
    <row r="355" spans="5:36" s="2" customFormat="1">
      <c r="E355" s="27"/>
      <c r="N355" s="95"/>
      <c r="O355" s="111"/>
      <c r="P355" s="3"/>
      <c r="Q355" s="3"/>
      <c r="R355" s="3"/>
      <c r="S355" s="3"/>
      <c r="T355" s="3"/>
      <c r="U355" s="3"/>
      <c r="V355" s="3"/>
      <c r="W355" s="3"/>
      <c r="X355" s="3"/>
      <c r="Y355" s="3"/>
      <c r="Z355" s="3"/>
      <c r="AA355" s="3"/>
      <c r="AB355" s="3"/>
      <c r="AC355" s="3"/>
      <c r="AD355" s="3"/>
      <c r="AE355" s="3"/>
      <c r="AF355" s="3"/>
      <c r="AG355" s="3"/>
      <c r="AH355" s="3"/>
      <c r="AI355" s="3"/>
      <c r="AJ355" s="3"/>
    </row>
    <row r="356" spans="5:36" s="2" customFormat="1">
      <c r="E356" s="27"/>
      <c r="N356" s="95"/>
      <c r="O356" s="111"/>
      <c r="P356" s="3"/>
      <c r="Q356" s="3"/>
      <c r="R356" s="3"/>
      <c r="S356" s="3"/>
      <c r="T356" s="3"/>
      <c r="U356" s="3"/>
      <c r="V356" s="3"/>
      <c r="W356" s="3"/>
      <c r="X356" s="3"/>
      <c r="Y356" s="3"/>
      <c r="Z356" s="3"/>
      <c r="AA356" s="3"/>
      <c r="AB356" s="3"/>
      <c r="AC356" s="3"/>
      <c r="AD356" s="3"/>
      <c r="AE356" s="3"/>
      <c r="AF356" s="3"/>
      <c r="AG356" s="3"/>
      <c r="AH356" s="3"/>
      <c r="AI356" s="3"/>
      <c r="AJ356" s="3"/>
    </row>
    <row r="357" spans="5:36" s="2" customFormat="1">
      <c r="E357" s="27"/>
      <c r="N357" s="95"/>
      <c r="O357" s="111"/>
      <c r="P357" s="3"/>
      <c r="Q357" s="3"/>
      <c r="R357" s="3"/>
      <c r="S357" s="3"/>
      <c r="T357" s="3"/>
      <c r="U357" s="3"/>
      <c r="V357" s="3"/>
      <c r="W357" s="3"/>
      <c r="X357" s="3"/>
      <c r="Y357" s="3"/>
      <c r="Z357" s="3"/>
      <c r="AA357" s="3"/>
      <c r="AB357" s="3"/>
      <c r="AC357" s="3"/>
      <c r="AD357" s="3"/>
      <c r="AE357" s="3"/>
      <c r="AF357" s="3"/>
      <c r="AG357" s="3"/>
      <c r="AH357" s="3"/>
      <c r="AI357" s="3"/>
      <c r="AJ357" s="3"/>
    </row>
    <row r="358" spans="5:36" s="2" customFormat="1">
      <c r="E358" s="27"/>
      <c r="N358" s="95"/>
      <c r="O358" s="111"/>
      <c r="P358" s="3"/>
      <c r="Q358" s="3"/>
      <c r="R358" s="3"/>
      <c r="S358" s="3"/>
      <c r="T358" s="3"/>
      <c r="U358" s="3"/>
      <c r="V358" s="3"/>
      <c r="W358" s="3"/>
      <c r="X358" s="3"/>
      <c r="Y358" s="3"/>
      <c r="Z358" s="3"/>
      <c r="AA358" s="3"/>
      <c r="AB358" s="3"/>
      <c r="AC358" s="3"/>
      <c r="AD358" s="3"/>
      <c r="AE358" s="3"/>
      <c r="AF358" s="3"/>
      <c r="AG358" s="3"/>
      <c r="AH358" s="3"/>
      <c r="AI358" s="3"/>
      <c r="AJ358" s="3"/>
    </row>
    <row r="359" spans="5:36" s="2" customFormat="1">
      <c r="E359" s="27"/>
      <c r="N359" s="95"/>
      <c r="O359" s="111"/>
      <c r="P359" s="3"/>
      <c r="Q359" s="3"/>
      <c r="R359" s="3"/>
      <c r="S359" s="3"/>
      <c r="T359" s="3"/>
      <c r="U359" s="3"/>
      <c r="V359" s="3"/>
      <c r="W359" s="3"/>
      <c r="X359" s="3"/>
      <c r="Y359" s="3"/>
      <c r="Z359" s="3"/>
      <c r="AA359" s="3"/>
      <c r="AB359" s="3"/>
      <c r="AC359" s="3"/>
      <c r="AD359" s="3"/>
      <c r="AE359" s="3"/>
      <c r="AF359" s="3"/>
      <c r="AG359" s="3"/>
      <c r="AH359" s="3"/>
      <c r="AI359" s="3"/>
      <c r="AJ359" s="3"/>
    </row>
    <row r="360" spans="5:36" s="2" customFormat="1">
      <c r="E360" s="27"/>
      <c r="N360" s="95"/>
      <c r="O360" s="111"/>
      <c r="P360" s="3"/>
      <c r="Q360" s="3"/>
      <c r="R360" s="3"/>
      <c r="S360" s="3"/>
      <c r="T360" s="3"/>
      <c r="U360" s="3"/>
      <c r="V360" s="3"/>
      <c r="W360" s="3"/>
      <c r="X360" s="3"/>
      <c r="Y360" s="3"/>
      <c r="Z360" s="3"/>
      <c r="AA360" s="3"/>
      <c r="AB360" s="3"/>
      <c r="AC360" s="3"/>
      <c r="AD360" s="3"/>
      <c r="AE360" s="3"/>
      <c r="AF360" s="3"/>
      <c r="AG360" s="3"/>
      <c r="AH360" s="3"/>
      <c r="AI360" s="3"/>
      <c r="AJ360" s="3"/>
    </row>
    <row r="361" spans="5:36" s="2" customFormat="1">
      <c r="E361" s="27"/>
      <c r="N361" s="95"/>
      <c r="O361" s="111"/>
      <c r="P361" s="3"/>
      <c r="Q361" s="3"/>
      <c r="R361" s="3"/>
      <c r="S361" s="3"/>
      <c r="T361" s="3"/>
      <c r="U361" s="3"/>
      <c r="V361" s="3"/>
      <c r="W361" s="3"/>
      <c r="X361" s="3"/>
      <c r="Y361" s="3"/>
      <c r="Z361" s="3"/>
      <c r="AA361" s="3"/>
      <c r="AB361" s="3"/>
      <c r="AC361" s="3"/>
      <c r="AD361" s="3"/>
      <c r="AE361" s="3"/>
      <c r="AF361" s="3"/>
      <c r="AG361" s="3"/>
      <c r="AH361" s="3"/>
      <c r="AI361" s="3"/>
      <c r="AJ361" s="3"/>
    </row>
    <row r="362" spans="5:36" s="2" customFormat="1">
      <c r="E362" s="27"/>
      <c r="N362" s="95"/>
      <c r="O362" s="111"/>
      <c r="P362" s="3"/>
      <c r="Q362" s="3"/>
      <c r="R362" s="3"/>
      <c r="S362" s="3"/>
      <c r="T362" s="3"/>
      <c r="U362" s="3"/>
      <c r="V362" s="3"/>
      <c r="W362" s="3"/>
      <c r="X362" s="3"/>
      <c r="Y362" s="3"/>
      <c r="Z362" s="3"/>
      <c r="AA362" s="3"/>
      <c r="AB362" s="3"/>
      <c r="AC362" s="3"/>
      <c r="AD362" s="3"/>
      <c r="AE362" s="3"/>
      <c r="AF362" s="3"/>
      <c r="AG362" s="3"/>
      <c r="AH362" s="3"/>
      <c r="AI362" s="3"/>
      <c r="AJ362" s="3"/>
    </row>
    <row r="363" spans="5:36" s="2" customFormat="1">
      <c r="E363" s="27"/>
      <c r="N363" s="95"/>
      <c r="O363" s="111"/>
      <c r="P363" s="3"/>
      <c r="Q363" s="3"/>
      <c r="R363" s="3"/>
      <c r="S363" s="3"/>
      <c r="T363" s="3"/>
      <c r="U363" s="3"/>
      <c r="V363" s="3"/>
      <c r="W363" s="3"/>
      <c r="X363" s="3"/>
      <c r="Y363" s="3"/>
      <c r="Z363" s="3"/>
      <c r="AA363" s="3"/>
      <c r="AB363" s="3"/>
      <c r="AC363" s="3"/>
      <c r="AD363" s="3"/>
      <c r="AE363" s="3"/>
      <c r="AF363" s="3"/>
      <c r="AG363" s="3"/>
      <c r="AH363" s="3"/>
      <c r="AI363" s="3"/>
      <c r="AJ363" s="3"/>
    </row>
    <row r="364" spans="5:36" s="2" customFormat="1">
      <c r="E364" s="27"/>
      <c r="N364" s="95"/>
      <c r="O364" s="111"/>
      <c r="P364" s="3"/>
      <c r="Q364" s="3"/>
      <c r="R364" s="3"/>
      <c r="S364" s="3"/>
      <c r="T364" s="3"/>
      <c r="U364" s="3"/>
      <c r="V364" s="3"/>
      <c r="W364" s="3"/>
      <c r="X364" s="3"/>
      <c r="Y364" s="3"/>
      <c r="Z364" s="3"/>
      <c r="AA364" s="3"/>
      <c r="AB364" s="3"/>
      <c r="AC364" s="3"/>
      <c r="AD364" s="3"/>
      <c r="AE364" s="3"/>
      <c r="AF364" s="3"/>
      <c r="AG364" s="3"/>
      <c r="AH364" s="3"/>
      <c r="AI364" s="3"/>
      <c r="AJ364" s="3"/>
    </row>
    <row r="365" spans="5:36" s="2" customFormat="1">
      <c r="E365" s="27"/>
      <c r="N365" s="95"/>
      <c r="O365" s="111"/>
      <c r="P365" s="3"/>
      <c r="Q365" s="3"/>
      <c r="R365" s="3"/>
      <c r="S365" s="3"/>
      <c r="T365" s="3"/>
      <c r="U365" s="3"/>
      <c r="V365" s="3"/>
      <c r="W365" s="3"/>
      <c r="X365" s="3"/>
      <c r="Y365" s="3"/>
      <c r="Z365" s="3"/>
      <c r="AA365" s="3"/>
      <c r="AB365" s="3"/>
      <c r="AC365" s="3"/>
      <c r="AD365" s="3"/>
      <c r="AE365" s="3"/>
      <c r="AF365" s="3"/>
      <c r="AG365" s="3"/>
      <c r="AH365" s="3"/>
      <c r="AI365" s="3"/>
      <c r="AJ365" s="3"/>
    </row>
    <row r="366" spans="5:36" s="2" customFormat="1">
      <c r="E366" s="27"/>
      <c r="N366" s="95"/>
      <c r="O366" s="111"/>
      <c r="P366" s="3"/>
      <c r="Q366" s="3"/>
      <c r="R366" s="3"/>
      <c r="S366" s="3"/>
      <c r="T366" s="3"/>
      <c r="U366" s="3"/>
      <c r="V366" s="3"/>
      <c r="W366" s="3"/>
      <c r="X366" s="3"/>
      <c r="Y366" s="3"/>
      <c r="Z366" s="3"/>
      <c r="AA366" s="3"/>
      <c r="AB366" s="3"/>
      <c r="AC366" s="3"/>
      <c r="AD366" s="3"/>
      <c r="AE366" s="3"/>
      <c r="AF366" s="3"/>
      <c r="AG366" s="3"/>
      <c r="AH366" s="3"/>
      <c r="AI366" s="3"/>
      <c r="AJ366" s="3"/>
    </row>
    <row r="367" spans="5:36" s="2" customFormat="1">
      <c r="E367" s="27"/>
      <c r="N367" s="95"/>
      <c r="O367" s="111"/>
      <c r="P367" s="3"/>
      <c r="Q367" s="3"/>
      <c r="R367" s="3"/>
      <c r="S367" s="3"/>
      <c r="T367" s="3"/>
      <c r="U367" s="3"/>
      <c r="V367" s="3"/>
      <c r="W367" s="3"/>
      <c r="X367" s="3"/>
      <c r="Y367" s="3"/>
      <c r="Z367" s="3"/>
      <c r="AA367" s="3"/>
      <c r="AB367" s="3"/>
      <c r="AC367" s="3"/>
      <c r="AD367" s="3"/>
      <c r="AE367" s="3"/>
      <c r="AF367" s="3"/>
      <c r="AG367" s="3"/>
      <c r="AH367" s="3"/>
      <c r="AI367" s="3"/>
      <c r="AJ367" s="3"/>
    </row>
    <row r="368" spans="5:36" s="2" customFormat="1">
      <c r="E368" s="27"/>
      <c r="N368" s="95"/>
      <c r="O368" s="111"/>
      <c r="P368" s="3"/>
      <c r="Q368" s="3"/>
      <c r="R368" s="3"/>
      <c r="S368" s="3"/>
      <c r="T368" s="3"/>
      <c r="U368" s="3"/>
      <c r="V368" s="3"/>
      <c r="W368" s="3"/>
      <c r="X368" s="3"/>
      <c r="Y368" s="3"/>
      <c r="Z368" s="3"/>
      <c r="AA368" s="3"/>
      <c r="AB368" s="3"/>
      <c r="AC368" s="3"/>
      <c r="AD368" s="3"/>
      <c r="AE368" s="3"/>
      <c r="AF368" s="3"/>
      <c r="AG368" s="3"/>
      <c r="AH368" s="3"/>
      <c r="AI368" s="3"/>
      <c r="AJ368" s="3"/>
    </row>
    <row r="369" spans="5:36" s="2" customFormat="1">
      <c r="E369" s="27"/>
      <c r="N369" s="95"/>
      <c r="O369" s="111"/>
      <c r="P369" s="3"/>
      <c r="Q369" s="3"/>
      <c r="R369" s="3"/>
      <c r="S369" s="3"/>
      <c r="T369" s="3"/>
      <c r="U369" s="3"/>
      <c r="V369" s="3"/>
      <c r="W369" s="3"/>
      <c r="X369" s="3"/>
      <c r="Y369" s="3"/>
      <c r="Z369" s="3"/>
      <c r="AA369" s="3"/>
      <c r="AB369" s="3"/>
      <c r="AC369" s="3"/>
      <c r="AD369" s="3"/>
      <c r="AE369" s="3"/>
      <c r="AF369" s="3"/>
      <c r="AG369" s="3"/>
      <c r="AH369" s="3"/>
      <c r="AI369" s="3"/>
      <c r="AJ369" s="3"/>
    </row>
    <row r="370" spans="5:36" s="2" customFormat="1">
      <c r="E370" s="27"/>
      <c r="N370" s="95"/>
      <c r="O370" s="111"/>
      <c r="P370" s="3"/>
      <c r="Q370" s="3"/>
      <c r="R370" s="3"/>
      <c r="S370" s="3"/>
      <c r="T370" s="3"/>
      <c r="U370" s="3"/>
      <c r="V370" s="3"/>
      <c r="W370" s="3"/>
      <c r="X370" s="3"/>
      <c r="Y370" s="3"/>
      <c r="Z370" s="3"/>
      <c r="AA370" s="3"/>
      <c r="AB370" s="3"/>
      <c r="AC370" s="3"/>
      <c r="AD370" s="3"/>
      <c r="AE370" s="3"/>
      <c r="AF370" s="3"/>
      <c r="AG370" s="3"/>
      <c r="AH370" s="3"/>
      <c r="AI370" s="3"/>
      <c r="AJ370" s="3"/>
    </row>
    <row r="371" spans="5:36" s="2" customFormat="1">
      <c r="E371" s="27"/>
      <c r="N371" s="95"/>
      <c r="O371" s="111"/>
      <c r="P371" s="3"/>
      <c r="Q371" s="3"/>
      <c r="R371" s="3"/>
      <c r="S371" s="3"/>
      <c r="T371" s="3"/>
      <c r="U371" s="3"/>
      <c r="V371" s="3"/>
      <c r="W371" s="3"/>
      <c r="X371" s="3"/>
      <c r="Y371" s="3"/>
      <c r="Z371" s="3"/>
      <c r="AA371" s="3"/>
      <c r="AB371" s="3"/>
      <c r="AC371" s="3"/>
      <c r="AD371" s="3"/>
      <c r="AE371" s="3"/>
      <c r="AF371" s="3"/>
      <c r="AG371" s="3"/>
      <c r="AH371" s="3"/>
      <c r="AI371" s="3"/>
      <c r="AJ371" s="3"/>
    </row>
    <row r="372" spans="5:36" s="2" customFormat="1">
      <c r="E372" s="27"/>
      <c r="N372" s="95"/>
      <c r="O372" s="111"/>
      <c r="P372" s="3"/>
      <c r="Q372" s="3"/>
      <c r="R372" s="3"/>
      <c r="S372" s="3"/>
      <c r="T372" s="3"/>
      <c r="U372" s="3"/>
      <c r="V372" s="3"/>
      <c r="W372" s="3"/>
      <c r="X372" s="3"/>
      <c r="Y372" s="3"/>
      <c r="Z372" s="3"/>
      <c r="AA372" s="3"/>
      <c r="AB372" s="3"/>
      <c r="AC372" s="3"/>
      <c r="AD372" s="3"/>
      <c r="AE372" s="3"/>
      <c r="AF372" s="3"/>
      <c r="AG372" s="3"/>
      <c r="AH372" s="3"/>
      <c r="AI372" s="3"/>
      <c r="AJ372" s="3"/>
    </row>
    <row r="373" spans="5:36" s="2" customFormat="1">
      <c r="E373" s="27"/>
      <c r="N373" s="95"/>
      <c r="O373" s="111"/>
      <c r="P373" s="3"/>
      <c r="Q373" s="3"/>
      <c r="R373" s="3"/>
      <c r="S373" s="3"/>
      <c r="T373" s="3"/>
      <c r="U373" s="3"/>
      <c r="V373" s="3"/>
      <c r="W373" s="3"/>
      <c r="X373" s="3"/>
      <c r="Y373" s="3"/>
      <c r="Z373" s="3"/>
      <c r="AA373" s="3"/>
      <c r="AB373" s="3"/>
      <c r="AC373" s="3"/>
      <c r="AD373" s="3"/>
      <c r="AE373" s="3"/>
      <c r="AF373" s="3"/>
      <c r="AG373" s="3"/>
      <c r="AH373" s="3"/>
      <c r="AI373" s="3"/>
      <c r="AJ373" s="3"/>
    </row>
    <row r="374" spans="5:36" s="2" customFormat="1">
      <c r="E374" s="27"/>
      <c r="N374" s="95"/>
      <c r="O374" s="111"/>
      <c r="P374" s="3"/>
      <c r="Q374" s="3"/>
      <c r="R374" s="3"/>
      <c r="S374" s="3"/>
      <c r="T374" s="3"/>
      <c r="U374" s="3"/>
      <c r="V374" s="3"/>
      <c r="W374" s="3"/>
      <c r="X374" s="3"/>
      <c r="Y374" s="3"/>
      <c r="Z374" s="3"/>
      <c r="AA374" s="3"/>
      <c r="AB374" s="3"/>
      <c r="AC374" s="3"/>
      <c r="AD374" s="3"/>
      <c r="AE374" s="3"/>
      <c r="AF374" s="3"/>
      <c r="AG374" s="3"/>
      <c r="AH374" s="3"/>
      <c r="AI374" s="3"/>
      <c r="AJ374" s="3"/>
    </row>
    <row r="375" spans="5:36" s="2" customFormat="1">
      <c r="E375" s="27"/>
      <c r="N375" s="95"/>
      <c r="O375" s="111"/>
      <c r="P375" s="3"/>
      <c r="Q375" s="3"/>
      <c r="R375" s="3"/>
      <c r="S375" s="3"/>
      <c r="T375" s="3"/>
      <c r="U375" s="3"/>
      <c r="V375" s="3"/>
      <c r="W375" s="3"/>
      <c r="X375" s="3"/>
      <c r="Y375" s="3"/>
      <c r="Z375" s="3"/>
      <c r="AA375" s="3"/>
      <c r="AB375" s="3"/>
      <c r="AC375" s="3"/>
      <c r="AD375" s="3"/>
      <c r="AE375" s="3"/>
      <c r="AF375" s="3"/>
      <c r="AG375" s="3"/>
      <c r="AH375" s="3"/>
      <c r="AI375" s="3"/>
      <c r="AJ375" s="3"/>
    </row>
    <row r="376" spans="5:36" s="2" customFormat="1">
      <c r="E376" s="27"/>
      <c r="N376" s="95"/>
      <c r="O376" s="111"/>
      <c r="P376" s="3"/>
      <c r="Q376" s="3"/>
      <c r="R376" s="3"/>
      <c r="S376" s="3"/>
      <c r="T376" s="3"/>
      <c r="U376" s="3"/>
      <c r="V376" s="3"/>
      <c r="W376" s="3"/>
      <c r="X376" s="3"/>
      <c r="Y376" s="3"/>
      <c r="Z376" s="3"/>
      <c r="AA376" s="3"/>
      <c r="AB376" s="3"/>
      <c r="AC376" s="3"/>
      <c r="AD376" s="3"/>
      <c r="AE376" s="3"/>
      <c r="AF376" s="3"/>
      <c r="AG376" s="3"/>
      <c r="AH376" s="3"/>
      <c r="AI376" s="3"/>
      <c r="AJ376" s="3"/>
    </row>
    <row r="377" spans="5:36" s="2" customFormat="1">
      <c r="E377" s="27"/>
      <c r="N377" s="95"/>
      <c r="O377" s="111"/>
      <c r="P377" s="3"/>
      <c r="Q377" s="3"/>
      <c r="R377" s="3"/>
      <c r="S377" s="3"/>
      <c r="T377" s="3"/>
      <c r="U377" s="3"/>
      <c r="V377" s="3"/>
      <c r="W377" s="3"/>
      <c r="X377" s="3"/>
      <c r="Y377" s="3"/>
      <c r="Z377" s="3"/>
      <c r="AA377" s="3"/>
      <c r="AB377" s="3"/>
      <c r="AC377" s="3"/>
      <c r="AD377" s="3"/>
      <c r="AE377" s="3"/>
      <c r="AF377" s="3"/>
      <c r="AG377" s="3"/>
      <c r="AH377" s="3"/>
      <c r="AI377" s="3"/>
      <c r="AJ377" s="3"/>
    </row>
    <row r="378" spans="5:36" s="2" customFormat="1">
      <c r="E378" s="27"/>
      <c r="N378" s="95"/>
      <c r="O378" s="111"/>
      <c r="P378" s="3"/>
      <c r="Q378" s="3"/>
      <c r="R378" s="3"/>
      <c r="S378" s="3"/>
      <c r="T378" s="3"/>
      <c r="U378" s="3"/>
      <c r="V378" s="3"/>
      <c r="W378" s="3"/>
      <c r="X378" s="3"/>
      <c r="Y378" s="3"/>
      <c r="Z378" s="3"/>
      <c r="AA378" s="3"/>
      <c r="AB378" s="3"/>
      <c r="AC378" s="3"/>
      <c r="AD378" s="3"/>
      <c r="AE378" s="3"/>
      <c r="AF378" s="3"/>
      <c r="AG378" s="3"/>
      <c r="AH378" s="3"/>
      <c r="AI378" s="3"/>
      <c r="AJ378" s="3"/>
    </row>
    <row r="379" spans="5:36" s="2" customFormat="1">
      <c r="E379" s="27"/>
      <c r="N379" s="95"/>
      <c r="O379" s="111"/>
      <c r="P379" s="3"/>
      <c r="Q379" s="3"/>
      <c r="R379" s="3"/>
      <c r="S379" s="3"/>
      <c r="T379" s="3"/>
      <c r="U379" s="3"/>
      <c r="V379" s="3"/>
      <c r="W379" s="3"/>
      <c r="X379" s="3"/>
      <c r="Y379" s="3"/>
      <c r="Z379" s="3"/>
      <c r="AA379" s="3"/>
      <c r="AB379" s="3"/>
      <c r="AC379" s="3"/>
      <c r="AD379" s="3"/>
      <c r="AE379" s="3"/>
      <c r="AF379" s="3"/>
      <c r="AG379" s="3"/>
      <c r="AH379" s="3"/>
      <c r="AI379" s="3"/>
      <c r="AJ379" s="3"/>
    </row>
    <row r="380" spans="5:36" s="2" customFormat="1">
      <c r="E380" s="27"/>
      <c r="N380" s="95"/>
      <c r="O380" s="111"/>
      <c r="P380" s="3"/>
      <c r="Q380" s="3"/>
      <c r="R380" s="3"/>
      <c r="S380" s="3"/>
      <c r="T380" s="3"/>
      <c r="U380" s="3"/>
      <c r="V380" s="3"/>
      <c r="W380" s="3"/>
      <c r="X380" s="3"/>
      <c r="Y380" s="3"/>
      <c r="Z380" s="3"/>
      <c r="AA380" s="3"/>
      <c r="AB380" s="3"/>
      <c r="AC380" s="3"/>
      <c r="AD380" s="3"/>
      <c r="AE380" s="3"/>
      <c r="AF380" s="3"/>
      <c r="AG380" s="3"/>
      <c r="AH380" s="3"/>
      <c r="AI380" s="3"/>
      <c r="AJ380" s="3"/>
    </row>
    <row r="381" spans="5:36" s="2" customFormat="1">
      <c r="E381" s="27"/>
      <c r="N381" s="95"/>
      <c r="O381" s="111"/>
      <c r="P381" s="3"/>
      <c r="Q381" s="3"/>
      <c r="R381" s="3"/>
      <c r="S381" s="3"/>
      <c r="T381" s="3"/>
      <c r="U381" s="3"/>
      <c r="V381" s="3"/>
      <c r="W381" s="3"/>
      <c r="X381" s="3"/>
      <c r="Y381" s="3"/>
      <c r="Z381" s="3"/>
      <c r="AA381" s="3"/>
      <c r="AB381" s="3"/>
      <c r="AC381" s="3"/>
      <c r="AD381" s="3"/>
      <c r="AE381" s="3"/>
      <c r="AF381" s="3"/>
      <c r="AG381" s="3"/>
      <c r="AH381" s="3"/>
      <c r="AI381" s="3"/>
      <c r="AJ381" s="3"/>
    </row>
    <row r="382" spans="5:36" s="2" customFormat="1">
      <c r="E382" s="27"/>
      <c r="N382" s="95"/>
      <c r="O382" s="111"/>
      <c r="P382" s="3"/>
      <c r="Q382" s="3"/>
      <c r="R382" s="3"/>
      <c r="S382" s="3"/>
      <c r="T382" s="3"/>
      <c r="U382" s="3"/>
      <c r="V382" s="3"/>
      <c r="W382" s="3"/>
      <c r="X382" s="3"/>
      <c r="Y382" s="3"/>
      <c r="Z382" s="3"/>
      <c r="AA382" s="3"/>
      <c r="AB382" s="3"/>
      <c r="AC382" s="3"/>
      <c r="AD382" s="3"/>
      <c r="AE382" s="3"/>
      <c r="AF382" s="3"/>
      <c r="AG382" s="3"/>
      <c r="AH382" s="3"/>
      <c r="AI382" s="3"/>
      <c r="AJ382" s="3"/>
    </row>
    <row r="383" spans="5:36" s="2" customFormat="1">
      <c r="E383" s="27"/>
      <c r="N383" s="95"/>
      <c r="O383" s="111"/>
      <c r="P383" s="3"/>
      <c r="Q383" s="3"/>
      <c r="R383" s="3"/>
      <c r="S383" s="3"/>
      <c r="T383" s="3"/>
      <c r="U383" s="3"/>
      <c r="V383" s="3"/>
      <c r="W383" s="3"/>
      <c r="X383" s="3"/>
      <c r="Y383" s="3"/>
      <c r="Z383" s="3"/>
      <c r="AA383" s="3"/>
      <c r="AB383" s="3"/>
      <c r="AC383" s="3"/>
      <c r="AD383" s="3"/>
      <c r="AE383" s="3"/>
      <c r="AF383" s="3"/>
      <c r="AG383" s="3"/>
      <c r="AH383" s="3"/>
      <c r="AI383" s="3"/>
      <c r="AJ383" s="3"/>
    </row>
    <row r="384" spans="5:36" s="2" customFormat="1">
      <c r="E384" s="27"/>
      <c r="N384" s="95"/>
      <c r="O384" s="111"/>
      <c r="P384" s="3"/>
      <c r="Q384" s="3"/>
      <c r="R384" s="3"/>
      <c r="S384" s="3"/>
      <c r="T384" s="3"/>
      <c r="U384" s="3"/>
      <c r="V384" s="3"/>
      <c r="W384" s="3"/>
      <c r="X384" s="3"/>
      <c r="Y384" s="3"/>
      <c r="Z384" s="3"/>
      <c r="AA384" s="3"/>
      <c r="AB384" s="3"/>
      <c r="AC384" s="3"/>
      <c r="AD384" s="3"/>
      <c r="AE384" s="3"/>
      <c r="AF384" s="3"/>
      <c r="AG384" s="3"/>
      <c r="AH384" s="3"/>
      <c r="AI384" s="3"/>
      <c r="AJ384" s="3"/>
    </row>
    <row r="385" spans="5:36" s="2" customFormat="1">
      <c r="E385" s="27"/>
      <c r="N385" s="95"/>
      <c r="O385" s="111"/>
      <c r="P385" s="3"/>
      <c r="Q385" s="3"/>
      <c r="R385" s="3"/>
      <c r="S385" s="3"/>
      <c r="T385" s="3"/>
      <c r="U385" s="3"/>
      <c r="V385" s="3"/>
      <c r="W385" s="3"/>
      <c r="X385" s="3"/>
      <c r="Y385" s="3"/>
      <c r="Z385" s="3"/>
      <c r="AA385" s="3"/>
      <c r="AB385" s="3"/>
      <c r="AC385" s="3"/>
      <c r="AD385" s="3"/>
      <c r="AE385" s="3"/>
      <c r="AF385" s="3"/>
      <c r="AG385" s="3"/>
      <c r="AH385" s="3"/>
      <c r="AI385" s="3"/>
      <c r="AJ385" s="3"/>
    </row>
    <row r="386" spans="5:36" s="2" customFormat="1">
      <c r="E386" s="27"/>
      <c r="N386" s="95"/>
      <c r="O386" s="111"/>
      <c r="P386" s="3"/>
      <c r="Q386" s="3"/>
      <c r="R386" s="3"/>
      <c r="S386" s="3"/>
      <c r="T386" s="3"/>
      <c r="U386" s="3"/>
      <c r="V386" s="3"/>
      <c r="W386" s="3"/>
      <c r="X386" s="3"/>
      <c r="Y386" s="3"/>
      <c r="Z386" s="3"/>
      <c r="AA386" s="3"/>
      <c r="AB386" s="3"/>
      <c r="AC386" s="3"/>
      <c r="AD386" s="3"/>
      <c r="AE386" s="3"/>
      <c r="AF386" s="3"/>
      <c r="AG386" s="3"/>
      <c r="AH386" s="3"/>
      <c r="AI386" s="3"/>
      <c r="AJ386" s="3"/>
    </row>
    <row r="387" spans="5:36" s="2" customFormat="1">
      <c r="E387" s="27"/>
      <c r="N387" s="95"/>
      <c r="O387" s="111"/>
      <c r="P387" s="3"/>
      <c r="Q387" s="3"/>
      <c r="R387" s="3"/>
      <c r="S387" s="3"/>
      <c r="T387" s="3"/>
      <c r="U387" s="3"/>
      <c r="V387" s="3"/>
      <c r="W387" s="3"/>
      <c r="X387" s="3"/>
      <c r="Y387" s="3"/>
      <c r="Z387" s="3"/>
      <c r="AA387" s="3"/>
      <c r="AB387" s="3"/>
      <c r="AC387" s="3"/>
      <c r="AD387" s="3"/>
      <c r="AE387" s="3"/>
      <c r="AF387" s="3"/>
      <c r="AG387" s="3"/>
      <c r="AH387" s="3"/>
      <c r="AI387" s="3"/>
      <c r="AJ387" s="3"/>
    </row>
    <row r="388" spans="5:36" s="2" customFormat="1">
      <c r="E388" s="27"/>
      <c r="N388" s="95"/>
      <c r="O388" s="111"/>
      <c r="P388" s="3"/>
      <c r="Q388" s="3"/>
      <c r="R388" s="3"/>
      <c r="S388" s="3"/>
      <c r="T388" s="3"/>
      <c r="U388" s="3"/>
      <c r="V388" s="3"/>
      <c r="W388" s="3"/>
      <c r="X388" s="3"/>
      <c r="Y388" s="3"/>
      <c r="Z388" s="3"/>
      <c r="AA388" s="3"/>
      <c r="AB388" s="3"/>
      <c r="AC388" s="3"/>
      <c r="AD388" s="3"/>
      <c r="AE388" s="3"/>
      <c r="AF388" s="3"/>
      <c r="AG388" s="3"/>
      <c r="AH388" s="3"/>
      <c r="AI388" s="3"/>
      <c r="AJ388" s="3"/>
    </row>
    <row r="389" spans="5:36" s="2" customFormat="1">
      <c r="E389" s="27"/>
      <c r="N389" s="95"/>
      <c r="O389" s="111"/>
      <c r="P389" s="3"/>
      <c r="Q389" s="3"/>
      <c r="R389" s="3"/>
      <c r="S389" s="3"/>
      <c r="T389" s="3"/>
      <c r="U389" s="3"/>
      <c r="V389" s="3"/>
      <c r="W389" s="3"/>
      <c r="X389" s="3"/>
      <c r="Y389" s="3"/>
      <c r="Z389" s="3"/>
      <c r="AA389" s="3"/>
      <c r="AB389" s="3"/>
      <c r="AC389" s="3"/>
      <c r="AD389" s="3"/>
      <c r="AE389" s="3"/>
      <c r="AF389" s="3"/>
      <c r="AG389" s="3"/>
      <c r="AH389" s="3"/>
      <c r="AI389" s="3"/>
      <c r="AJ389" s="3"/>
    </row>
    <row r="390" spans="5:36" s="2" customFormat="1">
      <c r="E390" s="27"/>
      <c r="N390" s="95"/>
      <c r="O390" s="111"/>
      <c r="P390" s="3"/>
      <c r="Q390" s="3"/>
      <c r="R390" s="3"/>
      <c r="S390" s="3"/>
      <c r="T390" s="3"/>
      <c r="U390" s="3"/>
      <c r="V390" s="3"/>
      <c r="W390" s="3"/>
      <c r="X390" s="3"/>
      <c r="Y390" s="3"/>
      <c r="Z390" s="3"/>
      <c r="AA390" s="3"/>
      <c r="AB390" s="3"/>
      <c r="AC390" s="3"/>
      <c r="AD390" s="3"/>
      <c r="AE390" s="3"/>
      <c r="AF390" s="3"/>
      <c r="AG390" s="3"/>
      <c r="AH390" s="3"/>
      <c r="AI390" s="3"/>
      <c r="AJ390" s="3"/>
    </row>
    <row r="391" spans="5:36" s="2" customFormat="1">
      <c r="E391" s="27"/>
      <c r="N391" s="95"/>
      <c r="O391" s="111"/>
      <c r="P391" s="3"/>
      <c r="Q391" s="3"/>
      <c r="R391" s="3"/>
      <c r="S391" s="3"/>
      <c r="T391" s="3"/>
      <c r="U391" s="3"/>
      <c r="V391" s="3"/>
      <c r="W391" s="3"/>
      <c r="X391" s="3"/>
      <c r="Y391" s="3"/>
      <c r="Z391" s="3"/>
      <c r="AA391" s="3"/>
      <c r="AB391" s="3"/>
      <c r="AC391" s="3"/>
      <c r="AD391" s="3"/>
      <c r="AE391" s="3"/>
      <c r="AF391" s="3"/>
      <c r="AG391" s="3"/>
      <c r="AH391" s="3"/>
      <c r="AI391" s="3"/>
      <c r="AJ391" s="3"/>
    </row>
    <row r="392" spans="5:36" s="2" customFormat="1">
      <c r="E392" s="27"/>
      <c r="N392" s="95"/>
      <c r="O392" s="111"/>
      <c r="P392" s="3"/>
      <c r="Q392" s="3"/>
      <c r="R392" s="3"/>
      <c r="S392" s="3"/>
      <c r="T392" s="3"/>
      <c r="U392" s="3"/>
      <c r="V392" s="3"/>
      <c r="W392" s="3"/>
      <c r="X392" s="3"/>
      <c r="Y392" s="3"/>
      <c r="Z392" s="3"/>
      <c r="AA392" s="3"/>
      <c r="AB392" s="3"/>
      <c r="AC392" s="3"/>
      <c r="AD392" s="3"/>
      <c r="AE392" s="3"/>
      <c r="AF392" s="3"/>
      <c r="AG392" s="3"/>
      <c r="AH392" s="3"/>
      <c r="AI392" s="3"/>
      <c r="AJ392" s="3"/>
    </row>
    <row r="393" spans="5:36" s="2" customFormat="1">
      <c r="E393" s="27"/>
      <c r="N393" s="95"/>
      <c r="O393" s="111"/>
      <c r="P393" s="3"/>
      <c r="Q393" s="3"/>
      <c r="R393" s="3"/>
      <c r="S393" s="3"/>
      <c r="T393" s="3"/>
      <c r="U393" s="3"/>
      <c r="V393" s="3"/>
      <c r="W393" s="3"/>
      <c r="X393" s="3"/>
      <c r="Y393" s="3"/>
      <c r="Z393" s="3"/>
      <c r="AA393" s="3"/>
      <c r="AB393" s="3"/>
      <c r="AC393" s="3"/>
      <c r="AD393" s="3"/>
      <c r="AE393" s="3"/>
      <c r="AF393" s="3"/>
      <c r="AG393" s="3"/>
      <c r="AH393" s="3"/>
      <c r="AI393" s="3"/>
      <c r="AJ393" s="3"/>
    </row>
    <row r="394" spans="5:36" s="2" customFormat="1">
      <c r="E394" s="27"/>
      <c r="N394" s="95"/>
      <c r="O394" s="111"/>
      <c r="P394" s="3"/>
      <c r="Q394" s="3"/>
      <c r="R394" s="3"/>
      <c r="S394" s="3"/>
      <c r="T394" s="3"/>
      <c r="U394" s="3"/>
      <c r="V394" s="3"/>
      <c r="W394" s="3"/>
      <c r="X394" s="3"/>
      <c r="Y394" s="3"/>
      <c r="Z394" s="3"/>
      <c r="AA394" s="3"/>
      <c r="AB394" s="3"/>
      <c r="AC394" s="3"/>
      <c r="AD394" s="3"/>
      <c r="AE394" s="3"/>
      <c r="AF394" s="3"/>
      <c r="AG394" s="3"/>
      <c r="AH394" s="3"/>
      <c r="AI394" s="3"/>
      <c r="AJ394" s="3"/>
    </row>
    <row r="395" spans="5:36" s="2" customFormat="1">
      <c r="E395" s="27"/>
      <c r="N395" s="95"/>
      <c r="O395" s="111"/>
      <c r="P395" s="3"/>
      <c r="Q395" s="3"/>
      <c r="R395" s="3"/>
      <c r="S395" s="3"/>
      <c r="T395" s="3"/>
      <c r="U395" s="3"/>
      <c r="V395" s="3"/>
      <c r="W395" s="3"/>
      <c r="X395" s="3"/>
      <c r="Y395" s="3"/>
      <c r="Z395" s="3"/>
      <c r="AA395" s="3"/>
      <c r="AB395" s="3"/>
      <c r="AC395" s="3"/>
      <c r="AD395" s="3"/>
      <c r="AE395" s="3"/>
      <c r="AF395" s="3"/>
      <c r="AG395" s="3"/>
      <c r="AH395" s="3"/>
      <c r="AI395" s="3"/>
      <c r="AJ395" s="3"/>
    </row>
    <row r="396" spans="5:36" s="2" customFormat="1">
      <c r="E396" s="27"/>
      <c r="N396" s="95"/>
      <c r="O396" s="111"/>
      <c r="P396" s="3"/>
      <c r="Q396" s="3"/>
      <c r="R396" s="3"/>
      <c r="S396" s="3"/>
      <c r="T396" s="3"/>
      <c r="U396" s="3"/>
      <c r="V396" s="3"/>
      <c r="W396" s="3"/>
      <c r="X396" s="3"/>
      <c r="Y396" s="3"/>
      <c r="Z396" s="3"/>
      <c r="AA396" s="3"/>
      <c r="AB396" s="3"/>
      <c r="AC396" s="3"/>
      <c r="AD396" s="3"/>
      <c r="AE396" s="3"/>
      <c r="AF396" s="3"/>
      <c r="AG396" s="3"/>
      <c r="AH396" s="3"/>
      <c r="AI396" s="3"/>
      <c r="AJ396" s="3"/>
    </row>
    <row r="397" spans="5:36" s="2" customFormat="1">
      <c r="E397" s="27"/>
      <c r="N397" s="95"/>
      <c r="O397" s="111"/>
      <c r="P397" s="3"/>
      <c r="Q397" s="3"/>
      <c r="R397" s="3"/>
      <c r="S397" s="3"/>
      <c r="T397" s="3"/>
      <c r="U397" s="3"/>
      <c r="V397" s="3"/>
      <c r="W397" s="3"/>
      <c r="X397" s="3"/>
      <c r="Y397" s="3"/>
      <c r="Z397" s="3"/>
      <c r="AA397" s="3"/>
      <c r="AB397" s="3"/>
      <c r="AC397" s="3"/>
      <c r="AD397" s="3"/>
      <c r="AE397" s="3"/>
      <c r="AF397" s="3"/>
      <c r="AG397" s="3"/>
      <c r="AH397" s="3"/>
      <c r="AI397" s="3"/>
      <c r="AJ397" s="3"/>
    </row>
    <row r="398" spans="5:36" s="2" customFormat="1">
      <c r="E398" s="27"/>
      <c r="N398" s="95"/>
      <c r="O398" s="111"/>
      <c r="P398" s="3"/>
      <c r="Q398" s="3"/>
      <c r="R398" s="3"/>
      <c r="S398" s="3"/>
      <c r="T398" s="3"/>
      <c r="U398" s="3"/>
      <c r="V398" s="3"/>
      <c r="W398" s="3"/>
      <c r="X398" s="3"/>
      <c r="Y398" s="3"/>
      <c r="Z398" s="3"/>
      <c r="AA398" s="3"/>
      <c r="AB398" s="3"/>
      <c r="AC398" s="3"/>
      <c r="AD398" s="3"/>
      <c r="AE398" s="3"/>
      <c r="AF398" s="3"/>
      <c r="AG398" s="3"/>
      <c r="AH398" s="3"/>
      <c r="AI398" s="3"/>
      <c r="AJ398" s="3"/>
    </row>
    <row r="399" spans="5:36" s="2" customFormat="1">
      <c r="E399" s="27"/>
      <c r="N399" s="95"/>
      <c r="O399" s="111"/>
      <c r="P399" s="3"/>
      <c r="Q399" s="3"/>
      <c r="R399" s="3"/>
      <c r="S399" s="3"/>
      <c r="T399" s="3"/>
      <c r="U399" s="3"/>
      <c r="V399" s="3"/>
      <c r="W399" s="3"/>
      <c r="X399" s="3"/>
      <c r="Y399" s="3"/>
      <c r="Z399" s="3"/>
      <c r="AA399" s="3"/>
      <c r="AB399" s="3"/>
      <c r="AC399" s="3"/>
      <c r="AD399" s="3"/>
      <c r="AE399" s="3"/>
      <c r="AF399" s="3"/>
      <c r="AG399" s="3"/>
      <c r="AH399" s="3"/>
      <c r="AI399" s="3"/>
      <c r="AJ399" s="3"/>
    </row>
    <row r="400" spans="5:36" s="2" customFormat="1">
      <c r="E400" s="27"/>
      <c r="N400" s="95"/>
      <c r="O400" s="111"/>
      <c r="P400" s="3"/>
      <c r="Q400" s="3"/>
      <c r="R400" s="3"/>
      <c r="S400" s="3"/>
      <c r="T400" s="3"/>
      <c r="U400" s="3"/>
      <c r="V400" s="3"/>
      <c r="W400" s="3"/>
      <c r="X400" s="3"/>
      <c r="Y400" s="3"/>
      <c r="Z400" s="3"/>
      <c r="AA400" s="3"/>
      <c r="AB400" s="3"/>
      <c r="AC400" s="3"/>
      <c r="AD400" s="3"/>
      <c r="AE400" s="3"/>
      <c r="AF400" s="3"/>
      <c r="AG400" s="3"/>
      <c r="AH400" s="3"/>
      <c r="AI400" s="3"/>
      <c r="AJ400" s="3"/>
    </row>
    <row r="401" spans="5:36" s="2" customFormat="1">
      <c r="E401" s="27"/>
      <c r="N401" s="95"/>
      <c r="O401" s="111"/>
      <c r="P401" s="3"/>
      <c r="Q401" s="3"/>
      <c r="R401" s="3"/>
      <c r="S401" s="3"/>
      <c r="T401" s="3"/>
      <c r="U401" s="3"/>
      <c r="V401" s="3"/>
      <c r="W401" s="3"/>
      <c r="X401" s="3"/>
      <c r="Y401" s="3"/>
      <c r="Z401" s="3"/>
      <c r="AA401" s="3"/>
      <c r="AB401" s="3"/>
      <c r="AC401" s="3"/>
      <c r="AD401" s="3"/>
      <c r="AE401" s="3"/>
      <c r="AF401" s="3"/>
      <c r="AG401" s="3"/>
      <c r="AH401" s="3"/>
      <c r="AI401" s="3"/>
      <c r="AJ401" s="3"/>
    </row>
    <row r="402" spans="5:36" s="2" customFormat="1">
      <c r="E402" s="27"/>
      <c r="N402" s="95"/>
      <c r="O402" s="111"/>
      <c r="P402" s="3"/>
      <c r="Q402" s="3"/>
      <c r="R402" s="3"/>
      <c r="S402" s="3"/>
      <c r="T402" s="3"/>
      <c r="U402" s="3"/>
      <c r="V402" s="3"/>
      <c r="W402" s="3"/>
      <c r="X402" s="3"/>
      <c r="Y402" s="3"/>
      <c r="Z402" s="3"/>
      <c r="AA402" s="3"/>
      <c r="AB402" s="3"/>
      <c r="AC402" s="3"/>
      <c r="AD402" s="3"/>
      <c r="AE402" s="3"/>
      <c r="AF402" s="3"/>
      <c r="AG402" s="3"/>
      <c r="AH402" s="3"/>
      <c r="AI402" s="3"/>
      <c r="AJ402" s="3"/>
    </row>
    <row r="403" spans="5:36" s="2" customFormat="1">
      <c r="E403" s="27"/>
      <c r="N403" s="95"/>
      <c r="O403" s="111"/>
      <c r="P403" s="3"/>
      <c r="Q403" s="3"/>
      <c r="R403" s="3"/>
      <c r="S403" s="3"/>
      <c r="T403" s="3"/>
      <c r="U403" s="3"/>
      <c r="V403" s="3"/>
      <c r="W403" s="3"/>
      <c r="X403" s="3"/>
      <c r="Y403" s="3"/>
      <c r="Z403" s="3"/>
      <c r="AA403" s="3"/>
      <c r="AB403" s="3"/>
      <c r="AC403" s="3"/>
      <c r="AD403" s="3"/>
      <c r="AE403" s="3"/>
      <c r="AF403" s="3"/>
      <c r="AG403" s="3"/>
      <c r="AH403" s="3"/>
      <c r="AI403" s="3"/>
      <c r="AJ403" s="3"/>
    </row>
    <row r="404" spans="5:36" s="2" customFormat="1">
      <c r="E404" s="27"/>
      <c r="N404" s="95"/>
      <c r="O404" s="111"/>
      <c r="P404" s="3"/>
      <c r="Q404" s="3"/>
      <c r="R404" s="3"/>
      <c r="S404" s="3"/>
      <c r="T404" s="3"/>
      <c r="U404" s="3"/>
      <c r="V404" s="3"/>
      <c r="W404" s="3"/>
      <c r="X404" s="3"/>
      <c r="Y404" s="3"/>
      <c r="Z404" s="3"/>
      <c r="AA404" s="3"/>
      <c r="AB404" s="3"/>
      <c r="AC404" s="3"/>
      <c r="AD404" s="3"/>
      <c r="AE404" s="3"/>
      <c r="AF404" s="3"/>
      <c r="AG404" s="3"/>
      <c r="AH404" s="3"/>
      <c r="AI404" s="3"/>
      <c r="AJ404" s="3"/>
    </row>
    <row r="405" spans="5:36" s="2" customFormat="1">
      <c r="E405" s="27"/>
      <c r="N405" s="95"/>
      <c r="O405" s="111"/>
      <c r="P405" s="3"/>
      <c r="Q405" s="3"/>
      <c r="R405" s="3"/>
      <c r="S405" s="3"/>
      <c r="T405" s="3"/>
      <c r="U405" s="3"/>
      <c r="V405" s="3"/>
      <c r="W405" s="3"/>
      <c r="X405" s="3"/>
      <c r="Y405" s="3"/>
      <c r="Z405" s="3"/>
      <c r="AA405" s="3"/>
      <c r="AB405" s="3"/>
      <c r="AC405" s="3"/>
      <c r="AD405" s="3"/>
      <c r="AE405" s="3"/>
      <c r="AF405" s="3"/>
      <c r="AG405" s="3"/>
      <c r="AH405" s="3"/>
      <c r="AI405" s="3"/>
      <c r="AJ405" s="3"/>
    </row>
    <row r="406" spans="5:36" s="2" customFormat="1">
      <c r="E406" s="27"/>
      <c r="N406" s="95"/>
      <c r="O406" s="111"/>
      <c r="P406" s="3"/>
      <c r="Q406" s="3"/>
      <c r="R406" s="3"/>
      <c r="S406" s="3"/>
      <c r="T406" s="3"/>
      <c r="U406" s="3"/>
      <c r="V406" s="3"/>
      <c r="W406" s="3"/>
      <c r="X406" s="3"/>
      <c r="Y406" s="3"/>
      <c r="Z406" s="3"/>
      <c r="AA406" s="3"/>
      <c r="AB406" s="3"/>
      <c r="AC406" s="3"/>
      <c r="AD406" s="3"/>
      <c r="AE406" s="3"/>
      <c r="AF406" s="3"/>
      <c r="AG406" s="3"/>
      <c r="AH406" s="3"/>
      <c r="AI406" s="3"/>
      <c r="AJ406" s="3"/>
    </row>
    <row r="407" spans="5:36" s="2" customFormat="1">
      <c r="E407" s="27"/>
      <c r="N407" s="95"/>
      <c r="O407" s="111"/>
      <c r="P407" s="3"/>
      <c r="Q407" s="3"/>
      <c r="R407" s="3"/>
      <c r="S407" s="3"/>
      <c r="T407" s="3"/>
      <c r="U407" s="3"/>
      <c r="V407" s="3"/>
      <c r="W407" s="3"/>
      <c r="X407" s="3"/>
      <c r="Y407" s="3"/>
      <c r="Z407" s="3"/>
      <c r="AA407" s="3"/>
      <c r="AB407" s="3"/>
      <c r="AC407" s="3"/>
      <c r="AD407" s="3"/>
      <c r="AE407" s="3"/>
      <c r="AF407" s="3"/>
      <c r="AG407" s="3"/>
      <c r="AH407" s="3"/>
      <c r="AI407" s="3"/>
      <c r="AJ407" s="3"/>
    </row>
    <row r="408" spans="5:36" s="2" customFormat="1">
      <c r="E408" s="27"/>
      <c r="N408" s="95"/>
      <c r="O408" s="111"/>
      <c r="P408" s="3"/>
      <c r="Q408" s="3"/>
      <c r="R408" s="3"/>
      <c r="S408" s="3"/>
      <c r="T408" s="3"/>
      <c r="U408" s="3"/>
      <c r="V408" s="3"/>
      <c r="W408" s="3"/>
      <c r="X408" s="3"/>
      <c r="Y408" s="3"/>
      <c r="Z408" s="3"/>
      <c r="AA408" s="3"/>
      <c r="AB408" s="3"/>
      <c r="AC408" s="3"/>
      <c r="AD408" s="3"/>
      <c r="AE408" s="3"/>
      <c r="AF408" s="3"/>
      <c r="AG408" s="3"/>
      <c r="AH408" s="3"/>
      <c r="AI408" s="3"/>
      <c r="AJ408" s="3"/>
    </row>
    <row r="409" spans="5:36" s="2" customFormat="1">
      <c r="E409" s="27"/>
      <c r="N409" s="95"/>
      <c r="O409" s="111"/>
      <c r="P409" s="3"/>
      <c r="Q409" s="3"/>
      <c r="R409" s="3"/>
      <c r="S409" s="3"/>
      <c r="T409" s="3"/>
      <c r="U409" s="3"/>
      <c r="V409" s="3"/>
      <c r="W409" s="3"/>
      <c r="X409" s="3"/>
      <c r="Y409" s="3"/>
      <c r="Z409" s="3"/>
      <c r="AA409" s="3"/>
      <c r="AB409" s="3"/>
      <c r="AC409" s="3"/>
      <c r="AD409" s="3"/>
      <c r="AE409" s="3"/>
      <c r="AF409" s="3"/>
      <c r="AG409" s="3"/>
      <c r="AH409" s="3"/>
      <c r="AI409" s="3"/>
      <c r="AJ409" s="3"/>
    </row>
    <row r="410" spans="5:36" s="2" customFormat="1">
      <c r="E410" s="27"/>
      <c r="N410" s="95"/>
      <c r="O410" s="111"/>
      <c r="P410" s="3"/>
      <c r="Q410" s="3"/>
      <c r="R410" s="3"/>
      <c r="S410" s="3"/>
      <c r="T410" s="3"/>
      <c r="U410" s="3"/>
      <c r="V410" s="3"/>
      <c r="W410" s="3"/>
      <c r="X410" s="3"/>
      <c r="Y410" s="3"/>
      <c r="Z410" s="3"/>
      <c r="AA410" s="3"/>
      <c r="AB410" s="3"/>
      <c r="AC410" s="3"/>
      <c r="AD410" s="3"/>
      <c r="AE410" s="3"/>
      <c r="AF410" s="3"/>
      <c r="AG410" s="3"/>
      <c r="AH410" s="3"/>
      <c r="AI410" s="3"/>
      <c r="AJ410" s="3"/>
    </row>
    <row r="411" spans="5:36" s="2" customFormat="1">
      <c r="E411" s="27"/>
      <c r="N411" s="95"/>
      <c r="O411" s="111"/>
      <c r="P411" s="3"/>
      <c r="Q411" s="3"/>
      <c r="R411" s="3"/>
      <c r="S411" s="3"/>
      <c r="T411" s="3"/>
      <c r="U411" s="3"/>
      <c r="V411" s="3"/>
      <c r="W411" s="3"/>
      <c r="X411" s="3"/>
      <c r="Y411" s="3"/>
      <c r="Z411" s="3"/>
      <c r="AA411" s="3"/>
      <c r="AB411" s="3"/>
      <c r="AC411" s="3"/>
      <c r="AD411" s="3"/>
      <c r="AE411" s="3"/>
      <c r="AF411" s="3"/>
      <c r="AG411" s="3"/>
      <c r="AH411" s="3"/>
      <c r="AI411" s="3"/>
      <c r="AJ411" s="3"/>
    </row>
    <row r="412" spans="5:36" s="2" customFormat="1">
      <c r="E412" s="27"/>
      <c r="N412" s="95"/>
      <c r="O412" s="111"/>
      <c r="P412" s="3"/>
      <c r="Q412" s="3"/>
      <c r="R412" s="3"/>
      <c r="S412" s="3"/>
      <c r="T412" s="3"/>
      <c r="U412" s="3"/>
      <c r="V412" s="3"/>
      <c r="W412" s="3"/>
      <c r="X412" s="3"/>
      <c r="Y412" s="3"/>
      <c r="Z412" s="3"/>
      <c r="AA412" s="3"/>
      <c r="AB412" s="3"/>
      <c r="AC412" s="3"/>
      <c r="AD412" s="3"/>
      <c r="AE412" s="3"/>
      <c r="AF412" s="3"/>
      <c r="AG412" s="3"/>
      <c r="AH412" s="3"/>
      <c r="AI412" s="3"/>
      <c r="AJ412" s="3"/>
    </row>
    <row r="413" spans="5:36" s="2" customFormat="1">
      <c r="E413" s="27"/>
      <c r="N413" s="95"/>
      <c r="O413" s="111"/>
      <c r="P413" s="3"/>
      <c r="Q413" s="3"/>
      <c r="R413" s="3"/>
      <c r="S413" s="3"/>
      <c r="T413" s="3"/>
      <c r="U413" s="3"/>
      <c r="V413" s="3"/>
      <c r="W413" s="3"/>
      <c r="X413" s="3"/>
      <c r="Y413" s="3"/>
      <c r="Z413" s="3"/>
      <c r="AA413" s="3"/>
      <c r="AB413" s="3"/>
      <c r="AC413" s="3"/>
      <c r="AD413" s="3"/>
      <c r="AE413" s="3"/>
      <c r="AF413" s="3"/>
      <c r="AG413" s="3"/>
      <c r="AH413" s="3"/>
      <c r="AI413" s="3"/>
      <c r="AJ413" s="3"/>
    </row>
    <row r="414" spans="5:36" s="2" customFormat="1">
      <c r="E414" s="27"/>
      <c r="N414" s="95"/>
      <c r="O414" s="111"/>
      <c r="P414" s="3"/>
      <c r="Q414" s="3"/>
      <c r="R414" s="3"/>
      <c r="S414" s="3"/>
      <c r="T414" s="3"/>
      <c r="U414" s="3"/>
      <c r="V414" s="3"/>
      <c r="W414" s="3"/>
      <c r="X414" s="3"/>
      <c r="Y414" s="3"/>
      <c r="Z414" s="3"/>
      <c r="AA414" s="3"/>
      <c r="AB414" s="3"/>
      <c r="AC414" s="3"/>
      <c r="AD414" s="3"/>
      <c r="AE414" s="3"/>
      <c r="AF414" s="3"/>
      <c r="AG414" s="3"/>
      <c r="AH414" s="3"/>
      <c r="AI414" s="3"/>
      <c r="AJ414" s="3"/>
    </row>
    <row r="415" spans="5:36" s="2" customFormat="1">
      <c r="E415" s="27"/>
      <c r="N415" s="95"/>
      <c r="O415" s="111"/>
      <c r="P415" s="3"/>
      <c r="Q415" s="3"/>
      <c r="R415" s="3"/>
      <c r="S415" s="3"/>
      <c r="T415" s="3"/>
      <c r="U415" s="3"/>
      <c r="V415" s="3"/>
      <c r="W415" s="3"/>
      <c r="X415" s="3"/>
      <c r="Y415" s="3"/>
      <c r="Z415" s="3"/>
      <c r="AA415" s="3"/>
      <c r="AB415" s="3"/>
      <c r="AC415" s="3"/>
      <c r="AD415" s="3"/>
      <c r="AE415" s="3"/>
      <c r="AF415" s="3"/>
      <c r="AG415" s="3"/>
      <c r="AH415" s="3"/>
      <c r="AI415" s="3"/>
      <c r="AJ415" s="3"/>
    </row>
    <row r="416" spans="5:36" s="2" customFormat="1">
      <c r="E416" s="27"/>
      <c r="N416" s="95"/>
      <c r="O416" s="111"/>
      <c r="P416" s="3"/>
      <c r="Q416" s="3"/>
      <c r="R416" s="3"/>
      <c r="S416" s="3"/>
      <c r="T416" s="3"/>
      <c r="U416" s="3"/>
      <c r="V416" s="3"/>
      <c r="W416" s="3"/>
      <c r="X416" s="3"/>
      <c r="Y416" s="3"/>
      <c r="Z416" s="3"/>
      <c r="AA416" s="3"/>
      <c r="AB416" s="3"/>
      <c r="AC416" s="3"/>
      <c r="AD416" s="3"/>
      <c r="AE416" s="3"/>
      <c r="AF416" s="3"/>
      <c r="AG416" s="3"/>
      <c r="AH416" s="3"/>
      <c r="AI416" s="3"/>
      <c r="AJ416" s="3"/>
    </row>
    <row r="417" spans="5:36" s="2" customFormat="1">
      <c r="E417" s="27"/>
      <c r="N417" s="95"/>
      <c r="O417" s="111"/>
      <c r="P417" s="3"/>
      <c r="Q417" s="3"/>
      <c r="R417" s="3"/>
      <c r="S417" s="3"/>
      <c r="T417" s="3"/>
      <c r="U417" s="3"/>
      <c r="V417" s="3"/>
      <c r="W417" s="3"/>
      <c r="X417" s="3"/>
      <c r="Y417" s="3"/>
      <c r="Z417" s="3"/>
      <c r="AA417" s="3"/>
      <c r="AB417" s="3"/>
      <c r="AC417" s="3"/>
      <c r="AD417" s="3"/>
      <c r="AE417" s="3"/>
      <c r="AF417" s="3"/>
      <c r="AG417" s="3"/>
      <c r="AH417" s="3"/>
      <c r="AI417" s="3"/>
      <c r="AJ417" s="3"/>
    </row>
    <row r="418" spans="5:36" s="2" customFormat="1">
      <c r="E418" s="27"/>
      <c r="N418" s="95"/>
      <c r="O418" s="111"/>
      <c r="P418" s="3"/>
      <c r="Q418" s="3"/>
      <c r="R418" s="3"/>
      <c r="S418" s="3"/>
      <c r="T418" s="3"/>
      <c r="U418" s="3"/>
      <c r="V418" s="3"/>
      <c r="W418" s="3"/>
      <c r="X418" s="3"/>
      <c r="Y418" s="3"/>
      <c r="Z418" s="3"/>
      <c r="AA418" s="3"/>
      <c r="AB418" s="3"/>
      <c r="AC418" s="3"/>
      <c r="AD418" s="3"/>
      <c r="AE418" s="3"/>
      <c r="AF418" s="3"/>
      <c r="AG418" s="3"/>
      <c r="AH418" s="3"/>
      <c r="AI418" s="3"/>
      <c r="AJ418" s="3"/>
    </row>
    <row r="419" spans="5:36" s="2" customFormat="1">
      <c r="E419" s="27"/>
      <c r="N419" s="95"/>
      <c r="O419" s="111"/>
      <c r="P419" s="3"/>
      <c r="Q419" s="3"/>
      <c r="R419" s="3"/>
      <c r="S419" s="3"/>
      <c r="T419" s="3"/>
      <c r="U419" s="3"/>
      <c r="V419" s="3"/>
      <c r="W419" s="3"/>
      <c r="X419" s="3"/>
      <c r="Y419" s="3"/>
      <c r="Z419" s="3"/>
      <c r="AA419" s="3"/>
      <c r="AB419" s="3"/>
      <c r="AC419" s="3"/>
      <c r="AD419" s="3"/>
      <c r="AE419" s="3"/>
      <c r="AF419" s="3"/>
      <c r="AG419" s="3"/>
      <c r="AH419" s="3"/>
      <c r="AI419" s="3"/>
      <c r="AJ419" s="3"/>
    </row>
    <row r="420" spans="5:36" s="2" customFormat="1">
      <c r="E420" s="27"/>
      <c r="N420" s="95"/>
      <c r="O420" s="111"/>
      <c r="P420" s="3"/>
      <c r="Q420" s="3"/>
      <c r="R420" s="3"/>
      <c r="S420" s="3"/>
      <c r="T420" s="3"/>
      <c r="U420" s="3"/>
      <c r="V420" s="3"/>
      <c r="W420" s="3"/>
      <c r="X420" s="3"/>
      <c r="Y420" s="3"/>
      <c r="Z420" s="3"/>
      <c r="AA420" s="3"/>
      <c r="AB420" s="3"/>
      <c r="AC420" s="3"/>
      <c r="AD420" s="3"/>
      <c r="AE420" s="3"/>
      <c r="AF420" s="3"/>
      <c r="AG420" s="3"/>
      <c r="AH420" s="3"/>
      <c r="AI420" s="3"/>
      <c r="AJ420" s="3"/>
    </row>
    <row r="421" spans="5:36" s="2" customFormat="1">
      <c r="E421" s="27"/>
      <c r="N421" s="95"/>
      <c r="O421" s="111"/>
      <c r="P421" s="3"/>
      <c r="Q421" s="3"/>
      <c r="R421" s="3"/>
      <c r="S421" s="3"/>
      <c r="T421" s="3"/>
      <c r="U421" s="3"/>
      <c r="V421" s="3"/>
      <c r="W421" s="3"/>
      <c r="X421" s="3"/>
      <c r="Y421" s="3"/>
      <c r="Z421" s="3"/>
      <c r="AA421" s="3"/>
      <c r="AB421" s="3"/>
      <c r="AC421" s="3"/>
      <c r="AD421" s="3"/>
      <c r="AE421" s="3"/>
      <c r="AF421" s="3"/>
      <c r="AG421" s="3"/>
      <c r="AH421" s="3"/>
      <c r="AI421" s="3"/>
      <c r="AJ421" s="3"/>
    </row>
    <row r="422" spans="5:36" s="2" customFormat="1">
      <c r="E422" s="27"/>
      <c r="N422" s="95"/>
      <c r="O422" s="111"/>
      <c r="P422" s="3"/>
      <c r="Q422" s="3"/>
      <c r="R422" s="3"/>
      <c r="S422" s="3"/>
      <c r="T422" s="3"/>
      <c r="U422" s="3"/>
      <c r="V422" s="3"/>
      <c r="W422" s="3"/>
      <c r="X422" s="3"/>
      <c r="Y422" s="3"/>
      <c r="Z422" s="3"/>
      <c r="AA422" s="3"/>
      <c r="AB422" s="3"/>
      <c r="AC422" s="3"/>
      <c r="AD422" s="3"/>
      <c r="AE422" s="3"/>
      <c r="AF422" s="3"/>
      <c r="AG422" s="3"/>
      <c r="AH422" s="3"/>
      <c r="AI422" s="3"/>
      <c r="AJ422" s="3"/>
    </row>
    <row r="423" spans="5:36" s="2" customFormat="1">
      <c r="E423" s="27"/>
      <c r="N423" s="95"/>
      <c r="O423" s="111"/>
      <c r="P423" s="3"/>
      <c r="Q423" s="3"/>
      <c r="R423" s="3"/>
      <c r="S423" s="3"/>
      <c r="T423" s="3"/>
      <c r="U423" s="3"/>
      <c r="V423" s="3"/>
      <c r="W423" s="3"/>
      <c r="X423" s="3"/>
      <c r="Y423" s="3"/>
      <c r="Z423" s="3"/>
      <c r="AA423" s="3"/>
      <c r="AB423" s="3"/>
      <c r="AC423" s="3"/>
      <c r="AD423" s="3"/>
      <c r="AE423" s="3"/>
      <c r="AF423" s="3"/>
      <c r="AG423" s="3"/>
      <c r="AH423" s="3"/>
      <c r="AI423" s="3"/>
      <c r="AJ423" s="3"/>
    </row>
    <row r="424" spans="5:36" s="2" customFormat="1">
      <c r="E424" s="27"/>
      <c r="N424" s="95"/>
      <c r="O424" s="111"/>
      <c r="P424" s="3"/>
      <c r="Q424" s="3"/>
      <c r="R424" s="3"/>
      <c r="S424" s="3"/>
      <c r="T424" s="3"/>
      <c r="U424" s="3"/>
      <c r="V424" s="3"/>
      <c r="W424" s="3"/>
      <c r="X424" s="3"/>
      <c r="Y424" s="3"/>
      <c r="Z424" s="3"/>
      <c r="AA424" s="3"/>
      <c r="AB424" s="3"/>
      <c r="AC424" s="3"/>
      <c r="AD424" s="3"/>
      <c r="AE424" s="3"/>
      <c r="AF424" s="3"/>
      <c r="AG424" s="3"/>
      <c r="AH424" s="3"/>
      <c r="AI424" s="3"/>
      <c r="AJ424" s="3"/>
    </row>
    <row r="425" spans="5:36" s="2" customFormat="1">
      <c r="E425" s="27"/>
      <c r="N425" s="95"/>
      <c r="O425" s="111"/>
      <c r="P425" s="3"/>
      <c r="Q425" s="3"/>
      <c r="R425" s="3"/>
      <c r="S425" s="3"/>
      <c r="T425" s="3"/>
      <c r="U425" s="3"/>
      <c r="V425" s="3"/>
      <c r="W425" s="3"/>
      <c r="X425" s="3"/>
      <c r="Y425" s="3"/>
      <c r="Z425" s="3"/>
      <c r="AA425" s="3"/>
      <c r="AB425" s="3"/>
      <c r="AC425" s="3"/>
      <c r="AD425" s="3"/>
      <c r="AE425" s="3"/>
      <c r="AF425" s="3"/>
      <c r="AG425" s="3"/>
      <c r="AH425" s="3"/>
      <c r="AI425" s="3"/>
      <c r="AJ425" s="3"/>
    </row>
    <row r="426" spans="5:36" s="2" customFormat="1">
      <c r="E426" s="27"/>
      <c r="N426" s="95"/>
      <c r="O426" s="111"/>
      <c r="P426" s="3"/>
      <c r="Q426" s="3"/>
      <c r="R426" s="3"/>
      <c r="S426" s="3"/>
      <c r="T426" s="3"/>
      <c r="U426" s="3"/>
      <c r="V426" s="3"/>
      <c r="W426" s="3"/>
      <c r="X426" s="3"/>
      <c r="Y426" s="3"/>
      <c r="Z426" s="3"/>
      <c r="AA426" s="3"/>
      <c r="AB426" s="3"/>
      <c r="AC426" s="3"/>
      <c r="AD426" s="3"/>
      <c r="AE426" s="3"/>
      <c r="AF426" s="3"/>
      <c r="AG426" s="3"/>
      <c r="AH426" s="3"/>
      <c r="AI426" s="3"/>
      <c r="AJ426" s="3"/>
    </row>
    <row r="427" spans="5:36" s="2" customFormat="1">
      <c r="E427" s="27"/>
      <c r="N427" s="95"/>
      <c r="O427" s="111"/>
      <c r="P427" s="3"/>
      <c r="Q427" s="3"/>
      <c r="R427" s="3"/>
      <c r="S427" s="3"/>
      <c r="T427" s="3"/>
      <c r="U427" s="3"/>
      <c r="V427" s="3"/>
      <c r="W427" s="3"/>
      <c r="X427" s="3"/>
      <c r="Y427" s="3"/>
      <c r="Z427" s="3"/>
      <c r="AA427" s="3"/>
      <c r="AB427" s="3"/>
      <c r="AC427" s="3"/>
      <c r="AD427" s="3"/>
      <c r="AE427" s="3"/>
      <c r="AF427" s="3"/>
      <c r="AG427" s="3"/>
      <c r="AH427" s="3"/>
      <c r="AI427" s="3"/>
      <c r="AJ427" s="3"/>
    </row>
    <row r="428" spans="5:36" s="2" customFormat="1">
      <c r="E428" s="27"/>
      <c r="N428" s="95"/>
      <c r="O428" s="111"/>
      <c r="P428" s="3"/>
      <c r="Q428" s="3"/>
      <c r="R428" s="3"/>
      <c r="S428" s="3"/>
      <c r="T428" s="3"/>
      <c r="U428" s="3"/>
      <c r="V428" s="3"/>
      <c r="W428" s="3"/>
      <c r="X428" s="3"/>
      <c r="Y428" s="3"/>
      <c r="Z428" s="3"/>
      <c r="AA428" s="3"/>
      <c r="AB428" s="3"/>
      <c r="AC428" s="3"/>
      <c r="AD428" s="3"/>
      <c r="AE428" s="3"/>
      <c r="AF428" s="3"/>
      <c r="AG428" s="3"/>
      <c r="AH428" s="3"/>
      <c r="AI428" s="3"/>
      <c r="AJ428" s="3"/>
    </row>
    <row r="429" spans="5:36" s="2" customFormat="1">
      <c r="E429" s="27"/>
      <c r="N429" s="95"/>
      <c r="O429" s="111"/>
      <c r="P429" s="3"/>
      <c r="Q429" s="3"/>
      <c r="R429" s="3"/>
      <c r="S429" s="3"/>
      <c r="T429" s="3"/>
      <c r="U429" s="3"/>
      <c r="V429" s="3"/>
      <c r="W429" s="3"/>
      <c r="X429" s="3"/>
      <c r="Y429" s="3"/>
      <c r="Z429" s="3"/>
      <c r="AA429" s="3"/>
      <c r="AB429" s="3"/>
      <c r="AC429" s="3"/>
      <c r="AD429" s="3"/>
      <c r="AE429" s="3"/>
      <c r="AF429" s="3"/>
      <c r="AG429" s="3"/>
      <c r="AH429" s="3"/>
      <c r="AI429" s="3"/>
      <c r="AJ429" s="3"/>
    </row>
    <row r="430" spans="5:36" s="2" customFormat="1">
      <c r="E430" s="27"/>
      <c r="N430" s="95"/>
      <c r="O430" s="111"/>
      <c r="P430" s="3"/>
      <c r="Q430" s="3"/>
      <c r="R430" s="3"/>
      <c r="S430" s="3"/>
      <c r="T430" s="3"/>
      <c r="U430" s="3"/>
      <c r="V430" s="3"/>
      <c r="W430" s="3"/>
      <c r="X430" s="3"/>
      <c r="Y430" s="3"/>
      <c r="Z430" s="3"/>
      <c r="AA430" s="3"/>
      <c r="AB430" s="3"/>
      <c r="AC430" s="3"/>
      <c r="AD430" s="3"/>
      <c r="AE430" s="3"/>
      <c r="AF430" s="3"/>
      <c r="AG430" s="3"/>
      <c r="AH430" s="3"/>
      <c r="AI430" s="3"/>
      <c r="AJ430" s="3"/>
    </row>
    <row r="431" spans="5:36" s="2" customFormat="1">
      <c r="E431" s="27"/>
      <c r="N431" s="95"/>
      <c r="O431" s="111"/>
      <c r="P431" s="3"/>
      <c r="Q431" s="3"/>
      <c r="R431" s="3"/>
      <c r="S431" s="3"/>
      <c r="T431" s="3"/>
      <c r="U431" s="3"/>
      <c r="V431" s="3"/>
      <c r="W431" s="3"/>
      <c r="X431" s="3"/>
      <c r="Y431" s="3"/>
      <c r="Z431" s="3"/>
      <c r="AA431" s="3"/>
      <c r="AB431" s="3"/>
      <c r="AC431" s="3"/>
      <c r="AD431" s="3"/>
      <c r="AE431" s="3"/>
      <c r="AF431" s="3"/>
      <c r="AG431" s="3"/>
      <c r="AH431" s="3"/>
      <c r="AI431" s="3"/>
      <c r="AJ431" s="3"/>
    </row>
    <row r="432" spans="5:36" s="2" customFormat="1">
      <c r="E432" s="27"/>
      <c r="N432" s="95"/>
      <c r="O432" s="111"/>
      <c r="P432" s="3"/>
      <c r="Q432" s="3"/>
      <c r="R432" s="3"/>
      <c r="S432" s="3"/>
      <c r="T432" s="3"/>
      <c r="U432" s="3"/>
      <c r="V432" s="3"/>
      <c r="W432" s="3"/>
      <c r="X432" s="3"/>
      <c r="Y432" s="3"/>
      <c r="Z432" s="3"/>
      <c r="AA432" s="3"/>
      <c r="AB432" s="3"/>
      <c r="AC432" s="3"/>
      <c r="AD432" s="3"/>
      <c r="AE432" s="3"/>
      <c r="AF432" s="3"/>
      <c r="AG432" s="3"/>
      <c r="AH432" s="3"/>
      <c r="AI432" s="3"/>
      <c r="AJ432" s="3"/>
    </row>
    <row r="433" spans="5:36" s="2" customFormat="1">
      <c r="E433" s="27"/>
      <c r="N433" s="95"/>
      <c r="O433" s="111"/>
      <c r="P433" s="3"/>
      <c r="Q433" s="3"/>
      <c r="R433" s="3"/>
      <c r="S433" s="3"/>
      <c r="T433" s="3"/>
      <c r="U433" s="3"/>
      <c r="V433" s="3"/>
      <c r="W433" s="3"/>
      <c r="X433" s="3"/>
      <c r="Y433" s="3"/>
      <c r="Z433" s="3"/>
      <c r="AA433" s="3"/>
      <c r="AB433" s="3"/>
      <c r="AC433" s="3"/>
      <c r="AD433" s="3"/>
      <c r="AE433" s="3"/>
      <c r="AF433" s="3"/>
      <c r="AG433" s="3"/>
      <c r="AH433" s="3"/>
      <c r="AI433" s="3"/>
      <c r="AJ433" s="3"/>
    </row>
    <row r="434" spans="5:36" s="2" customFormat="1">
      <c r="E434" s="27"/>
      <c r="N434" s="95"/>
      <c r="O434" s="111"/>
      <c r="P434" s="3"/>
      <c r="Q434" s="3"/>
      <c r="R434" s="3"/>
      <c r="S434" s="3"/>
      <c r="T434" s="3"/>
      <c r="U434" s="3"/>
      <c r="V434" s="3"/>
      <c r="W434" s="3"/>
      <c r="X434" s="3"/>
      <c r="Y434" s="3"/>
      <c r="Z434" s="3"/>
      <c r="AA434" s="3"/>
      <c r="AB434" s="3"/>
      <c r="AC434" s="3"/>
      <c r="AD434" s="3"/>
      <c r="AE434" s="3"/>
      <c r="AF434" s="3"/>
      <c r="AG434" s="3"/>
      <c r="AH434" s="3"/>
      <c r="AI434" s="3"/>
      <c r="AJ434" s="3"/>
    </row>
    <row r="435" spans="5:36" s="2" customFormat="1">
      <c r="E435" s="27"/>
      <c r="N435" s="95"/>
      <c r="O435" s="111"/>
      <c r="P435" s="3"/>
      <c r="Q435" s="3"/>
      <c r="R435" s="3"/>
      <c r="S435" s="3"/>
      <c r="T435" s="3"/>
      <c r="U435" s="3"/>
      <c r="V435" s="3"/>
      <c r="W435" s="3"/>
      <c r="X435" s="3"/>
      <c r="Y435" s="3"/>
      <c r="Z435" s="3"/>
      <c r="AA435" s="3"/>
      <c r="AB435" s="3"/>
      <c r="AC435" s="3"/>
      <c r="AD435" s="3"/>
      <c r="AE435" s="3"/>
      <c r="AF435" s="3"/>
      <c r="AG435" s="3"/>
      <c r="AH435" s="3"/>
      <c r="AI435" s="3"/>
      <c r="AJ435" s="3"/>
    </row>
    <row r="436" spans="5:36" s="2" customFormat="1">
      <c r="E436" s="27"/>
      <c r="N436" s="95"/>
      <c r="O436" s="111"/>
      <c r="P436" s="3"/>
      <c r="Q436" s="3"/>
      <c r="R436" s="3"/>
      <c r="S436" s="3"/>
      <c r="T436" s="3"/>
      <c r="U436" s="3"/>
      <c r="V436" s="3"/>
      <c r="W436" s="3"/>
      <c r="X436" s="3"/>
      <c r="Y436" s="3"/>
      <c r="Z436" s="3"/>
      <c r="AA436" s="3"/>
      <c r="AB436" s="3"/>
      <c r="AC436" s="3"/>
      <c r="AD436" s="3"/>
      <c r="AE436" s="3"/>
      <c r="AF436" s="3"/>
      <c r="AG436" s="3"/>
      <c r="AH436" s="3"/>
      <c r="AI436" s="3"/>
      <c r="AJ436" s="3"/>
    </row>
    <row r="437" spans="5:36" s="2" customFormat="1">
      <c r="E437" s="27"/>
      <c r="N437" s="95"/>
      <c r="O437" s="111"/>
      <c r="P437" s="3"/>
      <c r="Q437" s="3"/>
      <c r="R437" s="3"/>
      <c r="S437" s="3"/>
      <c r="T437" s="3"/>
      <c r="U437" s="3"/>
      <c r="V437" s="3"/>
      <c r="W437" s="3"/>
      <c r="X437" s="3"/>
      <c r="Y437" s="3"/>
      <c r="Z437" s="3"/>
      <c r="AA437" s="3"/>
      <c r="AB437" s="3"/>
      <c r="AC437" s="3"/>
      <c r="AD437" s="3"/>
      <c r="AE437" s="3"/>
      <c r="AF437" s="3"/>
      <c r="AG437" s="3"/>
      <c r="AH437" s="3"/>
      <c r="AI437" s="3"/>
      <c r="AJ437" s="3"/>
    </row>
    <row r="438" spans="5:36" s="2" customFormat="1">
      <c r="E438" s="27"/>
      <c r="N438" s="95"/>
      <c r="O438" s="111"/>
      <c r="P438" s="3"/>
      <c r="Q438" s="3"/>
      <c r="R438" s="3"/>
      <c r="S438" s="3"/>
      <c r="T438" s="3"/>
      <c r="U438" s="3"/>
      <c r="V438" s="3"/>
      <c r="W438" s="3"/>
      <c r="X438" s="3"/>
      <c r="Y438" s="3"/>
      <c r="Z438" s="3"/>
      <c r="AA438" s="3"/>
      <c r="AB438" s="3"/>
      <c r="AC438" s="3"/>
      <c r="AD438" s="3"/>
      <c r="AE438" s="3"/>
      <c r="AF438" s="3"/>
      <c r="AG438" s="3"/>
      <c r="AH438" s="3"/>
      <c r="AI438" s="3"/>
      <c r="AJ438" s="3"/>
    </row>
    <row r="439" spans="5:36" s="2" customFormat="1">
      <c r="E439" s="27"/>
      <c r="N439" s="95"/>
      <c r="O439" s="111"/>
      <c r="P439" s="3"/>
      <c r="Q439" s="3"/>
      <c r="R439" s="3"/>
      <c r="S439" s="3"/>
      <c r="T439" s="3"/>
      <c r="U439" s="3"/>
      <c r="V439" s="3"/>
      <c r="W439" s="3"/>
      <c r="X439" s="3"/>
      <c r="Y439" s="3"/>
      <c r="Z439" s="3"/>
      <c r="AA439" s="3"/>
      <c r="AB439" s="3"/>
      <c r="AC439" s="3"/>
      <c r="AD439" s="3"/>
      <c r="AE439" s="3"/>
      <c r="AF439" s="3"/>
      <c r="AG439" s="3"/>
      <c r="AH439" s="3"/>
      <c r="AI439" s="3"/>
      <c r="AJ439" s="3"/>
    </row>
    <row r="440" spans="5:36" s="2" customFormat="1">
      <c r="E440" s="27"/>
      <c r="N440" s="95"/>
      <c r="O440" s="111"/>
      <c r="P440" s="3"/>
      <c r="Q440" s="3"/>
      <c r="R440" s="3"/>
      <c r="S440" s="3"/>
      <c r="T440" s="3"/>
      <c r="U440" s="3"/>
      <c r="V440" s="3"/>
      <c r="W440" s="3"/>
      <c r="X440" s="3"/>
      <c r="Y440" s="3"/>
      <c r="Z440" s="3"/>
      <c r="AA440" s="3"/>
      <c r="AB440" s="3"/>
      <c r="AC440" s="3"/>
      <c r="AD440" s="3"/>
      <c r="AE440" s="3"/>
      <c r="AF440" s="3"/>
      <c r="AG440" s="3"/>
      <c r="AH440" s="3"/>
      <c r="AI440" s="3"/>
      <c r="AJ440" s="3"/>
    </row>
    <row r="441" spans="5:36" s="2" customFormat="1">
      <c r="E441" s="27"/>
      <c r="N441" s="95"/>
      <c r="O441" s="111"/>
      <c r="P441" s="3"/>
      <c r="Q441" s="3"/>
      <c r="R441" s="3"/>
      <c r="S441" s="3"/>
      <c r="T441" s="3"/>
      <c r="U441" s="3"/>
      <c r="V441" s="3"/>
      <c r="W441" s="3"/>
      <c r="X441" s="3"/>
      <c r="Y441" s="3"/>
      <c r="Z441" s="3"/>
      <c r="AA441" s="3"/>
      <c r="AB441" s="3"/>
      <c r="AC441" s="3"/>
      <c r="AD441" s="3"/>
      <c r="AE441" s="3"/>
      <c r="AF441" s="3"/>
      <c r="AG441" s="3"/>
      <c r="AH441" s="3"/>
      <c r="AI441" s="3"/>
      <c r="AJ441" s="3"/>
    </row>
    <row r="442" spans="5:36" s="2" customFormat="1">
      <c r="E442" s="27"/>
      <c r="N442" s="95"/>
      <c r="O442" s="111"/>
      <c r="P442" s="3"/>
      <c r="Q442" s="3"/>
      <c r="R442" s="3"/>
      <c r="S442" s="3"/>
      <c r="T442" s="3"/>
      <c r="U442" s="3"/>
      <c r="V442" s="3"/>
      <c r="W442" s="3"/>
      <c r="X442" s="3"/>
      <c r="Y442" s="3"/>
      <c r="Z442" s="3"/>
      <c r="AA442" s="3"/>
      <c r="AB442" s="3"/>
      <c r="AC442" s="3"/>
      <c r="AD442" s="3"/>
      <c r="AE442" s="3"/>
      <c r="AF442" s="3"/>
      <c r="AG442" s="3"/>
      <c r="AH442" s="3"/>
      <c r="AI442" s="3"/>
      <c r="AJ442" s="3"/>
    </row>
    <row r="443" spans="5:36" s="2" customFormat="1">
      <c r="E443" s="27"/>
      <c r="N443" s="95"/>
      <c r="O443" s="111"/>
      <c r="P443" s="3"/>
      <c r="Q443" s="3"/>
      <c r="R443" s="3"/>
      <c r="S443" s="3"/>
      <c r="T443" s="3"/>
      <c r="U443" s="3"/>
      <c r="V443" s="3"/>
      <c r="W443" s="3"/>
      <c r="X443" s="3"/>
      <c r="Y443" s="3"/>
      <c r="Z443" s="3"/>
      <c r="AA443" s="3"/>
      <c r="AB443" s="3"/>
      <c r="AC443" s="3"/>
      <c r="AD443" s="3"/>
      <c r="AE443" s="3"/>
      <c r="AF443" s="3"/>
      <c r="AG443" s="3"/>
      <c r="AH443" s="3"/>
      <c r="AI443" s="3"/>
      <c r="AJ443" s="3"/>
    </row>
    <row r="444" spans="5:36" s="2" customFormat="1">
      <c r="E444" s="27"/>
      <c r="N444" s="95"/>
      <c r="O444" s="111"/>
      <c r="P444" s="3"/>
      <c r="Q444" s="3"/>
      <c r="R444" s="3"/>
      <c r="S444" s="3"/>
      <c r="T444" s="3"/>
      <c r="U444" s="3"/>
      <c r="V444" s="3"/>
      <c r="W444" s="3"/>
      <c r="X444" s="3"/>
      <c r="Y444" s="3"/>
      <c r="Z444" s="3"/>
      <c r="AA444" s="3"/>
      <c r="AB444" s="3"/>
      <c r="AC444" s="3"/>
      <c r="AD444" s="3"/>
      <c r="AE444" s="3"/>
      <c r="AF444" s="3"/>
      <c r="AG444" s="3"/>
      <c r="AH444" s="3"/>
      <c r="AI444" s="3"/>
      <c r="AJ444" s="3"/>
    </row>
    <row r="445" spans="5:36" s="2" customFormat="1">
      <c r="E445" s="27"/>
      <c r="N445" s="95"/>
      <c r="O445" s="111"/>
      <c r="P445" s="3"/>
      <c r="Q445" s="3"/>
      <c r="R445" s="3"/>
      <c r="S445" s="3"/>
      <c r="T445" s="3"/>
      <c r="U445" s="3"/>
      <c r="V445" s="3"/>
      <c r="W445" s="3"/>
      <c r="X445" s="3"/>
      <c r="Y445" s="3"/>
      <c r="Z445" s="3"/>
      <c r="AA445" s="3"/>
      <c r="AB445" s="3"/>
      <c r="AC445" s="3"/>
      <c r="AD445" s="3"/>
      <c r="AE445" s="3"/>
      <c r="AF445" s="3"/>
      <c r="AG445" s="3"/>
      <c r="AH445" s="3"/>
      <c r="AI445" s="3"/>
      <c r="AJ445" s="3"/>
    </row>
    <row r="446" spans="5:36" s="2" customFormat="1">
      <c r="E446" s="27"/>
      <c r="N446" s="95"/>
      <c r="O446" s="111"/>
      <c r="P446" s="3"/>
      <c r="Q446" s="3"/>
      <c r="R446" s="3"/>
      <c r="S446" s="3"/>
      <c r="T446" s="3"/>
      <c r="U446" s="3"/>
      <c r="V446" s="3"/>
      <c r="W446" s="3"/>
      <c r="X446" s="3"/>
      <c r="Y446" s="3"/>
      <c r="Z446" s="3"/>
      <c r="AA446" s="3"/>
      <c r="AB446" s="3"/>
      <c r="AC446" s="3"/>
      <c r="AD446" s="3"/>
      <c r="AE446" s="3"/>
      <c r="AF446" s="3"/>
      <c r="AG446" s="3"/>
      <c r="AH446" s="3"/>
      <c r="AI446" s="3"/>
      <c r="AJ446" s="3"/>
    </row>
    <row r="447" spans="5:36" s="2" customFormat="1">
      <c r="E447" s="27"/>
      <c r="N447" s="95"/>
      <c r="O447" s="111"/>
      <c r="P447" s="3"/>
      <c r="Q447" s="3"/>
      <c r="R447" s="3"/>
      <c r="S447" s="3"/>
      <c r="T447" s="3"/>
      <c r="U447" s="3"/>
      <c r="V447" s="3"/>
      <c r="W447" s="3"/>
      <c r="X447" s="3"/>
      <c r="Y447" s="3"/>
      <c r="Z447" s="3"/>
      <c r="AA447" s="3"/>
      <c r="AB447" s="3"/>
      <c r="AC447" s="3"/>
      <c r="AD447" s="3"/>
      <c r="AE447" s="3"/>
      <c r="AF447" s="3"/>
      <c r="AG447" s="3"/>
      <c r="AH447" s="3"/>
      <c r="AI447" s="3"/>
      <c r="AJ447" s="3"/>
    </row>
    <row r="448" spans="5:36" s="2" customFormat="1">
      <c r="E448" s="27"/>
      <c r="N448" s="95"/>
      <c r="O448" s="111"/>
      <c r="P448" s="3"/>
      <c r="Q448" s="3"/>
      <c r="R448" s="3"/>
      <c r="S448" s="3"/>
      <c r="T448" s="3"/>
      <c r="U448" s="3"/>
      <c r="V448" s="3"/>
      <c r="W448" s="3"/>
      <c r="X448" s="3"/>
      <c r="Y448" s="3"/>
      <c r="Z448" s="3"/>
      <c r="AA448" s="3"/>
      <c r="AB448" s="3"/>
      <c r="AC448" s="3"/>
      <c r="AD448" s="3"/>
      <c r="AE448" s="3"/>
      <c r="AF448" s="3"/>
      <c r="AG448" s="3"/>
      <c r="AH448" s="3"/>
      <c r="AI448" s="3"/>
      <c r="AJ448" s="3"/>
    </row>
    <row r="449" spans="5:36" s="2" customFormat="1">
      <c r="E449" s="27"/>
      <c r="N449" s="95"/>
      <c r="O449" s="111"/>
      <c r="P449" s="3"/>
      <c r="Q449" s="3"/>
      <c r="R449" s="3"/>
      <c r="S449" s="3"/>
      <c r="T449" s="3"/>
      <c r="U449" s="3"/>
      <c r="V449" s="3"/>
      <c r="W449" s="3"/>
      <c r="X449" s="3"/>
      <c r="Y449" s="3"/>
      <c r="Z449" s="3"/>
      <c r="AA449" s="3"/>
      <c r="AB449" s="3"/>
      <c r="AC449" s="3"/>
      <c r="AD449" s="3"/>
      <c r="AE449" s="3"/>
      <c r="AF449" s="3"/>
      <c r="AG449" s="3"/>
      <c r="AH449" s="3"/>
      <c r="AI449" s="3"/>
      <c r="AJ449" s="3"/>
    </row>
    <row r="450" spans="5:36" s="2" customFormat="1">
      <c r="E450" s="27"/>
      <c r="N450" s="95"/>
      <c r="O450" s="111"/>
      <c r="P450" s="3"/>
      <c r="Q450" s="3"/>
      <c r="R450" s="3"/>
      <c r="S450" s="3"/>
      <c r="T450" s="3"/>
      <c r="U450" s="3"/>
      <c r="V450" s="3"/>
      <c r="W450" s="3"/>
      <c r="X450" s="3"/>
      <c r="Y450" s="3"/>
      <c r="Z450" s="3"/>
      <c r="AA450" s="3"/>
      <c r="AB450" s="3"/>
      <c r="AC450" s="3"/>
      <c r="AD450" s="3"/>
      <c r="AE450" s="3"/>
      <c r="AF450" s="3"/>
      <c r="AG450" s="3"/>
      <c r="AH450" s="3"/>
      <c r="AI450" s="3"/>
      <c r="AJ450" s="3"/>
    </row>
    <row r="451" spans="5:36" s="2" customFormat="1">
      <c r="E451" s="27"/>
      <c r="N451" s="95"/>
      <c r="O451" s="111"/>
      <c r="P451" s="3"/>
      <c r="Q451" s="3"/>
      <c r="R451" s="3"/>
      <c r="S451" s="3"/>
      <c r="T451" s="3"/>
      <c r="U451" s="3"/>
      <c r="V451" s="3"/>
      <c r="W451" s="3"/>
      <c r="X451" s="3"/>
      <c r="Y451" s="3"/>
      <c r="Z451" s="3"/>
      <c r="AA451" s="3"/>
      <c r="AB451" s="3"/>
      <c r="AC451" s="3"/>
      <c r="AD451" s="3"/>
      <c r="AE451" s="3"/>
      <c r="AF451" s="3"/>
      <c r="AG451" s="3"/>
      <c r="AH451" s="3"/>
      <c r="AI451" s="3"/>
      <c r="AJ451" s="3"/>
    </row>
    <row r="452" spans="5:36" s="2" customFormat="1">
      <c r="E452" s="27"/>
      <c r="N452" s="95"/>
      <c r="O452" s="111"/>
      <c r="P452" s="3"/>
      <c r="Q452" s="3"/>
      <c r="R452" s="3"/>
      <c r="S452" s="3"/>
      <c r="T452" s="3"/>
      <c r="U452" s="3"/>
      <c r="V452" s="3"/>
      <c r="W452" s="3"/>
      <c r="X452" s="3"/>
      <c r="Y452" s="3"/>
      <c r="Z452" s="3"/>
      <c r="AA452" s="3"/>
      <c r="AB452" s="3"/>
      <c r="AC452" s="3"/>
      <c r="AD452" s="3"/>
      <c r="AE452" s="3"/>
      <c r="AF452" s="3"/>
      <c r="AG452" s="3"/>
      <c r="AH452" s="3"/>
      <c r="AI452" s="3"/>
      <c r="AJ452" s="3"/>
    </row>
    <row r="453" spans="5:36" s="2" customFormat="1">
      <c r="E453" s="27"/>
      <c r="N453" s="95"/>
      <c r="O453" s="111"/>
      <c r="P453" s="3"/>
      <c r="Q453" s="3"/>
      <c r="R453" s="3"/>
      <c r="S453" s="3"/>
      <c r="T453" s="3"/>
      <c r="U453" s="3"/>
      <c r="V453" s="3"/>
      <c r="W453" s="3"/>
      <c r="X453" s="3"/>
      <c r="Y453" s="3"/>
      <c r="Z453" s="3"/>
      <c r="AA453" s="3"/>
      <c r="AB453" s="3"/>
      <c r="AC453" s="3"/>
      <c r="AD453" s="3"/>
      <c r="AE453" s="3"/>
      <c r="AF453" s="3"/>
      <c r="AG453" s="3"/>
      <c r="AH453" s="3"/>
      <c r="AI453" s="3"/>
      <c r="AJ453" s="3"/>
    </row>
    <row r="454" spans="5:36" s="2" customFormat="1">
      <c r="E454" s="27"/>
      <c r="N454" s="95"/>
      <c r="O454" s="111"/>
      <c r="P454" s="3"/>
      <c r="Q454" s="3"/>
      <c r="R454" s="3"/>
      <c r="S454" s="3"/>
      <c r="T454" s="3"/>
      <c r="U454" s="3"/>
      <c r="V454" s="3"/>
      <c r="W454" s="3"/>
      <c r="X454" s="3"/>
      <c r="Y454" s="3"/>
      <c r="Z454" s="3"/>
      <c r="AA454" s="3"/>
      <c r="AB454" s="3"/>
      <c r="AC454" s="3"/>
      <c r="AD454" s="3"/>
      <c r="AE454" s="3"/>
      <c r="AF454" s="3"/>
      <c r="AG454" s="3"/>
      <c r="AH454" s="3"/>
      <c r="AI454" s="3"/>
      <c r="AJ454" s="3"/>
    </row>
    <row r="455" spans="5:36" s="2" customFormat="1">
      <c r="E455" s="27"/>
      <c r="N455" s="95"/>
      <c r="O455" s="111"/>
      <c r="P455" s="3"/>
      <c r="Q455" s="3"/>
      <c r="R455" s="3"/>
      <c r="S455" s="3"/>
      <c r="T455" s="3"/>
      <c r="U455" s="3"/>
      <c r="V455" s="3"/>
      <c r="W455" s="3"/>
      <c r="X455" s="3"/>
      <c r="Y455" s="3"/>
      <c r="Z455" s="3"/>
      <c r="AA455" s="3"/>
      <c r="AB455" s="3"/>
      <c r="AC455" s="3"/>
      <c r="AD455" s="3"/>
      <c r="AE455" s="3"/>
      <c r="AF455" s="3"/>
      <c r="AG455" s="3"/>
      <c r="AH455" s="3"/>
      <c r="AI455" s="3"/>
      <c r="AJ455" s="3"/>
    </row>
    <row r="456" spans="5:36" s="2" customFormat="1">
      <c r="E456" s="27"/>
      <c r="N456" s="95"/>
      <c r="O456" s="111"/>
      <c r="P456" s="3"/>
      <c r="Q456" s="3"/>
      <c r="R456" s="3"/>
      <c r="S456" s="3"/>
      <c r="T456" s="3"/>
      <c r="U456" s="3"/>
      <c r="V456" s="3"/>
      <c r="W456" s="3"/>
      <c r="X456" s="3"/>
      <c r="Y456" s="3"/>
      <c r="Z456" s="3"/>
      <c r="AA456" s="3"/>
      <c r="AB456" s="3"/>
      <c r="AC456" s="3"/>
      <c r="AD456" s="3"/>
      <c r="AE456" s="3"/>
      <c r="AF456" s="3"/>
      <c r="AG456" s="3"/>
      <c r="AH456" s="3"/>
      <c r="AI456" s="3"/>
      <c r="AJ456" s="3"/>
    </row>
    <row r="457" spans="5:36" s="2" customFormat="1">
      <c r="E457" s="27"/>
      <c r="N457" s="95"/>
      <c r="O457" s="111"/>
      <c r="P457" s="3"/>
      <c r="Q457" s="3"/>
      <c r="R457" s="3"/>
      <c r="S457" s="3"/>
      <c r="T457" s="3"/>
      <c r="U457" s="3"/>
      <c r="V457" s="3"/>
      <c r="W457" s="3"/>
      <c r="X457" s="3"/>
      <c r="Y457" s="3"/>
      <c r="Z457" s="3"/>
      <c r="AA457" s="3"/>
      <c r="AB457" s="3"/>
      <c r="AC457" s="3"/>
      <c r="AD457" s="3"/>
      <c r="AE457" s="3"/>
      <c r="AF457" s="3"/>
      <c r="AG457" s="3"/>
      <c r="AH457" s="3"/>
      <c r="AI457" s="3"/>
      <c r="AJ457" s="3"/>
    </row>
    <row r="458" spans="5:36" s="2" customFormat="1">
      <c r="E458" s="27"/>
      <c r="N458" s="95"/>
      <c r="O458" s="111"/>
      <c r="P458" s="3"/>
      <c r="Q458" s="3"/>
      <c r="R458" s="3"/>
      <c r="S458" s="3"/>
      <c r="T458" s="3"/>
      <c r="U458" s="3"/>
      <c r="V458" s="3"/>
      <c r="W458" s="3"/>
      <c r="X458" s="3"/>
      <c r="Y458" s="3"/>
      <c r="Z458" s="3"/>
      <c r="AA458" s="3"/>
      <c r="AB458" s="3"/>
      <c r="AC458" s="3"/>
      <c r="AD458" s="3"/>
      <c r="AE458" s="3"/>
      <c r="AF458" s="3"/>
      <c r="AG458" s="3"/>
      <c r="AH458" s="3"/>
      <c r="AI458" s="3"/>
      <c r="AJ458" s="3"/>
    </row>
    <row r="459" spans="5:36" s="2" customFormat="1">
      <c r="E459" s="27"/>
      <c r="N459" s="95"/>
      <c r="O459" s="111"/>
      <c r="P459" s="3"/>
      <c r="Q459" s="3"/>
      <c r="R459" s="3"/>
      <c r="S459" s="3"/>
      <c r="T459" s="3"/>
      <c r="U459" s="3"/>
      <c r="V459" s="3"/>
      <c r="W459" s="3"/>
      <c r="X459" s="3"/>
      <c r="Y459" s="3"/>
      <c r="Z459" s="3"/>
      <c r="AA459" s="3"/>
      <c r="AB459" s="3"/>
      <c r="AC459" s="3"/>
      <c r="AD459" s="3"/>
      <c r="AE459" s="3"/>
      <c r="AF459" s="3"/>
      <c r="AG459" s="3"/>
      <c r="AH459" s="3"/>
      <c r="AI459" s="3"/>
      <c r="AJ459" s="3"/>
    </row>
    <row r="460" spans="5:36" s="2" customFormat="1">
      <c r="E460" s="27"/>
      <c r="N460" s="95"/>
      <c r="O460" s="111"/>
      <c r="P460" s="3"/>
      <c r="Q460" s="3"/>
      <c r="R460" s="3"/>
      <c r="S460" s="3"/>
      <c r="T460" s="3"/>
      <c r="U460" s="3"/>
      <c r="V460" s="3"/>
      <c r="W460" s="3"/>
      <c r="X460" s="3"/>
      <c r="Y460" s="3"/>
      <c r="Z460" s="3"/>
      <c r="AA460" s="3"/>
      <c r="AB460" s="3"/>
      <c r="AC460" s="3"/>
      <c r="AD460" s="3"/>
      <c r="AE460" s="3"/>
      <c r="AF460" s="3"/>
      <c r="AG460" s="3"/>
      <c r="AH460" s="3"/>
      <c r="AI460" s="3"/>
      <c r="AJ460" s="3"/>
    </row>
    <row r="461" spans="5:36" s="2" customFormat="1">
      <c r="E461" s="27"/>
      <c r="N461" s="95"/>
      <c r="O461" s="111"/>
      <c r="P461" s="3"/>
      <c r="Q461" s="3"/>
      <c r="R461" s="3"/>
      <c r="S461" s="3"/>
      <c r="T461" s="3"/>
      <c r="U461" s="3"/>
      <c r="V461" s="3"/>
      <c r="W461" s="3"/>
      <c r="X461" s="3"/>
      <c r="Y461" s="3"/>
      <c r="Z461" s="3"/>
      <c r="AA461" s="3"/>
      <c r="AB461" s="3"/>
      <c r="AC461" s="3"/>
      <c r="AD461" s="3"/>
      <c r="AE461" s="3"/>
      <c r="AF461" s="3"/>
      <c r="AG461" s="3"/>
      <c r="AH461" s="3"/>
      <c r="AI461" s="3"/>
      <c r="AJ461" s="3"/>
    </row>
    <row r="462" spans="5:36" s="2" customFormat="1">
      <c r="E462" s="27"/>
      <c r="N462" s="95"/>
      <c r="O462" s="111"/>
      <c r="P462" s="3"/>
      <c r="Q462" s="3"/>
      <c r="R462" s="3"/>
      <c r="S462" s="3"/>
      <c r="T462" s="3"/>
      <c r="U462" s="3"/>
      <c r="V462" s="3"/>
      <c r="W462" s="3"/>
      <c r="X462" s="3"/>
      <c r="Y462" s="3"/>
      <c r="Z462" s="3"/>
      <c r="AA462" s="3"/>
      <c r="AB462" s="3"/>
      <c r="AC462" s="3"/>
      <c r="AD462" s="3"/>
      <c r="AE462" s="3"/>
      <c r="AF462" s="3"/>
      <c r="AG462" s="3"/>
      <c r="AH462" s="3"/>
      <c r="AI462" s="3"/>
      <c r="AJ462" s="3"/>
    </row>
    <row r="463" spans="5:36" s="2" customFormat="1">
      <c r="E463" s="27"/>
      <c r="N463" s="95"/>
      <c r="O463" s="111"/>
      <c r="P463" s="3"/>
      <c r="Q463" s="3"/>
      <c r="R463" s="3"/>
      <c r="S463" s="3"/>
      <c r="T463" s="3"/>
      <c r="U463" s="3"/>
      <c r="V463" s="3"/>
      <c r="W463" s="3"/>
      <c r="X463" s="3"/>
      <c r="Y463" s="3"/>
      <c r="Z463" s="3"/>
      <c r="AA463" s="3"/>
      <c r="AB463" s="3"/>
      <c r="AC463" s="3"/>
      <c r="AD463" s="3"/>
      <c r="AE463" s="3"/>
      <c r="AF463" s="3"/>
      <c r="AG463" s="3"/>
      <c r="AH463" s="3"/>
      <c r="AI463" s="3"/>
      <c r="AJ463" s="3"/>
    </row>
    <row r="464" spans="5:36" s="2" customFormat="1">
      <c r="E464" s="27"/>
      <c r="N464" s="95"/>
      <c r="O464" s="111"/>
      <c r="P464" s="3"/>
      <c r="Q464" s="3"/>
      <c r="R464" s="3"/>
      <c r="S464" s="3"/>
      <c r="T464" s="3"/>
      <c r="U464" s="3"/>
      <c r="V464" s="3"/>
      <c r="W464" s="3"/>
      <c r="X464" s="3"/>
      <c r="Y464" s="3"/>
      <c r="Z464" s="3"/>
      <c r="AA464" s="3"/>
      <c r="AB464" s="3"/>
      <c r="AC464" s="3"/>
      <c r="AD464" s="3"/>
      <c r="AE464" s="3"/>
      <c r="AF464" s="3"/>
      <c r="AG464" s="3"/>
      <c r="AH464" s="3"/>
      <c r="AI464" s="3"/>
      <c r="AJ464" s="3"/>
    </row>
    <row r="465" spans="5:36" s="2" customFormat="1">
      <c r="E465" s="27"/>
      <c r="N465" s="95"/>
      <c r="O465" s="111"/>
      <c r="P465" s="3"/>
      <c r="Q465" s="3"/>
      <c r="R465" s="3"/>
      <c r="S465" s="3"/>
      <c r="T465" s="3"/>
      <c r="U465" s="3"/>
      <c r="V465" s="3"/>
      <c r="W465" s="3"/>
      <c r="X465" s="3"/>
      <c r="Y465" s="3"/>
      <c r="Z465" s="3"/>
      <c r="AA465" s="3"/>
      <c r="AB465" s="3"/>
      <c r="AC465" s="3"/>
      <c r="AD465" s="3"/>
      <c r="AE465" s="3"/>
      <c r="AF465" s="3"/>
      <c r="AG465" s="3"/>
      <c r="AH465" s="3"/>
      <c r="AI465" s="3"/>
      <c r="AJ465" s="3"/>
    </row>
    <row r="466" spans="5:36" s="2" customFormat="1">
      <c r="E466" s="27"/>
      <c r="N466" s="95"/>
      <c r="O466" s="111"/>
      <c r="P466" s="3"/>
      <c r="Q466" s="3"/>
      <c r="R466" s="3"/>
      <c r="S466" s="3"/>
      <c r="T466" s="3"/>
      <c r="U466" s="3"/>
      <c r="V466" s="3"/>
      <c r="W466" s="3"/>
      <c r="X466" s="3"/>
      <c r="Y466" s="3"/>
      <c r="Z466" s="3"/>
      <c r="AA466" s="3"/>
      <c r="AB466" s="3"/>
      <c r="AC466" s="3"/>
      <c r="AD466" s="3"/>
      <c r="AE466" s="3"/>
      <c r="AF466" s="3"/>
      <c r="AG466" s="3"/>
      <c r="AH466" s="3"/>
      <c r="AI466" s="3"/>
      <c r="AJ466" s="3"/>
    </row>
    <row r="467" spans="5:36" s="2" customFormat="1">
      <c r="E467" s="27"/>
      <c r="N467" s="95"/>
      <c r="O467" s="111"/>
      <c r="P467" s="3"/>
      <c r="Q467" s="3"/>
      <c r="R467" s="3"/>
      <c r="S467" s="3"/>
      <c r="T467" s="3"/>
      <c r="U467" s="3"/>
      <c r="V467" s="3"/>
      <c r="W467" s="3"/>
      <c r="X467" s="3"/>
      <c r="Y467" s="3"/>
      <c r="Z467" s="3"/>
      <c r="AA467" s="3"/>
      <c r="AB467" s="3"/>
      <c r="AC467" s="3"/>
      <c r="AD467" s="3"/>
      <c r="AE467" s="3"/>
      <c r="AF467" s="3"/>
      <c r="AG467" s="3"/>
      <c r="AH467" s="3"/>
      <c r="AI467" s="3"/>
      <c r="AJ467" s="3"/>
    </row>
    <row r="468" spans="5:36" s="2" customFormat="1">
      <c r="E468" s="27"/>
      <c r="N468" s="95"/>
      <c r="O468" s="111"/>
      <c r="P468" s="3"/>
      <c r="Q468" s="3"/>
      <c r="R468" s="3"/>
      <c r="S468" s="3"/>
      <c r="T468" s="3"/>
      <c r="U468" s="3"/>
      <c r="V468" s="3"/>
      <c r="W468" s="3"/>
      <c r="X468" s="3"/>
      <c r="Y468" s="3"/>
      <c r="Z468" s="3"/>
      <c r="AA468" s="3"/>
      <c r="AB468" s="3"/>
      <c r="AC468" s="3"/>
      <c r="AD468" s="3"/>
      <c r="AE468" s="3"/>
      <c r="AF468" s="3"/>
      <c r="AG468" s="3"/>
      <c r="AH468" s="3"/>
      <c r="AI468" s="3"/>
      <c r="AJ468" s="3"/>
    </row>
    <row r="469" spans="5:36" s="2" customFormat="1">
      <c r="E469" s="27"/>
      <c r="N469" s="95"/>
      <c r="O469" s="111"/>
      <c r="P469" s="3"/>
      <c r="Q469" s="3"/>
      <c r="R469" s="3"/>
      <c r="S469" s="3"/>
      <c r="T469" s="3"/>
      <c r="U469" s="3"/>
      <c r="V469" s="3"/>
      <c r="W469" s="3"/>
      <c r="X469" s="3"/>
      <c r="Y469" s="3"/>
      <c r="Z469" s="3"/>
      <c r="AA469" s="3"/>
      <c r="AB469" s="3"/>
      <c r="AC469" s="3"/>
      <c r="AD469" s="3"/>
      <c r="AE469" s="3"/>
      <c r="AF469" s="3"/>
      <c r="AG469" s="3"/>
      <c r="AH469" s="3"/>
      <c r="AI469" s="3"/>
      <c r="AJ469" s="3"/>
    </row>
    <row r="470" spans="5:36" s="2" customFormat="1">
      <c r="E470" s="27"/>
      <c r="N470" s="95"/>
      <c r="O470" s="111"/>
      <c r="P470" s="3"/>
      <c r="Q470" s="3"/>
      <c r="R470" s="3"/>
      <c r="S470" s="3"/>
      <c r="T470" s="3"/>
      <c r="U470" s="3"/>
      <c r="V470" s="3"/>
      <c r="W470" s="3"/>
      <c r="X470" s="3"/>
      <c r="Y470" s="3"/>
      <c r="Z470" s="3"/>
      <c r="AA470" s="3"/>
      <c r="AB470" s="3"/>
      <c r="AC470" s="3"/>
      <c r="AD470" s="3"/>
      <c r="AE470" s="3"/>
      <c r="AF470" s="3"/>
      <c r="AG470" s="3"/>
      <c r="AH470" s="3"/>
      <c r="AI470" s="3"/>
      <c r="AJ470" s="3"/>
    </row>
    <row r="471" spans="5:36" s="2" customFormat="1">
      <c r="E471" s="27"/>
      <c r="N471" s="95"/>
      <c r="O471" s="111"/>
      <c r="P471" s="3"/>
      <c r="Q471" s="3"/>
      <c r="R471" s="3"/>
      <c r="S471" s="3"/>
      <c r="T471" s="3"/>
      <c r="U471" s="3"/>
      <c r="V471" s="3"/>
      <c r="W471" s="3"/>
      <c r="X471" s="3"/>
      <c r="Y471" s="3"/>
      <c r="Z471" s="3"/>
      <c r="AA471" s="3"/>
      <c r="AB471" s="3"/>
      <c r="AC471" s="3"/>
      <c r="AD471" s="3"/>
      <c r="AE471" s="3"/>
      <c r="AF471" s="3"/>
      <c r="AG471" s="3"/>
      <c r="AH471" s="3"/>
      <c r="AI471" s="3"/>
      <c r="AJ471" s="3"/>
    </row>
    <row r="472" spans="5:36" s="2" customFormat="1">
      <c r="E472" s="27"/>
      <c r="N472" s="95"/>
      <c r="O472" s="111"/>
      <c r="P472" s="3"/>
      <c r="Q472" s="3"/>
      <c r="R472" s="3"/>
      <c r="S472" s="3"/>
      <c r="T472" s="3"/>
      <c r="U472" s="3"/>
      <c r="V472" s="3"/>
      <c r="W472" s="3"/>
      <c r="X472" s="3"/>
      <c r="Y472" s="3"/>
      <c r="Z472" s="3"/>
      <c r="AA472" s="3"/>
      <c r="AB472" s="3"/>
      <c r="AC472" s="3"/>
      <c r="AD472" s="3"/>
      <c r="AE472" s="3"/>
      <c r="AF472" s="3"/>
      <c r="AG472" s="3"/>
      <c r="AH472" s="3"/>
      <c r="AI472" s="3"/>
      <c r="AJ472" s="3"/>
    </row>
    <row r="473" spans="5:36" s="2" customFormat="1">
      <c r="E473" s="27"/>
      <c r="N473" s="95"/>
      <c r="O473" s="111"/>
      <c r="P473" s="3"/>
      <c r="Q473" s="3"/>
      <c r="R473" s="3"/>
      <c r="S473" s="3"/>
      <c r="T473" s="3"/>
      <c r="U473" s="3"/>
      <c r="V473" s="3"/>
      <c r="W473" s="3"/>
      <c r="X473" s="3"/>
      <c r="Y473" s="3"/>
      <c r="Z473" s="3"/>
      <c r="AA473" s="3"/>
      <c r="AB473" s="3"/>
      <c r="AC473" s="3"/>
      <c r="AD473" s="3"/>
      <c r="AE473" s="3"/>
      <c r="AF473" s="3"/>
      <c r="AG473" s="3"/>
      <c r="AH473" s="3"/>
      <c r="AI473" s="3"/>
      <c r="AJ473" s="3"/>
    </row>
    <row r="474" spans="5:36" s="2" customFormat="1">
      <c r="E474" s="27"/>
      <c r="N474" s="95"/>
      <c r="O474" s="111"/>
      <c r="P474" s="3"/>
      <c r="Q474" s="3"/>
      <c r="R474" s="3"/>
      <c r="S474" s="3"/>
      <c r="T474" s="3"/>
      <c r="U474" s="3"/>
      <c r="V474" s="3"/>
      <c r="W474" s="3"/>
      <c r="X474" s="3"/>
      <c r="Y474" s="3"/>
      <c r="Z474" s="3"/>
      <c r="AA474" s="3"/>
      <c r="AB474" s="3"/>
      <c r="AC474" s="3"/>
      <c r="AD474" s="3"/>
      <c r="AE474" s="3"/>
      <c r="AF474" s="3"/>
      <c r="AG474" s="3"/>
      <c r="AH474" s="3"/>
      <c r="AI474" s="3"/>
      <c r="AJ474" s="3"/>
    </row>
    <row r="475" spans="5:36" s="2" customFormat="1">
      <c r="E475" s="27"/>
      <c r="N475" s="95"/>
      <c r="O475" s="111"/>
      <c r="P475" s="3"/>
      <c r="Q475" s="3"/>
      <c r="R475" s="3"/>
      <c r="S475" s="3"/>
      <c r="T475" s="3"/>
      <c r="U475" s="3"/>
      <c r="V475" s="3"/>
      <c r="W475" s="3"/>
      <c r="X475" s="3"/>
      <c r="Y475" s="3"/>
      <c r="Z475" s="3"/>
      <c r="AA475" s="3"/>
      <c r="AB475" s="3"/>
      <c r="AC475" s="3"/>
      <c r="AD475" s="3"/>
      <c r="AE475" s="3"/>
      <c r="AF475" s="3"/>
      <c r="AG475" s="3"/>
      <c r="AH475" s="3"/>
      <c r="AI475" s="3"/>
      <c r="AJ475" s="3"/>
    </row>
    <row r="476" spans="5:36" s="2" customFormat="1">
      <c r="E476" s="27"/>
      <c r="N476" s="95"/>
      <c r="O476" s="111"/>
      <c r="P476" s="3"/>
      <c r="Q476" s="3"/>
      <c r="R476" s="3"/>
      <c r="S476" s="3"/>
      <c r="T476" s="3"/>
      <c r="U476" s="3"/>
      <c r="V476" s="3"/>
      <c r="W476" s="3"/>
      <c r="X476" s="3"/>
      <c r="Y476" s="3"/>
      <c r="Z476" s="3"/>
      <c r="AA476" s="3"/>
      <c r="AB476" s="3"/>
      <c r="AC476" s="3"/>
      <c r="AD476" s="3"/>
      <c r="AE476" s="3"/>
      <c r="AF476" s="3"/>
      <c r="AG476" s="3"/>
      <c r="AH476" s="3"/>
      <c r="AI476" s="3"/>
      <c r="AJ476" s="3"/>
    </row>
    <row r="477" spans="5:36" s="2" customFormat="1">
      <c r="E477" s="27"/>
      <c r="N477" s="95"/>
      <c r="O477" s="111"/>
      <c r="P477" s="3"/>
      <c r="Q477" s="3"/>
      <c r="R477" s="3"/>
      <c r="S477" s="3"/>
      <c r="T477" s="3"/>
      <c r="U477" s="3"/>
      <c r="V477" s="3"/>
      <c r="W477" s="3"/>
      <c r="X477" s="3"/>
      <c r="Y477" s="3"/>
      <c r="Z477" s="3"/>
      <c r="AA477" s="3"/>
      <c r="AB477" s="3"/>
      <c r="AC477" s="3"/>
      <c r="AD477" s="3"/>
      <c r="AE477" s="3"/>
      <c r="AF477" s="3"/>
      <c r="AG477" s="3"/>
      <c r="AH477" s="3"/>
      <c r="AI477" s="3"/>
      <c r="AJ477" s="3"/>
    </row>
    <row r="478" spans="5:36" s="2" customFormat="1">
      <c r="E478" s="27"/>
      <c r="N478" s="95"/>
      <c r="O478" s="111"/>
      <c r="P478" s="3"/>
      <c r="Q478" s="3"/>
      <c r="R478" s="3"/>
      <c r="S478" s="3"/>
      <c r="T478" s="3"/>
      <c r="U478" s="3"/>
      <c r="V478" s="3"/>
      <c r="W478" s="3"/>
      <c r="X478" s="3"/>
      <c r="Y478" s="3"/>
      <c r="Z478" s="3"/>
      <c r="AA478" s="3"/>
      <c r="AB478" s="3"/>
      <c r="AC478" s="3"/>
      <c r="AD478" s="3"/>
      <c r="AE478" s="3"/>
      <c r="AF478" s="3"/>
      <c r="AG478" s="3"/>
      <c r="AH478" s="3"/>
      <c r="AI478" s="3"/>
      <c r="AJ478" s="3"/>
    </row>
    <row r="479" spans="5:36" s="2" customFormat="1">
      <c r="E479" s="27"/>
      <c r="N479" s="95"/>
      <c r="O479" s="111"/>
      <c r="P479" s="3"/>
      <c r="Q479" s="3"/>
      <c r="R479" s="3"/>
      <c r="S479" s="3"/>
      <c r="T479" s="3"/>
      <c r="U479" s="3"/>
      <c r="V479" s="3"/>
      <c r="W479" s="3"/>
      <c r="X479" s="3"/>
      <c r="Y479" s="3"/>
      <c r="Z479" s="3"/>
      <c r="AA479" s="3"/>
      <c r="AB479" s="3"/>
      <c r="AC479" s="3"/>
      <c r="AD479" s="3"/>
      <c r="AE479" s="3"/>
      <c r="AF479" s="3"/>
      <c r="AG479" s="3"/>
      <c r="AH479" s="3"/>
      <c r="AI479" s="3"/>
      <c r="AJ479" s="3"/>
    </row>
    <row r="480" spans="5:36" s="2" customFormat="1">
      <c r="E480" s="27"/>
      <c r="N480" s="95"/>
      <c r="O480" s="111"/>
      <c r="P480" s="3"/>
      <c r="Q480" s="3"/>
      <c r="R480" s="3"/>
      <c r="S480" s="3"/>
      <c r="T480" s="3"/>
      <c r="U480" s="3"/>
      <c r="V480" s="3"/>
      <c r="W480" s="3"/>
      <c r="X480" s="3"/>
      <c r="Y480" s="3"/>
      <c r="Z480" s="3"/>
      <c r="AA480" s="3"/>
      <c r="AB480" s="3"/>
      <c r="AC480" s="3"/>
      <c r="AD480" s="3"/>
      <c r="AE480" s="3"/>
      <c r="AF480" s="3"/>
      <c r="AG480" s="3"/>
      <c r="AH480" s="3"/>
      <c r="AI480" s="3"/>
      <c r="AJ480" s="3"/>
    </row>
    <row r="481" spans="5:36" s="2" customFormat="1">
      <c r="E481" s="27"/>
      <c r="N481" s="95"/>
      <c r="O481" s="111"/>
      <c r="P481" s="3"/>
      <c r="Q481" s="3"/>
      <c r="R481" s="3"/>
      <c r="S481" s="3"/>
      <c r="T481" s="3"/>
      <c r="U481" s="3"/>
      <c r="V481" s="3"/>
      <c r="W481" s="3"/>
      <c r="X481" s="3"/>
      <c r="Y481" s="3"/>
      <c r="Z481" s="3"/>
      <c r="AA481" s="3"/>
      <c r="AB481" s="3"/>
      <c r="AC481" s="3"/>
      <c r="AD481" s="3"/>
      <c r="AE481" s="3"/>
      <c r="AF481" s="3"/>
      <c r="AG481" s="3"/>
      <c r="AH481" s="3"/>
      <c r="AI481" s="3"/>
      <c r="AJ481" s="3"/>
    </row>
    <row r="482" spans="5:36" s="2" customFormat="1">
      <c r="E482" s="27"/>
      <c r="N482" s="95"/>
      <c r="O482" s="111"/>
      <c r="P482" s="3"/>
      <c r="Q482" s="3"/>
      <c r="R482" s="3"/>
      <c r="S482" s="3"/>
      <c r="T482" s="3"/>
      <c r="U482" s="3"/>
      <c r="V482" s="3"/>
      <c r="W482" s="3"/>
      <c r="X482" s="3"/>
      <c r="Y482" s="3"/>
      <c r="Z482" s="3"/>
      <c r="AA482" s="3"/>
      <c r="AB482" s="3"/>
      <c r="AC482" s="3"/>
      <c r="AD482" s="3"/>
      <c r="AE482" s="3"/>
      <c r="AF482" s="3"/>
      <c r="AG482" s="3"/>
      <c r="AH482" s="3"/>
      <c r="AI482" s="3"/>
      <c r="AJ482" s="3"/>
    </row>
    <row r="483" spans="5:36" s="2" customFormat="1">
      <c r="E483" s="27"/>
      <c r="N483" s="95"/>
      <c r="O483" s="111"/>
      <c r="P483" s="3"/>
      <c r="Q483" s="3"/>
      <c r="R483" s="3"/>
      <c r="S483" s="3"/>
      <c r="T483" s="3"/>
      <c r="U483" s="3"/>
      <c r="V483" s="3"/>
      <c r="W483" s="3"/>
      <c r="X483" s="3"/>
      <c r="Y483" s="3"/>
      <c r="Z483" s="3"/>
      <c r="AA483" s="3"/>
      <c r="AB483" s="3"/>
      <c r="AC483" s="3"/>
      <c r="AD483" s="3"/>
      <c r="AE483" s="3"/>
      <c r="AF483" s="3"/>
      <c r="AG483" s="3"/>
      <c r="AH483" s="3"/>
      <c r="AI483" s="3"/>
      <c r="AJ483" s="3"/>
    </row>
    <row r="484" spans="5:36" s="2" customFormat="1">
      <c r="E484" s="27"/>
      <c r="N484" s="95"/>
      <c r="O484" s="111"/>
      <c r="P484" s="3"/>
      <c r="Q484" s="3"/>
      <c r="R484" s="3"/>
      <c r="S484" s="3"/>
      <c r="T484" s="3"/>
      <c r="U484" s="3"/>
      <c r="V484" s="3"/>
      <c r="W484" s="3"/>
      <c r="X484" s="3"/>
      <c r="Y484" s="3"/>
      <c r="Z484" s="3"/>
      <c r="AA484" s="3"/>
      <c r="AB484" s="3"/>
      <c r="AC484" s="3"/>
      <c r="AD484" s="3"/>
      <c r="AE484" s="3"/>
      <c r="AF484" s="3"/>
      <c r="AG484" s="3"/>
      <c r="AH484" s="3"/>
      <c r="AI484" s="3"/>
      <c r="AJ484" s="3"/>
    </row>
    <row r="485" spans="5:36" s="2" customFormat="1">
      <c r="E485" s="27"/>
      <c r="N485" s="95"/>
      <c r="O485" s="111"/>
      <c r="P485" s="3"/>
      <c r="Q485" s="3"/>
      <c r="R485" s="3"/>
      <c r="S485" s="3"/>
      <c r="T485" s="3"/>
      <c r="U485" s="3"/>
      <c r="V485" s="3"/>
      <c r="W485" s="3"/>
      <c r="X485" s="3"/>
      <c r="Y485" s="3"/>
      <c r="Z485" s="3"/>
      <c r="AA485" s="3"/>
      <c r="AB485" s="3"/>
      <c r="AC485" s="3"/>
      <c r="AD485" s="3"/>
      <c r="AE485" s="3"/>
      <c r="AF485" s="3"/>
      <c r="AG485" s="3"/>
      <c r="AH485" s="3"/>
      <c r="AI485" s="3"/>
      <c r="AJ485" s="3"/>
    </row>
    <row r="486" spans="5:36" s="2" customFormat="1">
      <c r="E486" s="27"/>
      <c r="N486" s="95"/>
      <c r="O486" s="111"/>
      <c r="P486" s="3"/>
      <c r="Q486" s="3"/>
      <c r="R486" s="3"/>
      <c r="S486" s="3"/>
      <c r="T486" s="3"/>
      <c r="U486" s="3"/>
      <c r="V486" s="3"/>
      <c r="W486" s="3"/>
      <c r="X486" s="3"/>
      <c r="Y486" s="3"/>
      <c r="Z486" s="3"/>
      <c r="AA486" s="3"/>
      <c r="AB486" s="3"/>
      <c r="AC486" s="3"/>
      <c r="AD486" s="3"/>
      <c r="AE486" s="3"/>
      <c r="AF486" s="3"/>
      <c r="AG486" s="3"/>
      <c r="AH486" s="3"/>
      <c r="AI486" s="3"/>
      <c r="AJ486" s="3"/>
    </row>
    <row r="487" spans="5:36" s="2" customFormat="1">
      <c r="E487" s="27"/>
      <c r="N487" s="95"/>
      <c r="O487" s="111"/>
      <c r="P487" s="3"/>
      <c r="Q487" s="3"/>
      <c r="R487" s="3"/>
      <c r="S487" s="3"/>
      <c r="T487" s="3"/>
      <c r="U487" s="3"/>
      <c r="V487" s="3"/>
      <c r="W487" s="3"/>
      <c r="X487" s="3"/>
      <c r="Y487" s="3"/>
      <c r="Z487" s="3"/>
      <c r="AA487" s="3"/>
      <c r="AB487" s="3"/>
      <c r="AC487" s="3"/>
      <c r="AD487" s="3"/>
      <c r="AE487" s="3"/>
      <c r="AF487" s="3"/>
      <c r="AG487" s="3"/>
      <c r="AH487" s="3"/>
      <c r="AI487" s="3"/>
      <c r="AJ487" s="3"/>
    </row>
    <row r="488" spans="5:36" s="2" customFormat="1">
      <c r="E488" s="27"/>
      <c r="N488" s="95"/>
      <c r="O488" s="111"/>
      <c r="P488" s="3"/>
      <c r="Q488" s="3"/>
      <c r="R488" s="3"/>
      <c r="S488" s="3"/>
      <c r="T488" s="3"/>
      <c r="U488" s="3"/>
      <c r="V488" s="3"/>
      <c r="W488" s="3"/>
      <c r="X488" s="3"/>
      <c r="Y488" s="3"/>
      <c r="Z488" s="3"/>
      <c r="AA488" s="3"/>
      <c r="AB488" s="3"/>
      <c r="AC488" s="3"/>
      <c r="AD488" s="3"/>
      <c r="AE488" s="3"/>
      <c r="AF488" s="3"/>
      <c r="AG488" s="3"/>
      <c r="AH488" s="3"/>
      <c r="AI488" s="3"/>
      <c r="AJ488" s="3"/>
    </row>
    <row r="489" spans="5:36" s="2" customFormat="1">
      <c r="E489" s="27"/>
      <c r="N489" s="95"/>
      <c r="O489" s="111"/>
      <c r="P489" s="3"/>
      <c r="Q489" s="3"/>
      <c r="R489" s="3"/>
      <c r="S489" s="3"/>
      <c r="T489" s="3"/>
      <c r="U489" s="3"/>
      <c r="V489" s="3"/>
      <c r="W489" s="3"/>
      <c r="X489" s="3"/>
      <c r="Y489" s="3"/>
      <c r="Z489" s="3"/>
      <c r="AA489" s="3"/>
      <c r="AB489" s="3"/>
      <c r="AC489" s="3"/>
      <c r="AD489" s="3"/>
      <c r="AE489" s="3"/>
      <c r="AF489" s="3"/>
      <c r="AG489" s="3"/>
      <c r="AH489" s="3"/>
      <c r="AI489" s="3"/>
      <c r="AJ489" s="3"/>
    </row>
    <row r="490" spans="5:36" s="2" customFormat="1">
      <c r="E490" s="27"/>
      <c r="N490" s="95"/>
      <c r="O490" s="111"/>
      <c r="P490" s="3"/>
      <c r="Q490" s="3"/>
      <c r="R490" s="3"/>
      <c r="S490" s="3"/>
      <c r="T490" s="3"/>
      <c r="U490" s="3"/>
      <c r="V490" s="3"/>
      <c r="W490" s="3"/>
      <c r="X490" s="3"/>
      <c r="Y490" s="3"/>
      <c r="Z490" s="3"/>
      <c r="AA490" s="3"/>
      <c r="AB490" s="3"/>
      <c r="AC490" s="3"/>
      <c r="AD490" s="3"/>
      <c r="AE490" s="3"/>
      <c r="AF490" s="3"/>
      <c r="AG490" s="3"/>
      <c r="AH490" s="3"/>
      <c r="AI490" s="3"/>
      <c r="AJ490" s="3"/>
    </row>
    <row r="491" spans="5:36" s="2" customFormat="1">
      <c r="E491" s="27"/>
      <c r="N491" s="95"/>
      <c r="O491" s="111"/>
      <c r="P491" s="3"/>
      <c r="Q491" s="3"/>
      <c r="R491" s="3"/>
      <c r="S491" s="3"/>
      <c r="T491" s="3"/>
      <c r="U491" s="3"/>
      <c r="V491" s="3"/>
      <c r="W491" s="3"/>
      <c r="X491" s="3"/>
      <c r="Y491" s="3"/>
      <c r="Z491" s="3"/>
      <c r="AA491" s="3"/>
      <c r="AB491" s="3"/>
      <c r="AC491" s="3"/>
      <c r="AD491" s="3"/>
      <c r="AE491" s="3"/>
      <c r="AF491" s="3"/>
      <c r="AG491" s="3"/>
      <c r="AH491" s="3"/>
      <c r="AI491" s="3"/>
      <c r="AJ491" s="3"/>
    </row>
    <row r="492" spans="5:36" s="2" customFormat="1">
      <c r="E492" s="27"/>
      <c r="N492" s="95"/>
      <c r="O492" s="111"/>
      <c r="P492" s="3"/>
      <c r="Q492" s="3"/>
      <c r="R492" s="3"/>
      <c r="S492" s="3"/>
      <c r="T492" s="3"/>
      <c r="U492" s="3"/>
      <c r="V492" s="3"/>
      <c r="W492" s="3"/>
      <c r="X492" s="3"/>
      <c r="Y492" s="3"/>
      <c r="Z492" s="3"/>
      <c r="AA492" s="3"/>
      <c r="AB492" s="3"/>
      <c r="AC492" s="3"/>
      <c r="AD492" s="3"/>
      <c r="AE492" s="3"/>
      <c r="AF492" s="3"/>
      <c r="AG492" s="3"/>
      <c r="AH492" s="3"/>
      <c r="AI492" s="3"/>
      <c r="AJ492" s="3"/>
    </row>
    <row r="493" spans="5:36" s="2" customFormat="1">
      <c r="E493" s="27"/>
      <c r="N493" s="95"/>
      <c r="O493" s="111"/>
      <c r="P493" s="3"/>
      <c r="Q493" s="3"/>
      <c r="R493" s="3"/>
      <c r="S493" s="3"/>
      <c r="T493" s="3"/>
      <c r="U493" s="3"/>
      <c r="V493" s="3"/>
      <c r="W493" s="3"/>
      <c r="X493" s="3"/>
      <c r="Y493" s="3"/>
      <c r="Z493" s="3"/>
      <c r="AA493" s="3"/>
      <c r="AB493" s="3"/>
      <c r="AC493" s="3"/>
      <c r="AD493" s="3"/>
      <c r="AE493" s="3"/>
      <c r="AF493" s="3"/>
      <c r="AG493" s="3"/>
      <c r="AH493" s="3"/>
      <c r="AI493" s="3"/>
      <c r="AJ493" s="3"/>
    </row>
    <row r="494" spans="5:36" s="2" customFormat="1">
      <c r="E494" s="27"/>
      <c r="N494" s="95"/>
      <c r="O494" s="111"/>
      <c r="P494" s="3"/>
      <c r="Q494" s="3"/>
      <c r="R494" s="3"/>
      <c r="S494" s="3"/>
      <c r="T494" s="3"/>
      <c r="U494" s="3"/>
      <c r="V494" s="3"/>
      <c r="W494" s="3"/>
      <c r="X494" s="3"/>
      <c r="Y494" s="3"/>
      <c r="Z494" s="3"/>
      <c r="AA494" s="3"/>
      <c r="AB494" s="3"/>
      <c r="AC494" s="3"/>
      <c r="AD494" s="3"/>
      <c r="AE494" s="3"/>
      <c r="AF494" s="3"/>
      <c r="AG494" s="3"/>
      <c r="AH494" s="3"/>
      <c r="AI494" s="3"/>
      <c r="AJ494" s="3"/>
    </row>
    <row r="495" spans="5:36" s="2" customFormat="1">
      <c r="E495" s="27"/>
      <c r="N495" s="95"/>
      <c r="O495" s="111"/>
      <c r="P495" s="3"/>
      <c r="Q495" s="3"/>
      <c r="R495" s="3"/>
      <c r="S495" s="3"/>
      <c r="T495" s="3"/>
      <c r="U495" s="3"/>
      <c r="V495" s="3"/>
      <c r="W495" s="3"/>
      <c r="X495" s="3"/>
      <c r="Y495" s="3"/>
      <c r="Z495" s="3"/>
      <c r="AA495" s="3"/>
      <c r="AB495" s="3"/>
      <c r="AC495" s="3"/>
      <c r="AD495" s="3"/>
      <c r="AE495" s="3"/>
      <c r="AF495" s="3"/>
      <c r="AG495" s="3"/>
      <c r="AH495" s="3"/>
      <c r="AI495" s="3"/>
      <c r="AJ495" s="3"/>
    </row>
    <row r="496" spans="5:36" s="2" customFormat="1">
      <c r="E496" s="27"/>
      <c r="N496" s="95"/>
      <c r="O496" s="111"/>
      <c r="P496" s="3"/>
      <c r="Q496" s="3"/>
      <c r="R496" s="3"/>
      <c r="S496" s="3"/>
      <c r="T496" s="3"/>
      <c r="U496" s="3"/>
      <c r="V496" s="3"/>
      <c r="W496" s="3"/>
      <c r="X496" s="3"/>
      <c r="Y496" s="3"/>
      <c r="Z496" s="3"/>
      <c r="AA496" s="3"/>
      <c r="AB496" s="3"/>
      <c r="AC496" s="3"/>
      <c r="AD496" s="3"/>
      <c r="AE496" s="3"/>
      <c r="AF496" s="3"/>
      <c r="AG496" s="3"/>
      <c r="AH496" s="3"/>
      <c r="AI496" s="3"/>
      <c r="AJ496" s="3"/>
    </row>
    <row r="497" spans="5:36" s="2" customFormat="1">
      <c r="E497" s="27"/>
      <c r="N497" s="95"/>
      <c r="O497" s="111"/>
      <c r="P497" s="3"/>
      <c r="Q497" s="3"/>
      <c r="R497" s="3"/>
      <c r="S497" s="3"/>
      <c r="T497" s="3"/>
      <c r="U497" s="3"/>
      <c r="V497" s="3"/>
      <c r="W497" s="3"/>
      <c r="X497" s="3"/>
      <c r="Y497" s="3"/>
      <c r="Z497" s="3"/>
      <c r="AA497" s="3"/>
      <c r="AB497" s="3"/>
      <c r="AC497" s="3"/>
      <c r="AD497" s="3"/>
      <c r="AE497" s="3"/>
      <c r="AF497" s="3"/>
      <c r="AG497" s="3"/>
      <c r="AH497" s="3"/>
      <c r="AI497" s="3"/>
      <c r="AJ497" s="3"/>
    </row>
    <row r="498" spans="5:36" s="2" customFormat="1">
      <c r="E498" s="27"/>
      <c r="N498" s="95"/>
      <c r="O498" s="111"/>
      <c r="P498" s="3"/>
      <c r="Q498" s="3"/>
      <c r="R498" s="3"/>
      <c r="S498" s="3"/>
      <c r="T498" s="3"/>
      <c r="U498" s="3"/>
      <c r="V498" s="3"/>
      <c r="W498" s="3"/>
      <c r="X498" s="3"/>
      <c r="Y498" s="3"/>
      <c r="Z498" s="3"/>
      <c r="AA498" s="3"/>
      <c r="AB498" s="3"/>
      <c r="AC498" s="3"/>
      <c r="AD498" s="3"/>
      <c r="AE498" s="3"/>
      <c r="AF498" s="3"/>
      <c r="AG498" s="3"/>
      <c r="AH498" s="3"/>
      <c r="AI498" s="3"/>
      <c r="AJ498" s="3"/>
    </row>
    <row r="499" spans="5:36" s="2" customFormat="1">
      <c r="E499" s="27"/>
      <c r="N499" s="95"/>
      <c r="O499" s="111"/>
      <c r="P499" s="3"/>
      <c r="Q499" s="3"/>
      <c r="R499" s="3"/>
      <c r="S499" s="3"/>
      <c r="T499" s="3"/>
      <c r="U499" s="3"/>
      <c r="V499" s="3"/>
      <c r="W499" s="3"/>
      <c r="X499" s="3"/>
      <c r="Y499" s="3"/>
      <c r="Z499" s="3"/>
      <c r="AA499" s="3"/>
      <c r="AB499" s="3"/>
      <c r="AC499" s="3"/>
      <c r="AD499" s="3"/>
      <c r="AE499" s="3"/>
      <c r="AF499" s="3"/>
      <c r="AG499" s="3"/>
      <c r="AH499" s="3"/>
      <c r="AI499" s="3"/>
      <c r="AJ499" s="3"/>
    </row>
    <row r="500" spans="5:36" s="2" customFormat="1">
      <c r="E500" s="27"/>
      <c r="N500" s="95"/>
      <c r="O500" s="111"/>
      <c r="P500" s="3"/>
      <c r="Q500" s="3"/>
      <c r="R500" s="3"/>
      <c r="S500" s="3"/>
      <c r="T500" s="3"/>
      <c r="U500" s="3"/>
      <c r="V500" s="3"/>
      <c r="W500" s="3"/>
      <c r="X500" s="3"/>
      <c r="Y500" s="3"/>
      <c r="Z500" s="3"/>
      <c r="AA500" s="3"/>
      <c r="AB500" s="3"/>
      <c r="AC500" s="3"/>
      <c r="AD500" s="3"/>
      <c r="AE500" s="3"/>
      <c r="AF500" s="3"/>
      <c r="AG500" s="3"/>
      <c r="AH500" s="3"/>
      <c r="AI500" s="3"/>
      <c r="AJ500" s="3"/>
    </row>
    <row r="501" spans="5:36" s="2" customFormat="1">
      <c r="E501" s="27"/>
      <c r="N501" s="95"/>
      <c r="O501" s="111"/>
      <c r="P501" s="3"/>
      <c r="Q501" s="3"/>
      <c r="R501" s="3"/>
      <c r="S501" s="3"/>
      <c r="T501" s="3"/>
      <c r="U501" s="3"/>
      <c r="V501" s="3"/>
      <c r="W501" s="3"/>
      <c r="X501" s="3"/>
      <c r="Y501" s="3"/>
      <c r="Z501" s="3"/>
      <c r="AA501" s="3"/>
      <c r="AB501" s="3"/>
      <c r="AC501" s="3"/>
      <c r="AD501" s="3"/>
      <c r="AE501" s="3"/>
      <c r="AF501" s="3"/>
      <c r="AG501" s="3"/>
      <c r="AH501" s="3"/>
      <c r="AI501" s="3"/>
      <c r="AJ501" s="3"/>
    </row>
    <row r="502" spans="5:36" s="2" customFormat="1">
      <c r="E502" s="27"/>
      <c r="N502" s="95"/>
      <c r="O502" s="111"/>
      <c r="P502" s="3"/>
      <c r="Q502" s="3"/>
      <c r="R502" s="3"/>
      <c r="S502" s="3"/>
      <c r="T502" s="3"/>
      <c r="U502" s="3"/>
      <c r="V502" s="3"/>
      <c r="W502" s="3"/>
      <c r="X502" s="3"/>
      <c r="Y502" s="3"/>
      <c r="Z502" s="3"/>
      <c r="AA502" s="3"/>
      <c r="AB502" s="3"/>
      <c r="AC502" s="3"/>
      <c r="AD502" s="3"/>
      <c r="AE502" s="3"/>
      <c r="AF502" s="3"/>
      <c r="AG502" s="3"/>
      <c r="AH502" s="3"/>
      <c r="AI502" s="3"/>
      <c r="AJ502" s="3"/>
    </row>
    <row r="503" spans="5:36" s="2" customFormat="1">
      <c r="E503" s="27"/>
      <c r="N503" s="95"/>
      <c r="O503" s="111"/>
      <c r="P503" s="3"/>
      <c r="Q503" s="3"/>
      <c r="R503" s="3"/>
      <c r="S503" s="3"/>
      <c r="T503" s="3"/>
      <c r="U503" s="3"/>
      <c r="V503" s="3"/>
      <c r="W503" s="3"/>
      <c r="X503" s="3"/>
      <c r="Y503" s="3"/>
      <c r="Z503" s="3"/>
      <c r="AA503" s="3"/>
      <c r="AB503" s="3"/>
      <c r="AC503" s="3"/>
      <c r="AD503" s="3"/>
      <c r="AE503" s="3"/>
      <c r="AF503" s="3"/>
      <c r="AG503" s="3"/>
      <c r="AH503" s="3"/>
      <c r="AI503" s="3"/>
      <c r="AJ503" s="3"/>
    </row>
    <row r="504" spans="5:36" s="2" customFormat="1">
      <c r="E504" s="27"/>
      <c r="N504" s="95"/>
      <c r="O504" s="111"/>
      <c r="P504" s="3"/>
      <c r="Q504" s="3"/>
      <c r="R504" s="3"/>
      <c r="S504" s="3"/>
      <c r="T504" s="3"/>
      <c r="U504" s="3"/>
      <c r="V504" s="3"/>
      <c r="W504" s="3"/>
      <c r="X504" s="3"/>
      <c r="Y504" s="3"/>
      <c r="Z504" s="3"/>
      <c r="AA504" s="3"/>
      <c r="AB504" s="3"/>
      <c r="AC504" s="3"/>
      <c r="AD504" s="3"/>
      <c r="AE504" s="3"/>
      <c r="AF504" s="3"/>
      <c r="AG504" s="3"/>
      <c r="AH504" s="3"/>
      <c r="AI504" s="3"/>
      <c r="AJ504" s="3"/>
    </row>
    <row r="505" spans="5:36" s="2" customFormat="1">
      <c r="E505" s="27"/>
      <c r="N505" s="95"/>
      <c r="O505" s="111"/>
      <c r="P505" s="3"/>
      <c r="Q505" s="3"/>
      <c r="R505" s="3"/>
      <c r="S505" s="3"/>
      <c r="T505" s="3"/>
      <c r="U505" s="3"/>
      <c r="V505" s="3"/>
      <c r="W505" s="3"/>
      <c r="X505" s="3"/>
      <c r="Y505" s="3"/>
      <c r="Z505" s="3"/>
      <c r="AA505" s="3"/>
      <c r="AB505" s="3"/>
      <c r="AC505" s="3"/>
      <c r="AD505" s="3"/>
      <c r="AE505" s="3"/>
      <c r="AF505" s="3"/>
      <c r="AG505" s="3"/>
      <c r="AH505" s="3"/>
      <c r="AI505" s="3"/>
      <c r="AJ505" s="3"/>
    </row>
    <row r="506" spans="5:36" s="2" customFormat="1">
      <c r="E506" s="27"/>
      <c r="N506" s="95"/>
      <c r="O506" s="111"/>
      <c r="P506" s="3"/>
      <c r="Q506" s="3"/>
      <c r="R506" s="3"/>
      <c r="S506" s="3"/>
      <c r="T506" s="3"/>
      <c r="U506" s="3"/>
      <c r="V506" s="3"/>
      <c r="W506" s="3"/>
      <c r="X506" s="3"/>
      <c r="Y506" s="3"/>
      <c r="Z506" s="3"/>
      <c r="AA506" s="3"/>
      <c r="AB506" s="3"/>
      <c r="AC506" s="3"/>
      <c r="AD506" s="3"/>
      <c r="AE506" s="3"/>
      <c r="AF506" s="3"/>
      <c r="AG506" s="3"/>
      <c r="AH506" s="3"/>
      <c r="AI506" s="3"/>
      <c r="AJ506" s="3"/>
    </row>
    <row r="507" spans="5:36" s="2" customFormat="1">
      <c r="E507" s="27"/>
      <c r="N507" s="95"/>
      <c r="O507" s="111"/>
      <c r="P507" s="3"/>
      <c r="Q507" s="3"/>
      <c r="R507" s="3"/>
      <c r="S507" s="3"/>
      <c r="T507" s="3"/>
      <c r="U507" s="3"/>
      <c r="V507" s="3"/>
      <c r="W507" s="3"/>
      <c r="X507" s="3"/>
      <c r="Y507" s="3"/>
      <c r="Z507" s="3"/>
      <c r="AA507" s="3"/>
      <c r="AB507" s="3"/>
      <c r="AC507" s="3"/>
      <c r="AD507" s="3"/>
      <c r="AE507" s="3"/>
      <c r="AF507" s="3"/>
      <c r="AG507" s="3"/>
      <c r="AH507" s="3"/>
      <c r="AI507" s="3"/>
      <c r="AJ507" s="3"/>
    </row>
    <row r="508" spans="5:36" s="2" customFormat="1">
      <c r="E508" s="27"/>
      <c r="N508" s="95"/>
      <c r="O508" s="111"/>
      <c r="P508" s="3"/>
      <c r="Q508" s="3"/>
      <c r="R508" s="3"/>
      <c r="S508" s="3"/>
      <c r="T508" s="3"/>
      <c r="U508" s="3"/>
      <c r="V508" s="3"/>
      <c r="W508" s="3"/>
      <c r="X508" s="3"/>
      <c r="Y508" s="3"/>
      <c r="Z508" s="3"/>
      <c r="AA508" s="3"/>
      <c r="AB508" s="3"/>
      <c r="AC508" s="3"/>
      <c r="AD508" s="3"/>
      <c r="AE508" s="3"/>
      <c r="AF508" s="3"/>
      <c r="AG508" s="3"/>
      <c r="AH508" s="3"/>
      <c r="AI508" s="3"/>
      <c r="AJ508" s="3"/>
    </row>
    <row r="509" spans="5:36" s="2" customFormat="1">
      <c r="E509" s="27"/>
      <c r="N509" s="95"/>
      <c r="O509" s="111"/>
      <c r="P509" s="3"/>
      <c r="Q509" s="3"/>
      <c r="R509" s="3"/>
      <c r="S509" s="3"/>
      <c r="T509" s="3"/>
      <c r="U509" s="3"/>
      <c r="V509" s="3"/>
      <c r="W509" s="3"/>
      <c r="X509" s="3"/>
      <c r="Y509" s="3"/>
      <c r="Z509" s="3"/>
      <c r="AA509" s="3"/>
      <c r="AB509" s="3"/>
      <c r="AC509" s="3"/>
      <c r="AD509" s="3"/>
      <c r="AE509" s="3"/>
      <c r="AF509" s="3"/>
      <c r="AG509" s="3"/>
      <c r="AH509" s="3"/>
      <c r="AI509" s="3"/>
      <c r="AJ509" s="3"/>
    </row>
    <row r="510" spans="5:36" s="2" customFormat="1">
      <c r="E510" s="27"/>
      <c r="N510" s="95"/>
      <c r="O510" s="111"/>
      <c r="P510" s="3"/>
      <c r="Q510" s="3"/>
      <c r="R510" s="3"/>
      <c r="S510" s="3"/>
      <c r="T510" s="3"/>
      <c r="U510" s="3"/>
      <c r="V510" s="3"/>
      <c r="W510" s="3"/>
      <c r="X510" s="3"/>
      <c r="Y510" s="3"/>
      <c r="Z510" s="3"/>
      <c r="AA510" s="3"/>
      <c r="AB510" s="3"/>
      <c r="AC510" s="3"/>
      <c r="AD510" s="3"/>
      <c r="AE510" s="3"/>
      <c r="AF510" s="3"/>
      <c r="AG510" s="3"/>
      <c r="AH510" s="3"/>
      <c r="AI510" s="3"/>
      <c r="AJ510" s="3"/>
    </row>
    <row r="511" spans="5:36" s="2" customFormat="1">
      <c r="E511" s="27"/>
      <c r="N511" s="95"/>
      <c r="O511" s="111"/>
      <c r="P511" s="3"/>
      <c r="Q511" s="3"/>
      <c r="R511" s="3"/>
      <c r="S511" s="3"/>
      <c r="T511" s="3"/>
      <c r="U511" s="3"/>
      <c r="V511" s="3"/>
      <c r="W511" s="3"/>
      <c r="X511" s="3"/>
      <c r="Y511" s="3"/>
      <c r="Z511" s="3"/>
      <c r="AA511" s="3"/>
      <c r="AB511" s="3"/>
      <c r="AC511" s="3"/>
      <c r="AD511" s="3"/>
      <c r="AE511" s="3"/>
      <c r="AF511" s="3"/>
      <c r="AG511" s="3"/>
      <c r="AH511" s="3"/>
      <c r="AI511" s="3"/>
      <c r="AJ511" s="3"/>
    </row>
    <row r="512" spans="5:36" s="2" customFormat="1">
      <c r="E512" s="27"/>
      <c r="N512" s="95"/>
      <c r="O512" s="111"/>
      <c r="P512" s="3"/>
      <c r="Q512" s="3"/>
      <c r="R512" s="3"/>
      <c r="S512" s="3"/>
      <c r="T512" s="3"/>
      <c r="U512" s="3"/>
      <c r="V512" s="3"/>
      <c r="W512" s="3"/>
      <c r="X512" s="3"/>
      <c r="Y512" s="3"/>
      <c r="Z512" s="3"/>
      <c r="AA512" s="3"/>
      <c r="AB512" s="3"/>
      <c r="AC512" s="3"/>
      <c r="AD512" s="3"/>
      <c r="AE512" s="3"/>
      <c r="AF512" s="3"/>
      <c r="AG512" s="3"/>
      <c r="AH512" s="3"/>
      <c r="AI512" s="3"/>
      <c r="AJ512" s="3"/>
    </row>
    <row r="513" spans="5:36" s="2" customFormat="1">
      <c r="E513" s="27"/>
      <c r="N513" s="95"/>
      <c r="O513" s="111"/>
      <c r="P513" s="3"/>
      <c r="Q513" s="3"/>
      <c r="R513" s="3"/>
      <c r="S513" s="3"/>
      <c r="T513" s="3"/>
      <c r="U513" s="3"/>
      <c r="V513" s="3"/>
      <c r="W513" s="3"/>
      <c r="X513" s="3"/>
      <c r="Y513" s="3"/>
      <c r="Z513" s="3"/>
      <c r="AA513" s="3"/>
      <c r="AB513" s="3"/>
      <c r="AC513" s="3"/>
      <c r="AD513" s="3"/>
      <c r="AE513" s="3"/>
      <c r="AF513" s="3"/>
      <c r="AG513" s="3"/>
      <c r="AH513" s="3"/>
      <c r="AI513" s="3"/>
      <c r="AJ513" s="3"/>
    </row>
    <row r="514" spans="5:36" s="2" customFormat="1">
      <c r="E514" s="27"/>
      <c r="N514" s="95"/>
      <c r="O514" s="111"/>
      <c r="P514" s="3"/>
      <c r="Q514" s="3"/>
      <c r="R514" s="3"/>
      <c r="S514" s="3"/>
      <c r="T514" s="3"/>
      <c r="U514" s="3"/>
      <c r="V514" s="3"/>
      <c r="W514" s="3"/>
      <c r="X514" s="3"/>
      <c r="Y514" s="3"/>
      <c r="Z514" s="3"/>
      <c r="AA514" s="3"/>
      <c r="AB514" s="3"/>
      <c r="AC514" s="3"/>
      <c r="AD514" s="3"/>
      <c r="AE514" s="3"/>
      <c r="AF514" s="3"/>
      <c r="AG514" s="3"/>
      <c r="AH514" s="3"/>
      <c r="AI514" s="3"/>
      <c r="AJ514" s="3"/>
    </row>
    <row r="515" spans="5:36" s="2" customFormat="1">
      <c r="E515" s="27"/>
      <c r="N515" s="95"/>
      <c r="O515" s="111"/>
      <c r="P515" s="3"/>
      <c r="Q515" s="3"/>
      <c r="R515" s="3"/>
      <c r="S515" s="3"/>
      <c r="T515" s="3"/>
      <c r="U515" s="3"/>
      <c r="V515" s="3"/>
      <c r="W515" s="3"/>
      <c r="X515" s="3"/>
      <c r="Y515" s="3"/>
      <c r="Z515" s="3"/>
      <c r="AA515" s="3"/>
      <c r="AB515" s="3"/>
      <c r="AC515" s="3"/>
      <c r="AD515" s="3"/>
      <c r="AE515" s="3"/>
      <c r="AF515" s="3"/>
      <c r="AG515" s="3"/>
      <c r="AH515" s="3"/>
      <c r="AI515" s="3"/>
      <c r="AJ515" s="3"/>
    </row>
    <row r="516" spans="5:36" s="2" customFormat="1">
      <c r="E516" s="27"/>
      <c r="N516" s="95"/>
      <c r="O516" s="111"/>
      <c r="P516" s="3"/>
      <c r="Q516" s="3"/>
      <c r="R516" s="3"/>
      <c r="S516" s="3"/>
      <c r="T516" s="3"/>
      <c r="U516" s="3"/>
      <c r="V516" s="3"/>
      <c r="W516" s="3"/>
      <c r="X516" s="3"/>
      <c r="Y516" s="3"/>
      <c r="Z516" s="3"/>
      <c r="AA516" s="3"/>
      <c r="AB516" s="3"/>
      <c r="AC516" s="3"/>
      <c r="AD516" s="3"/>
      <c r="AE516" s="3"/>
      <c r="AF516" s="3"/>
      <c r="AG516" s="3"/>
      <c r="AH516" s="3"/>
      <c r="AI516" s="3"/>
      <c r="AJ516" s="3"/>
    </row>
    <row r="517" spans="5:36" s="2" customFormat="1">
      <c r="E517" s="27"/>
      <c r="N517" s="95"/>
      <c r="O517" s="111"/>
      <c r="P517" s="3"/>
      <c r="Q517" s="3"/>
      <c r="R517" s="3"/>
      <c r="S517" s="3"/>
      <c r="T517" s="3"/>
      <c r="U517" s="3"/>
      <c r="V517" s="3"/>
      <c r="W517" s="3"/>
      <c r="X517" s="3"/>
      <c r="Y517" s="3"/>
      <c r="Z517" s="3"/>
      <c r="AA517" s="3"/>
      <c r="AB517" s="3"/>
      <c r="AC517" s="3"/>
      <c r="AD517" s="3"/>
      <c r="AE517" s="3"/>
      <c r="AF517" s="3"/>
      <c r="AG517" s="3"/>
      <c r="AH517" s="3"/>
      <c r="AI517" s="3"/>
      <c r="AJ517" s="3"/>
    </row>
    <row r="518" spans="5:36" s="2" customFormat="1">
      <c r="E518" s="27"/>
      <c r="N518" s="95"/>
      <c r="O518" s="111"/>
      <c r="P518" s="3"/>
      <c r="Q518" s="3"/>
      <c r="R518" s="3"/>
      <c r="S518" s="3"/>
      <c r="T518" s="3"/>
      <c r="U518" s="3"/>
      <c r="V518" s="3"/>
      <c r="W518" s="3"/>
      <c r="X518" s="3"/>
      <c r="Y518" s="3"/>
      <c r="Z518" s="3"/>
      <c r="AA518" s="3"/>
      <c r="AB518" s="3"/>
      <c r="AC518" s="3"/>
      <c r="AD518" s="3"/>
      <c r="AE518" s="3"/>
      <c r="AF518" s="3"/>
      <c r="AG518" s="3"/>
      <c r="AH518" s="3"/>
      <c r="AI518" s="3"/>
      <c r="AJ518" s="3"/>
    </row>
    <row r="519" spans="5:36" s="2" customFormat="1">
      <c r="E519" s="27"/>
      <c r="N519" s="95"/>
      <c r="O519" s="111"/>
      <c r="P519" s="3"/>
      <c r="Q519" s="3"/>
      <c r="R519" s="3"/>
      <c r="S519" s="3"/>
      <c r="T519" s="3"/>
      <c r="U519" s="3"/>
      <c r="V519" s="3"/>
      <c r="W519" s="3"/>
      <c r="X519" s="3"/>
      <c r="Y519" s="3"/>
      <c r="Z519" s="3"/>
      <c r="AA519" s="3"/>
      <c r="AB519" s="3"/>
      <c r="AC519" s="3"/>
      <c r="AD519" s="3"/>
      <c r="AE519" s="3"/>
      <c r="AF519" s="3"/>
      <c r="AG519" s="3"/>
      <c r="AH519" s="3"/>
      <c r="AI519" s="3"/>
      <c r="AJ519" s="3"/>
    </row>
    <row r="520" spans="5:36" s="2" customFormat="1">
      <c r="E520" s="27"/>
      <c r="N520" s="95"/>
      <c r="O520" s="111"/>
      <c r="P520" s="3"/>
      <c r="Q520" s="3"/>
      <c r="R520" s="3"/>
      <c r="S520" s="3"/>
      <c r="T520" s="3"/>
      <c r="U520" s="3"/>
      <c r="V520" s="3"/>
      <c r="W520" s="3"/>
      <c r="X520" s="3"/>
      <c r="Y520" s="3"/>
      <c r="Z520" s="3"/>
      <c r="AA520" s="3"/>
      <c r="AB520" s="3"/>
      <c r="AC520" s="3"/>
      <c r="AD520" s="3"/>
      <c r="AE520" s="3"/>
      <c r="AF520" s="3"/>
      <c r="AG520" s="3"/>
      <c r="AH520" s="3"/>
      <c r="AI520" s="3"/>
      <c r="AJ520" s="3"/>
    </row>
    <row r="521" spans="5:36" s="2" customFormat="1">
      <c r="E521" s="27"/>
      <c r="N521" s="95"/>
      <c r="O521" s="111"/>
      <c r="P521" s="3"/>
      <c r="Q521" s="3"/>
      <c r="R521" s="3"/>
      <c r="S521" s="3"/>
      <c r="T521" s="3"/>
      <c r="U521" s="3"/>
      <c r="V521" s="3"/>
      <c r="W521" s="3"/>
      <c r="X521" s="3"/>
      <c r="Y521" s="3"/>
      <c r="Z521" s="3"/>
      <c r="AA521" s="3"/>
      <c r="AB521" s="3"/>
      <c r="AC521" s="3"/>
      <c r="AD521" s="3"/>
      <c r="AE521" s="3"/>
      <c r="AF521" s="3"/>
      <c r="AG521" s="3"/>
      <c r="AH521" s="3"/>
      <c r="AI521" s="3"/>
      <c r="AJ521" s="3"/>
    </row>
    <row r="522" spans="5:36" s="2" customFormat="1">
      <c r="E522" s="27"/>
      <c r="N522" s="95"/>
      <c r="O522" s="111"/>
      <c r="P522" s="3"/>
      <c r="Q522" s="3"/>
      <c r="R522" s="3"/>
      <c r="S522" s="3"/>
      <c r="T522" s="3"/>
      <c r="U522" s="3"/>
      <c r="V522" s="3"/>
      <c r="W522" s="3"/>
      <c r="X522" s="3"/>
      <c r="Y522" s="3"/>
      <c r="Z522" s="3"/>
      <c r="AA522" s="3"/>
      <c r="AB522" s="3"/>
      <c r="AC522" s="3"/>
      <c r="AD522" s="3"/>
      <c r="AE522" s="3"/>
      <c r="AF522" s="3"/>
      <c r="AG522" s="3"/>
      <c r="AH522" s="3"/>
      <c r="AI522" s="3"/>
      <c r="AJ522" s="3"/>
    </row>
    <row r="523" spans="5:36" s="2" customFormat="1">
      <c r="E523" s="27"/>
      <c r="N523" s="95"/>
      <c r="O523" s="111"/>
      <c r="P523" s="3"/>
      <c r="Q523" s="3"/>
      <c r="R523" s="3"/>
      <c r="S523" s="3"/>
      <c r="T523" s="3"/>
      <c r="U523" s="3"/>
      <c r="V523" s="3"/>
      <c r="W523" s="3"/>
      <c r="X523" s="3"/>
      <c r="Y523" s="3"/>
      <c r="Z523" s="3"/>
      <c r="AA523" s="3"/>
      <c r="AB523" s="3"/>
      <c r="AC523" s="3"/>
      <c r="AD523" s="3"/>
      <c r="AE523" s="3"/>
      <c r="AF523" s="3"/>
      <c r="AG523" s="3"/>
      <c r="AH523" s="3"/>
      <c r="AI523" s="3"/>
      <c r="AJ523" s="3"/>
    </row>
    <row r="524" spans="5:36" s="2" customFormat="1">
      <c r="E524" s="27"/>
      <c r="N524" s="95"/>
      <c r="O524" s="111"/>
      <c r="P524" s="3"/>
      <c r="Q524" s="3"/>
      <c r="R524" s="3"/>
      <c r="S524" s="3"/>
      <c r="T524" s="3"/>
      <c r="U524" s="3"/>
      <c r="V524" s="3"/>
      <c r="W524" s="3"/>
      <c r="X524" s="3"/>
      <c r="Y524" s="3"/>
      <c r="Z524" s="3"/>
      <c r="AA524" s="3"/>
      <c r="AB524" s="3"/>
      <c r="AC524" s="3"/>
      <c r="AD524" s="3"/>
      <c r="AE524" s="3"/>
      <c r="AF524" s="3"/>
      <c r="AG524" s="3"/>
      <c r="AH524" s="3"/>
      <c r="AI524" s="3"/>
      <c r="AJ524" s="3"/>
    </row>
    <row r="525" spans="5:36" s="2" customFormat="1">
      <c r="E525" s="27"/>
      <c r="N525" s="95"/>
      <c r="O525" s="111"/>
      <c r="P525" s="3"/>
      <c r="Q525" s="3"/>
      <c r="R525" s="3"/>
      <c r="S525" s="3"/>
      <c r="T525" s="3"/>
      <c r="U525" s="3"/>
      <c r="V525" s="3"/>
      <c r="W525" s="3"/>
      <c r="X525" s="3"/>
      <c r="Y525" s="3"/>
      <c r="Z525" s="3"/>
      <c r="AA525" s="3"/>
      <c r="AB525" s="3"/>
      <c r="AC525" s="3"/>
      <c r="AD525" s="3"/>
      <c r="AE525" s="3"/>
      <c r="AF525" s="3"/>
      <c r="AG525" s="3"/>
      <c r="AH525" s="3"/>
      <c r="AI525" s="3"/>
      <c r="AJ525" s="3"/>
    </row>
    <row r="526" spans="5:36" s="2" customFormat="1">
      <c r="E526" s="27"/>
      <c r="N526" s="95"/>
      <c r="O526" s="111"/>
      <c r="P526" s="3"/>
      <c r="Q526" s="3"/>
      <c r="R526" s="3"/>
      <c r="S526" s="3"/>
      <c r="T526" s="3"/>
      <c r="U526" s="3"/>
      <c r="V526" s="3"/>
      <c r="W526" s="3"/>
      <c r="X526" s="3"/>
      <c r="Y526" s="3"/>
      <c r="Z526" s="3"/>
      <c r="AA526" s="3"/>
      <c r="AB526" s="3"/>
      <c r="AC526" s="3"/>
      <c r="AD526" s="3"/>
      <c r="AE526" s="3"/>
      <c r="AF526" s="3"/>
      <c r="AG526" s="3"/>
      <c r="AH526" s="3"/>
      <c r="AI526" s="3"/>
      <c r="AJ526" s="3"/>
    </row>
    <row r="527" spans="5:36" s="2" customFormat="1">
      <c r="E527" s="27"/>
      <c r="N527" s="95"/>
      <c r="O527" s="111"/>
      <c r="P527" s="3"/>
      <c r="Q527" s="3"/>
      <c r="R527" s="3"/>
      <c r="S527" s="3"/>
      <c r="T527" s="3"/>
      <c r="U527" s="3"/>
      <c r="V527" s="3"/>
      <c r="W527" s="3"/>
      <c r="X527" s="3"/>
      <c r="Y527" s="3"/>
      <c r="Z527" s="3"/>
      <c r="AA527" s="3"/>
      <c r="AB527" s="3"/>
      <c r="AC527" s="3"/>
      <c r="AD527" s="3"/>
      <c r="AE527" s="3"/>
      <c r="AF527" s="3"/>
      <c r="AG527" s="3"/>
      <c r="AH527" s="3"/>
      <c r="AI527" s="3"/>
      <c r="AJ527" s="3"/>
    </row>
    <row r="528" spans="5:36" s="2" customFormat="1">
      <c r="E528" s="27"/>
      <c r="N528" s="95"/>
      <c r="O528" s="111"/>
      <c r="P528" s="3"/>
      <c r="Q528" s="3"/>
      <c r="R528" s="3"/>
      <c r="S528" s="3"/>
      <c r="T528" s="3"/>
      <c r="U528" s="3"/>
      <c r="V528" s="3"/>
      <c r="W528" s="3"/>
      <c r="X528" s="3"/>
      <c r="Y528" s="3"/>
      <c r="Z528" s="3"/>
      <c r="AA528" s="3"/>
      <c r="AB528" s="3"/>
      <c r="AC528" s="3"/>
      <c r="AD528" s="3"/>
      <c r="AE528" s="3"/>
      <c r="AF528" s="3"/>
      <c r="AG528" s="3"/>
      <c r="AH528" s="3"/>
      <c r="AI528" s="3"/>
      <c r="AJ528" s="3"/>
    </row>
    <row r="529" spans="5:36" s="2" customFormat="1">
      <c r="E529" s="27"/>
      <c r="N529" s="95"/>
      <c r="O529" s="111"/>
      <c r="P529" s="3"/>
      <c r="Q529" s="3"/>
      <c r="R529" s="3"/>
      <c r="S529" s="3"/>
      <c r="T529" s="3"/>
      <c r="U529" s="3"/>
      <c r="V529" s="3"/>
      <c r="W529" s="3"/>
      <c r="X529" s="3"/>
      <c r="Y529" s="3"/>
      <c r="Z529" s="3"/>
      <c r="AA529" s="3"/>
      <c r="AB529" s="3"/>
      <c r="AC529" s="3"/>
      <c r="AD529" s="3"/>
      <c r="AE529" s="3"/>
      <c r="AF529" s="3"/>
      <c r="AG529" s="3"/>
      <c r="AH529" s="3"/>
      <c r="AI529" s="3"/>
      <c r="AJ529" s="3"/>
    </row>
    <row r="530" spans="5:36" s="2" customFormat="1">
      <c r="E530" s="27"/>
      <c r="N530" s="95"/>
      <c r="O530" s="111"/>
      <c r="P530" s="3"/>
      <c r="Q530" s="3"/>
      <c r="R530" s="3"/>
      <c r="S530" s="3"/>
      <c r="T530" s="3"/>
      <c r="U530" s="3"/>
      <c r="V530" s="3"/>
      <c r="W530" s="3"/>
      <c r="X530" s="3"/>
      <c r="Y530" s="3"/>
      <c r="Z530" s="3"/>
      <c r="AA530" s="3"/>
      <c r="AB530" s="3"/>
      <c r="AC530" s="3"/>
      <c r="AD530" s="3"/>
      <c r="AE530" s="3"/>
      <c r="AF530" s="3"/>
      <c r="AG530" s="3"/>
      <c r="AH530" s="3"/>
      <c r="AI530" s="3"/>
      <c r="AJ530" s="3"/>
    </row>
    <row r="531" spans="5:36" s="2" customFormat="1">
      <c r="E531" s="27"/>
      <c r="N531" s="95"/>
      <c r="O531" s="111"/>
      <c r="P531" s="3"/>
      <c r="Q531" s="3"/>
      <c r="R531" s="3"/>
      <c r="S531" s="3"/>
      <c r="T531" s="3"/>
      <c r="U531" s="3"/>
      <c r="V531" s="3"/>
      <c r="W531" s="3"/>
      <c r="X531" s="3"/>
      <c r="Y531" s="3"/>
      <c r="Z531" s="3"/>
      <c r="AA531" s="3"/>
      <c r="AB531" s="3"/>
      <c r="AC531" s="3"/>
      <c r="AD531" s="3"/>
      <c r="AE531" s="3"/>
      <c r="AF531" s="3"/>
      <c r="AG531" s="3"/>
      <c r="AH531" s="3"/>
      <c r="AI531" s="3"/>
      <c r="AJ531" s="3"/>
    </row>
    <row r="532" spans="5:36" s="2" customFormat="1">
      <c r="E532" s="27"/>
      <c r="N532" s="95"/>
      <c r="O532" s="111"/>
      <c r="P532" s="3"/>
      <c r="Q532" s="3"/>
      <c r="R532" s="3"/>
      <c r="S532" s="3"/>
      <c r="T532" s="3"/>
      <c r="U532" s="3"/>
      <c r="V532" s="3"/>
      <c r="W532" s="3"/>
      <c r="X532" s="3"/>
      <c r="Y532" s="3"/>
      <c r="Z532" s="3"/>
      <c r="AA532" s="3"/>
      <c r="AB532" s="3"/>
      <c r="AC532" s="3"/>
      <c r="AD532" s="3"/>
      <c r="AE532" s="3"/>
      <c r="AF532" s="3"/>
      <c r="AG532" s="3"/>
      <c r="AH532" s="3"/>
      <c r="AI532" s="3"/>
      <c r="AJ532" s="3"/>
    </row>
    <row r="533" spans="5:36" s="2" customFormat="1">
      <c r="E533" s="27"/>
      <c r="N533" s="95"/>
      <c r="O533" s="111"/>
      <c r="P533" s="3"/>
      <c r="Q533" s="3"/>
      <c r="R533" s="3"/>
      <c r="S533" s="3"/>
      <c r="T533" s="3"/>
      <c r="U533" s="3"/>
      <c r="V533" s="3"/>
      <c r="W533" s="3"/>
      <c r="X533" s="3"/>
      <c r="Y533" s="3"/>
      <c r="Z533" s="3"/>
      <c r="AA533" s="3"/>
      <c r="AB533" s="3"/>
      <c r="AC533" s="3"/>
      <c r="AD533" s="3"/>
      <c r="AE533" s="3"/>
      <c r="AF533" s="3"/>
      <c r="AG533" s="3"/>
      <c r="AH533" s="3"/>
      <c r="AI533" s="3"/>
      <c r="AJ533" s="3"/>
    </row>
    <row r="534" spans="5:36" s="2" customFormat="1">
      <c r="E534" s="27"/>
      <c r="N534" s="95"/>
      <c r="O534" s="111"/>
      <c r="P534" s="3"/>
      <c r="Q534" s="3"/>
      <c r="R534" s="3"/>
      <c r="S534" s="3"/>
      <c r="T534" s="3"/>
      <c r="U534" s="3"/>
      <c r="V534" s="3"/>
      <c r="W534" s="3"/>
      <c r="X534" s="3"/>
      <c r="Y534" s="3"/>
      <c r="Z534" s="3"/>
      <c r="AA534" s="3"/>
      <c r="AB534" s="3"/>
      <c r="AC534" s="3"/>
      <c r="AD534" s="3"/>
      <c r="AE534" s="3"/>
      <c r="AF534" s="3"/>
      <c r="AG534" s="3"/>
      <c r="AH534" s="3"/>
      <c r="AI534" s="3"/>
      <c r="AJ534" s="3"/>
    </row>
    <row r="535" spans="5:36" s="2" customFormat="1">
      <c r="E535" s="27"/>
      <c r="N535" s="95"/>
      <c r="O535" s="111"/>
      <c r="P535" s="3"/>
      <c r="Q535" s="3"/>
      <c r="R535" s="3"/>
      <c r="S535" s="3"/>
      <c r="T535" s="3"/>
      <c r="U535" s="3"/>
      <c r="V535" s="3"/>
      <c r="W535" s="3"/>
      <c r="X535" s="3"/>
      <c r="Y535" s="3"/>
      <c r="Z535" s="3"/>
      <c r="AA535" s="3"/>
      <c r="AB535" s="3"/>
      <c r="AC535" s="3"/>
      <c r="AD535" s="3"/>
      <c r="AE535" s="3"/>
      <c r="AF535" s="3"/>
      <c r="AG535" s="3"/>
      <c r="AH535" s="3"/>
      <c r="AI535" s="3"/>
      <c r="AJ535" s="3"/>
    </row>
    <row r="536" spans="5:36" s="2" customFormat="1">
      <c r="E536" s="27"/>
      <c r="N536" s="95"/>
      <c r="O536" s="111"/>
      <c r="P536" s="3"/>
      <c r="Q536" s="3"/>
      <c r="R536" s="3"/>
      <c r="S536" s="3"/>
      <c r="T536" s="3"/>
      <c r="U536" s="3"/>
      <c r="V536" s="3"/>
      <c r="W536" s="3"/>
      <c r="X536" s="3"/>
      <c r="Y536" s="3"/>
      <c r="Z536" s="3"/>
      <c r="AA536" s="3"/>
      <c r="AB536" s="3"/>
      <c r="AC536" s="3"/>
      <c r="AD536" s="3"/>
      <c r="AE536" s="3"/>
      <c r="AF536" s="3"/>
      <c r="AG536" s="3"/>
      <c r="AH536" s="3"/>
      <c r="AI536" s="3"/>
      <c r="AJ536" s="3"/>
    </row>
    <row r="537" spans="5:36" s="2" customFormat="1">
      <c r="E537" s="27"/>
      <c r="N537" s="95"/>
      <c r="O537" s="111"/>
      <c r="P537" s="3"/>
      <c r="Q537" s="3"/>
      <c r="R537" s="3"/>
      <c r="S537" s="3"/>
      <c r="T537" s="3"/>
      <c r="U537" s="3"/>
      <c r="V537" s="3"/>
      <c r="W537" s="3"/>
      <c r="X537" s="3"/>
      <c r="Y537" s="3"/>
      <c r="Z537" s="3"/>
      <c r="AA537" s="3"/>
      <c r="AB537" s="3"/>
      <c r="AC537" s="3"/>
      <c r="AD537" s="3"/>
      <c r="AE537" s="3"/>
      <c r="AF537" s="3"/>
      <c r="AG537" s="3"/>
      <c r="AH537" s="3"/>
      <c r="AI537" s="3"/>
      <c r="AJ537" s="3"/>
    </row>
    <row r="538" spans="5:36" s="2" customFormat="1">
      <c r="E538" s="27"/>
      <c r="N538" s="95"/>
      <c r="O538" s="111"/>
      <c r="P538" s="3"/>
      <c r="Q538" s="3"/>
      <c r="R538" s="3"/>
      <c r="S538" s="3"/>
      <c r="T538" s="3"/>
      <c r="U538" s="3"/>
      <c r="V538" s="3"/>
      <c r="W538" s="3"/>
      <c r="X538" s="3"/>
      <c r="Y538" s="3"/>
      <c r="Z538" s="3"/>
      <c r="AA538" s="3"/>
      <c r="AB538" s="3"/>
      <c r="AC538" s="3"/>
      <c r="AD538" s="3"/>
      <c r="AE538" s="3"/>
      <c r="AF538" s="3"/>
      <c r="AG538" s="3"/>
      <c r="AH538" s="3"/>
      <c r="AI538" s="3"/>
      <c r="AJ538" s="3"/>
    </row>
    <row r="539" spans="5:36" s="2" customFormat="1">
      <c r="E539" s="27"/>
      <c r="N539" s="95"/>
      <c r="O539" s="111"/>
      <c r="P539" s="3"/>
      <c r="Q539" s="3"/>
      <c r="R539" s="3"/>
      <c r="S539" s="3"/>
      <c r="T539" s="3"/>
      <c r="U539" s="3"/>
      <c r="V539" s="3"/>
      <c r="W539" s="3"/>
      <c r="X539" s="3"/>
      <c r="Y539" s="3"/>
      <c r="Z539" s="3"/>
      <c r="AA539" s="3"/>
      <c r="AB539" s="3"/>
      <c r="AC539" s="3"/>
      <c r="AD539" s="3"/>
      <c r="AE539" s="3"/>
      <c r="AF539" s="3"/>
      <c r="AG539" s="3"/>
      <c r="AH539" s="3"/>
      <c r="AI539" s="3"/>
      <c r="AJ539" s="3"/>
    </row>
    <row r="540" spans="5:36" s="2" customFormat="1">
      <c r="E540" s="27"/>
      <c r="N540" s="95"/>
      <c r="O540" s="111"/>
      <c r="P540" s="3"/>
      <c r="Q540" s="3"/>
      <c r="R540" s="3"/>
      <c r="S540" s="3"/>
      <c r="T540" s="3"/>
      <c r="U540" s="3"/>
      <c r="V540" s="3"/>
      <c r="W540" s="3"/>
      <c r="X540" s="3"/>
      <c r="Y540" s="3"/>
      <c r="Z540" s="3"/>
      <c r="AA540" s="3"/>
      <c r="AB540" s="3"/>
      <c r="AC540" s="3"/>
      <c r="AD540" s="3"/>
      <c r="AE540" s="3"/>
      <c r="AF540" s="3"/>
      <c r="AG540" s="3"/>
      <c r="AH540" s="3"/>
      <c r="AI540" s="3"/>
      <c r="AJ540" s="3"/>
    </row>
    <row r="541" spans="5:36" s="2" customFormat="1">
      <c r="E541" s="27"/>
      <c r="N541" s="95"/>
      <c r="O541" s="111"/>
      <c r="P541" s="3"/>
      <c r="Q541" s="3"/>
      <c r="R541" s="3"/>
      <c r="S541" s="3"/>
      <c r="T541" s="3"/>
      <c r="U541" s="3"/>
      <c r="V541" s="3"/>
      <c r="W541" s="3"/>
      <c r="X541" s="3"/>
      <c r="Y541" s="3"/>
      <c r="Z541" s="3"/>
      <c r="AA541" s="3"/>
      <c r="AB541" s="3"/>
      <c r="AC541" s="3"/>
      <c r="AD541" s="3"/>
      <c r="AE541" s="3"/>
      <c r="AF541" s="3"/>
      <c r="AG541" s="3"/>
      <c r="AH541" s="3"/>
      <c r="AI541" s="3"/>
      <c r="AJ541" s="3"/>
    </row>
    <row r="542" spans="5:36" s="2" customFormat="1">
      <c r="E542" s="27"/>
      <c r="N542" s="95"/>
      <c r="O542" s="111"/>
      <c r="P542" s="3"/>
      <c r="Q542" s="3"/>
      <c r="R542" s="3"/>
      <c r="S542" s="3"/>
      <c r="T542" s="3"/>
      <c r="U542" s="3"/>
      <c r="V542" s="3"/>
      <c r="W542" s="3"/>
      <c r="X542" s="3"/>
      <c r="Y542" s="3"/>
      <c r="Z542" s="3"/>
      <c r="AA542" s="3"/>
      <c r="AB542" s="3"/>
      <c r="AC542" s="3"/>
      <c r="AD542" s="3"/>
      <c r="AE542" s="3"/>
      <c r="AF542" s="3"/>
      <c r="AG542" s="3"/>
      <c r="AH542" s="3"/>
      <c r="AI542" s="3"/>
      <c r="AJ542" s="3"/>
    </row>
    <row r="543" spans="5:36" s="2" customFormat="1">
      <c r="E543" s="27"/>
      <c r="N543" s="95"/>
      <c r="O543" s="111"/>
      <c r="P543" s="3"/>
      <c r="Q543" s="3"/>
      <c r="R543" s="3"/>
      <c r="S543" s="3"/>
      <c r="T543" s="3"/>
      <c r="U543" s="3"/>
      <c r="V543" s="3"/>
      <c r="W543" s="3"/>
      <c r="X543" s="3"/>
      <c r="Y543" s="3"/>
      <c r="Z543" s="3"/>
      <c r="AA543" s="3"/>
      <c r="AB543" s="3"/>
      <c r="AC543" s="3"/>
      <c r="AD543" s="3"/>
      <c r="AE543" s="3"/>
      <c r="AF543" s="3"/>
      <c r="AG543" s="3"/>
      <c r="AH543" s="3"/>
      <c r="AI543" s="3"/>
      <c r="AJ543" s="3"/>
    </row>
    <row r="544" spans="5:36" s="2" customFormat="1">
      <c r="E544" s="27"/>
      <c r="N544" s="95"/>
      <c r="O544" s="111"/>
      <c r="P544" s="3"/>
      <c r="Q544" s="3"/>
      <c r="R544" s="3"/>
      <c r="S544" s="3"/>
      <c r="T544" s="3"/>
      <c r="U544" s="3"/>
      <c r="V544" s="3"/>
      <c r="W544" s="3"/>
      <c r="X544" s="3"/>
      <c r="Y544" s="3"/>
      <c r="Z544" s="3"/>
      <c r="AA544" s="3"/>
      <c r="AB544" s="3"/>
      <c r="AC544" s="3"/>
      <c r="AD544" s="3"/>
      <c r="AE544" s="3"/>
      <c r="AF544" s="3"/>
      <c r="AG544" s="3"/>
      <c r="AH544" s="3"/>
      <c r="AI544" s="3"/>
      <c r="AJ544" s="3"/>
    </row>
    <row r="545" spans="5:36" s="2" customFormat="1">
      <c r="E545" s="27"/>
      <c r="N545" s="95"/>
      <c r="O545" s="111"/>
      <c r="P545" s="3"/>
      <c r="Q545" s="3"/>
      <c r="R545" s="3"/>
      <c r="S545" s="3"/>
      <c r="T545" s="3"/>
      <c r="U545" s="3"/>
      <c r="V545" s="3"/>
      <c r="W545" s="3"/>
      <c r="X545" s="3"/>
      <c r="Y545" s="3"/>
      <c r="Z545" s="3"/>
      <c r="AA545" s="3"/>
      <c r="AB545" s="3"/>
      <c r="AC545" s="3"/>
      <c r="AD545" s="3"/>
      <c r="AE545" s="3"/>
      <c r="AF545" s="3"/>
      <c r="AG545" s="3"/>
      <c r="AH545" s="3"/>
      <c r="AI545" s="3"/>
      <c r="AJ545" s="3"/>
    </row>
    <row r="546" spans="5:36" s="2" customFormat="1">
      <c r="E546" s="27"/>
      <c r="N546" s="95"/>
      <c r="O546" s="111"/>
      <c r="P546" s="3"/>
      <c r="Q546" s="3"/>
      <c r="R546" s="3"/>
      <c r="S546" s="3"/>
      <c r="T546" s="3"/>
      <c r="U546" s="3"/>
      <c r="V546" s="3"/>
      <c r="W546" s="3"/>
      <c r="X546" s="3"/>
      <c r="Y546" s="3"/>
      <c r="Z546" s="3"/>
      <c r="AA546" s="3"/>
      <c r="AB546" s="3"/>
      <c r="AC546" s="3"/>
      <c r="AD546" s="3"/>
      <c r="AE546" s="3"/>
      <c r="AF546" s="3"/>
      <c r="AG546" s="3"/>
      <c r="AH546" s="3"/>
      <c r="AI546" s="3"/>
      <c r="AJ546" s="3"/>
    </row>
    <row r="547" spans="5:36" s="2" customFormat="1">
      <c r="E547" s="27"/>
      <c r="N547" s="95"/>
      <c r="O547" s="111"/>
      <c r="P547" s="3"/>
      <c r="Q547" s="3"/>
      <c r="R547" s="3"/>
      <c r="S547" s="3"/>
      <c r="T547" s="3"/>
      <c r="U547" s="3"/>
      <c r="V547" s="3"/>
      <c r="W547" s="3"/>
      <c r="X547" s="3"/>
      <c r="Y547" s="3"/>
      <c r="Z547" s="3"/>
      <c r="AA547" s="3"/>
      <c r="AB547" s="3"/>
      <c r="AC547" s="3"/>
      <c r="AD547" s="3"/>
      <c r="AE547" s="3"/>
      <c r="AF547" s="3"/>
      <c r="AG547" s="3"/>
      <c r="AH547" s="3"/>
      <c r="AI547" s="3"/>
      <c r="AJ547" s="3"/>
    </row>
    <row r="548" spans="5:36" s="2" customFormat="1">
      <c r="E548" s="27"/>
      <c r="N548" s="95"/>
      <c r="O548" s="111"/>
      <c r="P548" s="3"/>
      <c r="Q548" s="3"/>
      <c r="R548" s="3"/>
      <c r="S548" s="3"/>
      <c r="T548" s="3"/>
      <c r="U548" s="3"/>
      <c r="V548" s="3"/>
      <c r="W548" s="3"/>
      <c r="X548" s="3"/>
      <c r="Y548" s="3"/>
      <c r="Z548" s="3"/>
      <c r="AA548" s="3"/>
      <c r="AB548" s="3"/>
      <c r="AC548" s="3"/>
      <c r="AD548" s="3"/>
      <c r="AE548" s="3"/>
      <c r="AF548" s="3"/>
      <c r="AG548" s="3"/>
      <c r="AH548" s="3"/>
      <c r="AI548" s="3"/>
      <c r="AJ548" s="3"/>
    </row>
    <row r="549" spans="5:36" s="2" customFormat="1">
      <c r="E549" s="27"/>
      <c r="N549" s="95"/>
      <c r="O549" s="111"/>
      <c r="P549" s="3"/>
      <c r="Q549" s="3"/>
      <c r="R549" s="3"/>
      <c r="S549" s="3"/>
      <c r="T549" s="3"/>
      <c r="U549" s="3"/>
      <c r="V549" s="3"/>
      <c r="W549" s="3"/>
      <c r="X549" s="3"/>
      <c r="Y549" s="3"/>
      <c r="Z549" s="3"/>
      <c r="AA549" s="3"/>
      <c r="AB549" s="3"/>
      <c r="AC549" s="3"/>
      <c r="AD549" s="3"/>
      <c r="AE549" s="3"/>
      <c r="AF549" s="3"/>
      <c r="AG549" s="3"/>
      <c r="AH549" s="3"/>
      <c r="AI549" s="3"/>
      <c r="AJ549" s="3"/>
    </row>
    <row r="550" spans="5:36" s="2" customFormat="1">
      <c r="E550" s="27"/>
      <c r="N550" s="95"/>
      <c r="O550" s="111"/>
      <c r="P550" s="3"/>
      <c r="Q550" s="3"/>
      <c r="R550" s="3"/>
      <c r="S550" s="3"/>
      <c r="T550" s="3"/>
      <c r="U550" s="3"/>
      <c r="V550" s="3"/>
      <c r="W550" s="3"/>
      <c r="X550" s="3"/>
      <c r="Y550" s="3"/>
      <c r="Z550" s="3"/>
      <c r="AA550" s="3"/>
      <c r="AB550" s="3"/>
      <c r="AC550" s="3"/>
      <c r="AD550" s="3"/>
      <c r="AE550" s="3"/>
      <c r="AF550" s="3"/>
      <c r="AG550" s="3"/>
      <c r="AH550" s="3"/>
      <c r="AI550" s="3"/>
      <c r="AJ550" s="3"/>
    </row>
    <row r="551" spans="5:36" s="2" customFormat="1">
      <c r="E551" s="27"/>
      <c r="N551" s="95"/>
      <c r="O551" s="111"/>
      <c r="P551" s="3"/>
      <c r="Q551" s="3"/>
      <c r="R551" s="3"/>
      <c r="S551" s="3"/>
      <c r="T551" s="3"/>
      <c r="U551" s="3"/>
      <c r="V551" s="3"/>
      <c r="W551" s="3"/>
      <c r="X551" s="3"/>
      <c r="Y551" s="3"/>
      <c r="Z551" s="3"/>
      <c r="AA551" s="3"/>
      <c r="AB551" s="3"/>
      <c r="AC551" s="3"/>
      <c r="AD551" s="3"/>
      <c r="AE551" s="3"/>
      <c r="AF551" s="3"/>
      <c r="AG551" s="3"/>
      <c r="AH551" s="3"/>
      <c r="AI551" s="3"/>
      <c r="AJ551" s="3"/>
    </row>
    <row r="552" spans="5:36" s="2" customFormat="1">
      <c r="E552" s="27"/>
      <c r="N552" s="95"/>
      <c r="O552" s="111"/>
      <c r="P552" s="3"/>
      <c r="Q552" s="3"/>
      <c r="R552" s="3"/>
      <c r="S552" s="3"/>
      <c r="T552" s="3"/>
      <c r="U552" s="3"/>
      <c r="V552" s="3"/>
      <c r="W552" s="3"/>
      <c r="X552" s="3"/>
      <c r="Y552" s="3"/>
      <c r="Z552" s="3"/>
      <c r="AA552" s="3"/>
      <c r="AB552" s="3"/>
      <c r="AC552" s="3"/>
      <c r="AD552" s="3"/>
      <c r="AE552" s="3"/>
      <c r="AF552" s="3"/>
      <c r="AG552" s="3"/>
      <c r="AH552" s="3"/>
      <c r="AI552" s="3"/>
      <c r="AJ552" s="3"/>
    </row>
    <row r="553" spans="5:36" s="2" customFormat="1">
      <c r="E553" s="27"/>
      <c r="N553" s="95"/>
      <c r="O553" s="111"/>
      <c r="P553" s="3"/>
      <c r="Q553" s="3"/>
      <c r="R553" s="3"/>
      <c r="S553" s="3"/>
      <c r="T553" s="3"/>
      <c r="U553" s="3"/>
      <c r="V553" s="3"/>
      <c r="W553" s="3"/>
      <c r="X553" s="3"/>
      <c r="Y553" s="3"/>
      <c r="Z553" s="3"/>
      <c r="AA553" s="3"/>
      <c r="AB553" s="3"/>
      <c r="AC553" s="3"/>
      <c r="AD553" s="3"/>
      <c r="AE553" s="3"/>
      <c r="AF553" s="3"/>
      <c r="AG553" s="3"/>
      <c r="AH553" s="3"/>
      <c r="AI553" s="3"/>
      <c r="AJ553" s="3"/>
    </row>
    <row r="554" spans="5:36" s="2" customFormat="1">
      <c r="E554" s="27"/>
      <c r="N554" s="95"/>
      <c r="O554" s="111"/>
      <c r="P554" s="3"/>
      <c r="Q554" s="3"/>
      <c r="R554" s="3"/>
      <c r="S554" s="3"/>
      <c r="T554" s="3"/>
      <c r="U554" s="3"/>
      <c r="V554" s="3"/>
      <c r="W554" s="3"/>
      <c r="X554" s="3"/>
      <c r="Y554" s="3"/>
      <c r="Z554" s="3"/>
      <c r="AA554" s="3"/>
      <c r="AB554" s="3"/>
      <c r="AC554" s="3"/>
      <c r="AD554" s="3"/>
      <c r="AE554" s="3"/>
      <c r="AF554" s="3"/>
      <c r="AG554" s="3"/>
      <c r="AH554" s="3"/>
      <c r="AI554" s="3"/>
      <c r="AJ554" s="3"/>
    </row>
    <row r="555" spans="5:36" s="2" customFormat="1">
      <c r="E555" s="27"/>
      <c r="N555" s="95"/>
      <c r="O555" s="111"/>
      <c r="P555" s="3"/>
      <c r="Q555" s="3"/>
      <c r="R555" s="3"/>
      <c r="S555" s="3"/>
      <c r="T555" s="3"/>
      <c r="U555" s="3"/>
      <c r="V555" s="3"/>
      <c r="W555" s="3"/>
      <c r="X555" s="3"/>
      <c r="Y555" s="3"/>
      <c r="Z555" s="3"/>
      <c r="AA555" s="3"/>
      <c r="AB555" s="3"/>
      <c r="AC555" s="3"/>
      <c r="AD555" s="3"/>
      <c r="AE555" s="3"/>
      <c r="AF555" s="3"/>
      <c r="AG555" s="3"/>
      <c r="AH555" s="3"/>
      <c r="AI555" s="3"/>
      <c r="AJ555" s="3"/>
    </row>
    <row r="556" spans="5:36" s="2" customFormat="1">
      <c r="E556" s="27"/>
      <c r="N556" s="95"/>
      <c r="O556" s="111"/>
      <c r="P556" s="3"/>
      <c r="Q556" s="3"/>
      <c r="R556" s="3"/>
      <c r="S556" s="3"/>
      <c r="T556" s="3"/>
      <c r="U556" s="3"/>
      <c r="V556" s="3"/>
      <c r="W556" s="3"/>
      <c r="X556" s="3"/>
      <c r="Y556" s="3"/>
      <c r="Z556" s="3"/>
      <c r="AA556" s="3"/>
      <c r="AB556" s="3"/>
      <c r="AC556" s="3"/>
      <c r="AD556" s="3"/>
      <c r="AE556" s="3"/>
      <c r="AF556" s="3"/>
      <c r="AG556" s="3"/>
      <c r="AH556" s="3"/>
      <c r="AI556" s="3"/>
      <c r="AJ556" s="3"/>
    </row>
    <row r="557" spans="5:36" s="2" customFormat="1">
      <c r="E557" s="27"/>
      <c r="N557" s="95"/>
      <c r="O557" s="111"/>
      <c r="P557" s="3"/>
      <c r="Q557" s="3"/>
      <c r="R557" s="3"/>
      <c r="S557" s="3"/>
      <c r="T557" s="3"/>
      <c r="U557" s="3"/>
      <c r="V557" s="3"/>
      <c r="W557" s="3"/>
      <c r="X557" s="3"/>
      <c r="Y557" s="3"/>
      <c r="Z557" s="3"/>
      <c r="AA557" s="3"/>
      <c r="AB557" s="3"/>
      <c r="AC557" s="3"/>
      <c r="AD557" s="3"/>
      <c r="AE557" s="3"/>
      <c r="AF557" s="3"/>
      <c r="AG557" s="3"/>
      <c r="AH557" s="3"/>
      <c r="AI557" s="3"/>
      <c r="AJ557" s="3"/>
    </row>
    <row r="558" spans="5:36" s="2" customFormat="1">
      <c r="E558" s="27"/>
      <c r="N558" s="95"/>
      <c r="O558" s="111"/>
      <c r="P558" s="3"/>
      <c r="Q558" s="3"/>
      <c r="R558" s="3"/>
      <c r="S558" s="3"/>
      <c r="T558" s="3"/>
      <c r="U558" s="3"/>
      <c r="V558" s="3"/>
      <c r="W558" s="3"/>
      <c r="X558" s="3"/>
      <c r="Y558" s="3"/>
      <c r="Z558" s="3"/>
      <c r="AA558" s="3"/>
      <c r="AB558" s="3"/>
      <c r="AC558" s="3"/>
      <c r="AD558" s="3"/>
      <c r="AE558" s="3"/>
      <c r="AF558" s="3"/>
      <c r="AG558" s="3"/>
      <c r="AH558" s="3"/>
      <c r="AI558" s="3"/>
      <c r="AJ558" s="3"/>
    </row>
    <row r="559" spans="5:36" s="2" customFormat="1">
      <c r="E559" s="27"/>
      <c r="N559" s="95"/>
      <c r="O559" s="111"/>
      <c r="P559" s="3"/>
      <c r="Q559" s="3"/>
      <c r="R559" s="3"/>
      <c r="S559" s="3"/>
      <c r="T559" s="3"/>
      <c r="U559" s="3"/>
      <c r="V559" s="3"/>
      <c r="W559" s="3"/>
      <c r="X559" s="3"/>
      <c r="Y559" s="3"/>
      <c r="Z559" s="3"/>
      <c r="AA559" s="3"/>
      <c r="AB559" s="3"/>
      <c r="AC559" s="3"/>
      <c r="AD559" s="3"/>
      <c r="AE559" s="3"/>
      <c r="AF559" s="3"/>
      <c r="AG559" s="3"/>
      <c r="AH559" s="3"/>
      <c r="AI559" s="3"/>
      <c r="AJ559" s="3"/>
    </row>
    <row r="560" spans="5:36" s="2" customFormat="1">
      <c r="E560" s="27"/>
      <c r="N560" s="95"/>
      <c r="O560" s="111"/>
      <c r="P560" s="3"/>
      <c r="Q560" s="3"/>
      <c r="R560" s="3"/>
      <c r="S560" s="3"/>
      <c r="T560" s="3"/>
      <c r="U560" s="3"/>
      <c r="V560" s="3"/>
      <c r="W560" s="3"/>
      <c r="X560" s="3"/>
      <c r="Y560" s="3"/>
      <c r="Z560" s="3"/>
      <c r="AA560" s="3"/>
      <c r="AB560" s="3"/>
      <c r="AC560" s="3"/>
      <c r="AD560" s="3"/>
      <c r="AE560" s="3"/>
      <c r="AF560" s="3"/>
      <c r="AG560" s="3"/>
      <c r="AH560" s="3"/>
      <c r="AI560" s="3"/>
      <c r="AJ560" s="3"/>
    </row>
    <row r="561" spans="5:36" s="2" customFormat="1">
      <c r="E561" s="27"/>
      <c r="N561" s="95"/>
      <c r="O561" s="111"/>
      <c r="P561" s="3"/>
      <c r="Q561" s="3"/>
      <c r="R561" s="3"/>
      <c r="S561" s="3"/>
      <c r="T561" s="3"/>
      <c r="U561" s="3"/>
      <c r="V561" s="3"/>
      <c r="W561" s="3"/>
      <c r="X561" s="3"/>
      <c r="Y561" s="3"/>
      <c r="Z561" s="3"/>
      <c r="AA561" s="3"/>
      <c r="AB561" s="3"/>
      <c r="AC561" s="3"/>
      <c r="AD561" s="3"/>
      <c r="AE561" s="3"/>
      <c r="AF561" s="3"/>
      <c r="AG561" s="3"/>
      <c r="AH561" s="3"/>
      <c r="AI561" s="3"/>
      <c r="AJ561" s="3"/>
    </row>
    <row r="562" spans="5:36" s="2" customFormat="1">
      <c r="E562" s="27"/>
      <c r="N562" s="95"/>
      <c r="O562" s="111"/>
      <c r="P562" s="3"/>
      <c r="Q562" s="3"/>
      <c r="R562" s="3"/>
      <c r="S562" s="3"/>
      <c r="T562" s="3"/>
      <c r="U562" s="3"/>
      <c r="V562" s="3"/>
      <c r="W562" s="3"/>
      <c r="X562" s="3"/>
      <c r="Y562" s="3"/>
      <c r="Z562" s="3"/>
      <c r="AA562" s="3"/>
      <c r="AB562" s="3"/>
      <c r="AC562" s="3"/>
      <c r="AD562" s="3"/>
      <c r="AE562" s="3"/>
      <c r="AF562" s="3"/>
      <c r="AG562" s="3"/>
      <c r="AH562" s="3"/>
      <c r="AI562" s="3"/>
      <c r="AJ562" s="3"/>
    </row>
    <row r="563" spans="5:36" s="2" customFormat="1">
      <c r="E563" s="27"/>
      <c r="N563" s="95"/>
      <c r="O563" s="111"/>
      <c r="P563" s="3"/>
      <c r="Q563" s="3"/>
      <c r="R563" s="3"/>
      <c r="S563" s="3"/>
      <c r="T563" s="3"/>
      <c r="U563" s="3"/>
      <c r="V563" s="3"/>
      <c r="W563" s="3"/>
      <c r="X563" s="3"/>
      <c r="Y563" s="3"/>
      <c r="Z563" s="3"/>
      <c r="AA563" s="3"/>
      <c r="AB563" s="3"/>
      <c r="AC563" s="3"/>
      <c r="AD563" s="3"/>
      <c r="AE563" s="3"/>
      <c r="AF563" s="3"/>
      <c r="AG563" s="3"/>
      <c r="AH563" s="3"/>
      <c r="AI563" s="3"/>
      <c r="AJ563" s="3"/>
    </row>
    <row r="564" spans="5:36" s="2" customFormat="1">
      <c r="E564" s="27"/>
      <c r="N564" s="95"/>
      <c r="O564" s="111"/>
      <c r="P564" s="3"/>
      <c r="Q564" s="3"/>
      <c r="R564" s="3"/>
      <c r="S564" s="3"/>
      <c r="T564" s="3"/>
      <c r="U564" s="3"/>
      <c r="V564" s="3"/>
      <c r="W564" s="3"/>
      <c r="X564" s="3"/>
      <c r="Y564" s="3"/>
      <c r="Z564" s="3"/>
      <c r="AA564" s="3"/>
      <c r="AB564" s="3"/>
      <c r="AC564" s="3"/>
      <c r="AD564" s="3"/>
      <c r="AE564" s="3"/>
      <c r="AF564" s="3"/>
      <c r="AG564" s="3"/>
      <c r="AH564" s="3"/>
      <c r="AI564" s="3"/>
      <c r="AJ564" s="3"/>
    </row>
    <row r="565" spans="5:36" s="2" customFormat="1">
      <c r="E565" s="27"/>
      <c r="N565" s="95"/>
      <c r="O565" s="111"/>
      <c r="P565" s="3"/>
      <c r="Q565" s="3"/>
      <c r="R565" s="3"/>
      <c r="S565" s="3"/>
      <c r="T565" s="3"/>
      <c r="U565" s="3"/>
      <c r="V565" s="3"/>
      <c r="W565" s="3"/>
      <c r="X565" s="3"/>
      <c r="Y565" s="3"/>
      <c r="Z565" s="3"/>
      <c r="AA565" s="3"/>
      <c r="AB565" s="3"/>
      <c r="AC565" s="3"/>
      <c r="AD565" s="3"/>
      <c r="AE565" s="3"/>
      <c r="AF565" s="3"/>
      <c r="AG565" s="3"/>
      <c r="AH565" s="3"/>
      <c r="AI565" s="3"/>
      <c r="AJ565" s="3"/>
    </row>
    <row r="566" spans="5:36" s="2" customFormat="1">
      <c r="E566" s="27"/>
      <c r="N566" s="95"/>
      <c r="O566" s="111"/>
      <c r="P566" s="3"/>
      <c r="Q566" s="3"/>
      <c r="R566" s="3"/>
      <c r="S566" s="3"/>
      <c r="T566" s="3"/>
      <c r="U566" s="3"/>
      <c r="V566" s="3"/>
      <c r="W566" s="3"/>
      <c r="X566" s="3"/>
      <c r="Y566" s="3"/>
      <c r="Z566" s="3"/>
      <c r="AA566" s="3"/>
      <c r="AB566" s="3"/>
      <c r="AC566" s="3"/>
      <c r="AD566" s="3"/>
      <c r="AE566" s="3"/>
      <c r="AF566" s="3"/>
      <c r="AG566" s="3"/>
      <c r="AH566" s="3"/>
      <c r="AI566" s="3"/>
      <c r="AJ566" s="3"/>
    </row>
    <row r="567" spans="5:36" s="2" customFormat="1">
      <c r="E567" s="27"/>
      <c r="N567" s="95"/>
      <c r="O567" s="111"/>
      <c r="P567" s="3"/>
      <c r="Q567" s="3"/>
      <c r="R567" s="3"/>
      <c r="S567" s="3"/>
      <c r="T567" s="3"/>
      <c r="U567" s="3"/>
      <c r="V567" s="3"/>
      <c r="W567" s="3"/>
      <c r="X567" s="3"/>
      <c r="Y567" s="3"/>
      <c r="Z567" s="3"/>
      <c r="AA567" s="3"/>
      <c r="AB567" s="3"/>
      <c r="AC567" s="3"/>
      <c r="AD567" s="3"/>
      <c r="AE567" s="3"/>
      <c r="AF567" s="3"/>
      <c r="AG567" s="3"/>
      <c r="AH567" s="3"/>
      <c r="AI567" s="3"/>
      <c r="AJ567" s="3"/>
    </row>
    <row r="568" spans="5:36" s="2" customFormat="1">
      <c r="E568" s="27"/>
      <c r="N568" s="95"/>
      <c r="O568" s="111"/>
      <c r="P568" s="3"/>
      <c r="Q568" s="3"/>
      <c r="R568" s="3"/>
      <c r="S568" s="3"/>
      <c r="T568" s="3"/>
      <c r="U568" s="3"/>
      <c r="V568" s="3"/>
      <c r="W568" s="3"/>
      <c r="X568" s="3"/>
      <c r="Y568" s="3"/>
      <c r="Z568" s="3"/>
      <c r="AA568" s="3"/>
      <c r="AB568" s="3"/>
      <c r="AC568" s="3"/>
      <c r="AD568" s="3"/>
      <c r="AE568" s="3"/>
      <c r="AF568" s="3"/>
      <c r="AG568" s="3"/>
      <c r="AH568" s="3"/>
      <c r="AI568" s="3"/>
      <c r="AJ568" s="3"/>
    </row>
    <row r="569" spans="5:36" s="2" customFormat="1">
      <c r="E569" s="27"/>
      <c r="N569" s="95"/>
      <c r="O569" s="111"/>
      <c r="P569" s="3"/>
      <c r="Q569" s="3"/>
      <c r="R569" s="3"/>
      <c r="S569" s="3"/>
      <c r="T569" s="3"/>
      <c r="U569" s="3"/>
      <c r="V569" s="3"/>
      <c r="W569" s="3"/>
      <c r="X569" s="3"/>
      <c r="Y569" s="3"/>
      <c r="Z569" s="3"/>
      <c r="AA569" s="3"/>
      <c r="AB569" s="3"/>
      <c r="AC569" s="3"/>
      <c r="AD569" s="3"/>
      <c r="AE569" s="3"/>
      <c r="AF569" s="3"/>
      <c r="AG569" s="3"/>
      <c r="AH569" s="3"/>
      <c r="AI569" s="3"/>
      <c r="AJ569" s="3"/>
    </row>
    <row r="570" spans="5:36" s="2" customFormat="1">
      <c r="E570" s="27"/>
      <c r="N570" s="95"/>
      <c r="O570" s="111"/>
      <c r="P570" s="3"/>
      <c r="Q570" s="3"/>
      <c r="R570" s="3"/>
      <c r="S570" s="3"/>
      <c r="T570" s="3"/>
      <c r="U570" s="3"/>
      <c r="V570" s="3"/>
      <c r="W570" s="3"/>
      <c r="X570" s="3"/>
      <c r="Y570" s="3"/>
      <c r="Z570" s="3"/>
      <c r="AA570" s="3"/>
      <c r="AB570" s="3"/>
      <c r="AC570" s="3"/>
      <c r="AD570" s="3"/>
      <c r="AE570" s="3"/>
      <c r="AF570" s="3"/>
      <c r="AG570" s="3"/>
      <c r="AH570" s="3"/>
      <c r="AI570" s="3"/>
      <c r="AJ570" s="3"/>
    </row>
    <row r="571" spans="5:36" s="2" customFormat="1">
      <c r="E571" s="27"/>
      <c r="N571" s="95"/>
      <c r="O571" s="111"/>
      <c r="P571" s="3"/>
      <c r="Q571" s="3"/>
      <c r="R571" s="3"/>
      <c r="S571" s="3"/>
      <c r="T571" s="3"/>
      <c r="U571" s="3"/>
      <c r="V571" s="3"/>
      <c r="W571" s="3"/>
      <c r="X571" s="3"/>
      <c r="Y571" s="3"/>
      <c r="Z571" s="3"/>
      <c r="AA571" s="3"/>
      <c r="AB571" s="3"/>
      <c r="AC571" s="3"/>
      <c r="AD571" s="3"/>
      <c r="AE571" s="3"/>
      <c r="AF571" s="3"/>
      <c r="AG571" s="3"/>
      <c r="AH571" s="3"/>
      <c r="AI571" s="3"/>
      <c r="AJ571" s="3"/>
    </row>
    <row r="572" spans="5:36" s="2" customFormat="1">
      <c r="E572" s="27"/>
      <c r="N572" s="95"/>
      <c r="O572" s="111"/>
      <c r="P572" s="3"/>
      <c r="Q572" s="3"/>
      <c r="R572" s="3"/>
      <c r="S572" s="3"/>
      <c r="T572" s="3"/>
      <c r="U572" s="3"/>
      <c r="V572" s="3"/>
      <c r="W572" s="3"/>
      <c r="X572" s="3"/>
      <c r="Y572" s="3"/>
      <c r="Z572" s="3"/>
      <c r="AA572" s="3"/>
      <c r="AB572" s="3"/>
      <c r="AC572" s="3"/>
      <c r="AD572" s="3"/>
      <c r="AE572" s="3"/>
      <c r="AF572" s="3"/>
      <c r="AG572" s="3"/>
      <c r="AH572" s="3"/>
      <c r="AI572" s="3"/>
      <c r="AJ572" s="3"/>
    </row>
    <row r="573" spans="5:36" s="2" customFormat="1">
      <c r="E573" s="27"/>
      <c r="N573" s="95"/>
      <c r="O573" s="111"/>
      <c r="P573" s="3"/>
      <c r="Q573" s="3"/>
      <c r="R573" s="3"/>
      <c r="S573" s="3"/>
      <c r="T573" s="3"/>
      <c r="U573" s="3"/>
      <c r="V573" s="3"/>
      <c r="W573" s="3"/>
      <c r="X573" s="3"/>
      <c r="Y573" s="3"/>
      <c r="Z573" s="3"/>
      <c r="AA573" s="3"/>
      <c r="AB573" s="3"/>
      <c r="AC573" s="3"/>
      <c r="AD573" s="3"/>
      <c r="AE573" s="3"/>
      <c r="AF573" s="3"/>
      <c r="AG573" s="3"/>
      <c r="AH573" s="3"/>
      <c r="AI573" s="3"/>
      <c r="AJ573" s="3"/>
    </row>
    <row r="574" spans="5:36" s="2" customFormat="1">
      <c r="E574" s="27"/>
      <c r="N574" s="95"/>
      <c r="O574" s="111"/>
      <c r="P574" s="3"/>
      <c r="Q574" s="3"/>
      <c r="R574" s="3"/>
      <c r="S574" s="3"/>
      <c r="T574" s="3"/>
      <c r="U574" s="3"/>
      <c r="V574" s="3"/>
      <c r="W574" s="3"/>
      <c r="X574" s="3"/>
      <c r="Y574" s="3"/>
      <c r="Z574" s="3"/>
      <c r="AA574" s="3"/>
      <c r="AB574" s="3"/>
      <c r="AC574" s="3"/>
      <c r="AD574" s="3"/>
      <c r="AE574" s="3"/>
      <c r="AF574" s="3"/>
      <c r="AG574" s="3"/>
      <c r="AH574" s="3"/>
      <c r="AI574" s="3"/>
      <c r="AJ574" s="3"/>
    </row>
    <row r="575" spans="5:36" s="2" customFormat="1">
      <c r="E575" s="27"/>
      <c r="N575" s="95"/>
      <c r="O575" s="111"/>
      <c r="P575" s="3"/>
      <c r="Q575" s="3"/>
      <c r="R575" s="3"/>
      <c r="S575" s="3"/>
      <c r="T575" s="3"/>
      <c r="U575" s="3"/>
      <c r="V575" s="3"/>
      <c r="W575" s="3"/>
      <c r="X575" s="3"/>
      <c r="Y575" s="3"/>
      <c r="Z575" s="3"/>
      <c r="AA575" s="3"/>
      <c r="AB575" s="3"/>
      <c r="AC575" s="3"/>
      <c r="AD575" s="3"/>
      <c r="AE575" s="3"/>
      <c r="AF575" s="3"/>
      <c r="AG575" s="3"/>
      <c r="AH575" s="3"/>
      <c r="AI575" s="3"/>
      <c r="AJ575" s="3"/>
    </row>
    <row r="576" spans="5:36" s="2" customFormat="1">
      <c r="E576" s="27"/>
      <c r="N576" s="95"/>
      <c r="O576" s="111"/>
      <c r="P576" s="3"/>
      <c r="Q576" s="3"/>
      <c r="R576" s="3"/>
      <c r="S576" s="3"/>
      <c r="T576" s="3"/>
      <c r="U576" s="3"/>
      <c r="V576" s="3"/>
      <c r="W576" s="3"/>
      <c r="X576" s="3"/>
      <c r="Y576" s="3"/>
      <c r="Z576" s="3"/>
      <c r="AA576" s="3"/>
      <c r="AB576" s="3"/>
      <c r="AC576" s="3"/>
      <c r="AD576" s="3"/>
      <c r="AE576" s="3"/>
      <c r="AF576" s="3"/>
      <c r="AG576" s="3"/>
      <c r="AH576" s="3"/>
      <c r="AI576" s="3"/>
      <c r="AJ576" s="3"/>
    </row>
    <row r="577" spans="5:36" s="2" customFormat="1">
      <c r="E577" s="27"/>
      <c r="N577" s="95"/>
      <c r="O577" s="111"/>
      <c r="P577" s="3"/>
      <c r="Q577" s="3"/>
      <c r="R577" s="3"/>
      <c r="S577" s="3"/>
      <c r="T577" s="3"/>
      <c r="U577" s="3"/>
      <c r="V577" s="3"/>
      <c r="W577" s="3"/>
      <c r="X577" s="3"/>
      <c r="Y577" s="3"/>
      <c r="Z577" s="3"/>
      <c r="AA577" s="3"/>
      <c r="AB577" s="3"/>
      <c r="AC577" s="3"/>
      <c r="AD577" s="3"/>
      <c r="AE577" s="3"/>
      <c r="AF577" s="3"/>
      <c r="AG577" s="3"/>
      <c r="AH577" s="3"/>
      <c r="AI577" s="3"/>
      <c r="AJ577" s="3"/>
    </row>
    <row r="578" spans="5:36" s="2" customFormat="1">
      <c r="E578" s="27"/>
      <c r="N578" s="95"/>
      <c r="O578" s="111"/>
      <c r="P578" s="3"/>
      <c r="Q578" s="3"/>
      <c r="R578" s="3"/>
      <c r="S578" s="3"/>
      <c r="T578" s="3"/>
      <c r="U578" s="3"/>
      <c r="V578" s="3"/>
      <c r="W578" s="3"/>
      <c r="X578" s="3"/>
      <c r="Y578" s="3"/>
      <c r="Z578" s="3"/>
      <c r="AA578" s="3"/>
      <c r="AB578" s="3"/>
      <c r="AC578" s="3"/>
      <c r="AD578" s="3"/>
      <c r="AE578" s="3"/>
      <c r="AF578" s="3"/>
      <c r="AG578" s="3"/>
      <c r="AH578" s="3"/>
      <c r="AI578" s="3"/>
      <c r="AJ578" s="3"/>
    </row>
    <row r="579" spans="5:36" s="2" customFormat="1">
      <c r="E579" s="27"/>
      <c r="N579" s="95"/>
      <c r="O579" s="111"/>
      <c r="P579" s="3"/>
      <c r="Q579" s="3"/>
      <c r="R579" s="3"/>
      <c r="S579" s="3"/>
      <c r="T579" s="3"/>
      <c r="U579" s="3"/>
      <c r="V579" s="3"/>
      <c r="W579" s="3"/>
      <c r="X579" s="3"/>
      <c r="Y579" s="3"/>
      <c r="Z579" s="3"/>
      <c r="AA579" s="3"/>
      <c r="AB579" s="3"/>
      <c r="AC579" s="3"/>
      <c r="AD579" s="3"/>
      <c r="AE579" s="3"/>
      <c r="AF579" s="3"/>
      <c r="AG579" s="3"/>
      <c r="AH579" s="3"/>
      <c r="AI579" s="3"/>
      <c r="AJ579" s="3"/>
    </row>
    <row r="580" spans="5:36" s="2" customFormat="1">
      <c r="E580" s="27"/>
      <c r="N580" s="95"/>
      <c r="O580" s="111"/>
      <c r="P580" s="3"/>
      <c r="Q580" s="3"/>
      <c r="R580" s="3"/>
      <c r="S580" s="3"/>
      <c r="T580" s="3"/>
      <c r="U580" s="3"/>
      <c r="V580" s="3"/>
      <c r="W580" s="3"/>
      <c r="X580" s="3"/>
      <c r="Y580" s="3"/>
      <c r="Z580" s="3"/>
      <c r="AA580" s="3"/>
      <c r="AB580" s="3"/>
      <c r="AC580" s="3"/>
      <c r="AD580" s="3"/>
      <c r="AE580" s="3"/>
      <c r="AF580" s="3"/>
      <c r="AG580" s="3"/>
      <c r="AH580" s="3"/>
      <c r="AI580" s="3"/>
      <c r="AJ580" s="3"/>
    </row>
    <row r="581" spans="5:36" s="2" customFormat="1">
      <c r="E581" s="27"/>
      <c r="N581" s="95"/>
      <c r="O581" s="111"/>
      <c r="P581" s="3"/>
      <c r="Q581" s="3"/>
      <c r="R581" s="3"/>
      <c r="S581" s="3"/>
      <c r="T581" s="3"/>
      <c r="U581" s="3"/>
      <c r="V581" s="3"/>
      <c r="W581" s="3"/>
      <c r="X581" s="3"/>
      <c r="Y581" s="3"/>
      <c r="Z581" s="3"/>
      <c r="AA581" s="3"/>
      <c r="AB581" s="3"/>
      <c r="AC581" s="3"/>
      <c r="AD581" s="3"/>
      <c r="AE581" s="3"/>
      <c r="AF581" s="3"/>
      <c r="AG581" s="3"/>
      <c r="AH581" s="3"/>
      <c r="AI581" s="3"/>
      <c r="AJ581" s="3"/>
    </row>
    <row r="582" spans="5:36" s="2" customFormat="1">
      <c r="E582" s="27"/>
      <c r="N582" s="95"/>
      <c r="O582" s="111"/>
      <c r="P582" s="3"/>
      <c r="Q582" s="3"/>
      <c r="R582" s="3"/>
      <c r="S582" s="3"/>
      <c r="T582" s="3"/>
      <c r="U582" s="3"/>
      <c r="V582" s="3"/>
      <c r="W582" s="3"/>
      <c r="X582" s="3"/>
      <c r="Y582" s="3"/>
      <c r="Z582" s="3"/>
      <c r="AA582" s="3"/>
      <c r="AB582" s="3"/>
      <c r="AC582" s="3"/>
      <c r="AD582" s="3"/>
      <c r="AE582" s="3"/>
      <c r="AF582" s="3"/>
      <c r="AG582" s="3"/>
      <c r="AH582" s="3"/>
      <c r="AI582" s="3"/>
      <c r="AJ582" s="3"/>
    </row>
    <row r="583" spans="5:36" s="2" customFormat="1">
      <c r="E583" s="27"/>
      <c r="N583" s="95"/>
      <c r="O583" s="111"/>
      <c r="P583" s="3"/>
      <c r="Q583" s="3"/>
      <c r="R583" s="3"/>
      <c r="S583" s="3"/>
      <c r="T583" s="3"/>
      <c r="U583" s="3"/>
      <c r="V583" s="3"/>
      <c r="W583" s="3"/>
      <c r="X583" s="3"/>
      <c r="Y583" s="3"/>
      <c r="Z583" s="3"/>
      <c r="AA583" s="3"/>
      <c r="AB583" s="3"/>
      <c r="AC583" s="3"/>
      <c r="AD583" s="3"/>
      <c r="AE583" s="3"/>
      <c r="AF583" s="3"/>
      <c r="AG583" s="3"/>
      <c r="AH583" s="3"/>
      <c r="AI583" s="3"/>
      <c r="AJ583" s="3"/>
    </row>
    <row r="584" spans="5:36" s="2" customFormat="1">
      <c r="E584" s="27"/>
      <c r="N584" s="95"/>
      <c r="O584" s="111"/>
      <c r="P584" s="3"/>
      <c r="Q584" s="3"/>
      <c r="R584" s="3"/>
      <c r="S584" s="3"/>
      <c r="T584" s="3"/>
      <c r="U584" s="3"/>
      <c r="V584" s="3"/>
      <c r="W584" s="3"/>
      <c r="X584" s="3"/>
      <c r="Y584" s="3"/>
      <c r="Z584" s="3"/>
      <c r="AA584" s="3"/>
      <c r="AB584" s="3"/>
      <c r="AC584" s="3"/>
      <c r="AD584" s="3"/>
      <c r="AE584" s="3"/>
      <c r="AF584" s="3"/>
      <c r="AG584" s="3"/>
      <c r="AH584" s="3"/>
      <c r="AI584" s="3"/>
      <c r="AJ584" s="3"/>
    </row>
    <row r="585" spans="5:36" s="2" customFormat="1">
      <c r="E585" s="27"/>
      <c r="N585" s="95"/>
      <c r="O585" s="111"/>
      <c r="P585" s="3"/>
      <c r="Q585" s="3"/>
      <c r="R585" s="3"/>
      <c r="S585" s="3"/>
      <c r="T585" s="3"/>
      <c r="U585" s="3"/>
      <c r="V585" s="3"/>
      <c r="W585" s="3"/>
      <c r="X585" s="3"/>
      <c r="Y585" s="3"/>
      <c r="Z585" s="3"/>
      <c r="AA585" s="3"/>
      <c r="AB585" s="3"/>
      <c r="AC585" s="3"/>
      <c r="AD585" s="3"/>
      <c r="AE585" s="3"/>
      <c r="AF585" s="3"/>
      <c r="AG585" s="3"/>
      <c r="AH585" s="3"/>
      <c r="AI585" s="3"/>
      <c r="AJ585" s="3"/>
    </row>
    <row r="586" spans="5:36" s="2" customFormat="1">
      <c r="E586" s="27"/>
      <c r="N586" s="95"/>
      <c r="O586" s="111"/>
      <c r="P586" s="3"/>
      <c r="Q586" s="3"/>
      <c r="R586" s="3"/>
      <c r="S586" s="3"/>
      <c r="T586" s="3"/>
      <c r="U586" s="3"/>
      <c r="V586" s="3"/>
      <c r="W586" s="3"/>
      <c r="X586" s="3"/>
      <c r="Y586" s="3"/>
      <c r="Z586" s="3"/>
      <c r="AA586" s="3"/>
      <c r="AB586" s="3"/>
      <c r="AC586" s="3"/>
      <c r="AD586" s="3"/>
      <c r="AE586" s="3"/>
      <c r="AF586" s="3"/>
      <c r="AG586" s="3"/>
      <c r="AH586" s="3"/>
      <c r="AI586" s="3"/>
      <c r="AJ586" s="3"/>
    </row>
    <row r="587" spans="5:36" s="2" customFormat="1">
      <c r="E587" s="27"/>
      <c r="N587" s="95"/>
      <c r="O587" s="111"/>
      <c r="P587" s="3"/>
      <c r="Q587" s="3"/>
      <c r="R587" s="3"/>
      <c r="S587" s="3"/>
      <c r="T587" s="3"/>
      <c r="U587" s="3"/>
      <c r="V587" s="3"/>
      <c r="W587" s="3"/>
      <c r="X587" s="3"/>
      <c r="Y587" s="3"/>
      <c r="Z587" s="3"/>
      <c r="AA587" s="3"/>
      <c r="AB587" s="3"/>
      <c r="AC587" s="3"/>
      <c r="AD587" s="3"/>
      <c r="AE587" s="3"/>
      <c r="AF587" s="3"/>
      <c r="AG587" s="3"/>
      <c r="AH587" s="3"/>
      <c r="AI587" s="3"/>
      <c r="AJ587" s="3"/>
    </row>
    <row r="588" spans="5:36" s="2" customFormat="1">
      <c r="E588" s="27"/>
      <c r="N588" s="95"/>
      <c r="O588" s="111"/>
      <c r="P588" s="3"/>
      <c r="Q588" s="3"/>
      <c r="R588" s="3"/>
      <c r="S588" s="3"/>
      <c r="T588" s="3"/>
      <c r="U588" s="3"/>
      <c r="V588" s="3"/>
      <c r="W588" s="3"/>
      <c r="X588" s="3"/>
      <c r="Y588" s="3"/>
      <c r="Z588" s="3"/>
      <c r="AA588" s="3"/>
      <c r="AB588" s="3"/>
      <c r="AC588" s="3"/>
      <c r="AD588" s="3"/>
      <c r="AE588" s="3"/>
      <c r="AF588" s="3"/>
      <c r="AG588" s="3"/>
      <c r="AH588" s="3"/>
      <c r="AI588" s="3"/>
      <c r="AJ588" s="3"/>
    </row>
    <row r="589" spans="5:36" s="2" customFormat="1">
      <c r="E589" s="27"/>
      <c r="N589" s="95"/>
      <c r="O589" s="111"/>
      <c r="P589" s="3"/>
      <c r="Q589" s="3"/>
      <c r="R589" s="3"/>
      <c r="S589" s="3"/>
      <c r="T589" s="3"/>
      <c r="U589" s="3"/>
      <c r="V589" s="3"/>
      <c r="W589" s="3"/>
      <c r="X589" s="3"/>
      <c r="Y589" s="3"/>
      <c r="Z589" s="3"/>
      <c r="AA589" s="3"/>
      <c r="AB589" s="3"/>
      <c r="AC589" s="3"/>
      <c r="AD589" s="3"/>
      <c r="AE589" s="3"/>
      <c r="AF589" s="3"/>
      <c r="AG589" s="3"/>
      <c r="AH589" s="3"/>
      <c r="AI589" s="3"/>
      <c r="AJ589" s="3"/>
    </row>
    <row r="590" spans="5:36" s="2" customFormat="1">
      <c r="E590" s="27"/>
      <c r="N590" s="95"/>
      <c r="O590" s="111"/>
      <c r="P590" s="3"/>
      <c r="Q590" s="3"/>
      <c r="R590" s="3"/>
      <c r="S590" s="3"/>
      <c r="T590" s="3"/>
      <c r="U590" s="3"/>
      <c r="V590" s="3"/>
      <c r="W590" s="3"/>
      <c r="X590" s="3"/>
      <c r="Y590" s="3"/>
      <c r="Z590" s="3"/>
      <c r="AA590" s="3"/>
      <c r="AB590" s="3"/>
      <c r="AC590" s="3"/>
      <c r="AD590" s="3"/>
      <c r="AE590" s="3"/>
      <c r="AF590" s="3"/>
      <c r="AG590" s="3"/>
      <c r="AH590" s="3"/>
      <c r="AI590" s="3"/>
      <c r="AJ590" s="3"/>
    </row>
    <row r="591" spans="5:36" s="2" customFormat="1">
      <c r="E591" s="27"/>
      <c r="N591" s="95"/>
      <c r="O591" s="111"/>
      <c r="P591" s="3"/>
      <c r="Q591" s="3"/>
      <c r="R591" s="3"/>
      <c r="S591" s="3"/>
      <c r="T591" s="3"/>
      <c r="U591" s="3"/>
      <c r="V591" s="3"/>
      <c r="W591" s="3"/>
      <c r="X591" s="3"/>
      <c r="Y591" s="3"/>
      <c r="Z591" s="3"/>
      <c r="AA591" s="3"/>
      <c r="AB591" s="3"/>
      <c r="AC591" s="3"/>
      <c r="AD591" s="3"/>
      <c r="AE591" s="3"/>
      <c r="AF591" s="3"/>
      <c r="AG591" s="3"/>
      <c r="AH591" s="3"/>
      <c r="AI591" s="3"/>
      <c r="AJ591" s="3"/>
    </row>
    <row r="592" spans="5:36" s="2" customFormat="1">
      <c r="E592" s="27"/>
      <c r="N592" s="95"/>
      <c r="O592" s="111"/>
      <c r="P592" s="3"/>
      <c r="Q592" s="3"/>
      <c r="R592" s="3"/>
      <c r="S592" s="3"/>
      <c r="T592" s="3"/>
      <c r="U592" s="3"/>
      <c r="V592" s="3"/>
      <c r="W592" s="3"/>
      <c r="X592" s="3"/>
      <c r="Y592" s="3"/>
      <c r="Z592" s="3"/>
      <c r="AA592" s="3"/>
      <c r="AB592" s="3"/>
      <c r="AC592" s="3"/>
      <c r="AD592" s="3"/>
      <c r="AE592" s="3"/>
      <c r="AF592" s="3"/>
      <c r="AG592" s="3"/>
      <c r="AH592" s="3"/>
      <c r="AI592" s="3"/>
      <c r="AJ592" s="3"/>
    </row>
    <row r="593" spans="5:36" s="2" customFormat="1">
      <c r="E593" s="27"/>
      <c r="N593" s="95"/>
      <c r="O593" s="111"/>
      <c r="P593" s="3"/>
      <c r="Q593" s="3"/>
      <c r="R593" s="3"/>
      <c r="S593" s="3"/>
      <c r="T593" s="3"/>
      <c r="U593" s="3"/>
      <c r="V593" s="3"/>
      <c r="W593" s="3"/>
      <c r="X593" s="3"/>
      <c r="Y593" s="3"/>
      <c r="Z593" s="3"/>
      <c r="AA593" s="3"/>
      <c r="AB593" s="3"/>
      <c r="AC593" s="3"/>
      <c r="AD593" s="3"/>
      <c r="AE593" s="3"/>
      <c r="AF593" s="3"/>
      <c r="AG593" s="3"/>
      <c r="AH593" s="3"/>
      <c r="AI593" s="3"/>
      <c r="AJ593" s="3"/>
    </row>
    <row r="594" spans="5:36" s="2" customFormat="1">
      <c r="E594" s="27"/>
      <c r="N594" s="95"/>
      <c r="O594" s="111"/>
      <c r="P594" s="3"/>
      <c r="Q594" s="3"/>
      <c r="R594" s="3"/>
      <c r="S594" s="3"/>
      <c r="T594" s="3"/>
      <c r="U594" s="3"/>
      <c r="V594" s="3"/>
      <c r="W594" s="3"/>
      <c r="X594" s="3"/>
      <c r="Y594" s="3"/>
      <c r="Z594" s="3"/>
      <c r="AA594" s="3"/>
      <c r="AB594" s="3"/>
      <c r="AC594" s="3"/>
      <c r="AD594" s="3"/>
      <c r="AE594" s="3"/>
      <c r="AF594" s="3"/>
      <c r="AG594" s="3"/>
      <c r="AH594" s="3"/>
      <c r="AI594" s="3"/>
      <c r="AJ594" s="3"/>
    </row>
    <row r="595" spans="5:36" s="2" customFormat="1">
      <c r="E595" s="27"/>
      <c r="N595" s="95"/>
      <c r="O595" s="111"/>
      <c r="P595" s="3"/>
      <c r="Q595" s="3"/>
      <c r="R595" s="3"/>
      <c r="S595" s="3"/>
      <c r="T595" s="3"/>
      <c r="U595" s="3"/>
      <c r="V595" s="3"/>
      <c r="W595" s="3"/>
      <c r="X595" s="3"/>
      <c r="Y595" s="3"/>
      <c r="Z595" s="3"/>
      <c r="AA595" s="3"/>
      <c r="AB595" s="3"/>
      <c r="AC595" s="3"/>
      <c r="AD595" s="3"/>
      <c r="AE595" s="3"/>
      <c r="AF595" s="3"/>
      <c r="AG595" s="3"/>
      <c r="AH595" s="3"/>
      <c r="AI595" s="3"/>
      <c r="AJ595" s="3"/>
    </row>
    <row r="596" spans="5:36" s="2" customFormat="1">
      <c r="E596" s="27"/>
      <c r="N596" s="95"/>
      <c r="O596" s="111"/>
      <c r="P596" s="3"/>
      <c r="Q596" s="3"/>
      <c r="R596" s="3"/>
      <c r="S596" s="3"/>
      <c r="T596" s="3"/>
      <c r="U596" s="3"/>
      <c r="V596" s="3"/>
      <c r="W596" s="3"/>
      <c r="X596" s="3"/>
      <c r="Y596" s="3"/>
      <c r="Z596" s="3"/>
      <c r="AA596" s="3"/>
      <c r="AB596" s="3"/>
      <c r="AC596" s="3"/>
      <c r="AD596" s="3"/>
      <c r="AE596" s="3"/>
      <c r="AF596" s="3"/>
      <c r="AG596" s="3"/>
      <c r="AH596" s="3"/>
      <c r="AI596" s="3"/>
      <c r="AJ596" s="3"/>
    </row>
    <row r="597" spans="5:36" s="2" customFormat="1">
      <c r="E597" s="27"/>
      <c r="N597" s="95"/>
      <c r="O597" s="111"/>
      <c r="P597" s="3"/>
      <c r="Q597" s="3"/>
      <c r="R597" s="3"/>
      <c r="S597" s="3"/>
      <c r="T597" s="3"/>
      <c r="U597" s="3"/>
      <c r="V597" s="3"/>
      <c r="W597" s="3"/>
      <c r="X597" s="3"/>
      <c r="Y597" s="3"/>
      <c r="Z597" s="3"/>
      <c r="AA597" s="3"/>
      <c r="AB597" s="3"/>
      <c r="AC597" s="3"/>
      <c r="AD597" s="3"/>
      <c r="AE597" s="3"/>
      <c r="AF597" s="3"/>
      <c r="AG597" s="3"/>
      <c r="AH597" s="3"/>
      <c r="AI597" s="3"/>
      <c r="AJ597" s="3"/>
    </row>
    <row r="598" spans="5:36" s="2" customFormat="1">
      <c r="E598" s="27"/>
      <c r="N598" s="95"/>
      <c r="O598" s="111"/>
      <c r="P598" s="3"/>
      <c r="Q598" s="3"/>
      <c r="R598" s="3"/>
      <c r="S598" s="3"/>
      <c r="T598" s="3"/>
      <c r="U598" s="3"/>
      <c r="V598" s="3"/>
      <c r="W598" s="3"/>
      <c r="X598" s="3"/>
      <c r="Y598" s="3"/>
      <c r="Z598" s="3"/>
      <c r="AA598" s="3"/>
      <c r="AB598" s="3"/>
      <c r="AC598" s="3"/>
      <c r="AD598" s="3"/>
      <c r="AE598" s="3"/>
      <c r="AF598" s="3"/>
      <c r="AG598" s="3"/>
      <c r="AH598" s="3"/>
      <c r="AI598" s="3"/>
      <c r="AJ598" s="3"/>
    </row>
    <row r="599" spans="5:36" s="2" customFormat="1">
      <c r="E599" s="27"/>
      <c r="N599" s="95"/>
      <c r="O599" s="111"/>
      <c r="P599" s="3"/>
      <c r="Q599" s="3"/>
      <c r="R599" s="3"/>
      <c r="S599" s="3"/>
      <c r="T599" s="3"/>
      <c r="U599" s="3"/>
      <c r="V599" s="3"/>
      <c r="W599" s="3"/>
      <c r="X599" s="3"/>
      <c r="Y599" s="3"/>
      <c r="Z599" s="3"/>
      <c r="AA599" s="3"/>
      <c r="AB599" s="3"/>
      <c r="AC599" s="3"/>
      <c r="AD599" s="3"/>
      <c r="AE599" s="3"/>
      <c r="AF599" s="3"/>
      <c r="AG599" s="3"/>
      <c r="AH599" s="3"/>
      <c r="AI599" s="3"/>
      <c r="AJ599" s="3"/>
    </row>
    <row r="600" spans="5:36" s="2" customFormat="1">
      <c r="E600" s="27"/>
      <c r="N600" s="95"/>
      <c r="O600" s="111"/>
      <c r="P600" s="3"/>
      <c r="Q600" s="3"/>
      <c r="R600" s="3"/>
      <c r="S600" s="3"/>
      <c r="T600" s="3"/>
      <c r="U600" s="3"/>
      <c r="V600" s="3"/>
      <c r="W600" s="3"/>
      <c r="X600" s="3"/>
      <c r="Y600" s="3"/>
      <c r="Z600" s="3"/>
      <c r="AA600" s="3"/>
      <c r="AB600" s="3"/>
      <c r="AC600" s="3"/>
      <c r="AD600" s="3"/>
      <c r="AE600" s="3"/>
      <c r="AF600" s="3"/>
      <c r="AG600" s="3"/>
      <c r="AH600" s="3"/>
      <c r="AI600" s="3"/>
      <c r="AJ600" s="3"/>
    </row>
    <row r="601" spans="5:36" s="2" customFormat="1">
      <c r="E601" s="27"/>
      <c r="N601" s="95"/>
      <c r="O601" s="111"/>
      <c r="P601" s="3"/>
      <c r="Q601" s="3"/>
      <c r="R601" s="3"/>
      <c r="S601" s="3"/>
      <c r="T601" s="3"/>
      <c r="U601" s="3"/>
      <c r="V601" s="3"/>
      <c r="W601" s="3"/>
      <c r="X601" s="3"/>
      <c r="Y601" s="3"/>
      <c r="Z601" s="3"/>
      <c r="AA601" s="3"/>
      <c r="AB601" s="3"/>
      <c r="AC601" s="3"/>
      <c r="AD601" s="3"/>
      <c r="AE601" s="3"/>
      <c r="AF601" s="3"/>
      <c r="AG601" s="3"/>
      <c r="AH601" s="3"/>
      <c r="AI601" s="3"/>
      <c r="AJ601" s="3"/>
    </row>
    <row r="602" spans="5:36" s="2" customFormat="1">
      <c r="E602" s="27"/>
      <c r="N602" s="95"/>
      <c r="O602" s="111"/>
      <c r="P602" s="3"/>
      <c r="Q602" s="3"/>
      <c r="R602" s="3"/>
      <c r="S602" s="3"/>
      <c r="T602" s="3"/>
      <c r="U602" s="3"/>
      <c r="V602" s="3"/>
      <c r="W602" s="3"/>
      <c r="X602" s="3"/>
      <c r="Y602" s="3"/>
      <c r="Z602" s="3"/>
      <c r="AA602" s="3"/>
      <c r="AB602" s="3"/>
      <c r="AC602" s="3"/>
      <c r="AD602" s="3"/>
      <c r="AE602" s="3"/>
      <c r="AF602" s="3"/>
      <c r="AG602" s="3"/>
      <c r="AH602" s="3"/>
      <c r="AI602" s="3"/>
      <c r="AJ602" s="3"/>
    </row>
    <row r="603" spans="5:36" s="2" customFormat="1">
      <c r="E603" s="27"/>
      <c r="N603" s="95"/>
      <c r="O603" s="111"/>
      <c r="P603" s="3"/>
      <c r="Q603" s="3"/>
      <c r="R603" s="3"/>
      <c r="S603" s="3"/>
      <c r="T603" s="3"/>
      <c r="U603" s="3"/>
      <c r="V603" s="3"/>
      <c r="W603" s="3"/>
      <c r="X603" s="3"/>
      <c r="Y603" s="3"/>
      <c r="Z603" s="3"/>
      <c r="AA603" s="3"/>
      <c r="AB603" s="3"/>
      <c r="AC603" s="3"/>
      <c r="AD603" s="3"/>
      <c r="AE603" s="3"/>
      <c r="AF603" s="3"/>
      <c r="AG603" s="3"/>
      <c r="AH603" s="3"/>
      <c r="AI603" s="3"/>
      <c r="AJ603" s="3"/>
    </row>
    <row r="604" spans="5:36" s="2" customFormat="1">
      <c r="E604" s="27"/>
      <c r="N604" s="95"/>
      <c r="O604" s="111"/>
      <c r="P604" s="3"/>
      <c r="Q604" s="3"/>
      <c r="R604" s="3"/>
      <c r="S604" s="3"/>
      <c r="T604" s="3"/>
      <c r="U604" s="3"/>
      <c r="V604" s="3"/>
      <c r="W604" s="3"/>
      <c r="X604" s="3"/>
      <c r="Y604" s="3"/>
      <c r="Z604" s="3"/>
      <c r="AA604" s="3"/>
      <c r="AB604" s="3"/>
      <c r="AC604" s="3"/>
      <c r="AD604" s="3"/>
      <c r="AE604" s="3"/>
      <c r="AF604" s="3"/>
      <c r="AG604" s="3"/>
      <c r="AH604" s="3"/>
      <c r="AI604" s="3"/>
      <c r="AJ604" s="3"/>
    </row>
    <row r="605" spans="5:36" s="2" customFormat="1">
      <c r="E605" s="27"/>
      <c r="N605" s="95"/>
      <c r="O605" s="111"/>
      <c r="P605" s="3"/>
      <c r="Q605" s="3"/>
      <c r="R605" s="3"/>
      <c r="S605" s="3"/>
      <c r="T605" s="3"/>
      <c r="U605" s="3"/>
      <c r="V605" s="3"/>
      <c r="W605" s="3"/>
      <c r="X605" s="3"/>
      <c r="Y605" s="3"/>
      <c r="Z605" s="3"/>
      <c r="AA605" s="3"/>
      <c r="AB605" s="3"/>
      <c r="AC605" s="3"/>
      <c r="AD605" s="3"/>
      <c r="AE605" s="3"/>
      <c r="AF605" s="3"/>
      <c r="AG605" s="3"/>
      <c r="AH605" s="3"/>
      <c r="AI605" s="3"/>
      <c r="AJ605" s="3"/>
    </row>
    <row r="606" spans="5:36" s="2" customFormat="1">
      <c r="E606" s="27"/>
      <c r="N606" s="95"/>
      <c r="O606" s="111"/>
      <c r="P606" s="3"/>
      <c r="Q606" s="3"/>
      <c r="R606" s="3"/>
      <c r="S606" s="3"/>
      <c r="T606" s="3"/>
      <c r="U606" s="3"/>
      <c r="V606" s="3"/>
      <c r="W606" s="3"/>
      <c r="X606" s="3"/>
      <c r="Y606" s="3"/>
      <c r="Z606" s="3"/>
      <c r="AA606" s="3"/>
      <c r="AB606" s="3"/>
      <c r="AC606" s="3"/>
      <c r="AD606" s="3"/>
      <c r="AE606" s="3"/>
      <c r="AF606" s="3"/>
      <c r="AG606" s="3"/>
      <c r="AH606" s="3"/>
      <c r="AI606" s="3"/>
      <c r="AJ606" s="3"/>
    </row>
    <row r="607" spans="5:36" s="2" customFormat="1">
      <c r="E607" s="27"/>
      <c r="N607" s="95"/>
      <c r="O607" s="111"/>
      <c r="P607" s="3"/>
      <c r="Q607" s="3"/>
      <c r="R607" s="3"/>
      <c r="S607" s="3"/>
      <c r="T607" s="3"/>
      <c r="U607" s="3"/>
      <c r="V607" s="3"/>
      <c r="W607" s="3"/>
      <c r="X607" s="3"/>
      <c r="Y607" s="3"/>
      <c r="Z607" s="3"/>
      <c r="AA607" s="3"/>
      <c r="AB607" s="3"/>
      <c r="AC607" s="3"/>
      <c r="AD607" s="3"/>
      <c r="AE607" s="3"/>
      <c r="AF607" s="3"/>
      <c r="AG607" s="3"/>
      <c r="AH607" s="3"/>
      <c r="AI607" s="3"/>
      <c r="AJ607" s="3"/>
    </row>
    <row r="608" spans="5:36" s="2" customFormat="1">
      <c r="E608" s="27"/>
      <c r="N608" s="95"/>
      <c r="O608" s="111"/>
      <c r="P608" s="3"/>
      <c r="Q608" s="3"/>
      <c r="R608" s="3"/>
      <c r="S608" s="3"/>
      <c r="T608" s="3"/>
      <c r="U608" s="3"/>
      <c r="V608" s="3"/>
      <c r="W608" s="3"/>
      <c r="X608" s="3"/>
      <c r="Y608" s="3"/>
      <c r="Z608" s="3"/>
      <c r="AA608" s="3"/>
      <c r="AB608" s="3"/>
      <c r="AC608" s="3"/>
      <c r="AD608" s="3"/>
      <c r="AE608" s="3"/>
      <c r="AF608" s="3"/>
      <c r="AG608" s="3"/>
      <c r="AH608" s="3"/>
      <c r="AI608" s="3"/>
      <c r="AJ608" s="3"/>
    </row>
    <row r="609" spans="5:36" s="2" customFormat="1">
      <c r="E609" s="27"/>
      <c r="N609" s="95"/>
      <c r="O609" s="111"/>
      <c r="P609" s="3"/>
      <c r="Q609" s="3"/>
      <c r="R609" s="3"/>
      <c r="S609" s="3"/>
      <c r="T609" s="3"/>
      <c r="U609" s="3"/>
      <c r="V609" s="3"/>
      <c r="W609" s="3"/>
      <c r="X609" s="3"/>
      <c r="Y609" s="3"/>
      <c r="Z609" s="3"/>
      <c r="AA609" s="3"/>
      <c r="AB609" s="3"/>
      <c r="AC609" s="3"/>
      <c r="AD609" s="3"/>
      <c r="AE609" s="3"/>
      <c r="AF609" s="3"/>
      <c r="AG609" s="3"/>
      <c r="AH609" s="3"/>
      <c r="AI609" s="3"/>
      <c r="AJ609" s="3"/>
    </row>
    <row r="610" spans="5:36" s="2" customFormat="1">
      <c r="E610" s="27"/>
      <c r="N610" s="95"/>
      <c r="O610" s="111"/>
      <c r="P610" s="3"/>
      <c r="Q610" s="3"/>
      <c r="R610" s="3"/>
      <c r="S610" s="3"/>
      <c r="T610" s="3"/>
      <c r="U610" s="3"/>
      <c r="V610" s="3"/>
      <c r="W610" s="3"/>
      <c r="X610" s="3"/>
      <c r="Y610" s="3"/>
      <c r="Z610" s="3"/>
      <c r="AA610" s="3"/>
      <c r="AB610" s="3"/>
      <c r="AC610" s="3"/>
      <c r="AD610" s="3"/>
      <c r="AE610" s="3"/>
      <c r="AF610" s="3"/>
      <c r="AG610" s="3"/>
      <c r="AH610" s="3"/>
      <c r="AI610" s="3"/>
      <c r="AJ610" s="3"/>
    </row>
    <row r="611" spans="5:36" s="2" customFormat="1">
      <c r="E611" s="27"/>
      <c r="N611" s="95"/>
      <c r="O611" s="111"/>
      <c r="P611" s="3"/>
      <c r="Q611" s="3"/>
      <c r="R611" s="3"/>
      <c r="S611" s="3"/>
      <c r="T611" s="3"/>
      <c r="U611" s="3"/>
      <c r="V611" s="3"/>
      <c r="W611" s="3"/>
      <c r="X611" s="3"/>
      <c r="Y611" s="3"/>
      <c r="Z611" s="3"/>
      <c r="AA611" s="3"/>
      <c r="AB611" s="3"/>
      <c r="AC611" s="3"/>
      <c r="AD611" s="3"/>
      <c r="AE611" s="3"/>
      <c r="AF611" s="3"/>
      <c r="AG611" s="3"/>
      <c r="AH611" s="3"/>
      <c r="AI611" s="3"/>
      <c r="AJ611" s="3"/>
    </row>
    <row r="612" spans="5:36" s="2" customFormat="1">
      <c r="E612" s="27"/>
      <c r="N612" s="95"/>
      <c r="O612" s="111"/>
      <c r="P612" s="3"/>
      <c r="Q612" s="3"/>
      <c r="R612" s="3"/>
      <c r="S612" s="3"/>
      <c r="T612" s="3"/>
      <c r="U612" s="3"/>
      <c r="V612" s="3"/>
      <c r="W612" s="3"/>
      <c r="X612" s="3"/>
      <c r="Y612" s="3"/>
      <c r="Z612" s="3"/>
      <c r="AA612" s="3"/>
      <c r="AB612" s="3"/>
      <c r="AC612" s="3"/>
      <c r="AD612" s="3"/>
      <c r="AE612" s="3"/>
      <c r="AF612" s="3"/>
      <c r="AG612" s="3"/>
      <c r="AH612" s="3"/>
      <c r="AI612" s="3"/>
      <c r="AJ612" s="3"/>
    </row>
    <row r="613" spans="5:36" s="2" customFormat="1">
      <c r="E613" s="27"/>
      <c r="N613" s="95"/>
      <c r="O613" s="111"/>
      <c r="P613" s="3"/>
      <c r="Q613" s="3"/>
      <c r="R613" s="3"/>
      <c r="S613" s="3"/>
      <c r="T613" s="3"/>
      <c r="U613" s="3"/>
      <c r="V613" s="3"/>
      <c r="W613" s="3"/>
      <c r="X613" s="3"/>
      <c r="Y613" s="3"/>
      <c r="Z613" s="3"/>
      <c r="AA613" s="3"/>
      <c r="AB613" s="3"/>
      <c r="AC613" s="3"/>
      <c r="AD613" s="3"/>
      <c r="AE613" s="3"/>
      <c r="AF613" s="3"/>
      <c r="AG613" s="3"/>
      <c r="AH613" s="3"/>
      <c r="AI613" s="3"/>
      <c r="AJ613" s="3"/>
    </row>
    <row r="614" spans="5:36" s="2" customFormat="1">
      <c r="E614" s="27"/>
      <c r="N614" s="95"/>
      <c r="O614" s="111"/>
      <c r="P614" s="3"/>
      <c r="Q614" s="3"/>
      <c r="R614" s="3"/>
      <c r="S614" s="3"/>
      <c r="T614" s="3"/>
      <c r="U614" s="3"/>
      <c r="V614" s="3"/>
      <c r="W614" s="3"/>
      <c r="X614" s="3"/>
      <c r="Y614" s="3"/>
      <c r="Z614" s="3"/>
      <c r="AA614" s="3"/>
      <c r="AB614" s="3"/>
      <c r="AC614" s="3"/>
      <c r="AD614" s="3"/>
      <c r="AE614" s="3"/>
      <c r="AF614" s="3"/>
      <c r="AG614" s="3"/>
      <c r="AH614" s="3"/>
      <c r="AI614" s="3"/>
      <c r="AJ614" s="3"/>
    </row>
    <row r="615" spans="5:36" s="2" customFormat="1">
      <c r="E615" s="27"/>
      <c r="N615" s="95"/>
      <c r="O615" s="111"/>
      <c r="P615" s="3"/>
      <c r="Q615" s="3"/>
      <c r="R615" s="3"/>
      <c r="S615" s="3"/>
      <c r="T615" s="3"/>
      <c r="U615" s="3"/>
      <c r="V615" s="3"/>
      <c r="W615" s="3"/>
      <c r="X615" s="3"/>
      <c r="Y615" s="3"/>
      <c r="Z615" s="3"/>
      <c r="AA615" s="3"/>
      <c r="AB615" s="3"/>
      <c r="AC615" s="3"/>
      <c r="AD615" s="3"/>
      <c r="AE615" s="3"/>
      <c r="AF615" s="3"/>
      <c r="AG615" s="3"/>
      <c r="AH615" s="3"/>
      <c r="AI615" s="3"/>
      <c r="AJ615" s="3"/>
    </row>
    <row r="616" spans="5:36" s="2" customFormat="1">
      <c r="E616" s="27"/>
      <c r="N616" s="95"/>
      <c r="O616" s="111"/>
      <c r="P616" s="3"/>
      <c r="Q616" s="3"/>
      <c r="R616" s="3"/>
      <c r="S616" s="3"/>
      <c r="T616" s="3"/>
      <c r="U616" s="3"/>
      <c r="V616" s="3"/>
      <c r="W616" s="3"/>
      <c r="X616" s="3"/>
      <c r="Y616" s="3"/>
      <c r="Z616" s="3"/>
      <c r="AA616" s="3"/>
      <c r="AB616" s="3"/>
      <c r="AC616" s="3"/>
      <c r="AD616" s="3"/>
      <c r="AE616" s="3"/>
      <c r="AF616" s="3"/>
      <c r="AG616" s="3"/>
      <c r="AH616" s="3"/>
      <c r="AI616" s="3"/>
      <c r="AJ616" s="3"/>
    </row>
    <row r="617" spans="5:36" s="2" customFormat="1">
      <c r="E617" s="27"/>
      <c r="N617" s="95"/>
      <c r="O617" s="111"/>
      <c r="P617" s="3"/>
      <c r="Q617" s="3"/>
      <c r="R617" s="3"/>
      <c r="S617" s="3"/>
      <c r="T617" s="3"/>
      <c r="U617" s="3"/>
      <c r="V617" s="3"/>
      <c r="W617" s="3"/>
      <c r="X617" s="3"/>
      <c r="Y617" s="3"/>
      <c r="Z617" s="3"/>
      <c r="AA617" s="3"/>
      <c r="AB617" s="3"/>
      <c r="AC617" s="3"/>
      <c r="AD617" s="3"/>
      <c r="AE617" s="3"/>
      <c r="AF617" s="3"/>
      <c r="AG617" s="3"/>
      <c r="AH617" s="3"/>
      <c r="AI617" s="3"/>
      <c r="AJ617" s="3"/>
    </row>
    <row r="618" spans="5:36" s="2" customFormat="1">
      <c r="E618" s="27"/>
      <c r="N618" s="95"/>
      <c r="O618" s="111"/>
      <c r="P618" s="3"/>
      <c r="Q618" s="3"/>
      <c r="R618" s="3"/>
      <c r="S618" s="3"/>
      <c r="T618" s="3"/>
      <c r="U618" s="3"/>
      <c r="V618" s="3"/>
      <c r="W618" s="3"/>
      <c r="X618" s="3"/>
      <c r="Y618" s="3"/>
      <c r="Z618" s="3"/>
      <c r="AA618" s="3"/>
      <c r="AB618" s="3"/>
      <c r="AC618" s="3"/>
      <c r="AD618" s="3"/>
      <c r="AE618" s="3"/>
      <c r="AF618" s="3"/>
      <c r="AG618" s="3"/>
      <c r="AH618" s="3"/>
      <c r="AI618" s="3"/>
      <c r="AJ618" s="3"/>
    </row>
    <row r="619" spans="5:36" s="2" customFormat="1">
      <c r="E619" s="27"/>
      <c r="N619" s="95"/>
      <c r="O619" s="111"/>
      <c r="P619" s="3"/>
      <c r="Q619" s="3"/>
      <c r="R619" s="3"/>
      <c r="S619" s="3"/>
      <c r="T619" s="3"/>
      <c r="U619" s="3"/>
      <c r="V619" s="3"/>
      <c r="W619" s="3"/>
      <c r="X619" s="3"/>
      <c r="Y619" s="3"/>
      <c r="Z619" s="3"/>
      <c r="AA619" s="3"/>
      <c r="AB619" s="3"/>
      <c r="AC619" s="3"/>
      <c r="AD619" s="3"/>
      <c r="AE619" s="3"/>
      <c r="AF619" s="3"/>
      <c r="AG619" s="3"/>
      <c r="AH619" s="3"/>
      <c r="AI619" s="3"/>
      <c r="AJ619" s="3"/>
    </row>
    <row r="620" spans="5:36" s="2" customFormat="1">
      <c r="E620" s="27"/>
      <c r="N620" s="95"/>
      <c r="O620" s="111"/>
      <c r="P620" s="3"/>
      <c r="Q620" s="3"/>
      <c r="R620" s="3"/>
      <c r="S620" s="3"/>
      <c r="T620" s="3"/>
      <c r="U620" s="3"/>
      <c r="V620" s="3"/>
      <c r="W620" s="3"/>
      <c r="X620" s="3"/>
      <c r="Y620" s="3"/>
      <c r="Z620" s="3"/>
      <c r="AA620" s="3"/>
      <c r="AB620" s="3"/>
      <c r="AC620" s="3"/>
      <c r="AD620" s="3"/>
      <c r="AE620" s="3"/>
      <c r="AF620" s="3"/>
      <c r="AG620" s="3"/>
      <c r="AH620" s="3"/>
      <c r="AI620" s="3"/>
      <c r="AJ620" s="3"/>
    </row>
    <row r="621" spans="5:36" s="2" customFormat="1">
      <c r="E621" s="27"/>
      <c r="N621" s="95"/>
      <c r="O621" s="111"/>
      <c r="P621" s="3"/>
      <c r="Q621" s="3"/>
      <c r="R621" s="3"/>
      <c r="S621" s="3"/>
      <c r="T621" s="3"/>
      <c r="U621" s="3"/>
      <c r="V621" s="3"/>
      <c r="W621" s="3"/>
      <c r="X621" s="3"/>
      <c r="Y621" s="3"/>
      <c r="Z621" s="3"/>
      <c r="AA621" s="3"/>
      <c r="AB621" s="3"/>
      <c r="AC621" s="3"/>
      <c r="AD621" s="3"/>
      <c r="AE621" s="3"/>
      <c r="AF621" s="3"/>
      <c r="AG621" s="3"/>
      <c r="AH621" s="3"/>
      <c r="AI621" s="3"/>
      <c r="AJ621" s="3"/>
    </row>
    <row r="622" spans="5:36" s="2" customFormat="1">
      <c r="E622" s="27"/>
      <c r="N622" s="95"/>
      <c r="O622" s="111"/>
      <c r="P622" s="3"/>
      <c r="Q622" s="3"/>
      <c r="R622" s="3"/>
      <c r="S622" s="3"/>
      <c r="T622" s="3"/>
      <c r="U622" s="3"/>
      <c r="V622" s="3"/>
      <c r="W622" s="3"/>
      <c r="X622" s="3"/>
      <c r="Y622" s="3"/>
      <c r="Z622" s="3"/>
      <c r="AA622" s="3"/>
      <c r="AB622" s="3"/>
      <c r="AC622" s="3"/>
      <c r="AD622" s="3"/>
      <c r="AE622" s="3"/>
      <c r="AF622" s="3"/>
      <c r="AG622" s="3"/>
      <c r="AH622" s="3"/>
      <c r="AI622" s="3"/>
      <c r="AJ622" s="3"/>
    </row>
    <row r="623" spans="5:36" s="2" customFormat="1">
      <c r="E623" s="27"/>
      <c r="N623" s="95"/>
      <c r="O623" s="111"/>
      <c r="P623" s="3"/>
      <c r="Q623" s="3"/>
      <c r="R623" s="3"/>
      <c r="S623" s="3"/>
      <c r="T623" s="3"/>
      <c r="U623" s="3"/>
      <c r="V623" s="3"/>
      <c r="W623" s="3"/>
      <c r="X623" s="3"/>
      <c r="Y623" s="3"/>
      <c r="Z623" s="3"/>
      <c r="AA623" s="3"/>
      <c r="AB623" s="3"/>
      <c r="AC623" s="3"/>
      <c r="AD623" s="3"/>
      <c r="AE623" s="3"/>
      <c r="AF623" s="3"/>
      <c r="AG623" s="3"/>
      <c r="AH623" s="3"/>
      <c r="AI623" s="3"/>
      <c r="AJ623" s="3"/>
    </row>
    <row r="624" spans="5:36" s="2" customFormat="1">
      <c r="E624" s="27"/>
      <c r="N624" s="95"/>
      <c r="O624" s="111"/>
      <c r="P624" s="3"/>
      <c r="Q624" s="3"/>
      <c r="R624" s="3"/>
      <c r="S624" s="3"/>
      <c r="T624" s="3"/>
      <c r="U624" s="3"/>
      <c r="V624" s="3"/>
      <c r="W624" s="3"/>
      <c r="X624" s="3"/>
      <c r="Y624" s="3"/>
      <c r="Z624" s="3"/>
      <c r="AA624" s="3"/>
      <c r="AB624" s="3"/>
      <c r="AC624" s="3"/>
      <c r="AD624" s="3"/>
      <c r="AE624" s="3"/>
      <c r="AF624" s="3"/>
      <c r="AG624" s="3"/>
      <c r="AH624" s="3"/>
      <c r="AI624" s="3"/>
      <c r="AJ624" s="3"/>
    </row>
    <row r="625" spans="5:36" s="2" customFormat="1">
      <c r="E625" s="27"/>
      <c r="N625" s="95"/>
      <c r="O625" s="111"/>
      <c r="P625" s="3"/>
      <c r="Q625" s="3"/>
      <c r="R625" s="3"/>
      <c r="S625" s="3"/>
      <c r="T625" s="3"/>
      <c r="U625" s="3"/>
      <c r="V625" s="3"/>
      <c r="W625" s="3"/>
      <c r="X625" s="3"/>
      <c r="Y625" s="3"/>
      <c r="Z625" s="3"/>
      <c r="AA625" s="3"/>
      <c r="AB625" s="3"/>
      <c r="AC625" s="3"/>
      <c r="AD625" s="3"/>
      <c r="AE625" s="3"/>
      <c r="AF625" s="3"/>
      <c r="AG625" s="3"/>
      <c r="AH625" s="3"/>
      <c r="AI625" s="3"/>
      <c r="AJ625" s="3"/>
    </row>
    <row r="626" spans="5:36" s="2" customFormat="1">
      <c r="E626" s="27"/>
      <c r="N626" s="95"/>
      <c r="O626" s="111"/>
      <c r="P626" s="3"/>
      <c r="Q626" s="3"/>
      <c r="R626" s="3"/>
      <c r="S626" s="3"/>
      <c r="T626" s="3"/>
      <c r="U626" s="3"/>
      <c r="V626" s="3"/>
      <c r="W626" s="3"/>
      <c r="X626" s="3"/>
      <c r="Y626" s="3"/>
      <c r="Z626" s="3"/>
      <c r="AA626" s="3"/>
      <c r="AB626" s="3"/>
      <c r="AC626" s="3"/>
      <c r="AD626" s="3"/>
      <c r="AE626" s="3"/>
      <c r="AF626" s="3"/>
      <c r="AG626" s="3"/>
      <c r="AH626" s="3"/>
      <c r="AI626" s="3"/>
      <c r="AJ626" s="3"/>
    </row>
    <row r="627" spans="5:36" s="2" customFormat="1">
      <c r="E627" s="27"/>
      <c r="N627" s="95"/>
      <c r="O627" s="111"/>
      <c r="P627" s="3"/>
      <c r="Q627" s="3"/>
      <c r="R627" s="3"/>
      <c r="S627" s="3"/>
      <c r="T627" s="3"/>
      <c r="U627" s="3"/>
      <c r="V627" s="3"/>
      <c r="W627" s="3"/>
      <c r="X627" s="3"/>
      <c r="Y627" s="3"/>
      <c r="Z627" s="3"/>
      <c r="AA627" s="3"/>
      <c r="AB627" s="3"/>
      <c r="AC627" s="3"/>
      <c r="AD627" s="3"/>
      <c r="AE627" s="3"/>
      <c r="AF627" s="3"/>
      <c r="AG627" s="3"/>
      <c r="AH627" s="3"/>
      <c r="AI627" s="3"/>
      <c r="AJ627" s="3"/>
    </row>
    <row r="628" spans="5:36" s="2" customFormat="1">
      <c r="E628" s="27"/>
      <c r="N628" s="95"/>
      <c r="O628" s="111"/>
      <c r="P628" s="3"/>
      <c r="Q628" s="3"/>
      <c r="R628" s="3"/>
      <c r="S628" s="3"/>
      <c r="T628" s="3"/>
      <c r="U628" s="3"/>
      <c r="V628" s="3"/>
      <c r="W628" s="3"/>
      <c r="X628" s="3"/>
      <c r="Y628" s="3"/>
      <c r="Z628" s="3"/>
      <c r="AA628" s="3"/>
      <c r="AB628" s="3"/>
      <c r="AC628" s="3"/>
      <c r="AD628" s="3"/>
      <c r="AE628" s="3"/>
      <c r="AF628" s="3"/>
      <c r="AG628" s="3"/>
      <c r="AH628" s="3"/>
      <c r="AI628" s="3"/>
      <c r="AJ628" s="3"/>
    </row>
    <row r="629" spans="5:36" s="2" customFormat="1">
      <c r="E629" s="27"/>
      <c r="N629" s="95"/>
      <c r="O629" s="111"/>
      <c r="P629" s="3"/>
      <c r="Q629" s="3"/>
      <c r="R629" s="3"/>
      <c r="S629" s="3"/>
      <c r="T629" s="3"/>
      <c r="U629" s="3"/>
      <c r="V629" s="3"/>
      <c r="W629" s="3"/>
      <c r="X629" s="3"/>
      <c r="Y629" s="3"/>
      <c r="Z629" s="3"/>
      <c r="AA629" s="3"/>
      <c r="AB629" s="3"/>
      <c r="AC629" s="3"/>
      <c r="AD629" s="3"/>
      <c r="AE629" s="3"/>
      <c r="AF629" s="3"/>
      <c r="AG629" s="3"/>
      <c r="AH629" s="3"/>
      <c r="AI629" s="3"/>
      <c r="AJ629" s="3"/>
    </row>
    <row r="630" spans="5:36" s="2" customFormat="1">
      <c r="E630" s="27"/>
      <c r="N630" s="95"/>
      <c r="O630" s="111"/>
      <c r="P630" s="3"/>
      <c r="Q630" s="3"/>
      <c r="R630" s="3"/>
      <c r="S630" s="3"/>
      <c r="T630" s="3"/>
      <c r="U630" s="3"/>
      <c r="V630" s="3"/>
      <c r="W630" s="3"/>
      <c r="X630" s="3"/>
      <c r="Y630" s="3"/>
      <c r="Z630" s="3"/>
      <c r="AA630" s="3"/>
      <c r="AB630" s="3"/>
      <c r="AC630" s="3"/>
      <c r="AD630" s="3"/>
      <c r="AE630" s="3"/>
      <c r="AF630" s="3"/>
      <c r="AG630" s="3"/>
      <c r="AH630" s="3"/>
      <c r="AI630" s="3"/>
      <c r="AJ630" s="3"/>
    </row>
    <row r="631" spans="5:36" s="2" customFormat="1">
      <c r="E631" s="27"/>
      <c r="N631" s="95"/>
      <c r="O631" s="111"/>
      <c r="P631" s="3"/>
      <c r="Q631" s="3"/>
      <c r="R631" s="3"/>
      <c r="S631" s="3"/>
      <c r="T631" s="3"/>
      <c r="U631" s="3"/>
      <c r="V631" s="3"/>
      <c r="W631" s="3"/>
      <c r="X631" s="3"/>
      <c r="Y631" s="3"/>
      <c r="Z631" s="3"/>
      <c r="AA631" s="3"/>
      <c r="AB631" s="3"/>
      <c r="AC631" s="3"/>
      <c r="AD631" s="3"/>
      <c r="AE631" s="3"/>
      <c r="AF631" s="3"/>
      <c r="AG631" s="3"/>
      <c r="AH631" s="3"/>
      <c r="AI631" s="3"/>
      <c r="AJ631" s="3"/>
    </row>
    <row r="632" spans="5:36" s="2" customFormat="1">
      <c r="E632" s="27"/>
      <c r="N632" s="95"/>
      <c r="O632" s="111"/>
      <c r="P632" s="3"/>
      <c r="Q632" s="3"/>
      <c r="R632" s="3"/>
      <c r="S632" s="3"/>
      <c r="T632" s="3"/>
      <c r="U632" s="3"/>
      <c r="V632" s="3"/>
      <c r="W632" s="3"/>
      <c r="X632" s="3"/>
      <c r="Y632" s="3"/>
      <c r="Z632" s="3"/>
      <c r="AA632" s="3"/>
      <c r="AB632" s="3"/>
      <c r="AC632" s="3"/>
      <c r="AD632" s="3"/>
      <c r="AE632" s="3"/>
      <c r="AF632" s="3"/>
      <c r="AG632" s="3"/>
      <c r="AH632" s="3"/>
      <c r="AI632" s="3"/>
      <c r="AJ632" s="3"/>
    </row>
    <row r="633" spans="5:36" s="2" customFormat="1">
      <c r="E633" s="27"/>
      <c r="N633" s="95"/>
      <c r="O633" s="111"/>
      <c r="P633" s="3"/>
      <c r="Q633" s="3"/>
      <c r="R633" s="3"/>
      <c r="S633" s="3"/>
      <c r="T633" s="3"/>
      <c r="U633" s="3"/>
      <c r="V633" s="3"/>
      <c r="W633" s="3"/>
      <c r="X633" s="3"/>
      <c r="Y633" s="3"/>
      <c r="Z633" s="3"/>
      <c r="AA633" s="3"/>
      <c r="AB633" s="3"/>
      <c r="AC633" s="3"/>
      <c r="AD633" s="3"/>
      <c r="AE633" s="3"/>
      <c r="AF633" s="3"/>
      <c r="AG633" s="3"/>
      <c r="AH633" s="3"/>
      <c r="AI633" s="3"/>
      <c r="AJ633" s="3"/>
    </row>
    <row r="634" spans="5:36" s="2" customFormat="1">
      <c r="E634" s="27"/>
      <c r="N634" s="95"/>
      <c r="O634" s="111"/>
      <c r="P634" s="3"/>
      <c r="Q634" s="3"/>
      <c r="R634" s="3"/>
      <c r="S634" s="3"/>
      <c r="T634" s="3"/>
      <c r="U634" s="3"/>
      <c r="V634" s="3"/>
      <c r="W634" s="3"/>
      <c r="X634" s="3"/>
      <c r="Y634" s="3"/>
      <c r="Z634" s="3"/>
      <c r="AA634" s="3"/>
      <c r="AB634" s="3"/>
      <c r="AC634" s="3"/>
      <c r="AD634" s="3"/>
      <c r="AE634" s="3"/>
      <c r="AF634" s="3"/>
      <c r="AG634" s="3"/>
      <c r="AH634" s="3"/>
      <c r="AI634" s="3"/>
      <c r="AJ634" s="3"/>
    </row>
    <row r="635" spans="5:36" s="2" customFormat="1">
      <c r="E635" s="27"/>
      <c r="N635" s="95"/>
      <c r="O635" s="111"/>
      <c r="P635" s="3"/>
      <c r="Q635" s="3"/>
      <c r="R635" s="3"/>
      <c r="S635" s="3"/>
      <c r="T635" s="3"/>
      <c r="U635" s="3"/>
      <c r="V635" s="3"/>
      <c r="W635" s="3"/>
      <c r="X635" s="3"/>
      <c r="Y635" s="3"/>
      <c r="Z635" s="3"/>
      <c r="AA635" s="3"/>
      <c r="AB635" s="3"/>
      <c r="AC635" s="3"/>
      <c r="AD635" s="3"/>
      <c r="AE635" s="3"/>
      <c r="AF635" s="3"/>
      <c r="AG635" s="3"/>
      <c r="AH635" s="3"/>
      <c r="AI635" s="3"/>
      <c r="AJ635" s="3"/>
    </row>
    <row r="636" spans="5:36" s="2" customFormat="1">
      <c r="E636" s="27"/>
      <c r="N636" s="95"/>
      <c r="O636" s="111"/>
      <c r="P636" s="3"/>
      <c r="Q636" s="3"/>
      <c r="R636" s="3"/>
      <c r="S636" s="3"/>
      <c r="T636" s="3"/>
      <c r="U636" s="3"/>
      <c r="V636" s="3"/>
      <c r="W636" s="3"/>
      <c r="X636" s="3"/>
      <c r="Y636" s="3"/>
      <c r="Z636" s="3"/>
      <c r="AA636" s="3"/>
      <c r="AB636" s="3"/>
      <c r="AC636" s="3"/>
      <c r="AD636" s="3"/>
      <c r="AE636" s="3"/>
      <c r="AF636" s="3"/>
      <c r="AG636" s="3"/>
      <c r="AH636" s="3"/>
      <c r="AI636" s="3"/>
      <c r="AJ636" s="3"/>
    </row>
    <row r="637" spans="5:36" s="2" customFormat="1">
      <c r="E637" s="27"/>
      <c r="N637" s="95"/>
      <c r="O637" s="111"/>
      <c r="P637" s="3"/>
      <c r="Q637" s="3"/>
      <c r="R637" s="3"/>
      <c r="S637" s="3"/>
      <c r="T637" s="3"/>
      <c r="U637" s="3"/>
      <c r="V637" s="3"/>
      <c r="W637" s="3"/>
      <c r="X637" s="3"/>
      <c r="Y637" s="3"/>
      <c r="Z637" s="3"/>
      <c r="AA637" s="3"/>
      <c r="AB637" s="3"/>
      <c r="AC637" s="3"/>
      <c r="AD637" s="3"/>
      <c r="AE637" s="3"/>
      <c r="AF637" s="3"/>
      <c r="AG637" s="3"/>
      <c r="AH637" s="3"/>
      <c r="AI637" s="3"/>
      <c r="AJ637" s="3"/>
    </row>
    <row r="638" spans="5:36" s="2" customFormat="1">
      <c r="E638" s="27"/>
      <c r="N638" s="95"/>
      <c r="O638" s="111"/>
      <c r="P638" s="3"/>
      <c r="Q638" s="3"/>
      <c r="R638" s="3"/>
      <c r="S638" s="3"/>
      <c r="T638" s="3"/>
      <c r="U638" s="3"/>
      <c r="V638" s="3"/>
      <c r="W638" s="3"/>
      <c r="X638" s="3"/>
      <c r="Y638" s="3"/>
      <c r="Z638" s="3"/>
      <c r="AA638" s="3"/>
      <c r="AB638" s="3"/>
      <c r="AC638" s="3"/>
      <c r="AD638" s="3"/>
      <c r="AE638" s="3"/>
      <c r="AF638" s="3"/>
      <c r="AG638" s="3"/>
      <c r="AH638" s="3"/>
      <c r="AI638" s="3"/>
      <c r="AJ638" s="3"/>
    </row>
    <row r="639" spans="5:36" s="2" customFormat="1">
      <c r="E639" s="27"/>
      <c r="N639" s="95"/>
      <c r="O639" s="111"/>
      <c r="P639" s="3"/>
      <c r="Q639" s="3"/>
      <c r="R639" s="3"/>
      <c r="S639" s="3"/>
      <c r="T639" s="3"/>
      <c r="U639" s="3"/>
      <c r="V639" s="3"/>
      <c r="W639" s="3"/>
      <c r="X639" s="3"/>
      <c r="Y639" s="3"/>
      <c r="Z639" s="3"/>
      <c r="AA639" s="3"/>
      <c r="AB639" s="3"/>
      <c r="AC639" s="3"/>
      <c r="AD639" s="3"/>
      <c r="AE639" s="3"/>
      <c r="AF639" s="3"/>
      <c r="AG639" s="3"/>
      <c r="AH639" s="3"/>
      <c r="AI639" s="3"/>
      <c r="AJ639" s="3"/>
    </row>
    <row r="640" spans="5:36" s="2" customFormat="1">
      <c r="E640" s="27"/>
      <c r="N640" s="95"/>
      <c r="O640" s="111"/>
      <c r="P640" s="3"/>
      <c r="Q640" s="3"/>
      <c r="R640" s="3"/>
      <c r="S640" s="3"/>
      <c r="T640" s="3"/>
      <c r="U640" s="3"/>
      <c r="V640" s="3"/>
      <c r="W640" s="3"/>
      <c r="X640" s="3"/>
      <c r="Y640" s="3"/>
      <c r="Z640" s="3"/>
      <c r="AA640" s="3"/>
      <c r="AB640" s="3"/>
      <c r="AC640" s="3"/>
      <c r="AD640" s="3"/>
      <c r="AE640" s="3"/>
      <c r="AF640" s="3"/>
      <c r="AG640" s="3"/>
      <c r="AH640" s="3"/>
      <c r="AI640" s="3"/>
      <c r="AJ640" s="3"/>
    </row>
    <row r="641" spans="5:36" s="2" customFormat="1">
      <c r="E641" s="27"/>
      <c r="N641" s="95"/>
      <c r="O641" s="111"/>
      <c r="P641" s="3"/>
      <c r="Q641" s="3"/>
      <c r="R641" s="3"/>
      <c r="S641" s="3"/>
      <c r="T641" s="3"/>
      <c r="U641" s="3"/>
      <c r="V641" s="3"/>
      <c r="W641" s="3"/>
      <c r="X641" s="3"/>
      <c r="Y641" s="3"/>
      <c r="Z641" s="3"/>
      <c r="AA641" s="3"/>
      <c r="AB641" s="3"/>
      <c r="AC641" s="3"/>
      <c r="AD641" s="3"/>
      <c r="AE641" s="3"/>
      <c r="AF641" s="3"/>
      <c r="AG641" s="3"/>
      <c r="AH641" s="3"/>
      <c r="AI641" s="3"/>
      <c r="AJ641" s="3"/>
    </row>
    <row r="642" spans="5:36" s="2" customFormat="1">
      <c r="E642" s="27"/>
      <c r="N642" s="95"/>
      <c r="O642" s="111"/>
      <c r="P642" s="3"/>
      <c r="Q642" s="3"/>
      <c r="R642" s="3"/>
      <c r="S642" s="3"/>
      <c r="T642" s="3"/>
      <c r="U642" s="3"/>
      <c r="V642" s="3"/>
      <c r="W642" s="3"/>
      <c r="X642" s="3"/>
      <c r="Y642" s="3"/>
      <c r="Z642" s="3"/>
      <c r="AA642" s="3"/>
      <c r="AB642" s="3"/>
      <c r="AC642" s="3"/>
      <c r="AD642" s="3"/>
      <c r="AE642" s="3"/>
      <c r="AF642" s="3"/>
      <c r="AG642" s="3"/>
      <c r="AH642" s="3"/>
      <c r="AI642" s="3"/>
      <c r="AJ642" s="3"/>
    </row>
    <row r="643" spans="5:36" s="2" customFormat="1">
      <c r="E643" s="27"/>
      <c r="N643" s="95"/>
      <c r="O643" s="111"/>
      <c r="P643" s="3"/>
      <c r="Q643" s="3"/>
      <c r="R643" s="3"/>
      <c r="S643" s="3"/>
      <c r="T643" s="3"/>
      <c r="U643" s="3"/>
      <c r="V643" s="3"/>
      <c r="W643" s="3"/>
      <c r="X643" s="3"/>
      <c r="Y643" s="3"/>
      <c r="Z643" s="3"/>
      <c r="AA643" s="3"/>
      <c r="AB643" s="3"/>
      <c r="AC643" s="3"/>
      <c r="AD643" s="3"/>
      <c r="AE643" s="3"/>
      <c r="AF643" s="3"/>
      <c r="AG643" s="3"/>
      <c r="AH643" s="3"/>
      <c r="AI643" s="3"/>
      <c r="AJ643" s="3"/>
    </row>
    <row r="644" spans="5:36" s="2" customFormat="1">
      <c r="E644" s="27"/>
      <c r="N644" s="95"/>
      <c r="O644" s="111"/>
      <c r="P644" s="3"/>
      <c r="Q644" s="3"/>
      <c r="R644" s="3"/>
      <c r="S644" s="3"/>
      <c r="T644" s="3"/>
      <c r="U644" s="3"/>
      <c r="V644" s="3"/>
      <c r="W644" s="3"/>
      <c r="X644" s="3"/>
      <c r="Y644" s="3"/>
      <c r="Z644" s="3"/>
      <c r="AA644" s="3"/>
      <c r="AB644" s="3"/>
      <c r="AC644" s="3"/>
      <c r="AD644" s="3"/>
      <c r="AE644" s="3"/>
      <c r="AF644" s="3"/>
      <c r="AG644" s="3"/>
      <c r="AH644" s="3"/>
      <c r="AI644" s="3"/>
      <c r="AJ644" s="3"/>
    </row>
    <row r="645" spans="5:36" s="2" customFormat="1">
      <c r="E645" s="27"/>
      <c r="N645" s="95"/>
      <c r="O645" s="111"/>
      <c r="P645" s="3"/>
      <c r="Q645" s="3"/>
      <c r="R645" s="3"/>
      <c r="S645" s="3"/>
      <c r="T645" s="3"/>
      <c r="U645" s="3"/>
      <c r="V645" s="3"/>
      <c r="W645" s="3"/>
      <c r="X645" s="3"/>
      <c r="Y645" s="3"/>
      <c r="Z645" s="3"/>
      <c r="AA645" s="3"/>
      <c r="AB645" s="3"/>
      <c r="AC645" s="3"/>
      <c r="AD645" s="3"/>
      <c r="AE645" s="3"/>
      <c r="AF645" s="3"/>
      <c r="AG645" s="3"/>
      <c r="AH645" s="3"/>
      <c r="AI645" s="3"/>
      <c r="AJ645" s="3"/>
    </row>
    <row r="646" spans="5:36" s="2" customFormat="1">
      <c r="E646" s="27"/>
      <c r="N646" s="95"/>
      <c r="O646" s="111"/>
      <c r="P646" s="3"/>
      <c r="Q646" s="3"/>
      <c r="R646" s="3"/>
      <c r="S646" s="3"/>
      <c r="T646" s="3"/>
      <c r="U646" s="3"/>
      <c r="V646" s="3"/>
      <c r="W646" s="3"/>
      <c r="X646" s="3"/>
      <c r="Y646" s="3"/>
      <c r="Z646" s="3"/>
      <c r="AA646" s="3"/>
      <c r="AB646" s="3"/>
      <c r="AC646" s="3"/>
      <c r="AD646" s="3"/>
      <c r="AE646" s="3"/>
      <c r="AF646" s="3"/>
      <c r="AG646" s="3"/>
      <c r="AH646" s="3"/>
      <c r="AI646" s="3"/>
      <c r="AJ646" s="3"/>
    </row>
    <row r="647" spans="5:36" s="2" customFormat="1">
      <c r="E647" s="27"/>
      <c r="N647" s="95"/>
      <c r="O647" s="111"/>
      <c r="P647" s="3"/>
      <c r="Q647" s="3"/>
      <c r="R647" s="3"/>
      <c r="S647" s="3"/>
      <c r="T647" s="3"/>
      <c r="U647" s="3"/>
      <c r="V647" s="3"/>
      <c r="W647" s="3"/>
      <c r="X647" s="3"/>
      <c r="Y647" s="3"/>
      <c r="Z647" s="3"/>
      <c r="AA647" s="3"/>
      <c r="AB647" s="3"/>
      <c r="AC647" s="3"/>
      <c r="AD647" s="3"/>
      <c r="AE647" s="3"/>
      <c r="AF647" s="3"/>
      <c r="AG647" s="3"/>
      <c r="AH647" s="3"/>
      <c r="AI647" s="3"/>
      <c r="AJ647" s="3"/>
    </row>
    <row r="648" spans="5:36" s="2" customFormat="1">
      <c r="E648" s="27"/>
      <c r="N648" s="95"/>
      <c r="O648" s="111"/>
      <c r="P648" s="3"/>
      <c r="Q648" s="3"/>
      <c r="R648" s="3"/>
      <c r="S648" s="3"/>
      <c r="T648" s="3"/>
      <c r="U648" s="3"/>
      <c r="V648" s="3"/>
      <c r="W648" s="3"/>
      <c r="X648" s="3"/>
      <c r="Y648" s="3"/>
      <c r="Z648" s="3"/>
      <c r="AA648" s="3"/>
      <c r="AB648" s="3"/>
      <c r="AC648" s="3"/>
      <c r="AD648" s="3"/>
      <c r="AE648" s="3"/>
      <c r="AF648" s="3"/>
      <c r="AG648" s="3"/>
      <c r="AH648" s="3"/>
      <c r="AI648" s="3"/>
      <c r="AJ648" s="3"/>
    </row>
    <row r="649" spans="5:36" s="2" customFormat="1">
      <c r="E649" s="27"/>
      <c r="N649" s="95"/>
      <c r="O649" s="111"/>
      <c r="P649" s="3"/>
      <c r="Q649" s="3"/>
      <c r="R649" s="3"/>
      <c r="S649" s="3"/>
      <c r="T649" s="3"/>
      <c r="U649" s="3"/>
      <c r="V649" s="3"/>
      <c r="W649" s="3"/>
      <c r="X649" s="3"/>
      <c r="Y649" s="3"/>
      <c r="Z649" s="3"/>
      <c r="AA649" s="3"/>
      <c r="AB649" s="3"/>
      <c r="AC649" s="3"/>
      <c r="AD649" s="3"/>
      <c r="AE649" s="3"/>
      <c r="AF649" s="3"/>
      <c r="AG649" s="3"/>
      <c r="AH649" s="3"/>
      <c r="AI649" s="3"/>
      <c r="AJ649" s="3"/>
    </row>
    <row r="650" spans="5:36" s="2" customFormat="1">
      <c r="E650" s="27"/>
      <c r="N650" s="95"/>
      <c r="O650" s="111"/>
      <c r="P650" s="3"/>
      <c r="Q650" s="3"/>
      <c r="R650" s="3"/>
      <c r="S650" s="3"/>
      <c r="T650" s="3"/>
      <c r="U650" s="3"/>
      <c r="V650" s="3"/>
      <c r="W650" s="3"/>
      <c r="X650" s="3"/>
      <c r="Y650" s="3"/>
      <c r="Z650" s="3"/>
      <c r="AA650" s="3"/>
      <c r="AB650" s="3"/>
      <c r="AC650" s="3"/>
      <c r="AD650" s="3"/>
      <c r="AE650" s="3"/>
      <c r="AF650" s="3"/>
      <c r="AG650" s="3"/>
      <c r="AH650" s="3"/>
      <c r="AI650" s="3"/>
      <c r="AJ650" s="3"/>
    </row>
    <row r="651" spans="5:36" s="2" customFormat="1">
      <c r="E651" s="27"/>
      <c r="N651" s="95"/>
      <c r="O651" s="111"/>
      <c r="P651" s="3"/>
      <c r="Q651" s="3"/>
      <c r="R651" s="3"/>
      <c r="S651" s="3"/>
      <c r="T651" s="3"/>
      <c r="U651" s="3"/>
      <c r="V651" s="3"/>
      <c r="W651" s="3"/>
      <c r="X651" s="3"/>
      <c r="Y651" s="3"/>
      <c r="Z651" s="3"/>
      <c r="AA651" s="3"/>
      <c r="AB651" s="3"/>
      <c r="AC651" s="3"/>
      <c r="AD651" s="3"/>
      <c r="AE651" s="3"/>
      <c r="AF651" s="3"/>
      <c r="AG651" s="3"/>
      <c r="AH651" s="3"/>
      <c r="AI651" s="3"/>
      <c r="AJ651" s="3"/>
    </row>
    <row r="652" spans="5:36" s="2" customFormat="1">
      <c r="E652" s="27"/>
      <c r="N652" s="95"/>
      <c r="O652" s="111"/>
      <c r="P652" s="3"/>
      <c r="Q652" s="3"/>
      <c r="R652" s="3"/>
      <c r="S652" s="3"/>
      <c r="T652" s="3"/>
      <c r="U652" s="3"/>
      <c r="V652" s="3"/>
      <c r="W652" s="3"/>
      <c r="X652" s="3"/>
      <c r="Y652" s="3"/>
      <c r="Z652" s="3"/>
      <c r="AA652" s="3"/>
      <c r="AB652" s="3"/>
      <c r="AC652" s="3"/>
      <c r="AD652" s="3"/>
      <c r="AE652" s="3"/>
      <c r="AF652" s="3"/>
      <c r="AG652" s="3"/>
      <c r="AH652" s="3"/>
      <c r="AI652" s="3"/>
      <c r="AJ652" s="3"/>
    </row>
    <row r="653" spans="5:36" s="2" customFormat="1">
      <c r="E653" s="27"/>
      <c r="N653" s="95"/>
      <c r="O653" s="111"/>
      <c r="P653" s="3"/>
      <c r="Q653" s="3"/>
      <c r="R653" s="3"/>
      <c r="S653" s="3"/>
      <c r="T653" s="3"/>
      <c r="U653" s="3"/>
      <c r="V653" s="3"/>
      <c r="W653" s="3"/>
      <c r="X653" s="3"/>
      <c r="Y653" s="3"/>
      <c r="Z653" s="3"/>
      <c r="AA653" s="3"/>
      <c r="AB653" s="3"/>
      <c r="AC653" s="3"/>
      <c r="AD653" s="3"/>
      <c r="AE653" s="3"/>
      <c r="AF653" s="3"/>
      <c r="AG653" s="3"/>
      <c r="AH653" s="3"/>
      <c r="AI653" s="3"/>
      <c r="AJ653" s="3"/>
    </row>
    <row r="654" spans="5:36" s="2" customFormat="1">
      <c r="E654" s="27"/>
      <c r="N654" s="95"/>
      <c r="O654" s="111"/>
      <c r="P654" s="3"/>
      <c r="Q654" s="3"/>
      <c r="R654" s="3"/>
      <c r="S654" s="3"/>
      <c r="T654" s="3"/>
      <c r="U654" s="3"/>
      <c r="V654" s="3"/>
      <c r="W654" s="3"/>
      <c r="X654" s="3"/>
      <c r="Y654" s="3"/>
      <c r="Z654" s="3"/>
      <c r="AA654" s="3"/>
      <c r="AB654" s="3"/>
      <c r="AC654" s="3"/>
      <c r="AD654" s="3"/>
      <c r="AE654" s="3"/>
      <c r="AF654" s="3"/>
      <c r="AG654" s="3"/>
      <c r="AH654" s="3"/>
      <c r="AI654" s="3"/>
      <c r="AJ654" s="3"/>
    </row>
    <row r="655" spans="5:36" s="2" customFormat="1">
      <c r="E655" s="27"/>
      <c r="N655" s="95"/>
      <c r="O655" s="111"/>
      <c r="P655" s="3"/>
      <c r="Q655" s="3"/>
      <c r="R655" s="3"/>
      <c r="S655" s="3"/>
      <c r="T655" s="3"/>
      <c r="U655" s="3"/>
      <c r="V655" s="3"/>
      <c r="W655" s="3"/>
      <c r="X655" s="3"/>
      <c r="Y655" s="3"/>
      <c r="Z655" s="3"/>
      <c r="AA655" s="3"/>
      <c r="AB655" s="3"/>
      <c r="AC655" s="3"/>
      <c r="AD655" s="3"/>
      <c r="AE655" s="3"/>
      <c r="AF655" s="3"/>
      <c r="AG655" s="3"/>
      <c r="AH655" s="3"/>
      <c r="AI655" s="3"/>
      <c r="AJ655" s="3"/>
    </row>
    <row r="656" spans="5:36" s="2" customFormat="1">
      <c r="E656" s="27"/>
      <c r="N656" s="95"/>
      <c r="O656" s="111"/>
      <c r="P656" s="3"/>
      <c r="Q656" s="3"/>
      <c r="R656" s="3"/>
      <c r="S656" s="3"/>
      <c r="T656" s="3"/>
      <c r="U656" s="3"/>
      <c r="V656" s="3"/>
      <c r="W656" s="3"/>
      <c r="X656" s="3"/>
      <c r="Y656" s="3"/>
      <c r="Z656" s="3"/>
      <c r="AA656" s="3"/>
      <c r="AB656" s="3"/>
      <c r="AC656" s="3"/>
      <c r="AD656" s="3"/>
      <c r="AE656" s="3"/>
      <c r="AF656" s="3"/>
      <c r="AG656" s="3"/>
      <c r="AH656" s="3"/>
      <c r="AI656" s="3"/>
      <c r="AJ656" s="3"/>
    </row>
    <row r="657" spans="5:36" s="2" customFormat="1">
      <c r="E657" s="27"/>
      <c r="N657" s="95"/>
      <c r="O657" s="111"/>
      <c r="P657" s="3"/>
      <c r="Q657" s="3"/>
      <c r="R657" s="3"/>
      <c r="S657" s="3"/>
      <c r="T657" s="3"/>
      <c r="U657" s="3"/>
      <c r="V657" s="3"/>
      <c r="W657" s="3"/>
      <c r="X657" s="3"/>
      <c r="Y657" s="3"/>
      <c r="Z657" s="3"/>
      <c r="AA657" s="3"/>
      <c r="AB657" s="3"/>
      <c r="AC657" s="3"/>
      <c r="AD657" s="3"/>
      <c r="AE657" s="3"/>
      <c r="AF657" s="3"/>
      <c r="AG657" s="3"/>
      <c r="AH657" s="3"/>
      <c r="AI657" s="3"/>
      <c r="AJ657" s="3"/>
    </row>
    <row r="658" spans="5:36" s="2" customFormat="1">
      <c r="E658" s="27"/>
      <c r="N658" s="95"/>
      <c r="O658" s="111"/>
      <c r="P658" s="3"/>
      <c r="Q658" s="3"/>
      <c r="R658" s="3"/>
      <c r="S658" s="3"/>
      <c r="T658" s="3"/>
      <c r="U658" s="3"/>
      <c r="V658" s="3"/>
      <c r="W658" s="3"/>
      <c r="X658" s="3"/>
      <c r="Y658" s="3"/>
      <c r="Z658" s="3"/>
      <c r="AA658" s="3"/>
      <c r="AB658" s="3"/>
      <c r="AC658" s="3"/>
      <c r="AD658" s="3"/>
      <c r="AE658" s="3"/>
      <c r="AF658" s="3"/>
      <c r="AG658" s="3"/>
      <c r="AH658" s="3"/>
      <c r="AI658" s="3"/>
      <c r="AJ658" s="3"/>
    </row>
    <row r="659" spans="5:36" s="2" customFormat="1">
      <c r="E659" s="27"/>
      <c r="N659" s="95"/>
      <c r="O659" s="111"/>
      <c r="P659" s="3"/>
      <c r="Q659" s="3"/>
      <c r="R659" s="3"/>
      <c r="S659" s="3"/>
      <c r="T659" s="3"/>
      <c r="U659" s="3"/>
      <c r="V659" s="3"/>
      <c r="W659" s="3"/>
      <c r="X659" s="3"/>
      <c r="Y659" s="3"/>
      <c r="Z659" s="3"/>
      <c r="AA659" s="3"/>
      <c r="AB659" s="3"/>
      <c r="AC659" s="3"/>
      <c r="AD659" s="3"/>
      <c r="AE659" s="3"/>
      <c r="AF659" s="3"/>
      <c r="AG659" s="3"/>
      <c r="AH659" s="3"/>
      <c r="AI659" s="3"/>
      <c r="AJ659" s="3"/>
    </row>
    <row r="660" spans="5:36" s="2" customFormat="1">
      <c r="E660" s="27"/>
      <c r="N660" s="95"/>
      <c r="O660" s="111"/>
      <c r="P660" s="3"/>
      <c r="Q660" s="3"/>
      <c r="R660" s="3"/>
      <c r="S660" s="3"/>
      <c r="T660" s="3"/>
      <c r="U660" s="3"/>
      <c r="V660" s="3"/>
      <c r="W660" s="3"/>
      <c r="X660" s="3"/>
      <c r="Y660" s="3"/>
      <c r="Z660" s="3"/>
      <c r="AA660" s="3"/>
      <c r="AB660" s="3"/>
      <c r="AC660" s="3"/>
      <c r="AD660" s="3"/>
      <c r="AE660" s="3"/>
      <c r="AF660" s="3"/>
      <c r="AG660" s="3"/>
      <c r="AH660" s="3"/>
      <c r="AI660" s="3"/>
      <c r="AJ660" s="3"/>
    </row>
    <row r="661" spans="5:36" s="2" customFormat="1">
      <c r="E661" s="27"/>
      <c r="N661" s="95"/>
      <c r="O661" s="111"/>
      <c r="P661" s="3"/>
      <c r="Q661" s="3"/>
      <c r="R661" s="3"/>
      <c r="S661" s="3"/>
      <c r="T661" s="3"/>
      <c r="U661" s="3"/>
      <c r="V661" s="3"/>
      <c r="W661" s="3"/>
      <c r="X661" s="3"/>
      <c r="Y661" s="3"/>
      <c r="Z661" s="3"/>
      <c r="AA661" s="3"/>
      <c r="AB661" s="3"/>
      <c r="AC661" s="3"/>
      <c r="AD661" s="3"/>
      <c r="AE661" s="3"/>
      <c r="AF661" s="3"/>
      <c r="AG661" s="3"/>
      <c r="AH661" s="3"/>
      <c r="AI661" s="3"/>
      <c r="AJ661" s="3"/>
    </row>
    <row r="662" spans="5:36" s="2" customFormat="1">
      <c r="E662" s="27"/>
      <c r="N662" s="95"/>
      <c r="O662" s="111"/>
      <c r="P662" s="3"/>
      <c r="Q662" s="3"/>
      <c r="R662" s="3"/>
      <c r="S662" s="3"/>
      <c r="T662" s="3"/>
      <c r="U662" s="3"/>
      <c r="V662" s="3"/>
      <c r="W662" s="3"/>
      <c r="X662" s="3"/>
      <c r="Y662" s="3"/>
      <c r="Z662" s="3"/>
      <c r="AA662" s="3"/>
      <c r="AB662" s="3"/>
      <c r="AC662" s="3"/>
      <c r="AD662" s="3"/>
      <c r="AE662" s="3"/>
      <c r="AF662" s="3"/>
      <c r="AG662" s="3"/>
      <c r="AH662" s="3"/>
      <c r="AI662" s="3"/>
      <c r="AJ662" s="3"/>
    </row>
    <row r="663" spans="5:36" s="2" customFormat="1">
      <c r="E663" s="27"/>
      <c r="N663" s="95"/>
      <c r="O663" s="111"/>
      <c r="P663" s="3"/>
      <c r="Q663" s="3"/>
      <c r="R663" s="3"/>
      <c r="S663" s="3"/>
      <c r="T663" s="3"/>
      <c r="U663" s="3"/>
      <c r="V663" s="3"/>
      <c r="W663" s="3"/>
      <c r="X663" s="3"/>
      <c r="Y663" s="3"/>
      <c r="Z663" s="3"/>
      <c r="AA663" s="3"/>
      <c r="AB663" s="3"/>
      <c r="AC663" s="3"/>
      <c r="AD663" s="3"/>
      <c r="AE663" s="3"/>
      <c r="AF663" s="3"/>
      <c r="AG663" s="3"/>
      <c r="AH663" s="3"/>
      <c r="AI663" s="3"/>
      <c r="AJ663" s="3"/>
    </row>
    <row r="664" spans="5:36" s="2" customFormat="1">
      <c r="E664" s="27"/>
      <c r="N664" s="95"/>
      <c r="O664" s="111"/>
      <c r="P664" s="3"/>
      <c r="Q664" s="3"/>
      <c r="R664" s="3"/>
      <c r="S664" s="3"/>
      <c r="T664" s="3"/>
      <c r="U664" s="3"/>
      <c r="V664" s="3"/>
      <c r="W664" s="3"/>
      <c r="X664" s="3"/>
      <c r="Y664" s="3"/>
      <c r="Z664" s="3"/>
      <c r="AA664" s="3"/>
      <c r="AB664" s="3"/>
      <c r="AC664" s="3"/>
      <c r="AD664" s="3"/>
      <c r="AE664" s="3"/>
      <c r="AF664" s="3"/>
      <c r="AG664" s="3"/>
      <c r="AH664" s="3"/>
      <c r="AI664" s="3"/>
      <c r="AJ664" s="3"/>
    </row>
    <row r="665" spans="5:36" s="2" customFormat="1">
      <c r="E665" s="27"/>
      <c r="N665" s="95"/>
      <c r="O665" s="111"/>
      <c r="P665" s="3"/>
      <c r="Q665" s="3"/>
      <c r="R665" s="3"/>
      <c r="S665" s="3"/>
      <c r="T665" s="3"/>
      <c r="U665" s="3"/>
      <c r="V665" s="3"/>
      <c r="W665" s="3"/>
      <c r="X665" s="3"/>
      <c r="Y665" s="3"/>
      <c r="Z665" s="3"/>
      <c r="AA665" s="3"/>
      <c r="AB665" s="3"/>
      <c r="AC665" s="3"/>
      <c r="AD665" s="3"/>
      <c r="AE665" s="3"/>
      <c r="AF665" s="3"/>
      <c r="AG665" s="3"/>
      <c r="AH665" s="3"/>
      <c r="AI665" s="3"/>
      <c r="AJ665" s="3"/>
    </row>
    <row r="666" spans="5:36" s="2" customFormat="1">
      <c r="E666" s="27"/>
      <c r="N666" s="95"/>
      <c r="O666" s="111"/>
      <c r="P666" s="3"/>
      <c r="Q666" s="3"/>
      <c r="R666" s="3"/>
      <c r="S666" s="3"/>
      <c r="T666" s="3"/>
      <c r="U666" s="3"/>
      <c r="V666" s="3"/>
      <c r="W666" s="3"/>
      <c r="X666" s="3"/>
      <c r="Y666" s="3"/>
      <c r="Z666" s="3"/>
      <c r="AA666" s="3"/>
      <c r="AB666" s="3"/>
      <c r="AC666" s="3"/>
      <c r="AD666" s="3"/>
      <c r="AE666" s="3"/>
      <c r="AF666" s="3"/>
      <c r="AG666" s="3"/>
      <c r="AH666" s="3"/>
      <c r="AI666" s="3"/>
      <c r="AJ666" s="3"/>
    </row>
    <row r="667" spans="5:36" s="2" customFormat="1">
      <c r="E667" s="27"/>
      <c r="N667" s="95"/>
      <c r="O667" s="111"/>
      <c r="P667" s="3"/>
      <c r="Q667" s="3"/>
      <c r="R667" s="3"/>
      <c r="S667" s="3"/>
      <c r="T667" s="3"/>
      <c r="U667" s="3"/>
      <c r="V667" s="3"/>
      <c r="W667" s="3"/>
      <c r="X667" s="3"/>
      <c r="Y667" s="3"/>
      <c r="Z667" s="3"/>
      <c r="AA667" s="3"/>
      <c r="AB667" s="3"/>
      <c r="AC667" s="3"/>
      <c r="AD667" s="3"/>
      <c r="AE667" s="3"/>
      <c r="AF667" s="3"/>
      <c r="AG667" s="3"/>
      <c r="AH667" s="3"/>
      <c r="AI667" s="3"/>
      <c r="AJ667" s="3"/>
    </row>
    <row r="668" spans="5:36" s="2" customFormat="1">
      <c r="E668" s="27"/>
      <c r="N668" s="95"/>
      <c r="O668" s="111"/>
      <c r="P668" s="3"/>
      <c r="Q668" s="3"/>
      <c r="R668" s="3"/>
      <c r="S668" s="3"/>
      <c r="T668" s="3"/>
      <c r="U668" s="3"/>
      <c r="V668" s="3"/>
      <c r="W668" s="3"/>
      <c r="X668" s="3"/>
      <c r="Y668" s="3"/>
      <c r="Z668" s="3"/>
      <c r="AA668" s="3"/>
      <c r="AB668" s="3"/>
      <c r="AC668" s="3"/>
      <c r="AD668" s="3"/>
      <c r="AE668" s="3"/>
      <c r="AF668" s="3"/>
      <c r="AG668" s="3"/>
      <c r="AH668" s="3"/>
      <c r="AI668" s="3"/>
      <c r="AJ668" s="3"/>
    </row>
    <row r="669" spans="5:36" s="2" customFormat="1">
      <c r="E669" s="27"/>
      <c r="N669" s="95"/>
      <c r="O669" s="111"/>
      <c r="P669" s="3"/>
      <c r="Q669" s="3"/>
      <c r="R669" s="3"/>
      <c r="S669" s="3"/>
      <c r="T669" s="3"/>
      <c r="U669" s="3"/>
      <c r="V669" s="3"/>
      <c r="W669" s="3"/>
      <c r="X669" s="3"/>
      <c r="Y669" s="3"/>
      <c r="Z669" s="3"/>
      <c r="AA669" s="3"/>
      <c r="AB669" s="3"/>
      <c r="AC669" s="3"/>
      <c r="AD669" s="3"/>
      <c r="AE669" s="3"/>
      <c r="AF669" s="3"/>
      <c r="AG669" s="3"/>
      <c r="AH669" s="3"/>
      <c r="AI669" s="3"/>
      <c r="AJ669" s="3"/>
    </row>
    <row r="670" spans="5:36" s="2" customFormat="1">
      <c r="E670" s="27"/>
      <c r="N670" s="95"/>
      <c r="O670" s="111"/>
      <c r="P670" s="3"/>
      <c r="Q670" s="3"/>
      <c r="R670" s="3"/>
      <c r="S670" s="3"/>
      <c r="T670" s="3"/>
      <c r="U670" s="3"/>
      <c r="V670" s="3"/>
      <c r="W670" s="3"/>
      <c r="X670" s="3"/>
      <c r="Y670" s="3"/>
      <c r="Z670" s="3"/>
      <c r="AA670" s="3"/>
      <c r="AB670" s="3"/>
      <c r="AC670" s="3"/>
      <c r="AD670" s="3"/>
      <c r="AE670" s="3"/>
      <c r="AF670" s="3"/>
      <c r="AG670" s="3"/>
      <c r="AH670" s="3"/>
      <c r="AI670" s="3"/>
      <c r="AJ670" s="3"/>
    </row>
    <row r="671" spans="5:36" s="2" customFormat="1">
      <c r="E671" s="27"/>
      <c r="N671" s="95"/>
      <c r="O671" s="111"/>
      <c r="P671" s="3"/>
      <c r="Q671" s="3"/>
      <c r="R671" s="3"/>
      <c r="S671" s="3"/>
      <c r="T671" s="3"/>
      <c r="U671" s="3"/>
      <c r="V671" s="3"/>
      <c r="W671" s="3"/>
      <c r="X671" s="3"/>
      <c r="Y671" s="3"/>
      <c r="Z671" s="3"/>
      <c r="AA671" s="3"/>
      <c r="AB671" s="3"/>
      <c r="AC671" s="3"/>
      <c r="AD671" s="3"/>
      <c r="AE671" s="3"/>
      <c r="AF671" s="3"/>
      <c r="AG671" s="3"/>
      <c r="AH671" s="3"/>
      <c r="AI671" s="3"/>
      <c r="AJ671" s="3"/>
    </row>
    <row r="672" spans="5:36" s="2" customFormat="1">
      <c r="E672" s="27"/>
      <c r="N672" s="95"/>
      <c r="O672" s="111"/>
      <c r="P672" s="3"/>
      <c r="Q672" s="3"/>
      <c r="R672" s="3"/>
      <c r="S672" s="3"/>
      <c r="T672" s="3"/>
      <c r="U672" s="3"/>
      <c r="V672" s="3"/>
      <c r="W672" s="3"/>
      <c r="X672" s="3"/>
      <c r="Y672" s="3"/>
      <c r="Z672" s="3"/>
      <c r="AA672" s="3"/>
      <c r="AB672" s="3"/>
      <c r="AC672" s="3"/>
      <c r="AD672" s="3"/>
      <c r="AE672" s="3"/>
      <c r="AF672" s="3"/>
      <c r="AG672" s="3"/>
      <c r="AH672" s="3"/>
      <c r="AI672" s="3"/>
      <c r="AJ672" s="3"/>
    </row>
    <row r="673" spans="5:36" s="2" customFormat="1">
      <c r="E673" s="27"/>
      <c r="N673" s="95"/>
      <c r="O673" s="111"/>
      <c r="P673" s="3"/>
      <c r="Q673" s="3"/>
      <c r="R673" s="3"/>
      <c r="S673" s="3"/>
      <c r="T673" s="3"/>
      <c r="U673" s="3"/>
      <c r="V673" s="3"/>
      <c r="W673" s="3"/>
      <c r="X673" s="3"/>
      <c r="Y673" s="3"/>
      <c r="Z673" s="3"/>
      <c r="AA673" s="3"/>
      <c r="AB673" s="3"/>
      <c r="AC673" s="3"/>
      <c r="AD673" s="3"/>
      <c r="AE673" s="3"/>
      <c r="AF673" s="3"/>
      <c r="AG673" s="3"/>
      <c r="AH673" s="3"/>
      <c r="AI673" s="3"/>
      <c r="AJ673" s="3"/>
    </row>
    <row r="674" spans="5:36" s="2" customFormat="1">
      <c r="E674" s="27"/>
      <c r="N674" s="95"/>
      <c r="O674" s="111"/>
      <c r="P674" s="3"/>
      <c r="Q674" s="3"/>
      <c r="R674" s="3"/>
      <c r="S674" s="3"/>
      <c r="T674" s="3"/>
      <c r="U674" s="3"/>
      <c r="V674" s="3"/>
      <c r="W674" s="3"/>
      <c r="X674" s="3"/>
      <c r="Y674" s="3"/>
      <c r="Z674" s="3"/>
      <c r="AA674" s="3"/>
      <c r="AB674" s="3"/>
      <c r="AC674" s="3"/>
      <c r="AD674" s="3"/>
      <c r="AE674" s="3"/>
      <c r="AF674" s="3"/>
      <c r="AG674" s="3"/>
      <c r="AH674" s="3"/>
      <c r="AI674" s="3"/>
      <c r="AJ674" s="3"/>
    </row>
    <row r="675" spans="5:36" s="2" customFormat="1">
      <c r="E675" s="27"/>
      <c r="N675" s="95"/>
      <c r="O675" s="111"/>
      <c r="P675" s="3"/>
      <c r="Q675" s="3"/>
      <c r="R675" s="3"/>
      <c r="S675" s="3"/>
      <c r="T675" s="3"/>
      <c r="U675" s="3"/>
      <c r="V675" s="3"/>
      <c r="W675" s="3"/>
      <c r="X675" s="3"/>
      <c r="Y675" s="3"/>
      <c r="Z675" s="3"/>
      <c r="AA675" s="3"/>
      <c r="AB675" s="3"/>
      <c r="AC675" s="3"/>
      <c r="AD675" s="3"/>
      <c r="AE675" s="3"/>
      <c r="AF675" s="3"/>
      <c r="AG675" s="3"/>
      <c r="AH675" s="3"/>
      <c r="AI675" s="3"/>
      <c r="AJ675" s="3"/>
    </row>
    <row r="676" spans="5:36" s="2" customFormat="1">
      <c r="E676" s="27"/>
      <c r="N676" s="95"/>
      <c r="O676" s="111"/>
      <c r="P676" s="3"/>
      <c r="Q676" s="3"/>
      <c r="R676" s="3"/>
      <c r="S676" s="3"/>
      <c r="T676" s="3"/>
      <c r="U676" s="3"/>
      <c r="V676" s="3"/>
      <c r="W676" s="3"/>
      <c r="X676" s="3"/>
      <c r="Y676" s="3"/>
      <c r="Z676" s="3"/>
      <c r="AA676" s="3"/>
      <c r="AB676" s="3"/>
      <c r="AC676" s="3"/>
      <c r="AD676" s="3"/>
      <c r="AE676" s="3"/>
      <c r="AF676" s="3"/>
      <c r="AG676" s="3"/>
      <c r="AH676" s="3"/>
      <c r="AI676" s="3"/>
      <c r="AJ676" s="3"/>
    </row>
    <row r="677" spans="5:36" s="2" customFormat="1">
      <c r="E677" s="27"/>
      <c r="N677" s="95"/>
      <c r="O677" s="111"/>
      <c r="P677" s="3"/>
      <c r="Q677" s="3"/>
      <c r="R677" s="3"/>
      <c r="S677" s="3"/>
      <c r="T677" s="3"/>
      <c r="U677" s="3"/>
      <c r="V677" s="3"/>
      <c r="W677" s="3"/>
      <c r="X677" s="3"/>
      <c r="Y677" s="3"/>
      <c r="Z677" s="3"/>
      <c r="AA677" s="3"/>
      <c r="AB677" s="3"/>
      <c r="AC677" s="3"/>
      <c r="AD677" s="3"/>
      <c r="AE677" s="3"/>
      <c r="AF677" s="3"/>
      <c r="AG677" s="3"/>
      <c r="AH677" s="3"/>
      <c r="AI677" s="3"/>
      <c r="AJ677" s="3"/>
    </row>
    <row r="678" spans="5:36" s="2" customFormat="1">
      <c r="E678" s="27"/>
      <c r="N678" s="95"/>
      <c r="O678" s="111"/>
      <c r="P678" s="3"/>
      <c r="Q678" s="3"/>
      <c r="R678" s="3"/>
      <c r="S678" s="3"/>
      <c r="T678" s="3"/>
      <c r="U678" s="3"/>
      <c r="V678" s="3"/>
      <c r="W678" s="3"/>
      <c r="X678" s="3"/>
      <c r="Y678" s="3"/>
      <c r="Z678" s="3"/>
      <c r="AA678" s="3"/>
      <c r="AB678" s="3"/>
      <c r="AC678" s="3"/>
      <c r="AD678" s="3"/>
      <c r="AE678" s="3"/>
      <c r="AF678" s="3"/>
      <c r="AG678" s="3"/>
      <c r="AH678" s="3"/>
      <c r="AI678" s="3"/>
      <c r="AJ678" s="3"/>
    </row>
    <row r="679" spans="5:36" s="2" customFormat="1">
      <c r="E679" s="27"/>
      <c r="N679" s="95"/>
      <c r="O679" s="111"/>
      <c r="P679" s="3"/>
      <c r="Q679" s="3"/>
      <c r="R679" s="3"/>
      <c r="S679" s="3"/>
      <c r="T679" s="3"/>
      <c r="U679" s="3"/>
      <c r="V679" s="3"/>
      <c r="W679" s="3"/>
      <c r="X679" s="3"/>
      <c r="Y679" s="3"/>
      <c r="Z679" s="3"/>
      <c r="AA679" s="3"/>
      <c r="AB679" s="3"/>
      <c r="AC679" s="3"/>
      <c r="AD679" s="3"/>
      <c r="AE679" s="3"/>
      <c r="AF679" s="3"/>
      <c r="AG679" s="3"/>
      <c r="AH679" s="3"/>
      <c r="AI679" s="3"/>
      <c r="AJ679" s="3"/>
    </row>
    <row r="680" spans="5:36" s="2" customFormat="1">
      <c r="E680" s="27"/>
      <c r="N680" s="95"/>
      <c r="O680" s="111"/>
      <c r="P680" s="3"/>
      <c r="Q680" s="3"/>
      <c r="R680" s="3"/>
      <c r="S680" s="3"/>
      <c r="T680" s="3"/>
      <c r="U680" s="3"/>
      <c r="V680" s="3"/>
      <c r="W680" s="3"/>
      <c r="X680" s="3"/>
      <c r="Y680" s="3"/>
      <c r="Z680" s="3"/>
      <c r="AA680" s="3"/>
      <c r="AB680" s="3"/>
      <c r="AC680" s="3"/>
      <c r="AD680" s="3"/>
      <c r="AE680" s="3"/>
      <c r="AF680" s="3"/>
      <c r="AG680" s="3"/>
      <c r="AH680" s="3"/>
      <c r="AI680" s="3"/>
      <c r="AJ680" s="3"/>
    </row>
    <row r="681" spans="5:36" s="2" customFormat="1">
      <c r="E681" s="27"/>
      <c r="N681" s="95"/>
      <c r="O681" s="111"/>
      <c r="P681" s="3"/>
      <c r="Q681" s="3"/>
      <c r="R681" s="3"/>
      <c r="S681" s="3"/>
      <c r="T681" s="3"/>
      <c r="U681" s="3"/>
      <c r="V681" s="3"/>
      <c r="W681" s="3"/>
      <c r="X681" s="3"/>
      <c r="Y681" s="3"/>
      <c r="Z681" s="3"/>
      <c r="AA681" s="3"/>
      <c r="AB681" s="3"/>
      <c r="AC681" s="3"/>
      <c r="AD681" s="3"/>
      <c r="AE681" s="3"/>
      <c r="AF681" s="3"/>
      <c r="AG681" s="3"/>
      <c r="AH681" s="3"/>
      <c r="AI681" s="3"/>
      <c r="AJ681" s="3"/>
    </row>
    <row r="682" spans="5:36" s="2" customFormat="1">
      <c r="E682" s="27"/>
      <c r="N682" s="95"/>
      <c r="O682" s="111"/>
      <c r="P682" s="3"/>
      <c r="Q682" s="3"/>
      <c r="R682" s="3"/>
      <c r="S682" s="3"/>
      <c r="T682" s="3"/>
      <c r="U682" s="3"/>
      <c r="V682" s="3"/>
      <c r="W682" s="3"/>
      <c r="X682" s="3"/>
      <c r="Y682" s="3"/>
      <c r="Z682" s="3"/>
      <c r="AA682" s="3"/>
      <c r="AB682" s="3"/>
      <c r="AC682" s="3"/>
      <c r="AD682" s="3"/>
      <c r="AE682" s="3"/>
      <c r="AF682" s="3"/>
      <c r="AG682" s="3"/>
      <c r="AH682" s="3"/>
      <c r="AI682" s="3"/>
      <c r="AJ682" s="3"/>
    </row>
    <row r="683" spans="5:36" s="2" customFormat="1">
      <c r="E683" s="27"/>
      <c r="N683" s="95"/>
      <c r="O683" s="111"/>
      <c r="P683" s="3"/>
      <c r="Q683" s="3"/>
      <c r="R683" s="3"/>
      <c r="S683" s="3"/>
      <c r="T683" s="3"/>
      <c r="U683" s="3"/>
      <c r="V683" s="3"/>
      <c r="W683" s="3"/>
      <c r="X683" s="3"/>
      <c r="Y683" s="3"/>
      <c r="Z683" s="3"/>
      <c r="AA683" s="3"/>
      <c r="AB683" s="3"/>
      <c r="AC683" s="3"/>
      <c r="AD683" s="3"/>
      <c r="AE683" s="3"/>
      <c r="AF683" s="3"/>
      <c r="AG683" s="3"/>
      <c r="AH683" s="3"/>
      <c r="AI683" s="3"/>
      <c r="AJ683" s="3"/>
    </row>
    <row r="684" spans="5:36" s="2" customFormat="1">
      <c r="E684" s="27"/>
      <c r="N684" s="95"/>
      <c r="O684" s="111"/>
      <c r="P684" s="3"/>
      <c r="Q684" s="3"/>
      <c r="R684" s="3"/>
      <c r="S684" s="3"/>
      <c r="T684" s="3"/>
      <c r="U684" s="3"/>
      <c r="V684" s="3"/>
      <c r="W684" s="3"/>
      <c r="X684" s="3"/>
      <c r="Y684" s="3"/>
      <c r="Z684" s="3"/>
      <c r="AA684" s="3"/>
      <c r="AB684" s="3"/>
      <c r="AC684" s="3"/>
      <c r="AD684" s="3"/>
      <c r="AE684" s="3"/>
      <c r="AF684" s="3"/>
      <c r="AG684" s="3"/>
      <c r="AH684" s="3"/>
      <c r="AI684" s="3"/>
      <c r="AJ684" s="3"/>
    </row>
    <row r="685" spans="5:36" s="2" customFormat="1">
      <c r="E685" s="27"/>
      <c r="N685" s="95"/>
      <c r="O685" s="111"/>
      <c r="P685" s="3"/>
      <c r="Q685" s="3"/>
      <c r="R685" s="3"/>
      <c r="S685" s="3"/>
      <c r="T685" s="3"/>
      <c r="U685" s="3"/>
      <c r="V685" s="3"/>
      <c r="W685" s="3"/>
      <c r="X685" s="3"/>
      <c r="Y685" s="3"/>
      <c r="Z685" s="3"/>
      <c r="AA685" s="3"/>
      <c r="AB685" s="3"/>
      <c r="AC685" s="3"/>
      <c r="AD685" s="3"/>
      <c r="AE685" s="3"/>
      <c r="AF685" s="3"/>
      <c r="AG685" s="3"/>
      <c r="AH685" s="3"/>
      <c r="AI685" s="3"/>
      <c r="AJ685" s="3"/>
    </row>
    <row r="686" spans="5:36" s="2" customFormat="1">
      <c r="E686" s="27"/>
      <c r="N686" s="95"/>
      <c r="O686" s="111"/>
      <c r="P686" s="3"/>
      <c r="Q686" s="3"/>
      <c r="R686" s="3"/>
      <c r="S686" s="3"/>
      <c r="T686" s="3"/>
      <c r="U686" s="3"/>
      <c r="V686" s="3"/>
      <c r="W686" s="3"/>
      <c r="X686" s="3"/>
      <c r="Y686" s="3"/>
      <c r="Z686" s="3"/>
      <c r="AA686" s="3"/>
      <c r="AB686" s="3"/>
      <c r="AC686" s="3"/>
      <c r="AD686" s="3"/>
      <c r="AE686" s="3"/>
      <c r="AF686" s="3"/>
      <c r="AG686" s="3"/>
      <c r="AH686" s="3"/>
      <c r="AI686" s="3"/>
      <c r="AJ686" s="3"/>
    </row>
    <row r="687" spans="5:36" s="2" customFormat="1">
      <c r="E687" s="27"/>
      <c r="N687" s="95"/>
      <c r="O687" s="111"/>
      <c r="P687" s="3"/>
      <c r="Q687" s="3"/>
      <c r="R687" s="3"/>
      <c r="S687" s="3"/>
      <c r="T687" s="3"/>
      <c r="U687" s="3"/>
      <c r="V687" s="3"/>
      <c r="W687" s="3"/>
      <c r="X687" s="3"/>
      <c r="Y687" s="3"/>
      <c r="Z687" s="3"/>
      <c r="AA687" s="3"/>
      <c r="AB687" s="3"/>
      <c r="AC687" s="3"/>
      <c r="AD687" s="3"/>
      <c r="AE687" s="3"/>
      <c r="AF687" s="3"/>
      <c r="AG687" s="3"/>
      <c r="AH687" s="3"/>
      <c r="AI687" s="3"/>
      <c r="AJ687" s="3"/>
    </row>
    <row r="688" spans="5:36" s="2" customFormat="1">
      <c r="E688" s="27"/>
      <c r="N688" s="95"/>
      <c r="O688" s="111"/>
      <c r="P688" s="3"/>
      <c r="Q688" s="3"/>
      <c r="R688" s="3"/>
      <c r="S688" s="3"/>
      <c r="T688" s="3"/>
      <c r="U688" s="3"/>
      <c r="V688" s="3"/>
      <c r="W688" s="3"/>
      <c r="X688" s="3"/>
      <c r="Y688" s="3"/>
      <c r="Z688" s="3"/>
      <c r="AA688" s="3"/>
      <c r="AB688" s="3"/>
      <c r="AC688" s="3"/>
      <c r="AD688" s="3"/>
      <c r="AE688" s="3"/>
      <c r="AF688" s="3"/>
      <c r="AG688" s="3"/>
      <c r="AH688" s="3"/>
      <c r="AI688" s="3"/>
      <c r="AJ688" s="3"/>
    </row>
    <row r="689" spans="5:36" s="2" customFormat="1">
      <c r="E689" s="27"/>
      <c r="N689" s="95"/>
      <c r="O689" s="111"/>
      <c r="P689" s="3"/>
      <c r="Q689" s="3"/>
      <c r="R689" s="3"/>
      <c r="S689" s="3"/>
      <c r="T689" s="3"/>
      <c r="U689" s="3"/>
      <c r="V689" s="3"/>
      <c r="W689" s="3"/>
      <c r="X689" s="3"/>
      <c r="Y689" s="3"/>
      <c r="Z689" s="3"/>
      <c r="AA689" s="3"/>
      <c r="AB689" s="3"/>
      <c r="AC689" s="3"/>
      <c r="AD689" s="3"/>
      <c r="AE689" s="3"/>
      <c r="AF689" s="3"/>
      <c r="AG689" s="3"/>
      <c r="AH689" s="3"/>
      <c r="AI689" s="3"/>
      <c r="AJ689" s="3"/>
    </row>
    <row r="690" spans="5:36" s="2" customFormat="1">
      <c r="E690" s="27"/>
      <c r="N690" s="95"/>
      <c r="O690" s="111"/>
      <c r="P690" s="3"/>
      <c r="Q690" s="3"/>
      <c r="R690" s="3"/>
      <c r="S690" s="3"/>
      <c r="T690" s="3"/>
      <c r="U690" s="3"/>
      <c r="V690" s="3"/>
      <c r="W690" s="3"/>
      <c r="X690" s="3"/>
      <c r="Y690" s="3"/>
      <c r="Z690" s="3"/>
      <c r="AA690" s="3"/>
      <c r="AB690" s="3"/>
      <c r="AC690" s="3"/>
      <c r="AD690" s="3"/>
      <c r="AE690" s="3"/>
      <c r="AF690" s="3"/>
      <c r="AG690" s="3"/>
      <c r="AH690" s="3"/>
      <c r="AI690" s="3"/>
      <c r="AJ690" s="3"/>
    </row>
    <row r="691" spans="5:36" s="2" customFormat="1">
      <c r="E691" s="27"/>
      <c r="N691" s="95"/>
      <c r="O691" s="111"/>
      <c r="P691" s="3"/>
      <c r="Q691" s="3"/>
      <c r="R691" s="3"/>
      <c r="S691" s="3"/>
      <c r="T691" s="3"/>
      <c r="U691" s="3"/>
      <c r="V691" s="3"/>
      <c r="W691" s="3"/>
      <c r="X691" s="3"/>
      <c r="Y691" s="3"/>
      <c r="Z691" s="3"/>
      <c r="AA691" s="3"/>
      <c r="AB691" s="3"/>
      <c r="AC691" s="3"/>
      <c r="AD691" s="3"/>
      <c r="AE691" s="3"/>
      <c r="AF691" s="3"/>
      <c r="AG691" s="3"/>
      <c r="AH691" s="3"/>
      <c r="AI691" s="3"/>
      <c r="AJ691" s="3"/>
    </row>
    <row r="692" spans="5:36" s="2" customFormat="1">
      <c r="E692" s="27"/>
      <c r="N692" s="95"/>
      <c r="O692" s="111"/>
      <c r="P692" s="3"/>
      <c r="Q692" s="3"/>
      <c r="R692" s="3"/>
      <c r="S692" s="3"/>
      <c r="T692" s="3"/>
      <c r="U692" s="3"/>
      <c r="V692" s="3"/>
      <c r="W692" s="3"/>
      <c r="X692" s="3"/>
      <c r="Y692" s="3"/>
      <c r="Z692" s="3"/>
      <c r="AA692" s="3"/>
      <c r="AB692" s="3"/>
      <c r="AC692" s="3"/>
      <c r="AD692" s="3"/>
      <c r="AE692" s="3"/>
      <c r="AF692" s="3"/>
      <c r="AG692" s="3"/>
      <c r="AH692" s="3"/>
      <c r="AI692" s="3"/>
      <c r="AJ692" s="3"/>
    </row>
    <row r="693" spans="5:36" s="2" customFormat="1">
      <c r="E693" s="27"/>
      <c r="N693" s="95"/>
      <c r="O693" s="111"/>
      <c r="P693" s="3"/>
      <c r="Q693" s="3"/>
      <c r="R693" s="3"/>
      <c r="S693" s="3"/>
      <c r="T693" s="3"/>
      <c r="U693" s="3"/>
      <c r="V693" s="3"/>
      <c r="W693" s="3"/>
      <c r="X693" s="3"/>
      <c r="Y693" s="3"/>
      <c r="Z693" s="3"/>
      <c r="AA693" s="3"/>
      <c r="AB693" s="3"/>
      <c r="AC693" s="3"/>
      <c r="AD693" s="3"/>
      <c r="AE693" s="3"/>
      <c r="AF693" s="3"/>
      <c r="AG693" s="3"/>
      <c r="AH693" s="3"/>
      <c r="AI693" s="3"/>
      <c r="AJ693" s="3"/>
    </row>
    <row r="694" spans="5:36" s="2" customFormat="1">
      <c r="E694" s="27"/>
      <c r="N694" s="95"/>
      <c r="O694" s="111"/>
      <c r="P694" s="3"/>
      <c r="Q694" s="3"/>
      <c r="R694" s="3"/>
      <c r="S694" s="3"/>
      <c r="T694" s="3"/>
      <c r="U694" s="3"/>
      <c r="V694" s="3"/>
      <c r="W694" s="3"/>
      <c r="X694" s="3"/>
      <c r="Y694" s="3"/>
      <c r="Z694" s="3"/>
      <c r="AA694" s="3"/>
      <c r="AB694" s="3"/>
      <c r="AC694" s="3"/>
      <c r="AD694" s="3"/>
      <c r="AE694" s="3"/>
      <c r="AF694" s="3"/>
      <c r="AG694" s="3"/>
      <c r="AH694" s="3"/>
      <c r="AI694" s="3"/>
      <c r="AJ694" s="3"/>
    </row>
    <row r="695" spans="5:36" s="2" customFormat="1">
      <c r="E695" s="27"/>
      <c r="N695" s="95"/>
      <c r="O695" s="111"/>
      <c r="P695" s="3"/>
      <c r="Q695" s="3"/>
      <c r="R695" s="3"/>
      <c r="S695" s="3"/>
      <c r="T695" s="3"/>
      <c r="U695" s="3"/>
      <c r="V695" s="3"/>
      <c r="W695" s="3"/>
      <c r="X695" s="3"/>
      <c r="Y695" s="3"/>
      <c r="Z695" s="3"/>
      <c r="AA695" s="3"/>
      <c r="AB695" s="3"/>
      <c r="AC695" s="3"/>
      <c r="AD695" s="3"/>
      <c r="AE695" s="3"/>
      <c r="AF695" s="3"/>
      <c r="AG695" s="3"/>
      <c r="AH695" s="3"/>
      <c r="AI695" s="3"/>
      <c r="AJ695" s="3"/>
    </row>
    <row r="696" spans="5:36" s="2" customFormat="1">
      <c r="E696" s="27"/>
      <c r="N696" s="95"/>
      <c r="O696" s="111"/>
      <c r="P696" s="3"/>
      <c r="Q696" s="3"/>
      <c r="R696" s="3"/>
      <c r="S696" s="3"/>
      <c r="T696" s="3"/>
      <c r="U696" s="3"/>
      <c r="V696" s="3"/>
      <c r="W696" s="3"/>
      <c r="X696" s="3"/>
      <c r="Y696" s="3"/>
      <c r="Z696" s="3"/>
      <c r="AA696" s="3"/>
      <c r="AB696" s="3"/>
      <c r="AC696" s="3"/>
      <c r="AD696" s="3"/>
      <c r="AE696" s="3"/>
      <c r="AF696" s="3"/>
      <c r="AG696" s="3"/>
      <c r="AH696" s="3"/>
      <c r="AI696" s="3"/>
      <c r="AJ696" s="3"/>
    </row>
    <row r="697" spans="5:36" s="2" customFormat="1">
      <c r="E697" s="27"/>
      <c r="N697" s="95"/>
      <c r="O697" s="111"/>
      <c r="P697" s="3"/>
      <c r="Q697" s="3"/>
      <c r="R697" s="3"/>
      <c r="S697" s="3"/>
      <c r="T697" s="3"/>
      <c r="U697" s="3"/>
      <c r="V697" s="3"/>
      <c r="W697" s="3"/>
      <c r="X697" s="3"/>
      <c r="Y697" s="3"/>
      <c r="Z697" s="3"/>
      <c r="AA697" s="3"/>
      <c r="AB697" s="3"/>
      <c r="AC697" s="3"/>
      <c r="AD697" s="3"/>
      <c r="AE697" s="3"/>
      <c r="AF697" s="3"/>
      <c r="AG697" s="3"/>
      <c r="AH697" s="3"/>
      <c r="AI697" s="3"/>
      <c r="AJ697" s="3"/>
    </row>
    <row r="698" spans="5:36" s="2" customFormat="1">
      <c r="E698" s="27"/>
      <c r="N698" s="95"/>
      <c r="O698" s="111"/>
      <c r="P698" s="3"/>
      <c r="Q698" s="3"/>
      <c r="R698" s="3"/>
      <c r="S698" s="3"/>
      <c r="T698" s="3"/>
      <c r="U698" s="3"/>
      <c r="V698" s="3"/>
      <c r="W698" s="3"/>
      <c r="X698" s="3"/>
      <c r="Y698" s="3"/>
      <c r="Z698" s="3"/>
      <c r="AA698" s="3"/>
      <c r="AB698" s="3"/>
      <c r="AC698" s="3"/>
      <c r="AD698" s="3"/>
      <c r="AE698" s="3"/>
      <c r="AF698" s="3"/>
      <c r="AG698" s="3"/>
      <c r="AH698" s="3"/>
      <c r="AI698" s="3"/>
      <c r="AJ698" s="3"/>
    </row>
    <row r="699" spans="5:36" s="2" customFormat="1">
      <c r="E699" s="27"/>
      <c r="N699" s="95"/>
      <c r="O699" s="111"/>
      <c r="P699" s="3"/>
      <c r="Q699" s="3"/>
      <c r="R699" s="3"/>
      <c r="S699" s="3"/>
      <c r="T699" s="3"/>
      <c r="U699" s="3"/>
      <c r="V699" s="3"/>
      <c r="W699" s="3"/>
      <c r="X699" s="3"/>
      <c r="Y699" s="3"/>
      <c r="Z699" s="3"/>
      <c r="AA699" s="3"/>
      <c r="AB699" s="3"/>
      <c r="AC699" s="3"/>
      <c r="AD699" s="3"/>
      <c r="AE699" s="3"/>
      <c r="AF699" s="3"/>
      <c r="AG699" s="3"/>
      <c r="AH699" s="3"/>
      <c r="AI699" s="3"/>
      <c r="AJ699" s="3"/>
    </row>
    <row r="700" spans="5:36" s="2" customFormat="1">
      <c r="E700" s="27"/>
      <c r="N700" s="95"/>
      <c r="O700" s="111"/>
      <c r="P700" s="3"/>
      <c r="Q700" s="3"/>
      <c r="R700" s="3"/>
      <c r="S700" s="3"/>
      <c r="T700" s="3"/>
      <c r="U700" s="3"/>
      <c r="V700" s="3"/>
      <c r="W700" s="3"/>
      <c r="X700" s="3"/>
      <c r="Y700" s="3"/>
      <c r="Z700" s="3"/>
      <c r="AA700" s="3"/>
      <c r="AB700" s="3"/>
      <c r="AC700" s="3"/>
      <c r="AD700" s="3"/>
      <c r="AE700" s="3"/>
      <c r="AF700" s="3"/>
      <c r="AG700" s="3"/>
      <c r="AH700" s="3"/>
      <c r="AI700" s="3"/>
      <c r="AJ700" s="3"/>
    </row>
    <row r="701" spans="5:36" s="2" customFormat="1">
      <c r="E701" s="27"/>
      <c r="N701" s="95"/>
      <c r="O701" s="111"/>
      <c r="P701" s="3"/>
      <c r="Q701" s="3"/>
      <c r="R701" s="3"/>
      <c r="S701" s="3"/>
      <c r="T701" s="3"/>
      <c r="U701" s="3"/>
      <c r="V701" s="3"/>
      <c r="W701" s="3"/>
      <c r="X701" s="3"/>
      <c r="Y701" s="3"/>
      <c r="Z701" s="3"/>
      <c r="AA701" s="3"/>
      <c r="AB701" s="3"/>
      <c r="AC701" s="3"/>
      <c r="AD701" s="3"/>
      <c r="AE701" s="3"/>
      <c r="AF701" s="3"/>
      <c r="AG701" s="3"/>
      <c r="AH701" s="3"/>
      <c r="AI701" s="3"/>
      <c r="AJ701" s="3"/>
    </row>
    <row r="702" spans="5:36" s="2" customFormat="1">
      <c r="E702" s="27"/>
      <c r="N702" s="95"/>
      <c r="O702" s="111"/>
      <c r="P702" s="3"/>
      <c r="Q702" s="3"/>
      <c r="R702" s="3"/>
      <c r="S702" s="3"/>
      <c r="T702" s="3"/>
      <c r="U702" s="3"/>
      <c r="V702" s="3"/>
      <c r="W702" s="3"/>
      <c r="X702" s="3"/>
      <c r="Y702" s="3"/>
      <c r="Z702" s="3"/>
      <c r="AA702" s="3"/>
      <c r="AB702" s="3"/>
      <c r="AC702" s="3"/>
      <c r="AD702" s="3"/>
      <c r="AE702" s="3"/>
      <c r="AF702" s="3"/>
      <c r="AG702" s="3"/>
      <c r="AH702" s="3"/>
      <c r="AI702" s="3"/>
      <c r="AJ702" s="3"/>
    </row>
    <row r="703" spans="5:36" s="2" customFormat="1">
      <c r="E703" s="27"/>
      <c r="N703" s="95"/>
      <c r="O703" s="111"/>
      <c r="P703" s="3"/>
      <c r="Q703" s="3"/>
      <c r="R703" s="3"/>
      <c r="S703" s="3"/>
      <c r="T703" s="3"/>
      <c r="U703" s="3"/>
      <c r="V703" s="3"/>
      <c r="W703" s="3"/>
      <c r="X703" s="3"/>
      <c r="Y703" s="3"/>
      <c r="Z703" s="3"/>
      <c r="AA703" s="3"/>
      <c r="AB703" s="3"/>
      <c r="AC703" s="3"/>
      <c r="AD703" s="3"/>
      <c r="AE703" s="3"/>
      <c r="AF703" s="3"/>
      <c r="AG703" s="3"/>
      <c r="AH703" s="3"/>
      <c r="AI703" s="3"/>
      <c r="AJ703" s="3"/>
    </row>
    <row r="704" spans="5:36" s="2" customFormat="1">
      <c r="E704" s="27"/>
      <c r="N704" s="95"/>
      <c r="O704" s="111"/>
      <c r="P704" s="3"/>
      <c r="Q704" s="3"/>
      <c r="R704" s="3"/>
      <c r="S704" s="3"/>
      <c r="T704" s="3"/>
      <c r="U704" s="3"/>
      <c r="V704" s="3"/>
      <c r="W704" s="3"/>
      <c r="X704" s="3"/>
      <c r="Y704" s="3"/>
      <c r="Z704" s="3"/>
      <c r="AA704" s="3"/>
      <c r="AB704" s="3"/>
      <c r="AC704" s="3"/>
      <c r="AD704" s="3"/>
      <c r="AE704" s="3"/>
      <c r="AF704" s="3"/>
      <c r="AG704" s="3"/>
      <c r="AH704" s="3"/>
      <c r="AI704" s="3"/>
      <c r="AJ704" s="3"/>
    </row>
    <row r="705" spans="5:36" s="2" customFormat="1">
      <c r="E705" s="27"/>
      <c r="N705" s="95"/>
      <c r="O705" s="111"/>
      <c r="P705" s="3"/>
      <c r="Q705" s="3"/>
      <c r="R705" s="3"/>
      <c r="S705" s="3"/>
      <c r="T705" s="3"/>
      <c r="U705" s="3"/>
      <c r="V705" s="3"/>
      <c r="W705" s="3"/>
      <c r="X705" s="3"/>
      <c r="Y705" s="3"/>
      <c r="Z705" s="3"/>
      <c r="AA705" s="3"/>
      <c r="AB705" s="3"/>
      <c r="AC705" s="3"/>
      <c r="AD705" s="3"/>
      <c r="AE705" s="3"/>
      <c r="AF705" s="3"/>
      <c r="AG705" s="3"/>
      <c r="AH705" s="3"/>
      <c r="AI705" s="3"/>
      <c r="AJ705" s="3"/>
    </row>
    <row r="706" spans="5:36" s="2" customFormat="1">
      <c r="E706" s="27"/>
      <c r="N706" s="95"/>
      <c r="O706" s="111"/>
      <c r="P706" s="3"/>
      <c r="Q706" s="3"/>
      <c r="R706" s="3"/>
      <c r="S706" s="3"/>
      <c r="T706" s="3"/>
      <c r="U706" s="3"/>
      <c r="V706" s="3"/>
      <c r="W706" s="3"/>
      <c r="X706" s="3"/>
      <c r="Y706" s="3"/>
      <c r="Z706" s="3"/>
      <c r="AA706" s="3"/>
      <c r="AB706" s="3"/>
      <c r="AC706" s="3"/>
      <c r="AD706" s="3"/>
      <c r="AE706" s="3"/>
      <c r="AF706" s="3"/>
      <c r="AG706" s="3"/>
      <c r="AH706" s="3"/>
      <c r="AI706" s="3"/>
      <c r="AJ706" s="3"/>
    </row>
    <row r="707" spans="5:36" s="2" customFormat="1">
      <c r="E707" s="27"/>
      <c r="N707" s="95"/>
      <c r="O707" s="111"/>
      <c r="P707" s="3"/>
      <c r="Q707" s="3"/>
      <c r="R707" s="3"/>
      <c r="S707" s="3"/>
      <c r="T707" s="3"/>
      <c r="U707" s="3"/>
      <c r="V707" s="3"/>
      <c r="W707" s="3"/>
      <c r="X707" s="3"/>
      <c r="Y707" s="3"/>
      <c r="Z707" s="3"/>
      <c r="AA707" s="3"/>
      <c r="AB707" s="3"/>
      <c r="AC707" s="3"/>
      <c r="AD707" s="3"/>
      <c r="AE707" s="3"/>
      <c r="AF707" s="3"/>
      <c r="AG707" s="3"/>
      <c r="AH707" s="3"/>
      <c r="AI707" s="3"/>
      <c r="AJ707" s="3"/>
    </row>
    <row r="708" spans="5:36" s="2" customFormat="1">
      <c r="E708" s="27"/>
      <c r="N708" s="95"/>
      <c r="O708" s="111"/>
      <c r="P708" s="3"/>
      <c r="Q708" s="3"/>
      <c r="R708" s="3"/>
      <c r="S708" s="3"/>
      <c r="T708" s="3"/>
      <c r="U708" s="3"/>
      <c r="V708" s="3"/>
      <c r="W708" s="3"/>
      <c r="X708" s="3"/>
      <c r="Y708" s="3"/>
      <c r="Z708" s="3"/>
      <c r="AA708" s="3"/>
      <c r="AB708" s="3"/>
      <c r="AC708" s="3"/>
      <c r="AD708" s="3"/>
      <c r="AE708" s="3"/>
      <c r="AF708" s="3"/>
      <c r="AG708" s="3"/>
      <c r="AH708" s="3"/>
      <c r="AI708" s="3"/>
      <c r="AJ708" s="3"/>
    </row>
    <row r="709" spans="5:36" s="2" customFormat="1">
      <c r="E709" s="27"/>
      <c r="N709" s="95"/>
      <c r="O709" s="111"/>
      <c r="P709" s="3"/>
      <c r="Q709" s="3"/>
      <c r="R709" s="3"/>
      <c r="S709" s="3"/>
      <c r="T709" s="3"/>
      <c r="U709" s="3"/>
      <c r="V709" s="3"/>
      <c r="W709" s="3"/>
      <c r="X709" s="3"/>
      <c r="Y709" s="3"/>
      <c r="Z709" s="3"/>
      <c r="AA709" s="3"/>
      <c r="AB709" s="3"/>
      <c r="AC709" s="3"/>
      <c r="AD709" s="3"/>
      <c r="AE709" s="3"/>
      <c r="AF709" s="3"/>
      <c r="AG709" s="3"/>
      <c r="AH709" s="3"/>
      <c r="AI709" s="3"/>
      <c r="AJ709" s="3"/>
    </row>
    <row r="710" spans="5:36" s="2" customFormat="1">
      <c r="E710" s="27"/>
      <c r="N710" s="95"/>
      <c r="O710" s="111"/>
      <c r="P710" s="3"/>
      <c r="Q710" s="3"/>
      <c r="R710" s="3"/>
      <c r="S710" s="3"/>
      <c r="T710" s="3"/>
      <c r="U710" s="3"/>
      <c r="V710" s="3"/>
      <c r="W710" s="3"/>
      <c r="X710" s="3"/>
      <c r="Y710" s="3"/>
      <c r="Z710" s="3"/>
      <c r="AA710" s="3"/>
      <c r="AB710" s="3"/>
      <c r="AC710" s="3"/>
      <c r="AD710" s="3"/>
      <c r="AE710" s="3"/>
      <c r="AF710" s="3"/>
      <c r="AG710" s="3"/>
      <c r="AH710" s="3"/>
      <c r="AI710" s="3"/>
      <c r="AJ710" s="3"/>
    </row>
    <row r="711" spans="5:36" s="2" customFormat="1">
      <c r="E711" s="27"/>
      <c r="N711" s="95"/>
      <c r="O711" s="111"/>
      <c r="P711" s="3"/>
      <c r="Q711" s="3"/>
      <c r="R711" s="3"/>
      <c r="S711" s="3"/>
      <c r="T711" s="3"/>
      <c r="U711" s="3"/>
      <c r="V711" s="3"/>
      <c r="W711" s="3"/>
      <c r="X711" s="3"/>
      <c r="Y711" s="3"/>
      <c r="Z711" s="3"/>
      <c r="AA711" s="3"/>
      <c r="AB711" s="3"/>
      <c r="AC711" s="3"/>
      <c r="AD711" s="3"/>
      <c r="AE711" s="3"/>
      <c r="AF711" s="3"/>
      <c r="AG711" s="3"/>
      <c r="AH711" s="3"/>
      <c r="AI711" s="3"/>
      <c r="AJ711" s="3"/>
    </row>
    <row r="712" spans="5:36" s="2" customFormat="1">
      <c r="E712" s="27"/>
      <c r="N712" s="95"/>
      <c r="O712" s="111"/>
      <c r="P712" s="3"/>
      <c r="Q712" s="3"/>
      <c r="R712" s="3"/>
      <c r="S712" s="3"/>
      <c r="T712" s="3"/>
      <c r="U712" s="3"/>
      <c r="V712" s="3"/>
      <c r="W712" s="3"/>
      <c r="X712" s="3"/>
      <c r="Y712" s="3"/>
      <c r="Z712" s="3"/>
      <c r="AA712" s="3"/>
      <c r="AB712" s="3"/>
      <c r="AC712" s="3"/>
      <c r="AD712" s="3"/>
      <c r="AE712" s="3"/>
      <c r="AF712" s="3"/>
      <c r="AG712" s="3"/>
      <c r="AH712" s="3"/>
      <c r="AI712" s="3"/>
      <c r="AJ712" s="3"/>
    </row>
    <row r="713" spans="5:36" s="2" customFormat="1">
      <c r="E713" s="27"/>
      <c r="N713" s="95"/>
      <c r="O713" s="111"/>
      <c r="P713" s="3"/>
      <c r="Q713" s="3"/>
      <c r="R713" s="3"/>
      <c r="S713" s="3"/>
      <c r="T713" s="3"/>
      <c r="U713" s="3"/>
      <c r="V713" s="3"/>
      <c r="W713" s="3"/>
      <c r="X713" s="3"/>
      <c r="Y713" s="3"/>
      <c r="Z713" s="3"/>
      <c r="AA713" s="3"/>
      <c r="AB713" s="3"/>
      <c r="AC713" s="3"/>
      <c r="AD713" s="3"/>
      <c r="AE713" s="3"/>
      <c r="AF713" s="3"/>
      <c r="AG713" s="3"/>
      <c r="AH713" s="3"/>
      <c r="AI713" s="3"/>
      <c r="AJ713" s="3"/>
    </row>
    <row r="714" spans="5:36" s="2" customFormat="1">
      <c r="E714" s="27"/>
      <c r="N714" s="95"/>
      <c r="O714" s="111"/>
      <c r="P714" s="3"/>
      <c r="Q714" s="3"/>
      <c r="R714" s="3"/>
      <c r="S714" s="3"/>
      <c r="T714" s="3"/>
      <c r="U714" s="3"/>
      <c r="V714" s="3"/>
      <c r="W714" s="3"/>
      <c r="X714" s="3"/>
      <c r="Y714" s="3"/>
      <c r="Z714" s="3"/>
      <c r="AA714" s="3"/>
      <c r="AB714" s="3"/>
      <c r="AC714" s="3"/>
      <c r="AD714" s="3"/>
      <c r="AE714" s="3"/>
      <c r="AF714" s="3"/>
      <c r="AG714" s="3"/>
      <c r="AH714" s="3"/>
      <c r="AI714" s="3"/>
      <c r="AJ714" s="3"/>
    </row>
    <row r="715" spans="5:36" s="2" customFormat="1">
      <c r="E715" s="27"/>
      <c r="N715" s="95"/>
      <c r="O715" s="111"/>
      <c r="P715" s="3"/>
      <c r="Q715" s="3"/>
      <c r="R715" s="3"/>
      <c r="S715" s="3"/>
      <c r="T715" s="3"/>
      <c r="U715" s="3"/>
      <c r="V715" s="3"/>
      <c r="W715" s="3"/>
      <c r="X715" s="3"/>
      <c r="Y715" s="3"/>
      <c r="Z715" s="3"/>
      <c r="AA715" s="3"/>
      <c r="AB715" s="3"/>
      <c r="AC715" s="3"/>
      <c r="AD715" s="3"/>
      <c r="AE715" s="3"/>
      <c r="AF715" s="3"/>
      <c r="AG715" s="3"/>
      <c r="AH715" s="3"/>
      <c r="AI715" s="3"/>
      <c r="AJ715" s="3"/>
    </row>
    <row r="716" spans="5:36" s="2" customFormat="1">
      <c r="E716" s="27"/>
      <c r="N716" s="95"/>
      <c r="O716" s="111"/>
      <c r="P716" s="3"/>
      <c r="Q716" s="3"/>
      <c r="R716" s="3"/>
      <c r="S716" s="3"/>
      <c r="T716" s="3"/>
      <c r="U716" s="3"/>
      <c r="V716" s="3"/>
      <c r="W716" s="3"/>
      <c r="X716" s="3"/>
      <c r="Y716" s="3"/>
      <c r="Z716" s="3"/>
      <c r="AA716" s="3"/>
      <c r="AB716" s="3"/>
      <c r="AC716" s="3"/>
      <c r="AD716" s="3"/>
      <c r="AE716" s="3"/>
      <c r="AF716" s="3"/>
      <c r="AG716" s="3"/>
      <c r="AH716" s="3"/>
      <c r="AI716" s="3"/>
      <c r="AJ716" s="3"/>
    </row>
    <row r="717" spans="5:36" s="2" customFormat="1">
      <c r="E717" s="27"/>
      <c r="N717" s="95"/>
      <c r="O717" s="111"/>
      <c r="P717" s="3"/>
      <c r="Q717" s="3"/>
      <c r="R717" s="3"/>
      <c r="S717" s="3"/>
      <c r="T717" s="3"/>
      <c r="U717" s="3"/>
      <c r="V717" s="3"/>
      <c r="W717" s="3"/>
      <c r="X717" s="3"/>
      <c r="Y717" s="3"/>
      <c r="Z717" s="3"/>
      <c r="AA717" s="3"/>
      <c r="AB717" s="3"/>
      <c r="AC717" s="3"/>
      <c r="AD717" s="3"/>
      <c r="AE717" s="3"/>
      <c r="AF717" s="3"/>
      <c r="AG717" s="3"/>
      <c r="AH717" s="3"/>
      <c r="AI717" s="3"/>
      <c r="AJ717" s="3"/>
    </row>
    <row r="718" spans="5:36" s="2" customFormat="1">
      <c r="E718" s="27"/>
      <c r="N718" s="95"/>
      <c r="O718" s="111"/>
      <c r="P718" s="3"/>
      <c r="Q718" s="3"/>
      <c r="R718" s="3"/>
      <c r="S718" s="3"/>
      <c r="T718" s="3"/>
      <c r="U718" s="3"/>
      <c r="V718" s="3"/>
      <c r="W718" s="3"/>
      <c r="X718" s="3"/>
      <c r="Y718" s="3"/>
      <c r="Z718" s="3"/>
      <c r="AA718" s="3"/>
      <c r="AB718" s="3"/>
      <c r="AC718" s="3"/>
      <c r="AD718" s="3"/>
      <c r="AE718" s="3"/>
      <c r="AF718" s="3"/>
      <c r="AG718" s="3"/>
      <c r="AH718" s="3"/>
      <c r="AI718" s="3"/>
      <c r="AJ718" s="3"/>
    </row>
  </sheetData>
  <mergeCells count="37">
    <mergeCell ref="B2:E2"/>
    <mergeCell ref="B14:E14"/>
    <mergeCell ref="C17:E17"/>
    <mergeCell ref="C18:E18"/>
    <mergeCell ref="C19:E19"/>
    <mergeCell ref="C20:E20"/>
    <mergeCell ref="C21:E21"/>
    <mergeCell ref="C16:E16"/>
    <mergeCell ref="C24:E24"/>
    <mergeCell ref="C25:E25"/>
    <mergeCell ref="C26:E26"/>
    <mergeCell ref="C27:E27"/>
    <mergeCell ref="C28:E28"/>
    <mergeCell ref="C29:E29"/>
    <mergeCell ref="C32:E32"/>
    <mergeCell ref="C33:E33"/>
    <mergeCell ref="C34:E34"/>
    <mergeCell ref="C35:E35"/>
    <mergeCell ref="C36:E36"/>
    <mergeCell ref="C37:E37"/>
    <mergeCell ref="C40:E40"/>
    <mergeCell ref="C41:E41"/>
    <mergeCell ref="C42:E42"/>
    <mergeCell ref="C43:E43"/>
    <mergeCell ref="C44:E44"/>
    <mergeCell ref="C52:E52"/>
    <mergeCell ref="C53:E53"/>
    <mergeCell ref="C45:E45"/>
    <mergeCell ref="C48:E48"/>
    <mergeCell ref="C49:E49"/>
    <mergeCell ref="C50:E50"/>
    <mergeCell ref="C51:E51"/>
    <mergeCell ref="C57:E57"/>
    <mergeCell ref="C58:E58"/>
    <mergeCell ref="C59:E59"/>
    <mergeCell ref="C60:E60"/>
    <mergeCell ref="C61:E61"/>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tabColor rgb="FF7030A0"/>
    <pageSetUpPr fitToPage="1"/>
  </sheetPr>
  <dimension ref="B2:S43"/>
  <sheetViews>
    <sheetView showGridLines="0" zoomScale="70" zoomScaleNormal="70" workbookViewId="0">
      <selection activeCell="M40" sqref="M40"/>
    </sheetView>
  </sheetViews>
  <sheetFormatPr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0" width="11.42578125" style="2"/>
    <col min="11" max="11" width="22.42578125" style="2" customWidth="1"/>
    <col min="12" max="12" width="4.5703125" style="2" customWidth="1"/>
    <col min="13" max="13" width="2.42578125" style="2" customWidth="1"/>
    <col min="14" max="16" width="11.42578125" style="2"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85"/>
      <c r="C3" s="86"/>
      <c r="D3" s="86"/>
      <c r="E3" s="86"/>
      <c r="F3" s="86"/>
      <c r="G3" s="86"/>
      <c r="H3" s="86"/>
      <c r="I3" s="87"/>
    </row>
    <row r="4" spans="2:19">
      <c r="B4" s="694" t="s">
        <v>499</v>
      </c>
      <c r="C4" s="695"/>
      <c r="D4" s="695"/>
      <c r="E4" s="696" t="s">
        <v>500</v>
      </c>
      <c r="F4" s="696"/>
      <c r="G4" s="696"/>
      <c r="H4" s="696"/>
      <c r="I4" s="697"/>
      <c r="Q4" s="698" t="s">
        <v>501</v>
      </c>
      <c r="R4" s="698"/>
    </row>
    <row r="5" spans="2:19">
      <c r="B5" s="694"/>
      <c r="C5" s="695"/>
      <c r="D5" s="695"/>
      <c r="E5" s="696"/>
      <c r="F5" s="696"/>
      <c r="G5" s="696"/>
      <c r="H5" s="696"/>
      <c r="I5" s="697"/>
      <c r="Q5" s="698"/>
      <c r="R5" s="698"/>
    </row>
    <row r="6" spans="2:19">
      <c r="B6" s="694"/>
      <c r="C6" s="695"/>
      <c r="D6" s="695"/>
      <c r="E6" s="696"/>
      <c r="F6" s="696"/>
      <c r="G6" s="696"/>
      <c r="H6" s="696"/>
      <c r="I6" s="697"/>
      <c r="Q6" s="698"/>
      <c r="R6" s="698"/>
    </row>
    <row r="7" spans="2:19" ht="15.75" thickBot="1">
      <c r="B7" s="88"/>
      <c r="I7" s="89"/>
    </row>
    <row r="8" spans="2:19" ht="62.25" customHeight="1" thickBot="1">
      <c r="B8" s="699" t="s">
        <v>451</v>
      </c>
      <c r="C8" s="700"/>
      <c r="D8" s="32" t="s">
        <v>502</v>
      </c>
      <c r="E8" s="33">
        <v>5</v>
      </c>
      <c r="F8" s="33">
        <v>10</v>
      </c>
      <c r="G8" s="33">
        <v>15</v>
      </c>
      <c r="H8" s="33">
        <v>20</v>
      </c>
      <c r="I8" s="90">
        <v>25</v>
      </c>
      <c r="K8" s="701" t="s">
        <v>503</v>
      </c>
      <c r="L8" s="702"/>
      <c r="M8" s="702"/>
      <c r="N8" s="702"/>
      <c r="O8" s="702"/>
      <c r="P8" s="703"/>
      <c r="Q8" s="704" t="s">
        <v>504</v>
      </c>
      <c r="R8" s="704"/>
      <c r="S8" s="7" t="s">
        <v>505</v>
      </c>
    </row>
    <row r="9" spans="2:19" ht="62.25" customHeight="1" thickBot="1">
      <c r="B9" s="699"/>
      <c r="C9" s="700"/>
      <c r="D9" s="32" t="s">
        <v>506</v>
      </c>
      <c r="E9" s="34">
        <v>4</v>
      </c>
      <c r="F9" s="34">
        <v>8</v>
      </c>
      <c r="G9" s="33">
        <v>12</v>
      </c>
      <c r="H9" s="33">
        <v>16</v>
      </c>
      <c r="I9" s="90">
        <v>20</v>
      </c>
      <c r="K9" s="705" t="s">
        <v>507</v>
      </c>
      <c r="L9" s="706"/>
      <c r="M9" s="706"/>
      <c r="N9" s="706"/>
      <c r="O9" s="706"/>
      <c r="P9" s="706"/>
      <c r="Q9" s="707" t="s">
        <v>508</v>
      </c>
      <c r="R9" s="708"/>
      <c r="S9" s="7" t="s">
        <v>445</v>
      </c>
    </row>
    <row r="10" spans="2:19" ht="62.25" customHeight="1" thickBot="1">
      <c r="B10" s="699"/>
      <c r="C10" s="700"/>
      <c r="D10" s="32" t="s">
        <v>509</v>
      </c>
      <c r="E10" s="34">
        <v>3</v>
      </c>
      <c r="F10" s="34">
        <v>6</v>
      </c>
      <c r="G10" s="34">
        <v>9</v>
      </c>
      <c r="H10" s="33">
        <v>12</v>
      </c>
      <c r="I10" s="90">
        <v>15</v>
      </c>
      <c r="K10" s="709" t="s">
        <v>473</v>
      </c>
      <c r="L10" s="710"/>
      <c r="M10" s="710"/>
      <c r="N10" s="710"/>
      <c r="O10" s="710"/>
      <c r="P10" s="710"/>
      <c r="Q10" s="704" t="s">
        <v>510</v>
      </c>
      <c r="R10" s="704"/>
      <c r="S10" s="7" t="s">
        <v>511</v>
      </c>
    </row>
    <row r="11" spans="2:19" ht="62.25" customHeight="1">
      <c r="B11" s="699"/>
      <c r="C11" s="700"/>
      <c r="D11" s="32" t="s">
        <v>512</v>
      </c>
      <c r="E11" s="35">
        <v>2</v>
      </c>
      <c r="F11" s="34">
        <v>4</v>
      </c>
      <c r="G11" s="34">
        <v>6</v>
      </c>
      <c r="H11" s="33">
        <v>8</v>
      </c>
      <c r="I11" s="90">
        <v>10</v>
      </c>
      <c r="K11" s="711" t="s">
        <v>513</v>
      </c>
      <c r="L11" s="712"/>
      <c r="M11" s="712"/>
      <c r="N11" s="712"/>
      <c r="O11" s="712"/>
      <c r="P11" s="712"/>
      <c r="Q11" s="704" t="s">
        <v>444</v>
      </c>
      <c r="R11" s="713"/>
      <c r="S11" s="7" t="s">
        <v>444</v>
      </c>
    </row>
    <row r="12" spans="2:19" ht="62.25" customHeight="1">
      <c r="B12" s="699"/>
      <c r="C12" s="700"/>
      <c r="D12" s="32" t="s">
        <v>514</v>
      </c>
      <c r="E12" s="35">
        <v>1</v>
      </c>
      <c r="F12" s="35">
        <v>2</v>
      </c>
      <c r="G12" s="34">
        <v>3</v>
      </c>
      <c r="H12" s="33">
        <v>4</v>
      </c>
      <c r="I12" s="90">
        <v>5</v>
      </c>
    </row>
    <row r="13" spans="2:19" ht="62.25" customHeight="1" thickBot="1">
      <c r="B13" s="91"/>
      <c r="C13" s="692" t="s">
        <v>515</v>
      </c>
      <c r="D13" s="693"/>
      <c r="E13" s="92" t="s">
        <v>516</v>
      </c>
      <c r="F13" s="92" t="s">
        <v>517</v>
      </c>
      <c r="G13" s="92" t="s">
        <v>518</v>
      </c>
      <c r="H13" s="92" t="s">
        <v>519</v>
      </c>
      <c r="I13" s="93" t="s">
        <v>520</v>
      </c>
    </row>
    <row r="17" spans="4:6">
      <c r="D17" s="7"/>
      <c r="E17" s="7"/>
      <c r="F17" s="7"/>
    </row>
    <row r="18" spans="4:6" ht="15.75">
      <c r="D18" s="12" t="s">
        <v>521</v>
      </c>
      <c r="E18" s="94" t="s">
        <v>513</v>
      </c>
      <c r="F18" s="94">
        <v>1</v>
      </c>
    </row>
    <row r="19" spans="4:6">
      <c r="D19" s="12" t="s">
        <v>522</v>
      </c>
      <c r="E19" s="12" t="s">
        <v>513</v>
      </c>
      <c r="F19" s="12">
        <v>2</v>
      </c>
    </row>
    <row r="20" spans="4:6">
      <c r="D20" s="12" t="s">
        <v>523</v>
      </c>
      <c r="E20" s="12" t="s">
        <v>473</v>
      </c>
      <c r="F20" s="12">
        <v>2</v>
      </c>
    </row>
    <row r="21" spans="4:6">
      <c r="D21" s="12" t="s">
        <v>524</v>
      </c>
      <c r="E21" s="12" t="s">
        <v>525</v>
      </c>
      <c r="F21" s="12">
        <v>3</v>
      </c>
    </row>
    <row r="22" spans="4:6">
      <c r="D22" s="12" t="s">
        <v>526</v>
      </c>
      <c r="E22" s="12" t="s">
        <v>503</v>
      </c>
      <c r="F22" s="12">
        <v>4</v>
      </c>
    </row>
    <row r="23" spans="4:6">
      <c r="D23" s="12" t="s">
        <v>527</v>
      </c>
      <c r="E23" s="12" t="s">
        <v>513</v>
      </c>
      <c r="F23" s="12">
        <v>1</v>
      </c>
    </row>
    <row r="24" spans="4:6">
      <c r="D24" s="12" t="s">
        <v>528</v>
      </c>
      <c r="E24" s="12" t="s">
        <v>473</v>
      </c>
      <c r="F24" s="12">
        <v>2</v>
      </c>
    </row>
    <row r="25" spans="4:6">
      <c r="D25" s="12" t="s">
        <v>529</v>
      </c>
      <c r="E25" s="12" t="s">
        <v>473</v>
      </c>
      <c r="F25" s="12">
        <v>2</v>
      </c>
    </row>
    <row r="26" spans="4:6">
      <c r="D26" s="12" t="s">
        <v>530</v>
      </c>
      <c r="E26" s="12" t="s">
        <v>507</v>
      </c>
      <c r="F26" s="12">
        <v>3</v>
      </c>
    </row>
    <row r="27" spans="4:6">
      <c r="D27" s="12" t="s">
        <v>531</v>
      </c>
      <c r="E27" s="12" t="s">
        <v>503</v>
      </c>
      <c r="F27" s="12">
        <v>4</v>
      </c>
    </row>
    <row r="28" spans="4:6">
      <c r="D28" s="12" t="s">
        <v>532</v>
      </c>
      <c r="E28" s="12" t="s">
        <v>473</v>
      </c>
      <c r="F28" s="12">
        <v>2</v>
      </c>
    </row>
    <row r="29" spans="4:6">
      <c r="D29" s="12" t="s">
        <v>533</v>
      </c>
      <c r="E29" s="12" t="s">
        <v>473</v>
      </c>
      <c r="F29" s="12">
        <v>2</v>
      </c>
    </row>
    <row r="30" spans="4:6">
      <c r="D30" s="12" t="s">
        <v>534</v>
      </c>
      <c r="E30" s="12" t="s">
        <v>473</v>
      </c>
      <c r="F30" s="12">
        <v>2</v>
      </c>
    </row>
    <row r="31" spans="4:6">
      <c r="D31" s="12" t="s">
        <v>535</v>
      </c>
      <c r="E31" s="12" t="s">
        <v>507</v>
      </c>
      <c r="F31" s="12">
        <v>3</v>
      </c>
    </row>
    <row r="32" spans="4:6">
      <c r="D32" s="12" t="s">
        <v>536</v>
      </c>
      <c r="E32" s="12" t="s">
        <v>503</v>
      </c>
      <c r="F32" s="12">
        <v>4</v>
      </c>
    </row>
    <row r="33" spans="4:6">
      <c r="D33" s="12" t="s">
        <v>537</v>
      </c>
      <c r="E33" s="12" t="s">
        <v>473</v>
      </c>
      <c r="F33" s="12">
        <v>2</v>
      </c>
    </row>
    <row r="34" spans="4:6">
      <c r="D34" s="12" t="s">
        <v>538</v>
      </c>
      <c r="E34" s="12" t="s">
        <v>473</v>
      </c>
      <c r="F34" s="12">
        <v>2</v>
      </c>
    </row>
    <row r="35" spans="4:6">
      <c r="D35" s="12" t="s">
        <v>539</v>
      </c>
      <c r="E35" s="12" t="s">
        <v>507</v>
      </c>
      <c r="F35" s="12">
        <v>3</v>
      </c>
    </row>
    <row r="36" spans="4:6">
      <c r="D36" s="12" t="s">
        <v>540</v>
      </c>
      <c r="E36" s="12" t="s">
        <v>507</v>
      </c>
      <c r="F36" s="12">
        <v>3</v>
      </c>
    </row>
    <row r="37" spans="4:6">
      <c r="D37" s="12" t="s">
        <v>541</v>
      </c>
      <c r="E37" s="12" t="s">
        <v>503</v>
      </c>
      <c r="F37" s="12">
        <v>4</v>
      </c>
    </row>
    <row r="38" spans="4:6">
      <c r="D38" s="12" t="s">
        <v>542</v>
      </c>
      <c r="E38" s="12" t="s">
        <v>507</v>
      </c>
      <c r="F38" s="12">
        <v>3</v>
      </c>
    </row>
    <row r="39" spans="4:6">
      <c r="D39" s="12" t="s">
        <v>543</v>
      </c>
      <c r="E39" s="12" t="s">
        <v>507</v>
      </c>
      <c r="F39" s="12">
        <v>3</v>
      </c>
    </row>
    <row r="40" spans="4:6">
      <c r="D40" s="12" t="s">
        <v>544</v>
      </c>
      <c r="E40" s="12" t="s">
        <v>507</v>
      </c>
      <c r="F40" s="12">
        <v>3</v>
      </c>
    </row>
    <row r="41" spans="4:6">
      <c r="D41" s="12" t="s">
        <v>545</v>
      </c>
      <c r="E41" s="12" t="s">
        <v>507</v>
      </c>
      <c r="F41" s="12">
        <v>3</v>
      </c>
    </row>
    <row r="42" spans="4:6">
      <c r="D42" s="12" t="s">
        <v>546</v>
      </c>
      <c r="E42" s="12" t="s">
        <v>503</v>
      </c>
      <c r="F42" s="12">
        <v>4</v>
      </c>
    </row>
    <row r="43" spans="4:6">
      <c r="D43" s="7"/>
      <c r="E43" s="7"/>
      <c r="F43" s="7"/>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0"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tabColor theme="6" tint="0.39997558519241921"/>
    <pageSetUpPr fitToPage="1"/>
  </sheetPr>
  <dimension ref="A1:JK79"/>
  <sheetViews>
    <sheetView showGridLines="0" topLeftCell="A15" zoomScale="60" zoomScaleNormal="60" workbookViewId="0">
      <selection activeCell="H30" sqref="H30"/>
    </sheetView>
  </sheetViews>
  <sheetFormatPr defaultColWidth="11.42578125" defaultRowHeight="15"/>
  <cols>
    <col min="1" max="1" width="18.42578125" style="5" customWidth="1"/>
    <col min="2" max="2" width="35.85546875" style="5" customWidth="1"/>
    <col min="3" max="3" width="40.28515625" customWidth="1"/>
    <col min="4" max="4" width="16.85546875" style="68" customWidth="1"/>
    <col min="5" max="5" width="18.5703125" style="17" customWidth="1"/>
    <col min="6" max="6" width="18.28515625" style="17"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9" customFormat="1" ht="16.5" customHeight="1">
      <c r="A1" s="740"/>
      <c r="B1" s="741"/>
      <c r="C1" s="744"/>
      <c r="D1" s="744"/>
      <c r="E1" s="744"/>
      <c r="F1" s="744"/>
      <c r="G1" s="744"/>
      <c r="H1" s="744"/>
      <c r="I1" s="744"/>
      <c r="J1" s="745"/>
      <c r="K1" s="739"/>
      <c r="L1" s="739"/>
      <c r="M1" s="739"/>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c r="IW1" s="8"/>
      <c r="IX1" s="8"/>
      <c r="IY1" s="8"/>
      <c r="IZ1" s="8"/>
      <c r="JA1" s="8"/>
      <c r="JB1" s="8"/>
      <c r="JC1" s="8"/>
      <c r="JD1" s="8"/>
      <c r="JE1" s="8"/>
      <c r="JF1" s="8"/>
      <c r="JG1" s="8"/>
      <c r="JH1" s="8"/>
      <c r="JI1" s="8"/>
      <c r="JJ1" s="8"/>
      <c r="JK1" s="8"/>
    </row>
    <row r="2" spans="1:271" s="9" customFormat="1" ht="92.25" customHeight="1">
      <c r="A2" s="742"/>
      <c r="B2" s="743"/>
      <c r="C2" s="746"/>
      <c r="D2" s="746"/>
      <c r="E2" s="746"/>
      <c r="F2" s="746"/>
      <c r="G2" s="746"/>
      <c r="H2" s="746"/>
      <c r="I2" s="746"/>
      <c r="J2" s="747"/>
      <c r="K2" s="739"/>
      <c r="L2" s="739"/>
      <c r="M2" s="739"/>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row>
    <row r="3" spans="1:271" s="9" customFormat="1" ht="3" customHeight="1">
      <c r="A3" s="1"/>
      <c r="B3" s="1"/>
      <c r="C3" s="746"/>
      <c r="D3" s="746"/>
      <c r="E3" s="746"/>
      <c r="F3" s="746"/>
      <c r="G3" s="746"/>
      <c r="H3" s="746"/>
      <c r="I3" s="746"/>
      <c r="J3" s="747"/>
      <c r="K3" s="739"/>
      <c r="L3" s="739"/>
      <c r="M3" s="739"/>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c r="JI3" s="8"/>
      <c r="JJ3" s="8"/>
      <c r="JK3" s="8"/>
    </row>
    <row r="4" spans="1:271" s="9" customFormat="1" ht="40.9" customHeight="1">
      <c r="A4" s="667" t="s">
        <v>291</v>
      </c>
      <c r="B4" s="667"/>
      <c r="C4" s="680" t="s">
        <v>2</v>
      </c>
      <c r="D4" s="680"/>
      <c r="E4" s="680"/>
      <c r="F4" s="680"/>
      <c r="G4" s="680"/>
      <c r="H4" s="680"/>
      <c r="I4" s="680"/>
      <c r="J4" s="680"/>
      <c r="K4" s="680"/>
      <c r="L4" s="680"/>
      <c r="M4" s="680"/>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c r="JI4" s="8"/>
      <c r="JJ4" s="8"/>
      <c r="JK4" s="8"/>
    </row>
    <row r="5" spans="1:271" s="9" customFormat="1" ht="62.45" customHeight="1">
      <c r="A5" s="667" t="s">
        <v>292</v>
      </c>
      <c r="B5" s="667"/>
      <c r="C5" s="675" t="s">
        <v>293</v>
      </c>
      <c r="D5" s="675"/>
      <c r="E5" s="675"/>
      <c r="F5" s="675"/>
      <c r="G5" s="675"/>
      <c r="H5" s="675"/>
      <c r="I5" s="675"/>
      <c r="J5" s="675"/>
      <c r="K5" s="675"/>
      <c r="L5" s="675"/>
      <c r="M5" s="675"/>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c r="IX5" s="8"/>
      <c r="IY5" s="8"/>
      <c r="IZ5" s="8"/>
      <c r="JA5" s="8"/>
      <c r="JB5" s="8"/>
      <c r="JC5" s="8"/>
      <c r="JD5" s="8"/>
      <c r="JE5" s="8"/>
      <c r="JF5" s="8"/>
      <c r="JG5" s="8"/>
      <c r="JH5" s="8"/>
      <c r="JI5" s="8"/>
      <c r="JJ5" s="8"/>
      <c r="JK5" s="8"/>
    </row>
    <row r="6" spans="1:271" s="9" customFormat="1" ht="40.9" customHeight="1">
      <c r="A6" s="667" t="s">
        <v>294</v>
      </c>
      <c r="B6" s="667"/>
      <c r="C6" s="772" t="s">
        <v>374</v>
      </c>
      <c r="D6" s="773"/>
      <c r="E6" s="773"/>
      <c r="F6" s="773"/>
      <c r="G6" s="773"/>
      <c r="H6" s="773"/>
      <c r="I6" s="773"/>
      <c r="J6" s="773"/>
      <c r="K6" s="773"/>
      <c r="L6" s="773"/>
      <c r="M6" s="774"/>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row>
    <row r="7" spans="1:271" s="13" customFormat="1" ht="40.5" customHeight="1" thickTop="1" thickBot="1">
      <c r="A7" s="767" t="s">
        <v>547</v>
      </c>
      <c r="B7" s="768"/>
      <c r="C7" s="769"/>
      <c r="D7" s="770" t="s">
        <v>548</v>
      </c>
      <c r="E7" s="770"/>
      <c r="F7" s="770"/>
      <c r="G7" s="771" t="s">
        <v>549</v>
      </c>
      <c r="H7" s="762" t="s">
        <v>550</v>
      </c>
      <c r="I7" s="764" t="s">
        <v>551</v>
      </c>
      <c r="J7" s="765"/>
      <c r="K7" s="764" t="s">
        <v>552</v>
      </c>
      <c r="L7" s="765"/>
      <c r="M7" s="766" t="s">
        <v>553</v>
      </c>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row>
    <row r="8" spans="1:271" s="14" customFormat="1" ht="108" customHeight="1" thickTop="1" thickBot="1">
      <c r="A8" s="25" t="s">
        <v>41</v>
      </c>
      <c r="B8" s="25" t="s">
        <v>233</v>
      </c>
      <c r="C8" s="25" t="s">
        <v>235</v>
      </c>
      <c r="D8" s="18" t="s">
        <v>245</v>
      </c>
      <c r="E8" s="18" t="s">
        <v>554</v>
      </c>
      <c r="F8" s="18" t="s">
        <v>555</v>
      </c>
      <c r="G8" s="771"/>
      <c r="H8" s="763"/>
      <c r="I8" s="19" t="s">
        <v>556</v>
      </c>
      <c r="J8" s="19" t="s">
        <v>557</v>
      </c>
      <c r="K8" s="19" t="s">
        <v>558</v>
      </c>
      <c r="L8" s="19" t="s">
        <v>559</v>
      </c>
      <c r="M8" s="766"/>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row>
    <row r="9" spans="1:271" s="15" customFormat="1" ht="21.75" customHeight="1" thickTop="1" thickBot="1">
      <c r="A9" s="751"/>
      <c r="B9" s="752"/>
      <c r="C9" s="752"/>
      <c r="D9" s="752"/>
      <c r="E9" s="752"/>
      <c r="F9" s="752"/>
      <c r="G9" s="752"/>
      <c r="H9" s="20"/>
      <c r="I9" s="20"/>
      <c r="J9" s="20"/>
      <c r="K9" s="20"/>
      <c r="L9" s="20"/>
      <c r="M9" s="20"/>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row>
    <row r="10" spans="1:271" s="16" customFormat="1" ht="15" customHeight="1">
      <c r="A10" s="753">
        <f>'7- Mapa Final'!A10</f>
        <v>1</v>
      </c>
      <c r="B10" s="754" t="str">
        <f>'7- Mapa Final'!B10</f>
        <v>Efectuar el reparto judicial sin el cumplimiento de los requisitos.
(GESTION DE REPARTO)</v>
      </c>
      <c r="C10" s="754" t="str">
        <f>'7- Mapa Final'!C10</f>
        <v>No realizar el reparto o no hacerlo siguiendo el procedimiento establecido</v>
      </c>
      <c r="D10" s="775" t="str">
        <f>'7- Mapa Final'!J10</f>
        <v>Muy Baja - 1</v>
      </c>
      <c r="E10" s="776" t="str">
        <f>'7- Mapa Final'!K10</f>
        <v>Leve - 1</v>
      </c>
      <c r="F10" s="756" t="str">
        <f>'7- Mapa Final'!M10</f>
        <v>Bajo - 1</v>
      </c>
      <c r="G10" s="647" t="s">
        <v>444</v>
      </c>
      <c r="H10" s="733" t="s">
        <v>560</v>
      </c>
      <c r="I10" s="733"/>
      <c r="J10" s="733" t="s">
        <v>561</v>
      </c>
      <c r="K10" s="735">
        <v>45292</v>
      </c>
      <c r="L10" s="735">
        <v>45382</v>
      </c>
      <c r="M10" s="755" t="s">
        <v>562</v>
      </c>
      <c r="N10" s="781" t="s">
        <v>563</v>
      </c>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4"/>
      <c r="DX10" s="24"/>
      <c r="DY10" s="24"/>
      <c r="DZ10" s="24"/>
      <c r="EA10" s="24"/>
      <c r="EB10" s="24"/>
      <c r="EC10" s="24"/>
      <c r="ED10" s="24"/>
      <c r="EE10" s="24"/>
      <c r="EF10" s="24"/>
      <c r="EG10" s="24"/>
      <c r="EH10" s="24"/>
      <c r="EI10" s="24"/>
      <c r="EJ10" s="24"/>
      <c r="EK10" s="24"/>
      <c r="EL10" s="24"/>
      <c r="EM10" s="24"/>
      <c r="EN10" s="24"/>
      <c r="EO10" s="24"/>
      <c r="EP10" s="24"/>
      <c r="EQ10" s="24"/>
      <c r="ER10" s="24"/>
      <c r="ES10" s="24"/>
      <c r="ET10" s="24"/>
      <c r="EU10" s="24"/>
      <c r="EV10" s="24"/>
      <c r="EW10" s="24"/>
      <c r="EX10" s="24"/>
      <c r="EY10" s="24"/>
      <c r="EZ10" s="24"/>
      <c r="FA10" s="24"/>
      <c r="FB10" s="24"/>
      <c r="FC10" s="24"/>
      <c r="FD10" s="24"/>
      <c r="FE10" s="24"/>
      <c r="FF10" s="24"/>
      <c r="FG10" s="24"/>
      <c r="FH10" s="24"/>
      <c r="FI10" s="24"/>
      <c r="FJ10" s="24"/>
      <c r="FK10" s="24"/>
      <c r="FL10" s="24"/>
      <c r="FM10" s="24"/>
    </row>
    <row r="11" spans="1:271" s="16" customFormat="1" ht="13.5" customHeight="1">
      <c r="A11" s="714"/>
      <c r="B11" s="716"/>
      <c r="C11" s="716"/>
      <c r="D11" s="719"/>
      <c r="E11" s="722"/>
      <c r="F11" s="729"/>
      <c r="G11" s="648"/>
      <c r="H11" s="734"/>
      <c r="I11" s="734"/>
      <c r="J11" s="734"/>
      <c r="K11" s="734"/>
      <c r="L11" s="734"/>
      <c r="M11" s="749"/>
      <c r="N11" s="781"/>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c r="DL11" s="24"/>
      <c r="DM11" s="24"/>
      <c r="DN11" s="24"/>
      <c r="DO11" s="24"/>
      <c r="DP11" s="24"/>
      <c r="DQ11" s="24"/>
      <c r="DR11" s="24"/>
      <c r="DS11" s="24"/>
      <c r="DT11" s="24"/>
      <c r="DU11" s="24"/>
      <c r="DV11" s="24"/>
      <c r="DW11" s="24"/>
      <c r="DX11" s="24"/>
      <c r="DY11" s="24"/>
      <c r="DZ11" s="24"/>
      <c r="EA11" s="24"/>
      <c r="EB11" s="24"/>
      <c r="EC11" s="24"/>
      <c r="ED11" s="24"/>
      <c r="EE11" s="24"/>
      <c r="EF11" s="24"/>
      <c r="EG11" s="24"/>
      <c r="EH11" s="24"/>
      <c r="EI11" s="24"/>
      <c r="EJ11" s="24"/>
      <c r="EK11" s="24"/>
      <c r="EL11" s="24"/>
      <c r="EM11" s="24"/>
      <c r="EN11" s="24"/>
      <c r="EO11" s="24"/>
      <c r="EP11" s="24"/>
      <c r="EQ11" s="24"/>
      <c r="ER11" s="24"/>
      <c r="ES11" s="24"/>
      <c r="ET11" s="24"/>
      <c r="EU11" s="24"/>
      <c r="EV11" s="24"/>
      <c r="EW11" s="24"/>
      <c r="EX11" s="24"/>
      <c r="EY11" s="24"/>
      <c r="EZ11" s="24"/>
      <c r="FA11" s="24"/>
      <c r="FB11" s="24"/>
      <c r="FC11" s="24"/>
      <c r="FD11" s="24"/>
      <c r="FE11" s="24"/>
      <c r="FF11" s="24"/>
      <c r="FG11" s="24"/>
      <c r="FH11" s="24"/>
      <c r="FI11" s="24"/>
      <c r="FJ11" s="24"/>
      <c r="FK11" s="24"/>
      <c r="FL11" s="24"/>
      <c r="FM11" s="24"/>
    </row>
    <row r="12" spans="1:271" s="16" customFormat="1" ht="13.5" customHeight="1">
      <c r="A12" s="714"/>
      <c r="B12" s="716"/>
      <c r="C12" s="716"/>
      <c r="D12" s="719"/>
      <c r="E12" s="722"/>
      <c r="F12" s="729"/>
      <c r="G12" s="648"/>
      <c r="H12" s="734"/>
      <c r="I12" s="734"/>
      <c r="J12" s="734"/>
      <c r="K12" s="734"/>
      <c r="L12" s="734"/>
      <c r="M12" s="749"/>
      <c r="N12" s="781"/>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c r="EP12" s="24"/>
      <c r="EQ12" s="24"/>
      <c r="ER12" s="24"/>
      <c r="ES12" s="24"/>
      <c r="ET12" s="24"/>
      <c r="EU12" s="24"/>
      <c r="EV12" s="24"/>
      <c r="EW12" s="24"/>
      <c r="EX12" s="24"/>
      <c r="EY12" s="24"/>
      <c r="EZ12" s="24"/>
      <c r="FA12" s="24"/>
      <c r="FB12" s="24"/>
      <c r="FC12" s="24"/>
      <c r="FD12" s="24"/>
      <c r="FE12" s="24"/>
      <c r="FF12" s="24"/>
      <c r="FG12" s="24"/>
      <c r="FH12" s="24"/>
      <c r="FI12" s="24"/>
      <c r="FJ12" s="24"/>
      <c r="FK12" s="24"/>
      <c r="FL12" s="24"/>
      <c r="FM12" s="24"/>
    </row>
    <row r="13" spans="1:271" s="16" customFormat="1" ht="13.5" customHeight="1">
      <c r="A13" s="714"/>
      <c r="B13" s="716"/>
      <c r="C13" s="716"/>
      <c r="D13" s="719"/>
      <c r="E13" s="722"/>
      <c r="F13" s="729"/>
      <c r="G13" s="648"/>
      <c r="H13" s="734"/>
      <c r="I13" s="734"/>
      <c r="J13" s="734"/>
      <c r="K13" s="734"/>
      <c r="L13" s="734"/>
      <c r="M13" s="749"/>
      <c r="N13" s="781"/>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c r="DV13" s="24"/>
      <c r="DW13" s="24"/>
      <c r="DX13" s="24"/>
      <c r="DY13" s="24"/>
      <c r="DZ13" s="24"/>
      <c r="EA13" s="24"/>
      <c r="EB13" s="24"/>
      <c r="EC13" s="24"/>
      <c r="ED13" s="24"/>
      <c r="EE13" s="24"/>
      <c r="EF13" s="24"/>
      <c r="EG13" s="24"/>
      <c r="EH13" s="24"/>
      <c r="EI13" s="24"/>
      <c r="EJ13" s="24"/>
      <c r="EK13" s="24"/>
      <c r="EL13" s="24"/>
      <c r="EM13" s="24"/>
      <c r="EN13" s="24"/>
      <c r="EO13" s="24"/>
      <c r="EP13" s="24"/>
      <c r="EQ13" s="24"/>
      <c r="ER13" s="24"/>
      <c r="ES13" s="24"/>
      <c r="ET13" s="24"/>
      <c r="EU13" s="24"/>
      <c r="EV13" s="24"/>
      <c r="EW13" s="24"/>
      <c r="EX13" s="24"/>
      <c r="EY13" s="24"/>
      <c r="EZ13" s="24"/>
      <c r="FA13" s="24"/>
      <c r="FB13" s="24"/>
      <c r="FC13" s="24"/>
      <c r="FD13" s="24"/>
      <c r="FE13" s="24"/>
      <c r="FF13" s="24"/>
      <c r="FG13" s="24"/>
      <c r="FH13" s="24"/>
      <c r="FI13" s="24"/>
      <c r="FJ13" s="24"/>
      <c r="FK13" s="24"/>
      <c r="FL13" s="24"/>
      <c r="FM13" s="24"/>
    </row>
    <row r="14" spans="1:271" s="16" customFormat="1" ht="13.5" customHeight="1">
      <c r="A14" s="714"/>
      <c r="B14" s="716"/>
      <c r="C14" s="716"/>
      <c r="D14" s="719"/>
      <c r="E14" s="722"/>
      <c r="F14" s="729"/>
      <c r="G14" s="648"/>
      <c r="H14" s="734"/>
      <c r="I14" s="734"/>
      <c r="J14" s="734"/>
      <c r="K14" s="734"/>
      <c r="L14" s="734"/>
      <c r="M14" s="749"/>
      <c r="N14" s="781"/>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c r="FE14" s="24"/>
      <c r="FF14" s="24"/>
      <c r="FG14" s="24"/>
      <c r="FH14" s="24"/>
      <c r="FI14" s="24"/>
      <c r="FJ14" s="24"/>
      <c r="FK14" s="24"/>
      <c r="FL14" s="24"/>
      <c r="FM14" s="24"/>
    </row>
    <row r="15" spans="1:271" s="16" customFormat="1" ht="13.5" customHeight="1">
      <c r="A15" s="714"/>
      <c r="B15" s="716"/>
      <c r="C15" s="716"/>
      <c r="D15" s="719"/>
      <c r="E15" s="722"/>
      <c r="F15" s="729"/>
      <c r="G15" s="648"/>
      <c r="H15" s="734"/>
      <c r="I15" s="734"/>
      <c r="J15" s="734"/>
      <c r="K15" s="734"/>
      <c r="L15" s="734"/>
      <c r="M15" s="749"/>
      <c r="N15" s="781"/>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row>
    <row r="16" spans="1:271" s="16" customFormat="1" ht="13.5" customHeight="1">
      <c r="A16" s="714"/>
      <c r="B16" s="716"/>
      <c r="C16" s="716"/>
      <c r="D16" s="719"/>
      <c r="E16" s="722"/>
      <c r="F16" s="729"/>
      <c r="G16" s="648"/>
      <c r="H16" s="734"/>
      <c r="I16" s="734"/>
      <c r="J16" s="734"/>
      <c r="K16" s="734"/>
      <c r="L16" s="734"/>
      <c r="M16" s="749"/>
      <c r="N16" s="781"/>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4"/>
      <c r="FC16" s="24"/>
      <c r="FD16" s="24"/>
      <c r="FE16" s="24"/>
      <c r="FF16" s="24"/>
      <c r="FG16" s="24"/>
      <c r="FH16" s="24"/>
      <c r="FI16" s="24"/>
      <c r="FJ16" s="24"/>
      <c r="FK16" s="24"/>
      <c r="FL16" s="24"/>
      <c r="FM16" s="24"/>
    </row>
    <row r="17" spans="1:169" s="16" customFormat="1" ht="13.5" customHeight="1">
      <c r="A17" s="714"/>
      <c r="B17" s="716"/>
      <c r="C17" s="716"/>
      <c r="D17" s="719"/>
      <c r="E17" s="722"/>
      <c r="F17" s="729"/>
      <c r="G17" s="648"/>
      <c r="H17" s="734"/>
      <c r="I17" s="734"/>
      <c r="J17" s="734"/>
      <c r="K17" s="734"/>
      <c r="L17" s="734"/>
      <c r="M17" s="749"/>
      <c r="N17" s="781"/>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row>
    <row r="18" spans="1:169" s="16" customFormat="1" ht="13.5" customHeight="1">
      <c r="A18" s="714"/>
      <c r="B18" s="716"/>
      <c r="C18" s="716"/>
      <c r="D18" s="719"/>
      <c r="E18" s="722"/>
      <c r="F18" s="729"/>
      <c r="G18" s="648"/>
      <c r="H18" s="734"/>
      <c r="I18" s="734"/>
      <c r="J18" s="734"/>
      <c r="K18" s="734"/>
      <c r="L18" s="734"/>
      <c r="M18" s="749"/>
      <c r="N18" s="781"/>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row>
    <row r="19" spans="1:169" s="16" customFormat="1" ht="21.75" customHeight="1">
      <c r="A19" s="714"/>
      <c r="B19" s="716"/>
      <c r="C19" s="716"/>
      <c r="D19" s="719"/>
      <c r="E19" s="722"/>
      <c r="F19" s="729"/>
      <c r="G19" s="648"/>
      <c r="H19" s="734"/>
      <c r="I19" s="734"/>
      <c r="J19" s="734"/>
      <c r="K19" s="734"/>
      <c r="L19" s="734"/>
      <c r="M19" s="749"/>
      <c r="N19" s="782"/>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row>
    <row r="20" spans="1:169" s="16" customFormat="1" ht="12.75" customHeight="1">
      <c r="A20" s="714">
        <f>'7- Mapa Final'!A20</f>
        <v>2</v>
      </c>
      <c r="B20" s="716" t="str">
        <f>'7- Mapa Final'!B20</f>
        <v xml:space="preserve"> Efectuar Citaciones/Comunicaciones/Notificaciones que no cumplan con los requisitos
(GESTION DE CO/CI/NO)</v>
      </c>
      <c r="C20" s="716" t="str">
        <f>'7- Mapa Final'!C20</f>
        <v xml:space="preserve">No tramitar las Citaciones/Comunicaciones/Notificaciones, no hacerlo oportunamente o no aplicar la normatividad </v>
      </c>
      <c r="D20" s="718" t="str">
        <f>'7- Mapa Final'!J20</f>
        <v>Muy Baja - 1</v>
      </c>
      <c r="E20" s="721" t="str">
        <f>'7- Mapa Final'!K20</f>
        <v>Leve - 1</v>
      </c>
      <c r="F20" s="729" t="str">
        <f>'7- Mapa Final'!M20</f>
        <v>Bajo - 1</v>
      </c>
      <c r="G20" s="647" t="s">
        <v>444</v>
      </c>
      <c r="H20" s="736" t="s">
        <v>564</v>
      </c>
      <c r="I20" s="734"/>
      <c r="J20" s="733" t="s">
        <v>561</v>
      </c>
      <c r="K20" s="735">
        <v>45292</v>
      </c>
      <c r="L20" s="735">
        <v>45382</v>
      </c>
      <c r="M20" s="748" t="s">
        <v>565</v>
      </c>
      <c r="N20" s="781" t="s">
        <v>563</v>
      </c>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row>
    <row r="21" spans="1:169" s="16" customFormat="1" ht="12.75" customHeight="1">
      <c r="A21" s="714"/>
      <c r="B21" s="716"/>
      <c r="C21" s="716"/>
      <c r="D21" s="719"/>
      <c r="E21" s="722"/>
      <c r="F21" s="729"/>
      <c r="G21" s="648"/>
      <c r="H21" s="736"/>
      <c r="I21" s="734"/>
      <c r="J21" s="734"/>
      <c r="K21" s="734"/>
      <c r="L21" s="734"/>
      <c r="M21" s="748"/>
      <c r="N21" s="781"/>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c r="ED21" s="24"/>
      <c r="EE21" s="24"/>
      <c r="EF21" s="24"/>
      <c r="EG21" s="24"/>
      <c r="EH21" s="24"/>
      <c r="EI21" s="24"/>
      <c r="EJ21" s="24"/>
      <c r="EK21" s="24"/>
      <c r="EL21" s="24"/>
      <c r="EM21" s="24"/>
      <c r="EN21" s="24"/>
      <c r="EO21" s="24"/>
      <c r="EP21" s="24"/>
      <c r="EQ21" s="24"/>
      <c r="ER21" s="24"/>
      <c r="ES21" s="24"/>
      <c r="ET21" s="24"/>
      <c r="EU21" s="24"/>
      <c r="EV21" s="24"/>
      <c r="EW21" s="24"/>
      <c r="EX21" s="24"/>
      <c r="EY21" s="24"/>
      <c r="EZ21" s="24"/>
      <c r="FA21" s="24"/>
      <c r="FB21" s="24"/>
      <c r="FC21" s="24"/>
      <c r="FD21" s="24"/>
      <c r="FE21" s="24"/>
      <c r="FF21" s="24"/>
      <c r="FG21" s="24"/>
      <c r="FH21" s="24"/>
      <c r="FI21" s="24"/>
      <c r="FJ21" s="24"/>
      <c r="FK21" s="24"/>
      <c r="FL21" s="24"/>
      <c r="FM21" s="24"/>
    </row>
    <row r="22" spans="1:169" s="16" customFormat="1" ht="12.75" customHeight="1">
      <c r="A22" s="714"/>
      <c r="B22" s="716"/>
      <c r="C22" s="716"/>
      <c r="D22" s="719"/>
      <c r="E22" s="722"/>
      <c r="F22" s="729"/>
      <c r="G22" s="648"/>
      <c r="H22" s="736"/>
      <c r="I22" s="734"/>
      <c r="J22" s="734"/>
      <c r="K22" s="734"/>
      <c r="L22" s="734"/>
      <c r="M22" s="748"/>
      <c r="N22" s="781"/>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c r="DL22" s="24"/>
      <c r="DM22" s="24"/>
      <c r="DN22" s="24"/>
      <c r="DO22" s="24"/>
      <c r="DP22" s="24"/>
      <c r="DQ22" s="24"/>
      <c r="DR22" s="24"/>
      <c r="DS22" s="24"/>
      <c r="DT22" s="24"/>
      <c r="DU22" s="24"/>
      <c r="DV22" s="24"/>
      <c r="DW22" s="24"/>
      <c r="DX22" s="24"/>
      <c r="DY22" s="24"/>
      <c r="DZ22" s="24"/>
      <c r="EA22" s="24"/>
      <c r="EB22" s="24"/>
      <c r="EC22" s="24"/>
      <c r="ED22" s="24"/>
      <c r="EE22" s="24"/>
      <c r="EF22" s="24"/>
      <c r="EG22" s="24"/>
      <c r="EH22" s="24"/>
      <c r="EI22" s="24"/>
      <c r="EJ22" s="24"/>
      <c r="EK22" s="24"/>
      <c r="EL22" s="24"/>
      <c r="EM22" s="24"/>
      <c r="EN22" s="24"/>
      <c r="EO22" s="24"/>
      <c r="EP22" s="24"/>
      <c r="EQ22" s="24"/>
      <c r="ER22" s="24"/>
      <c r="ES22" s="24"/>
      <c r="ET22" s="24"/>
      <c r="EU22" s="24"/>
      <c r="EV22" s="24"/>
      <c r="EW22" s="24"/>
      <c r="EX22" s="24"/>
      <c r="EY22" s="24"/>
      <c r="EZ22" s="24"/>
      <c r="FA22" s="24"/>
      <c r="FB22" s="24"/>
      <c r="FC22" s="24"/>
      <c r="FD22" s="24"/>
      <c r="FE22" s="24"/>
      <c r="FF22" s="24"/>
      <c r="FG22" s="24"/>
      <c r="FH22" s="24"/>
      <c r="FI22" s="24"/>
      <c r="FJ22" s="24"/>
      <c r="FK22" s="24"/>
      <c r="FL22" s="24"/>
      <c r="FM22" s="24"/>
    </row>
    <row r="23" spans="1:169" s="16" customFormat="1" ht="12.75" customHeight="1">
      <c r="A23" s="714"/>
      <c r="B23" s="716"/>
      <c r="C23" s="716"/>
      <c r="D23" s="719"/>
      <c r="E23" s="722"/>
      <c r="F23" s="729"/>
      <c r="G23" s="648"/>
      <c r="H23" s="736"/>
      <c r="I23" s="734"/>
      <c r="J23" s="734"/>
      <c r="K23" s="734"/>
      <c r="L23" s="734"/>
      <c r="M23" s="748"/>
      <c r="N23" s="781"/>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c r="DL23" s="24"/>
      <c r="DM23" s="24"/>
      <c r="DN23" s="24"/>
      <c r="DO23" s="24"/>
      <c r="DP23" s="24"/>
      <c r="DQ23" s="24"/>
      <c r="DR23" s="24"/>
      <c r="DS23" s="24"/>
      <c r="DT23" s="24"/>
      <c r="DU23" s="24"/>
      <c r="DV23" s="24"/>
      <c r="DW23" s="24"/>
      <c r="DX23" s="24"/>
      <c r="DY23" s="24"/>
      <c r="DZ23" s="24"/>
      <c r="EA23" s="24"/>
      <c r="EB23" s="24"/>
      <c r="EC23" s="24"/>
      <c r="ED23" s="24"/>
      <c r="EE23" s="24"/>
      <c r="EF23" s="24"/>
      <c r="EG23" s="24"/>
      <c r="EH23" s="24"/>
      <c r="EI23" s="24"/>
      <c r="EJ23" s="24"/>
      <c r="EK23" s="24"/>
      <c r="EL23" s="24"/>
      <c r="EM23" s="24"/>
      <c r="EN23" s="24"/>
      <c r="EO23" s="24"/>
      <c r="EP23" s="24"/>
      <c r="EQ23" s="24"/>
      <c r="ER23" s="24"/>
      <c r="ES23" s="24"/>
      <c r="ET23" s="24"/>
      <c r="EU23" s="24"/>
      <c r="EV23" s="24"/>
      <c r="EW23" s="24"/>
      <c r="EX23" s="24"/>
      <c r="EY23" s="24"/>
      <c r="EZ23" s="24"/>
      <c r="FA23" s="24"/>
      <c r="FB23" s="24"/>
      <c r="FC23" s="24"/>
      <c r="FD23" s="24"/>
      <c r="FE23" s="24"/>
      <c r="FF23" s="24"/>
      <c r="FG23" s="24"/>
      <c r="FH23" s="24"/>
      <c r="FI23" s="24"/>
      <c r="FJ23" s="24"/>
      <c r="FK23" s="24"/>
      <c r="FL23" s="24"/>
      <c r="FM23" s="24"/>
    </row>
    <row r="24" spans="1:169" s="16" customFormat="1" ht="13.5" customHeight="1">
      <c r="A24" s="714"/>
      <c r="B24" s="716"/>
      <c r="C24" s="716"/>
      <c r="D24" s="719"/>
      <c r="E24" s="722"/>
      <c r="F24" s="729"/>
      <c r="G24" s="648"/>
      <c r="H24" s="736"/>
      <c r="I24" s="734"/>
      <c r="J24" s="734"/>
      <c r="K24" s="734"/>
      <c r="L24" s="734"/>
      <c r="M24" s="748"/>
      <c r="N24" s="781"/>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4"/>
      <c r="DQ24" s="24"/>
      <c r="DR24" s="24"/>
      <c r="DS24" s="24"/>
      <c r="DT24" s="24"/>
      <c r="DU24" s="24"/>
      <c r="DV24" s="24"/>
      <c r="DW24" s="24"/>
      <c r="DX24" s="24"/>
      <c r="DY24" s="24"/>
      <c r="DZ24" s="24"/>
      <c r="EA24" s="24"/>
      <c r="EB24" s="24"/>
      <c r="EC24" s="24"/>
      <c r="ED24" s="24"/>
      <c r="EE24" s="24"/>
      <c r="EF24" s="24"/>
      <c r="EG24" s="24"/>
      <c r="EH24" s="24"/>
      <c r="EI24" s="24"/>
      <c r="EJ24" s="24"/>
      <c r="EK24" s="24"/>
      <c r="EL24" s="24"/>
      <c r="EM24" s="24"/>
      <c r="EN24" s="24"/>
      <c r="EO24" s="24"/>
      <c r="EP24" s="24"/>
      <c r="EQ24" s="24"/>
      <c r="ER24" s="24"/>
      <c r="ES24" s="24"/>
      <c r="ET24" s="24"/>
      <c r="EU24" s="24"/>
      <c r="EV24" s="24"/>
      <c r="EW24" s="24"/>
      <c r="EX24" s="24"/>
      <c r="EY24" s="24"/>
      <c r="EZ24" s="24"/>
      <c r="FA24" s="24"/>
      <c r="FB24" s="24"/>
      <c r="FC24" s="24"/>
      <c r="FD24" s="24"/>
      <c r="FE24" s="24"/>
      <c r="FF24" s="24"/>
      <c r="FG24" s="24"/>
      <c r="FH24" s="24"/>
      <c r="FI24" s="24"/>
      <c r="FJ24" s="24"/>
      <c r="FK24" s="24"/>
      <c r="FL24" s="24"/>
      <c r="FM24" s="24"/>
    </row>
    <row r="25" spans="1:169">
      <c r="A25" s="714"/>
      <c r="B25" s="716"/>
      <c r="C25" s="716"/>
      <c r="D25" s="719"/>
      <c r="E25" s="722"/>
      <c r="F25" s="729"/>
      <c r="G25" s="648"/>
      <c r="H25" s="736"/>
      <c r="I25" s="734"/>
      <c r="J25" s="734"/>
      <c r="K25" s="734"/>
      <c r="L25" s="734"/>
      <c r="M25" s="748"/>
      <c r="N25" s="781"/>
      <c r="O25" s="24"/>
    </row>
    <row r="26" spans="1:169">
      <c r="A26" s="714"/>
      <c r="B26" s="716"/>
      <c r="C26" s="716"/>
      <c r="D26" s="719"/>
      <c r="E26" s="722"/>
      <c r="F26" s="729"/>
      <c r="G26" s="648"/>
      <c r="H26" s="736"/>
      <c r="I26" s="734"/>
      <c r="J26" s="734"/>
      <c r="K26" s="734"/>
      <c r="L26" s="734"/>
      <c r="M26" s="748"/>
      <c r="N26" s="781"/>
      <c r="O26" s="24"/>
    </row>
    <row r="27" spans="1:169">
      <c r="A27" s="714"/>
      <c r="B27" s="716"/>
      <c r="C27" s="716"/>
      <c r="D27" s="719"/>
      <c r="E27" s="722"/>
      <c r="F27" s="729"/>
      <c r="G27" s="648"/>
      <c r="H27" s="736"/>
      <c r="I27" s="734"/>
      <c r="J27" s="734"/>
      <c r="K27" s="734"/>
      <c r="L27" s="734"/>
      <c r="M27" s="748"/>
      <c r="N27" s="781"/>
      <c r="O27" s="24"/>
    </row>
    <row r="28" spans="1:169">
      <c r="A28" s="714"/>
      <c r="B28" s="716"/>
      <c r="C28" s="716"/>
      <c r="D28" s="719"/>
      <c r="E28" s="722"/>
      <c r="F28" s="729"/>
      <c r="G28" s="648"/>
      <c r="H28" s="736"/>
      <c r="I28" s="734"/>
      <c r="J28" s="734"/>
      <c r="K28" s="734"/>
      <c r="L28" s="734"/>
      <c r="M28" s="748"/>
      <c r="N28" s="781"/>
      <c r="O28" s="24"/>
    </row>
    <row r="29" spans="1:169">
      <c r="A29" s="714"/>
      <c r="B29" s="716"/>
      <c r="C29" s="716"/>
      <c r="D29" s="719"/>
      <c r="E29" s="722"/>
      <c r="F29" s="729"/>
      <c r="G29" s="648"/>
      <c r="H29" s="736"/>
      <c r="I29" s="734"/>
      <c r="J29" s="734"/>
      <c r="K29" s="734"/>
      <c r="L29" s="734"/>
      <c r="M29" s="748"/>
      <c r="N29" s="781"/>
      <c r="O29" s="24"/>
    </row>
    <row r="30" spans="1:169" s="16" customFormat="1" ht="12.75" customHeight="1">
      <c r="A30" s="714">
        <f>'7- Mapa Final'!A30</f>
        <v>3</v>
      </c>
      <c r="B30" s="716" t="str">
        <f>'7- Mapa Final'!B30</f>
        <v>Incumplimiento en la gestión de solicitudes para la programación de audiencias o hacerlo sin cumplir los requisitos
(GESTION DE AUDIENCIAS)</v>
      </c>
      <c r="C30" s="716" t="str">
        <f>'7- Mapa Final'!C30</f>
        <v>No atender la solicitud del despacho judicial en dirección a gestionar -en sujeción a la normativa- las planillas para notificación de audiencias</v>
      </c>
      <c r="D30" s="718" t="str">
        <f>'7- Mapa Final'!J30</f>
        <v>Muy Baja - 1</v>
      </c>
      <c r="E30" s="721" t="str">
        <f>'7- Mapa Final'!K30</f>
        <v>Leve - 1</v>
      </c>
      <c r="F30" s="729" t="str">
        <f>'7- Mapa Final'!M30</f>
        <v>Bajo - 1</v>
      </c>
      <c r="G30" s="647" t="s">
        <v>444</v>
      </c>
      <c r="H30" s="736" t="s">
        <v>566</v>
      </c>
      <c r="I30" s="734"/>
      <c r="J30" s="733" t="s">
        <v>561</v>
      </c>
      <c r="K30" s="735">
        <v>45292</v>
      </c>
      <c r="L30" s="735">
        <v>45382</v>
      </c>
      <c r="M30" s="748" t="s">
        <v>567</v>
      </c>
      <c r="N30" s="783" t="s">
        <v>563</v>
      </c>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24"/>
      <c r="ET30" s="24"/>
      <c r="EU30" s="24"/>
      <c r="EV30" s="24"/>
      <c r="EW30" s="24"/>
      <c r="EX30" s="24"/>
      <c r="EY30" s="24"/>
      <c r="EZ30" s="24"/>
      <c r="FA30" s="24"/>
      <c r="FB30" s="24"/>
      <c r="FC30" s="24"/>
      <c r="FD30" s="24"/>
      <c r="FE30" s="24"/>
      <c r="FF30" s="24"/>
      <c r="FG30" s="24"/>
      <c r="FH30" s="24"/>
      <c r="FI30" s="24"/>
      <c r="FJ30" s="24"/>
      <c r="FK30" s="24"/>
      <c r="FL30" s="24"/>
      <c r="FM30" s="24"/>
    </row>
    <row r="31" spans="1:169" s="16" customFormat="1" ht="12.75" customHeight="1">
      <c r="A31" s="714"/>
      <c r="B31" s="716"/>
      <c r="C31" s="716"/>
      <c r="D31" s="719"/>
      <c r="E31" s="722"/>
      <c r="F31" s="729"/>
      <c r="G31" s="648"/>
      <c r="H31" s="736"/>
      <c r="I31" s="734"/>
      <c r="J31" s="734"/>
      <c r="K31" s="734"/>
      <c r="L31" s="734"/>
      <c r="M31" s="749"/>
      <c r="N31" s="781"/>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4"/>
      <c r="EX31" s="24"/>
      <c r="EY31" s="24"/>
      <c r="EZ31" s="24"/>
      <c r="FA31" s="24"/>
      <c r="FB31" s="24"/>
      <c r="FC31" s="24"/>
      <c r="FD31" s="24"/>
      <c r="FE31" s="24"/>
      <c r="FF31" s="24"/>
      <c r="FG31" s="24"/>
      <c r="FH31" s="24"/>
      <c r="FI31" s="24"/>
      <c r="FJ31" s="24"/>
      <c r="FK31" s="24"/>
      <c r="FL31" s="24"/>
      <c r="FM31" s="24"/>
    </row>
    <row r="32" spans="1:169" s="16" customFormat="1" ht="12.75" customHeight="1">
      <c r="A32" s="714"/>
      <c r="B32" s="716"/>
      <c r="C32" s="716"/>
      <c r="D32" s="719"/>
      <c r="E32" s="722"/>
      <c r="F32" s="729"/>
      <c r="G32" s="648"/>
      <c r="H32" s="736"/>
      <c r="I32" s="734"/>
      <c r="J32" s="734"/>
      <c r="K32" s="734"/>
      <c r="L32" s="734"/>
      <c r="M32" s="749"/>
      <c r="N32" s="781"/>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row>
    <row r="33" spans="1:169" s="16" customFormat="1" ht="12.75" customHeight="1">
      <c r="A33" s="714"/>
      <c r="B33" s="716"/>
      <c r="C33" s="716"/>
      <c r="D33" s="719"/>
      <c r="E33" s="722"/>
      <c r="F33" s="729"/>
      <c r="G33" s="648"/>
      <c r="H33" s="736"/>
      <c r="I33" s="734"/>
      <c r="J33" s="734"/>
      <c r="K33" s="734"/>
      <c r="L33" s="734"/>
      <c r="M33" s="749"/>
      <c r="N33" s="781"/>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row>
    <row r="34" spans="1:169" s="16" customFormat="1" ht="13.5" customHeight="1">
      <c r="A34" s="714"/>
      <c r="B34" s="716"/>
      <c r="C34" s="716"/>
      <c r="D34" s="719"/>
      <c r="E34" s="722"/>
      <c r="F34" s="729"/>
      <c r="G34" s="648"/>
      <c r="H34" s="736"/>
      <c r="I34" s="734"/>
      <c r="J34" s="734"/>
      <c r="K34" s="734"/>
      <c r="L34" s="734"/>
      <c r="M34" s="749"/>
      <c r="N34" s="781"/>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row>
    <row r="35" spans="1:169">
      <c r="A35" s="714"/>
      <c r="B35" s="716"/>
      <c r="C35" s="716"/>
      <c r="D35" s="719"/>
      <c r="E35" s="722"/>
      <c r="F35" s="729"/>
      <c r="G35" s="648"/>
      <c r="H35" s="736"/>
      <c r="I35" s="734"/>
      <c r="J35" s="734"/>
      <c r="K35" s="734"/>
      <c r="L35" s="734"/>
      <c r="M35" s="749"/>
      <c r="N35" s="781"/>
      <c r="O35" s="24"/>
    </row>
    <row r="36" spans="1:169">
      <c r="A36" s="714"/>
      <c r="B36" s="716"/>
      <c r="C36" s="716"/>
      <c r="D36" s="719"/>
      <c r="E36" s="722"/>
      <c r="F36" s="729"/>
      <c r="G36" s="648"/>
      <c r="H36" s="736"/>
      <c r="I36" s="734"/>
      <c r="J36" s="734"/>
      <c r="K36" s="734"/>
      <c r="L36" s="734"/>
      <c r="M36" s="749"/>
      <c r="N36" s="781"/>
      <c r="O36" s="24"/>
    </row>
    <row r="37" spans="1:169">
      <c r="A37" s="714"/>
      <c r="B37" s="716"/>
      <c r="C37" s="716"/>
      <c r="D37" s="719"/>
      <c r="E37" s="722"/>
      <c r="F37" s="729"/>
      <c r="G37" s="648"/>
      <c r="H37" s="736"/>
      <c r="I37" s="734"/>
      <c r="J37" s="734"/>
      <c r="K37" s="734"/>
      <c r="L37" s="734"/>
      <c r="M37" s="749"/>
      <c r="N37" s="781"/>
      <c r="O37" s="24"/>
    </row>
    <row r="38" spans="1:169">
      <c r="A38" s="714"/>
      <c r="B38" s="716"/>
      <c r="C38" s="716"/>
      <c r="D38" s="719"/>
      <c r="E38" s="722"/>
      <c r="F38" s="729"/>
      <c r="G38" s="648"/>
      <c r="H38" s="736"/>
      <c r="I38" s="734"/>
      <c r="J38" s="734"/>
      <c r="K38" s="734"/>
      <c r="L38" s="734"/>
      <c r="M38" s="749"/>
      <c r="N38" s="781"/>
      <c r="O38" s="24"/>
    </row>
    <row r="39" spans="1:169">
      <c r="A39" s="714"/>
      <c r="B39" s="716"/>
      <c r="C39" s="716"/>
      <c r="D39" s="719"/>
      <c r="E39" s="722"/>
      <c r="F39" s="729"/>
      <c r="G39" s="648"/>
      <c r="H39" s="737"/>
      <c r="I39" s="738"/>
      <c r="J39" s="738"/>
      <c r="K39" s="738"/>
      <c r="L39" s="738"/>
      <c r="M39" s="750"/>
      <c r="N39" s="781"/>
      <c r="O39" s="24"/>
    </row>
    <row r="40" spans="1:169" s="16" customFormat="1" ht="12.75" customHeight="1">
      <c r="A40" s="714">
        <f>'7- Mapa Final'!A40</f>
        <v>4</v>
      </c>
      <c r="B40" s="716" t="str">
        <f>'7- Mapa Final'!B40</f>
        <v>Vencimiento del termino para resolver una petición
(ATENCIÓN, SERVICIO E INFORMACIÓN AL USUARIO ASIU)</v>
      </c>
      <c r="C40" s="716" t="str">
        <f>'7- Mapa Final'!C40</f>
        <v xml:space="preserve">Dar respuesta a una PQRSF, después del término legal establecido para ello.
</v>
      </c>
      <c r="D40" s="718" t="str">
        <f>'7- Mapa Final'!J40</f>
        <v>Muy Baja - 1</v>
      </c>
      <c r="E40" s="721" t="str">
        <f>'7- Mapa Final'!K40</f>
        <v>Leve - 1</v>
      </c>
      <c r="F40" s="729" t="str">
        <f>'7- Mapa Final'!M40</f>
        <v>Bajo - 1</v>
      </c>
      <c r="G40" s="731" t="s">
        <v>444</v>
      </c>
      <c r="H40" s="727" t="s">
        <v>568</v>
      </c>
      <c r="I40" s="727"/>
      <c r="J40" s="727" t="s">
        <v>561</v>
      </c>
      <c r="K40" s="724">
        <v>45292</v>
      </c>
      <c r="L40" s="726">
        <v>45382</v>
      </c>
      <c r="M40" s="728" t="s">
        <v>569</v>
      </c>
      <c r="N40" s="784" t="s">
        <v>563</v>
      </c>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row>
    <row r="41" spans="1:169" s="16" customFormat="1" ht="12.75" customHeight="1">
      <c r="A41" s="714"/>
      <c r="B41" s="716"/>
      <c r="C41" s="716"/>
      <c r="D41" s="719"/>
      <c r="E41" s="722"/>
      <c r="F41" s="729"/>
      <c r="G41" s="732"/>
      <c r="H41" s="727"/>
      <c r="I41" s="727"/>
      <c r="J41" s="727"/>
      <c r="K41" s="725"/>
      <c r="L41" s="727"/>
      <c r="M41" s="727"/>
      <c r="N41" s="78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row>
    <row r="42" spans="1:169" s="16" customFormat="1" ht="12.75" customHeight="1">
      <c r="A42" s="714"/>
      <c r="B42" s="716"/>
      <c r="C42" s="716"/>
      <c r="D42" s="719"/>
      <c r="E42" s="722"/>
      <c r="F42" s="729"/>
      <c r="G42" s="732"/>
      <c r="H42" s="727"/>
      <c r="I42" s="727"/>
      <c r="J42" s="727"/>
      <c r="K42" s="725"/>
      <c r="L42" s="727"/>
      <c r="M42" s="727"/>
      <c r="N42" s="78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row>
    <row r="43" spans="1:169" s="16" customFormat="1" ht="12.75" customHeight="1">
      <c r="A43" s="714"/>
      <c r="B43" s="716"/>
      <c r="C43" s="716"/>
      <c r="D43" s="719"/>
      <c r="E43" s="722"/>
      <c r="F43" s="729"/>
      <c r="G43" s="732"/>
      <c r="H43" s="727"/>
      <c r="I43" s="727"/>
      <c r="J43" s="727"/>
      <c r="K43" s="725"/>
      <c r="L43" s="727"/>
      <c r="M43" s="727"/>
      <c r="N43" s="78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c r="DK43" s="24"/>
      <c r="DL43" s="24"/>
      <c r="DM43" s="24"/>
      <c r="DN43" s="24"/>
      <c r="DO43" s="24"/>
      <c r="DP43" s="24"/>
      <c r="DQ43" s="24"/>
      <c r="DR43" s="24"/>
      <c r="DS43" s="24"/>
      <c r="DT43" s="24"/>
      <c r="DU43" s="24"/>
      <c r="DV43" s="24"/>
      <c r="DW43" s="24"/>
      <c r="DX43" s="24"/>
      <c r="DY43" s="24"/>
      <c r="DZ43" s="24"/>
      <c r="EA43" s="24"/>
      <c r="EB43" s="24"/>
      <c r="EC43" s="24"/>
      <c r="ED43" s="24"/>
      <c r="EE43" s="24"/>
      <c r="EF43" s="24"/>
      <c r="EG43" s="24"/>
      <c r="EH43" s="24"/>
      <c r="EI43" s="24"/>
      <c r="EJ43" s="24"/>
      <c r="EK43" s="24"/>
      <c r="EL43" s="24"/>
      <c r="EM43" s="24"/>
      <c r="EN43" s="24"/>
      <c r="EO43" s="24"/>
      <c r="EP43" s="24"/>
      <c r="EQ43" s="24"/>
      <c r="ER43" s="24"/>
      <c r="ES43" s="24"/>
      <c r="ET43" s="24"/>
      <c r="EU43" s="24"/>
      <c r="EV43" s="24"/>
      <c r="EW43" s="24"/>
      <c r="EX43" s="24"/>
      <c r="EY43" s="24"/>
      <c r="EZ43" s="24"/>
      <c r="FA43" s="24"/>
      <c r="FB43" s="24"/>
      <c r="FC43" s="24"/>
      <c r="FD43" s="24"/>
      <c r="FE43" s="24"/>
      <c r="FF43" s="24"/>
      <c r="FG43" s="24"/>
      <c r="FH43" s="24"/>
      <c r="FI43" s="24"/>
      <c r="FJ43" s="24"/>
      <c r="FK43" s="24"/>
      <c r="FL43" s="24"/>
      <c r="FM43" s="24"/>
    </row>
    <row r="44" spans="1:169" s="16" customFormat="1" ht="13.5" customHeight="1">
      <c r="A44" s="714"/>
      <c r="B44" s="716"/>
      <c r="C44" s="716"/>
      <c r="D44" s="719"/>
      <c r="E44" s="722"/>
      <c r="F44" s="729"/>
      <c r="G44" s="732"/>
      <c r="H44" s="727"/>
      <c r="I44" s="727"/>
      <c r="J44" s="727"/>
      <c r="K44" s="725"/>
      <c r="L44" s="727"/>
      <c r="M44" s="727"/>
      <c r="N44" s="78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c r="DV44" s="24"/>
      <c r="DW44" s="24"/>
      <c r="DX44" s="24"/>
      <c r="DY44" s="24"/>
      <c r="DZ44" s="24"/>
      <c r="EA44" s="24"/>
      <c r="EB44" s="24"/>
      <c r="EC44" s="24"/>
      <c r="ED44" s="24"/>
      <c r="EE44" s="24"/>
      <c r="EF44" s="24"/>
      <c r="EG44" s="24"/>
      <c r="EH44" s="24"/>
      <c r="EI44" s="24"/>
      <c r="EJ44" s="24"/>
      <c r="EK44" s="24"/>
      <c r="EL44" s="24"/>
      <c r="EM44" s="24"/>
      <c r="EN44" s="24"/>
      <c r="EO44" s="24"/>
      <c r="EP44" s="24"/>
      <c r="EQ44" s="24"/>
      <c r="ER44" s="24"/>
      <c r="ES44" s="24"/>
      <c r="ET44" s="24"/>
      <c r="EU44" s="24"/>
      <c r="EV44" s="24"/>
      <c r="EW44" s="24"/>
      <c r="EX44" s="24"/>
      <c r="EY44" s="24"/>
      <c r="EZ44" s="24"/>
      <c r="FA44" s="24"/>
      <c r="FB44" s="24"/>
      <c r="FC44" s="24"/>
      <c r="FD44" s="24"/>
      <c r="FE44" s="24"/>
      <c r="FF44" s="24"/>
      <c r="FG44" s="24"/>
      <c r="FH44" s="24"/>
      <c r="FI44" s="24"/>
      <c r="FJ44" s="24"/>
      <c r="FK44" s="24"/>
      <c r="FL44" s="24"/>
      <c r="FM44" s="24"/>
    </row>
    <row r="45" spans="1:169">
      <c r="A45" s="714"/>
      <c r="B45" s="716"/>
      <c r="C45" s="716"/>
      <c r="D45" s="719"/>
      <c r="E45" s="722"/>
      <c r="F45" s="729"/>
      <c r="G45" s="732"/>
      <c r="H45" s="727"/>
      <c r="I45" s="727"/>
      <c r="J45" s="727"/>
      <c r="K45" s="725"/>
      <c r="L45" s="727"/>
      <c r="M45" s="727"/>
      <c r="N45" s="784"/>
      <c r="O45" s="24"/>
    </row>
    <row r="46" spans="1:169">
      <c r="A46" s="714"/>
      <c r="B46" s="716"/>
      <c r="C46" s="716"/>
      <c r="D46" s="719"/>
      <c r="E46" s="722"/>
      <c r="F46" s="729"/>
      <c r="G46" s="732"/>
      <c r="H46" s="727"/>
      <c r="I46" s="727"/>
      <c r="J46" s="727"/>
      <c r="K46" s="725"/>
      <c r="L46" s="727"/>
      <c r="M46" s="727"/>
      <c r="N46" s="784"/>
      <c r="O46" s="24"/>
    </row>
    <row r="47" spans="1:169">
      <c r="A47" s="714"/>
      <c r="B47" s="716"/>
      <c r="C47" s="716"/>
      <c r="D47" s="719"/>
      <c r="E47" s="722"/>
      <c r="F47" s="729"/>
      <c r="G47" s="732"/>
      <c r="H47" s="727"/>
      <c r="I47" s="727"/>
      <c r="J47" s="727"/>
      <c r="K47" s="725"/>
      <c r="L47" s="727"/>
      <c r="M47" s="727"/>
      <c r="N47" s="784"/>
      <c r="O47" s="24"/>
    </row>
    <row r="48" spans="1:169">
      <c r="A48" s="714"/>
      <c r="B48" s="716"/>
      <c r="C48" s="716"/>
      <c r="D48" s="719"/>
      <c r="E48" s="722"/>
      <c r="F48" s="729"/>
      <c r="G48" s="732"/>
      <c r="H48" s="727"/>
      <c r="I48" s="727"/>
      <c r="J48" s="727"/>
      <c r="K48" s="725"/>
      <c r="L48" s="727"/>
      <c r="M48" s="727"/>
      <c r="N48" s="784"/>
      <c r="O48" s="24"/>
    </row>
    <row r="49" spans="1:169">
      <c r="A49" s="714"/>
      <c r="B49" s="716"/>
      <c r="C49" s="716"/>
      <c r="D49" s="719"/>
      <c r="E49" s="722"/>
      <c r="F49" s="729"/>
      <c r="G49" s="732"/>
      <c r="H49" s="727"/>
      <c r="I49" s="727"/>
      <c r="J49" s="727"/>
      <c r="K49" s="725"/>
      <c r="L49" s="727"/>
      <c r="M49" s="727"/>
      <c r="N49" s="784"/>
      <c r="O49" s="24"/>
    </row>
    <row r="50" spans="1:169" s="16" customFormat="1" ht="12.75" customHeight="1">
      <c r="A50" s="714">
        <v>5</v>
      </c>
      <c r="B50" s="716" t="str">
        <f>'7- Mapa Final'!B50</f>
        <v>No atender las solicitudes de Actualización y/o creación de nuevas funcionalidades de la plataforma tecnológica del CSA
(GESTION TECNOLOGICA)</v>
      </c>
      <c r="C50" s="716" t="str">
        <f>'7- Mapa Final'!C50</f>
        <v xml:space="preserve">No hay claridad y/o disponibilidad de información ni de recursos para atender el requerimiento </v>
      </c>
      <c r="D50" s="718" t="str">
        <f>'7- Mapa Final'!J50</f>
        <v>Muy Baja - 1</v>
      </c>
      <c r="E50" s="721" t="str">
        <f>'7- Mapa Final'!K50</f>
        <v>Leve - 1</v>
      </c>
      <c r="F50" s="729" t="str">
        <f>'7- Mapa Final'!M50</f>
        <v>Bajo - 1</v>
      </c>
      <c r="G50" s="731" t="s">
        <v>444</v>
      </c>
      <c r="H50" s="728" t="s">
        <v>570</v>
      </c>
      <c r="I50" s="727"/>
      <c r="J50" s="727" t="s">
        <v>561</v>
      </c>
      <c r="K50" s="724">
        <v>45292</v>
      </c>
      <c r="L50" s="726">
        <v>45382</v>
      </c>
      <c r="M50" s="728" t="s">
        <v>571</v>
      </c>
      <c r="N50" s="784" t="s">
        <v>563</v>
      </c>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24"/>
      <c r="EE50" s="24"/>
      <c r="EF50" s="24"/>
      <c r="EG50" s="24"/>
      <c r="EH50" s="24"/>
      <c r="EI50" s="24"/>
      <c r="EJ50" s="24"/>
      <c r="EK50" s="24"/>
      <c r="EL50" s="24"/>
      <c r="EM50" s="24"/>
      <c r="EN50" s="24"/>
      <c r="EO50" s="24"/>
      <c r="EP50" s="24"/>
      <c r="EQ50" s="24"/>
      <c r="ER50" s="24"/>
      <c r="ES50" s="24"/>
      <c r="ET50" s="24"/>
      <c r="EU50" s="24"/>
      <c r="EV50" s="24"/>
      <c r="EW50" s="24"/>
      <c r="EX50" s="24"/>
      <c r="EY50" s="24"/>
      <c r="EZ50" s="24"/>
      <c r="FA50" s="24"/>
      <c r="FB50" s="24"/>
      <c r="FC50" s="24"/>
      <c r="FD50" s="24"/>
      <c r="FE50" s="24"/>
      <c r="FF50" s="24"/>
      <c r="FG50" s="24"/>
      <c r="FH50" s="24"/>
      <c r="FI50" s="24"/>
      <c r="FJ50" s="24"/>
      <c r="FK50" s="24"/>
      <c r="FL50" s="24"/>
      <c r="FM50" s="24"/>
    </row>
    <row r="51" spans="1:169" s="16" customFormat="1" ht="12.75" customHeight="1">
      <c r="A51" s="714"/>
      <c r="B51" s="716"/>
      <c r="C51" s="716"/>
      <c r="D51" s="719"/>
      <c r="E51" s="722"/>
      <c r="F51" s="729"/>
      <c r="G51" s="732"/>
      <c r="H51" s="728"/>
      <c r="I51" s="727"/>
      <c r="J51" s="727"/>
      <c r="K51" s="725"/>
      <c r="L51" s="727"/>
      <c r="M51" s="728"/>
      <c r="N51" s="78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c r="DL51" s="24"/>
      <c r="DM51" s="24"/>
      <c r="DN51" s="24"/>
      <c r="DO51" s="24"/>
      <c r="DP51" s="24"/>
      <c r="DQ51" s="24"/>
      <c r="DR51" s="24"/>
      <c r="DS51" s="24"/>
      <c r="DT51" s="24"/>
      <c r="DU51" s="24"/>
      <c r="DV51" s="24"/>
      <c r="DW51" s="24"/>
      <c r="DX51" s="24"/>
      <c r="DY51" s="24"/>
      <c r="DZ51" s="24"/>
      <c r="EA51" s="24"/>
      <c r="EB51" s="24"/>
      <c r="EC51" s="24"/>
      <c r="ED51" s="24"/>
      <c r="EE51" s="24"/>
      <c r="EF51" s="24"/>
      <c r="EG51" s="24"/>
      <c r="EH51" s="24"/>
      <c r="EI51" s="24"/>
      <c r="EJ51" s="24"/>
      <c r="EK51" s="24"/>
      <c r="EL51" s="24"/>
      <c r="EM51" s="24"/>
      <c r="EN51" s="24"/>
      <c r="EO51" s="24"/>
      <c r="EP51" s="24"/>
      <c r="EQ51" s="24"/>
      <c r="ER51" s="24"/>
      <c r="ES51" s="24"/>
      <c r="ET51" s="24"/>
      <c r="EU51" s="24"/>
      <c r="EV51" s="24"/>
      <c r="EW51" s="24"/>
      <c r="EX51" s="24"/>
      <c r="EY51" s="24"/>
      <c r="EZ51" s="24"/>
      <c r="FA51" s="24"/>
      <c r="FB51" s="24"/>
      <c r="FC51" s="24"/>
      <c r="FD51" s="24"/>
      <c r="FE51" s="24"/>
      <c r="FF51" s="24"/>
      <c r="FG51" s="24"/>
      <c r="FH51" s="24"/>
      <c r="FI51" s="24"/>
      <c r="FJ51" s="24"/>
      <c r="FK51" s="24"/>
      <c r="FL51" s="24"/>
      <c r="FM51" s="24"/>
    </row>
    <row r="52" spans="1:169" s="16" customFormat="1" ht="12.75" customHeight="1">
      <c r="A52" s="714"/>
      <c r="B52" s="716"/>
      <c r="C52" s="716"/>
      <c r="D52" s="719"/>
      <c r="E52" s="722"/>
      <c r="F52" s="729"/>
      <c r="G52" s="732"/>
      <c r="H52" s="728"/>
      <c r="I52" s="727"/>
      <c r="J52" s="727"/>
      <c r="K52" s="725"/>
      <c r="L52" s="727"/>
      <c r="M52" s="728"/>
      <c r="N52" s="78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24"/>
      <c r="DY52" s="24"/>
      <c r="DZ52" s="24"/>
      <c r="EA52" s="24"/>
      <c r="EB52" s="24"/>
      <c r="EC52" s="24"/>
      <c r="ED52" s="24"/>
      <c r="EE52" s="24"/>
      <c r="EF52" s="24"/>
      <c r="EG52" s="24"/>
      <c r="EH52" s="24"/>
      <c r="EI52" s="24"/>
      <c r="EJ52" s="24"/>
      <c r="EK52" s="24"/>
      <c r="EL52" s="24"/>
      <c r="EM52" s="24"/>
      <c r="EN52" s="24"/>
      <c r="EO52" s="24"/>
      <c r="EP52" s="24"/>
      <c r="EQ52" s="24"/>
      <c r="ER52" s="24"/>
      <c r="ES52" s="24"/>
      <c r="ET52" s="24"/>
      <c r="EU52" s="24"/>
      <c r="EV52" s="24"/>
      <c r="EW52" s="24"/>
      <c r="EX52" s="24"/>
      <c r="EY52" s="24"/>
      <c r="EZ52" s="24"/>
      <c r="FA52" s="24"/>
      <c r="FB52" s="24"/>
      <c r="FC52" s="24"/>
      <c r="FD52" s="24"/>
      <c r="FE52" s="24"/>
      <c r="FF52" s="24"/>
      <c r="FG52" s="24"/>
      <c r="FH52" s="24"/>
      <c r="FI52" s="24"/>
      <c r="FJ52" s="24"/>
      <c r="FK52" s="24"/>
      <c r="FL52" s="24"/>
      <c r="FM52" s="24"/>
    </row>
    <row r="53" spans="1:169" s="16" customFormat="1" ht="12.75" customHeight="1">
      <c r="A53" s="714"/>
      <c r="B53" s="716"/>
      <c r="C53" s="716"/>
      <c r="D53" s="719"/>
      <c r="E53" s="722"/>
      <c r="F53" s="729"/>
      <c r="G53" s="732"/>
      <c r="H53" s="728"/>
      <c r="I53" s="727"/>
      <c r="J53" s="727"/>
      <c r="K53" s="725"/>
      <c r="L53" s="727"/>
      <c r="M53" s="728"/>
      <c r="N53" s="78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4"/>
      <c r="CL53" s="24"/>
      <c r="CM53" s="24"/>
      <c r="CN53" s="24"/>
      <c r="CO53" s="24"/>
      <c r="CP53" s="24"/>
      <c r="CQ53" s="24"/>
      <c r="CR53" s="24"/>
      <c r="CS53" s="24"/>
      <c r="CT53" s="24"/>
      <c r="CU53" s="24"/>
      <c r="CV53" s="24"/>
      <c r="CW53" s="24"/>
      <c r="CX53" s="24"/>
      <c r="CY53" s="24"/>
      <c r="CZ53" s="24"/>
      <c r="DA53" s="24"/>
      <c r="DB53" s="24"/>
      <c r="DC53" s="24"/>
      <c r="DD53" s="24"/>
      <c r="DE53" s="24"/>
      <c r="DF53" s="24"/>
      <c r="DG53" s="24"/>
      <c r="DH53" s="24"/>
      <c r="DI53" s="24"/>
      <c r="DJ53" s="24"/>
      <c r="DK53" s="24"/>
      <c r="DL53" s="24"/>
      <c r="DM53" s="24"/>
      <c r="DN53" s="24"/>
      <c r="DO53" s="24"/>
      <c r="DP53" s="24"/>
      <c r="DQ53" s="24"/>
      <c r="DR53" s="24"/>
      <c r="DS53" s="24"/>
      <c r="DT53" s="24"/>
      <c r="DU53" s="24"/>
      <c r="DV53" s="24"/>
      <c r="DW53" s="24"/>
      <c r="DX53" s="24"/>
      <c r="DY53" s="24"/>
      <c r="DZ53" s="24"/>
      <c r="EA53" s="24"/>
      <c r="EB53" s="24"/>
      <c r="EC53" s="24"/>
      <c r="ED53" s="24"/>
      <c r="EE53" s="24"/>
      <c r="EF53" s="24"/>
      <c r="EG53" s="24"/>
      <c r="EH53" s="24"/>
      <c r="EI53" s="24"/>
      <c r="EJ53" s="24"/>
      <c r="EK53" s="24"/>
      <c r="EL53" s="24"/>
      <c r="EM53" s="24"/>
      <c r="EN53" s="24"/>
      <c r="EO53" s="24"/>
      <c r="EP53" s="24"/>
      <c r="EQ53" s="24"/>
      <c r="ER53" s="24"/>
      <c r="ES53" s="24"/>
      <c r="ET53" s="24"/>
      <c r="EU53" s="24"/>
      <c r="EV53" s="24"/>
      <c r="EW53" s="24"/>
      <c r="EX53" s="24"/>
      <c r="EY53" s="24"/>
      <c r="EZ53" s="24"/>
      <c r="FA53" s="24"/>
      <c r="FB53" s="24"/>
      <c r="FC53" s="24"/>
      <c r="FD53" s="24"/>
      <c r="FE53" s="24"/>
      <c r="FF53" s="24"/>
      <c r="FG53" s="24"/>
      <c r="FH53" s="24"/>
      <c r="FI53" s="24"/>
      <c r="FJ53" s="24"/>
      <c r="FK53" s="24"/>
      <c r="FL53" s="24"/>
      <c r="FM53" s="24"/>
    </row>
    <row r="54" spans="1:169" s="16" customFormat="1" ht="13.5" customHeight="1">
      <c r="A54" s="714"/>
      <c r="B54" s="716"/>
      <c r="C54" s="716"/>
      <c r="D54" s="719"/>
      <c r="E54" s="722"/>
      <c r="F54" s="729"/>
      <c r="G54" s="732"/>
      <c r="H54" s="728"/>
      <c r="I54" s="727"/>
      <c r="J54" s="727"/>
      <c r="K54" s="725"/>
      <c r="L54" s="727"/>
      <c r="M54" s="728"/>
      <c r="N54" s="78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c r="CR54" s="24"/>
      <c r="CS54" s="24"/>
      <c r="CT54" s="24"/>
      <c r="CU54" s="24"/>
      <c r="CV54" s="24"/>
      <c r="CW54" s="24"/>
      <c r="CX54" s="24"/>
      <c r="CY54" s="24"/>
      <c r="CZ54" s="24"/>
      <c r="DA54" s="24"/>
      <c r="DB54" s="24"/>
      <c r="DC54" s="24"/>
      <c r="DD54" s="24"/>
      <c r="DE54" s="24"/>
      <c r="DF54" s="24"/>
      <c r="DG54" s="24"/>
      <c r="DH54" s="24"/>
      <c r="DI54" s="24"/>
      <c r="DJ54" s="24"/>
      <c r="DK54" s="24"/>
      <c r="DL54" s="24"/>
      <c r="DM54" s="24"/>
      <c r="DN54" s="24"/>
      <c r="DO54" s="24"/>
      <c r="DP54" s="24"/>
      <c r="DQ54" s="24"/>
      <c r="DR54" s="24"/>
      <c r="DS54" s="24"/>
      <c r="DT54" s="24"/>
      <c r="DU54" s="24"/>
      <c r="DV54" s="24"/>
      <c r="DW54" s="24"/>
      <c r="DX54" s="24"/>
      <c r="DY54" s="24"/>
      <c r="DZ54" s="24"/>
      <c r="EA54" s="24"/>
      <c r="EB54" s="24"/>
      <c r="EC54" s="24"/>
      <c r="ED54" s="24"/>
      <c r="EE54" s="24"/>
      <c r="EF54" s="24"/>
      <c r="EG54" s="24"/>
      <c r="EH54" s="24"/>
      <c r="EI54" s="24"/>
      <c r="EJ54" s="24"/>
      <c r="EK54" s="24"/>
      <c r="EL54" s="24"/>
      <c r="EM54" s="24"/>
      <c r="EN54" s="24"/>
      <c r="EO54" s="24"/>
      <c r="EP54" s="24"/>
      <c r="EQ54" s="24"/>
      <c r="ER54" s="24"/>
      <c r="ES54" s="24"/>
      <c r="ET54" s="24"/>
      <c r="EU54" s="24"/>
      <c r="EV54" s="24"/>
      <c r="EW54" s="24"/>
      <c r="EX54" s="24"/>
      <c r="EY54" s="24"/>
      <c r="EZ54" s="24"/>
      <c r="FA54" s="24"/>
      <c r="FB54" s="24"/>
      <c r="FC54" s="24"/>
      <c r="FD54" s="24"/>
      <c r="FE54" s="24"/>
      <c r="FF54" s="24"/>
      <c r="FG54" s="24"/>
      <c r="FH54" s="24"/>
      <c r="FI54" s="24"/>
      <c r="FJ54" s="24"/>
      <c r="FK54" s="24"/>
      <c r="FL54" s="24"/>
      <c r="FM54" s="24"/>
    </row>
    <row r="55" spans="1:169">
      <c r="A55" s="714"/>
      <c r="B55" s="716"/>
      <c r="C55" s="716"/>
      <c r="D55" s="719"/>
      <c r="E55" s="722"/>
      <c r="F55" s="729"/>
      <c r="G55" s="732"/>
      <c r="H55" s="728"/>
      <c r="I55" s="727"/>
      <c r="J55" s="727"/>
      <c r="K55" s="725"/>
      <c r="L55" s="727"/>
      <c r="M55" s="728"/>
      <c r="N55" s="784"/>
      <c r="O55" s="24"/>
    </row>
    <row r="56" spans="1:169">
      <c r="A56" s="714"/>
      <c r="B56" s="716"/>
      <c r="C56" s="716"/>
      <c r="D56" s="719"/>
      <c r="E56" s="722"/>
      <c r="F56" s="729"/>
      <c r="G56" s="732"/>
      <c r="H56" s="728"/>
      <c r="I56" s="727"/>
      <c r="J56" s="727"/>
      <c r="K56" s="725"/>
      <c r="L56" s="727"/>
      <c r="M56" s="728"/>
      <c r="N56" s="784"/>
      <c r="O56" s="24"/>
    </row>
    <row r="57" spans="1:169">
      <c r="A57" s="714"/>
      <c r="B57" s="716"/>
      <c r="C57" s="716"/>
      <c r="D57" s="719"/>
      <c r="E57" s="722"/>
      <c r="F57" s="729"/>
      <c r="G57" s="732"/>
      <c r="H57" s="728"/>
      <c r="I57" s="727"/>
      <c r="J57" s="727"/>
      <c r="K57" s="725"/>
      <c r="L57" s="727"/>
      <c r="M57" s="728"/>
      <c r="N57" s="784"/>
      <c r="O57" s="24"/>
    </row>
    <row r="58" spans="1:169">
      <c r="A58" s="714"/>
      <c r="B58" s="716"/>
      <c r="C58" s="716"/>
      <c r="D58" s="719"/>
      <c r="E58" s="722"/>
      <c r="F58" s="729"/>
      <c r="G58" s="732"/>
      <c r="H58" s="728"/>
      <c r="I58" s="727"/>
      <c r="J58" s="727"/>
      <c r="K58" s="725"/>
      <c r="L58" s="727"/>
      <c r="M58" s="728"/>
      <c r="N58" s="784"/>
      <c r="O58" s="24"/>
    </row>
    <row r="59" spans="1:169" ht="15.75" customHeight="1">
      <c r="A59" s="715"/>
      <c r="B59" s="717"/>
      <c r="C59" s="717"/>
      <c r="D59" s="720"/>
      <c r="E59" s="723"/>
      <c r="F59" s="730"/>
      <c r="G59" s="732"/>
      <c r="H59" s="728"/>
      <c r="I59" s="727"/>
      <c r="J59" s="727"/>
      <c r="K59" s="725"/>
      <c r="L59" s="727"/>
      <c r="M59" s="728"/>
      <c r="N59" s="784"/>
      <c r="O59" s="24"/>
    </row>
    <row r="60" spans="1:169" s="16" customFormat="1" ht="12.75" customHeight="1">
      <c r="A60" s="714">
        <v>6</v>
      </c>
      <c r="B60" s="716" t="str">
        <f>'7- Mapa Final'!B60</f>
        <v>Pérdida de documentos</v>
      </c>
      <c r="C60" s="716" t="str">
        <f>'7- Mapa Final'!C60</f>
        <v>Extravío temporal o definitivo de los  documentos contenidos en las carpetas administrativas, hojas de vida de los servidores judiciales activas y no activas, actas de reparto, almacenadas de manera fisica en el Centro de Servicios y de  forma magnetica en CD, DVS y de manera digital en la nube</v>
      </c>
      <c r="D60" s="718" t="str">
        <f>'7- Mapa Final'!J60</f>
        <v>Muy Baja - 1</v>
      </c>
      <c r="E60" s="721" t="str">
        <f>'7- Mapa Final'!K60</f>
        <v>Leve - 1</v>
      </c>
      <c r="F60" s="729" t="str">
        <f>'7- Mapa Final'!M60</f>
        <v>Bajo - 1</v>
      </c>
      <c r="G60" s="731" t="s">
        <v>444</v>
      </c>
      <c r="H60" s="727" t="s">
        <v>572</v>
      </c>
      <c r="I60" s="727"/>
      <c r="J60" s="727" t="s">
        <v>561</v>
      </c>
      <c r="K60" s="757">
        <v>45292</v>
      </c>
      <c r="L60" s="759">
        <v>45382</v>
      </c>
      <c r="M60" s="760" t="s">
        <v>573</v>
      </c>
      <c r="N60" s="781" t="s">
        <v>563</v>
      </c>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row>
    <row r="61" spans="1:169" s="16" customFormat="1" ht="12.75" customHeight="1">
      <c r="A61" s="714"/>
      <c r="B61" s="716"/>
      <c r="C61" s="716"/>
      <c r="D61" s="719"/>
      <c r="E61" s="722"/>
      <c r="F61" s="729"/>
      <c r="G61" s="732"/>
      <c r="H61" s="727"/>
      <c r="I61" s="727"/>
      <c r="J61" s="727"/>
      <c r="K61" s="758"/>
      <c r="L61" s="734"/>
      <c r="M61" s="748"/>
      <c r="N61" s="781"/>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row>
    <row r="62" spans="1:169" s="16" customFormat="1" ht="12.75" customHeight="1">
      <c r="A62" s="714"/>
      <c r="B62" s="716"/>
      <c r="C62" s="716"/>
      <c r="D62" s="719"/>
      <c r="E62" s="722"/>
      <c r="F62" s="729"/>
      <c r="G62" s="732"/>
      <c r="H62" s="727"/>
      <c r="I62" s="727"/>
      <c r="J62" s="727"/>
      <c r="K62" s="758"/>
      <c r="L62" s="734"/>
      <c r="M62" s="748"/>
      <c r="N62" s="781"/>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c r="EO62" s="24"/>
      <c r="EP62" s="24"/>
      <c r="EQ62" s="24"/>
      <c r="ER62" s="24"/>
      <c r="ES62" s="24"/>
      <c r="ET62" s="24"/>
      <c r="EU62" s="24"/>
      <c r="EV62" s="24"/>
      <c r="EW62" s="24"/>
      <c r="EX62" s="24"/>
      <c r="EY62" s="24"/>
      <c r="EZ62" s="24"/>
      <c r="FA62" s="24"/>
      <c r="FB62" s="24"/>
      <c r="FC62" s="24"/>
      <c r="FD62" s="24"/>
      <c r="FE62" s="24"/>
      <c r="FF62" s="24"/>
      <c r="FG62" s="24"/>
      <c r="FH62" s="24"/>
      <c r="FI62" s="24"/>
      <c r="FJ62" s="24"/>
      <c r="FK62" s="24"/>
      <c r="FL62" s="24"/>
      <c r="FM62" s="24"/>
    </row>
    <row r="63" spans="1:169" s="16" customFormat="1" ht="12.75" customHeight="1">
      <c r="A63" s="714"/>
      <c r="B63" s="716"/>
      <c r="C63" s="716"/>
      <c r="D63" s="719"/>
      <c r="E63" s="722"/>
      <c r="F63" s="729"/>
      <c r="G63" s="732"/>
      <c r="H63" s="727"/>
      <c r="I63" s="727"/>
      <c r="J63" s="727"/>
      <c r="K63" s="758"/>
      <c r="L63" s="734"/>
      <c r="M63" s="748"/>
      <c r="N63" s="781"/>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c r="BY63" s="24"/>
      <c r="BZ63" s="24"/>
      <c r="CA63" s="24"/>
      <c r="CB63" s="24"/>
      <c r="CC63" s="24"/>
      <c r="CD63" s="24"/>
      <c r="CE63" s="24"/>
      <c r="CF63" s="24"/>
      <c r="CG63" s="24"/>
      <c r="CH63" s="24"/>
      <c r="CI63" s="24"/>
      <c r="CJ63" s="24"/>
      <c r="CK63" s="24"/>
      <c r="CL63" s="24"/>
      <c r="CM63" s="24"/>
      <c r="CN63" s="24"/>
      <c r="CO63" s="24"/>
      <c r="CP63" s="24"/>
      <c r="CQ63" s="24"/>
      <c r="CR63" s="24"/>
      <c r="CS63" s="24"/>
      <c r="CT63" s="24"/>
      <c r="CU63" s="24"/>
      <c r="CV63" s="24"/>
      <c r="CW63" s="24"/>
      <c r="CX63" s="24"/>
      <c r="CY63" s="24"/>
      <c r="CZ63" s="24"/>
      <c r="DA63" s="24"/>
      <c r="DB63" s="24"/>
      <c r="DC63" s="24"/>
      <c r="DD63" s="24"/>
      <c r="DE63" s="24"/>
      <c r="DF63" s="24"/>
      <c r="DG63" s="24"/>
      <c r="DH63" s="24"/>
      <c r="DI63" s="24"/>
      <c r="DJ63" s="24"/>
      <c r="DK63" s="24"/>
      <c r="DL63" s="24"/>
      <c r="DM63" s="24"/>
      <c r="DN63" s="24"/>
      <c r="DO63" s="24"/>
      <c r="DP63" s="24"/>
      <c r="DQ63" s="24"/>
      <c r="DR63" s="24"/>
      <c r="DS63" s="24"/>
      <c r="DT63" s="24"/>
      <c r="DU63" s="24"/>
      <c r="DV63" s="24"/>
      <c r="DW63" s="24"/>
      <c r="DX63" s="24"/>
      <c r="DY63" s="24"/>
      <c r="DZ63" s="24"/>
      <c r="EA63" s="24"/>
      <c r="EB63" s="24"/>
      <c r="EC63" s="24"/>
      <c r="ED63" s="24"/>
      <c r="EE63" s="24"/>
      <c r="EF63" s="24"/>
      <c r="EG63" s="24"/>
      <c r="EH63" s="24"/>
      <c r="EI63" s="24"/>
      <c r="EJ63" s="24"/>
      <c r="EK63" s="24"/>
      <c r="EL63" s="24"/>
      <c r="EM63" s="24"/>
      <c r="EN63" s="24"/>
      <c r="EO63" s="24"/>
      <c r="EP63" s="24"/>
      <c r="EQ63" s="24"/>
      <c r="ER63" s="24"/>
      <c r="ES63" s="24"/>
      <c r="ET63" s="24"/>
      <c r="EU63" s="24"/>
      <c r="EV63" s="24"/>
      <c r="EW63" s="24"/>
      <c r="EX63" s="24"/>
      <c r="EY63" s="24"/>
      <c r="EZ63" s="24"/>
      <c r="FA63" s="24"/>
      <c r="FB63" s="24"/>
      <c r="FC63" s="24"/>
      <c r="FD63" s="24"/>
      <c r="FE63" s="24"/>
      <c r="FF63" s="24"/>
      <c r="FG63" s="24"/>
      <c r="FH63" s="24"/>
      <c r="FI63" s="24"/>
      <c r="FJ63" s="24"/>
      <c r="FK63" s="24"/>
      <c r="FL63" s="24"/>
      <c r="FM63" s="24"/>
    </row>
    <row r="64" spans="1:169" s="16" customFormat="1" ht="13.5" customHeight="1">
      <c r="A64" s="714"/>
      <c r="B64" s="716"/>
      <c r="C64" s="716"/>
      <c r="D64" s="719"/>
      <c r="E64" s="722"/>
      <c r="F64" s="729"/>
      <c r="G64" s="732"/>
      <c r="H64" s="727"/>
      <c r="I64" s="727"/>
      <c r="J64" s="727"/>
      <c r="K64" s="758"/>
      <c r="L64" s="734"/>
      <c r="M64" s="748"/>
      <c r="N64" s="781"/>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24"/>
      <c r="CC64" s="24"/>
      <c r="CD64" s="24"/>
      <c r="CE64" s="24"/>
      <c r="CF64" s="24"/>
      <c r="CG64" s="24"/>
      <c r="CH64" s="24"/>
      <c r="CI64" s="24"/>
      <c r="CJ64" s="24"/>
      <c r="CK64" s="24"/>
      <c r="CL64" s="24"/>
      <c r="CM64" s="24"/>
      <c r="CN64" s="24"/>
      <c r="CO64" s="24"/>
      <c r="CP64" s="24"/>
      <c r="CQ64" s="24"/>
      <c r="CR64" s="24"/>
      <c r="CS64" s="24"/>
      <c r="CT64" s="24"/>
      <c r="CU64" s="24"/>
      <c r="CV64" s="24"/>
      <c r="CW64" s="24"/>
      <c r="CX64" s="24"/>
      <c r="CY64" s="24"/>
      <c r="CZ64" s="24"/>
      <c r="DA64" s="24"/>
      <c r="DB64" s="24"/>
      <c r="DC64" s="24"/>
      <c r="DD64" s="24"/>
      <c r="DE64" s="24"/>
      <c r="DF64" s="24"/>
      <c r="DG64" s="24"/>
      <c r="DH64" s="24"/>
      <c r="DI64" s="24"/>
      <c r="DJ64" s="24"/>
      <c r="DK64" s="24"/>
      <c r="DL64" s="24"/>
      <c r="DM64" s="24"/>
      <c r="DN64" s="24"/>
      <c r="DO64" s="24"/>
      <c r="DP64" s="24"/>
      <c r="DQ64" s="24"/>
      <c r="DR64" s="24"/>
      <c r="DS64" s="24"/>
      <c r="DT64" s="24"/>
      <c r="DU64" s="24"/>
      <c r="DV64" s="24"/>
      <c r="DW64" s="24"/>
      <c r="DX64" s="24"/>
      <c r="DY64" s="24"/>
      <c r="DZ64" s="24"/>
      <c r="EA64" s="24"/>
      <c r="EB64" s="24"/>
      <c r="EC64" s="24"/>
      <c r="ED64" s="24"/>
      <c r="EE64" s="24"/>
      <c r="EF64" s="24"/>
      <c r="EG64" s="24"/>
      <c r="EH64" s="24"/>
      <c r="EI64" s="24"/>
      <c r="EJ64" s="24"/>
      <c r="EK64" s="24"/>
      <c r="EL64" s="24"/>
      <c r="EM64" s="24"/>
      <c r="EN64" s="24"/>
      <c r="EO64" s="24"/>
      <c r="EP64" s="24"/>
      <c r="EQ64" s="24"/>
      <c r="ER64" s="24"/>
      <c r="ES64" s="24"/>
      <c r="ET64" s="24"/>
      <c r="EU64" s="24"/>
      <c r="EV64" s="24"/>
      <c r="EW64" s="24"/>
      <c r="EX64" s="24"/>
      <c r="EY64" s="24"/>
      <c r="EZ64" s="24"/>
      <c r="FA64" s="24"/>
      <c r="FB64" s="24"/>
      <c r="FC64" s="24"/>
      <c r="FD64" s="24"/>
      <c r="FE64" s="24"/>
      <c r="FF64" s="24"/>
      <c r="FG64" s="24"/>
      <c r="FH64" s="24"/>
      <c r="FI64" s="24"/>
      <c r="FJ64" s="24"/>
      <c r="FK64" s="24"/>
      <c r="FL64" s="24"/>
      <c r="FM64" s="24"/>
    </row>
    <row r="65" spans="1:169">
      <c r="A65" s="714"/>
      <c r="B65" s="716"/>
      <c r="C65" s="716"/>
      <c r="D65" s="719"/>
      <c r="E65" s="722"/>
      <c r="F65" s="729"/>
      <c r="G65" s="732"/>
      <c r="H65" s="727"/>
      <c r="I65" s="727"/>
      <c r="J65" s="727"/>
      <c r="K65" s="758"/>
      <c r="L65" s="734"/>
      <c r="M65" s="748"/>
      <c r="N65" s="781"/>
      <c r="O65" s="24"/>
    </row>
    <row r="66" spans="1:169">
      <c r="A66" s="714"/>
      <c r="B66" s="716"/>
      <c r="C66" s="716"/>
      <c r="D66" s="719"/>
      <c r="E66" s="722"/>
      <c r="F66" s="729"/>
      <c r="G66" s="732"/>
      <c r="H66" s="727"/>
      <c r="I66" s="727"/>
      <c r="J66" s="727"/>
      <c r="K66" s="758"/>
      <c r="L66" s="734"/>
      <c r="M66" s="748"/>
      <c r="N66" s="781"/>
      <c r="O66" s="24"/>
    </row>
    <row r="67" spans="1:169">
      <c r="A67" s="714"/>
      <c r="B67" s="716"/>
      <c r="C67" s="716"/>
      <c r="D67" s="719"/>
      <c r="E67" s="722"/>
      <c r="F67" s="729"/>
      <c r="G67" s="732"/>
      <c r="H67" s="727"/>
      <c r="I67" s="727"/>
      <c r="J67" s="727"/>
      <c r="K67" s="758"/>
      <c r="L67" s="734"/>
      <c r="M67" s="748"/>
      <c r="N67" s="781"/>
      <c r="O67" s="24"/>
    </row>
    <row r="68" spans="1:169">
      <c r="A68" s="714"/>
      <c r="B68" s="716"/>
      <c r="C68" s="716"/>
      <c r="D68" s="719"/>
      <c r="E68" s="722"/>
      <c r="F68" s="729"/>
      <c r="G68" s="732"/>
      <c r="H68" s="727"/>
      <c r="I68" s="727"/>
      <c r="J68" s="727"/>
      <c r="K68" s="758"/>
      <c r="L68" s="734"/>
      <c r="M68" s="748"/>
      <c r="N68" s="781"/>
      <c r="O68" s="24"/>
    </row>
    <row r="69" spans="1:169" ht="15.75" customHeight="1">
      <c r="A69" s="715"/>
      <c r="B69" s="717"/>
      <c r="C69" s="717"/>
      <c r="D69" s="720"/>
      <c r="E69" s="723"/>
      <c r="F69" s="730"/>
      <c r="G69" s="732"/>
      <c r="H69" s="727"/>
      <c r="I69" s="727"/>
      <c r="J69" s="727"/>
      <c r="K69" s="758"/>
      <c r="L69" s="734"/>
      <c r="M69" s="761"/>
      <c r="N69" s="782"/>
      <c r="O69" s="24"/>
    </row>
    <row r="70" spans="1:169" s="16" customFormat="1" ht="12.75" customHeight="1">
      <c r="A70" s="714">
        <v>7</v>
      </c>
      <c r="B70" s="716" t="str">
        <f>'7- Mapa Final'!B70</f>
        <v xml:space="preserve">Recibir, ofrecer, prometer, entregar o aceptar dádivas o beneficios a nombre propio o de terceros para desarrollar cualquier función del Centro de Servicios </v>
      </c>
      <c r="C70" s="716" t="str">
        <f>'7- Mapa Final'!C70</f>
        <v xml:space="preserve"> Realizar trámites sin el cumplimiento de los requisitos legales  o  con información falsa</v>
      </c>
      <c r="D70" s="718" t="str">
        <f>'7- Mapa Final'!J70</f>
        <v>Muy Baja - 1</v>
      </c>
      <c r="E70" s="721" t="str">
        <f>'7- Mapa Final'!K70</f>
        <v>Moderado - 3</v>
      </c>
      <c r="F70" s="729" t="str">
        <f>'7- Mapa Final'!M70</f>
        <v>Moderado - 3</v>
      </c>
      <c r="G70" s="648" t="s">
        <v>445</v>
      </c>
      <c r="H70" s="777" t="s">
        <v>574</v>
      </c>
      <c r="I70" s="779"/>
      <c r="J70" s="779" t="s">
        <v>561</v>
      </c>
      <c r="K70" s="735">
        <v>45292</v>
      </c>
      <c r="L70" s="735">
        <v>45382</v>
      </c>
      <c r="M70" s="748" t="s">
        <v>575</v>
      </c>
      <c r="N70" s="781" t="s">
        <v>563</v>
      </c>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c r="CE70" s="24"/>
      <c r="CF70" s="24"/>
      <c r="CG70" s="24"/>
      <c r="CH70" s="24"/>
      <c r="CI70" s="24"/>
      <c r="CJ70" s="24"/>
      <c r="CK70" s="24"/>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c r="DW70" s="24"/>
      <c r="DX70" s="24"/>
      <c r="DY70" s="24"/>
      <c r="DZ70" s="24"/>
      <c r="EA70" s="24"/>
      <c r="EB70" s="24"/>
      <c r="EC70" s="24"/>
      <c r="ED70" s="24"/>
      <c r="EE70" s="24"/>
      <c r="EF70" s="24"/>
      <c r="EG70" s="24"/>
      <c r="EH70" s="24"/>
      <c r="EI70" s="24"/>
      <c r="EJ70" s="24"/>
      <c r="EK70" s="24"/>
      <c r="EL70" s="24"/>
      <c r="EM70" s="24"/>
      <c r="EN70" s="24"/>
      <c r="EO70" s="24"/>
      <c r="EP70" s="24"/>
      <c r="EQ70" s="24"/>
      <c r="ER70" s="24"/>
      <c r="ES70" s="24"/>
      <c r="ET70" s="24"/>
      <c r="EU70" s="24"/>
      <c r="EV70" s="24"/>
      <c r="EW70" s="24"/>
      <c r="EX70" s="24"/>
      <c r="EY70" s="24"/>
      <c r="EZ70" s="24"/>
      <c r="FA70" s="24"/>
      <c r="FB70" s="24"/>
      <c r="FC70" s="24"/>
      <c r="FD70" s="24"/>
      <c r="FE70" s="24"/>
      <c r="FF70" s="24"/>
      <c r="FG70" s="24"/>
      <c r="FH70" s="24"/>
      <c r="FI70" s="24"/>
      <c r="FJ70" s="24"/>
      <c r="FK70" s="24"/>
      <c r="FL70" s="24"/>
      <c r="FM70" s="24"/>
    </row>
    <row r="71" spans="1:169" s="16" customFormat="1" ht="12.75" customHeight="1">
      <c r="A71" s="714"/>
      <c r="B71" s="716"/>
      <c r="C71" s="716"/>
      <c r="D71" s="719"/>
      <c r="E71" s="722"/>
      <c r="F71" s="729"/>
      <c r="G71" s="648"/>
      <c r="H71" s="736"/>
      <c r="I71" s="734"/>
      <c r="J71" s="734"/>
      <c r="K71" s="734"/>
      <c r="L71" s="734"/>
      <c r="M71" s="748"/>
      <c r="N71" s="781"/>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c r="CA71" s="24"/>
      <c r="CB71" s="24"/>
      <c r="CC71" s="24"/>
      <c r="CD71" s="24"/>
      <c r="CE71" s="24"/>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S71" s="24"/>
      <c r="DT71" s="24"/>
      <c r="DU71" s="24"/>
      <c r="DV71" s="24"/>
      <c r="DW71" s="24"/>
      <c r="DX71" s="24"/>
      <c r="DY71" s="24"/>
      <c r="DZ71" s="24"/>
      <c r="EA71" s="24"/>
      <c r="EB71" s="24"/>
      <c r="EC71" s="24"/>
      <c r="ED71" s="24"/>
      <c r="EE71" s="24"/>
      <c r="EF71" s="24"/>
      <c r="EG71" s="24"/>
      <c r="EH71" s="24"/>
      <c r="EI71" s="24"/>
      <c r="EJ71" s="24"/>
      <c r="EK71" s="24"/>
      <c r="EL71" s="24"/>
      <c r="EM71" s="24"/>
      <c r="EN71" s="24"/>
      <c r="EO71" s="24"/>
      <c r="EP71" s="24"/>
      <c r="EQ71" s="24"/>
      <c r="ER71" s="24"/>
      <c r="ES71" s="24"/>
      <c r="ET71" s="24"/>
      <c r="EU71" s="24"/>
      <c r="EV71" s="24"/>
      <c r="EW71" s="24"/>
      <c r="EX71" s="24"/>
      <c r="EY71" s="24"/>
      <c r="EZ71" s="24"/>
      <c r="FA71" s="24"/>
      <c r="FB71" s="24"/>
      <c r="FC71" s="24"/>
      <c r="FD71" s="24"/>
      <c r="FE71" s="24"/>
      <c r="FF71" s="24"/>
      <c r="FG71" s="24"/>
      <c r="FH71" s="24"/>
      <c r="FI71" s="24"/>
      <c r="FJ71" s="24"/>
      <c r="FK71" s="24"/>
      <c r="FL71" s="24"/>
      <c r="FM71" s="24"/>
    </row>
    <row r="72" spans="1:169" s="16" customFormat="1" ht="12.75" customHeight="1">
      <c r="A72" s="714"/>
      <c r="B72" s="716"/>
      <c r="C72" s="716"/>
      <c r="D72" s="719"/>
      <c r="E72" s="722"/>
      <c r="F72" s="729"/>
      <c r="G72" s="648"/>
      <c r="H72" s="736"/>
      <c r="I72" s="734"/>
      <c r="J72" s="734"/>
      <c r="K72" s="734"/>
      <c r="L72" s="734"/>
      <c r="M72" s="748"/>
      <c r="N72" s="781"/>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c r="EI72" s="24"/>
      <c r="EJ72" s="24"/>
      <c r="EK72" s="24"/>
      <c r="EL72" s="24"/>
      <c r="EM72" s="24"/>
      <c r="EN72" s="24"/>
      <c r="EO72" s="24"/>
      <c r="EP72" s="24"/>
      <c r="EQ72" s="24"/>
      <c r="ER72" s="24"/>
      <c r="ES72" s="24"/>
      <c r="ET72" s="24"/>
      <c r="EU72" s="24"/>
      <c r="EV72" s="24"/>
      <c r="EW72" s="24"/>
      <c r="EX72" s="24"/>
      <c r="EY72" s="24"/>
      <c r="EZ72" s="24"/>
      <c r="FA72" s="24"/>
      <c r="FB72" s="24"/>
      <c r="FC72" s="24"/>
      <c r="FD72" s="24"/>
      <c r="FE72" s="24"/>
      <c r="FF72" s="24"/>
      <c r="FG72" s="24"/>
      <c r="FH72" s="24"/>
      <c r="FI72" s="24"/>
      <c r="FJ72" s="24"/>
      <c r="FK72" s="24"/>
      <c r="FL72" s="24"/>
      <c r="FM72" s="24"/>
    </row>
    <row r="73" spans="1:169" s="16" customFormat="1" ht="12.75" customHeight="1">
      <c r="A73" s="714"/>
      <c r="B73" s="716"/>
      <c r="C73" s="716"/>
      <c r="D73" s="719"/>
      <c r="E73" s="722"/>
      <c r="F73" s="729"/>
      <c r="G73" s="648"/>
      <c r="H73" s="736"/>
      <c r="I73" s="734"/>
      <c r="J73" s="734"/>
      <c r="K73" s="734"/>
      <c r="L73" s="734"/>
      <c r="M73" s="748"/>
      <c r="N73" s="781"/>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c r="CU73" s="24"/>
      <c r="CV73" s="24"/>
      <c r="CW73" s="24"/>
      <c r="CX73" s="24"/>
      <c r="CY73" s="24"/>
      <c r="CZ73" s="24"/>
      <c r="DA73" s="24"/>
      <c r="DB73" s="24"/>
      <c r="DC73" s="24"/>
      <c r="DD73" s="24"/>
      <c r="DE73" s="24"/>
      <c r="DF73" s="24"/>
      <c r="DG73" s="24"/>
      <c r="DH73" s="24"/>
      <c r="DI73" s="24"/>
      <c r="DJ73" s="24"/>
      <c r="DK73" s="24"/>
      <c r="DL73" s="24"/>
      <c r="DM73" s="24"/>
      <c r="DN73" s="24"/>
      <c r="DO73" s="24"/>
      <c r="DP73" s="24"/>
      <c r="DQ73" s="24"/>
      <c r="DR73" s="24"/>
      <c r="DS73" s="24"/>
      <c r="DT73" s="24"/>
      <c r="DU73" s="24"/>
      <c r="DV73" s="24"/>
      <c r="DW73" s="24"/>
      <c r="DX73" s="24"/>
      <c r="DY73" s="24"/>
      <c r="DZ73" s="24"/>
      <c r="EA73" s="24"/>
      <c r="EB73" s="24"/>
      <c r="EC73" s="24"/>
      <c r="ED73" s="24"/>
      <c r="EE73" s="24"/>
      <c r="EF73" s="24"/>
      <c r="EG73" s="24"/>
      <c r="EH73" s="24"/>
      <c r="EI73" s="24"/>
      <c r="EJ73" s="24"/>
      <c r="EK73" s="24"/>
      <c r="EL73" s="24"/>
      <c r="EM73" s="24"/>
      <c r="EN73" s="24"/>
      <c r="EO73" s="24"/>
      <c r="EP73" s="24"/>
      <c r="EQ73" s="24"/>
      <c r="ER73" s="24"/>
      <c r="ES73" s="24"/>
      <c r="ET73" s="24"/>
      <c r="EU73" s="24"/>
      <c r="EV73" s="24"/>
      <c r="EW73" s="24"/>
      <c r="EX73" s="24"/>
      <c r="EY73" s="24"/>
      <c r="EZ73" s="24"/>
      <c r="FA73" s="24"/>
      <c r="FB73" s="24"/>
      <c r="FC73" s="24"/>
      <c r="FD73" s="24"/>
      <c r="FE73" s="24"/>
      <c r="FF73" s="24"/>
      <c r="FG73" s="24"/>
      <c r="FH73" s="24"/>
      <c r="FI73" s="24"/>
      <c r="FJ73" s="24"/>
      <c r="FK73" s="24"/>
      <c r="FL73" s="24"/>
      <c r="FM73" s="24"/>
    </row>
    <row r="74" spans="1:169" s="16" customFormat="1" ht="13.5" customHeight="1">
      <c r="A74" s="714"/>
      <c r="B74" s="716"/>
      <c r="C74" s="716"/>
      <c r="D74" s="719"/>
      <c r="E74" s="722"/>
      <c r="F74" s="729"/>
      <c r="G74" s="648"/>
      <c r="H74" s="736"/>
      <c r="I74" s="734"/>
      <c r="J74" s="734"/>
      <c r="K74" s="734"/>
      <c r="L74" s="734"/>
      <c r="M74" s="748"/>
      <c r="N74" s="781"/>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c r="CH74" s="24"/>
      <c r="CI74" s="24"/>
      <c r="CJ74" s="24"/>
      <c r="CK74" s="24"/>
      <c r="CL74" s="24"/>
      <c r="CM74" s="24"/>
      <c r="CN74" s="24"/>
      <c r="CO74" s="24"/>
      <c r="CP74" s="24"/>
      <c r="CQ74" s="24"/>
      <c r="CR74" s="24"/>
      <c r="CS74" s="24"/>
      <c r="CT74" s="24"/>
      <c r="CU74" s="24"/>
      <c r="CV74" s="24"/>
      <c r="CW74" s="24"/>
      <c r="CX74" s="24"/>
      <c r="CY74" s="24"/>
      <c r="CZ74" s="24"/>
      <c r="DA74" s="24"/>
      <c r="DB74" s="24"/>
      <c r="DC74" s="24"/>
      <c r="DD74" s="24"/>
      <c r="DE74" s="24"/>
      <c r="DF74" s="24"/>
      <c r="DG74" s="24"/>
      <c r="DH74" s="24"/>
      <c r="DI74" s="24"/>
      <c r="DJ74" s="24"/>
      <c r="DK74" s="24"/>
      <c r="DL74" s="24"/>
      <c r="DM74" s="24"/>
      <c r="DN74" s="24"/>
      <c r="DO74" s="24"/>
      <c r="DP74" s="24"/>
      <c r="DQ74" s="24"/>
      <c r="DR74" s="24"/>
      <c r="DS74" s="24"/>
      <c r="DT74" s="24"/>
      <c r="DU74" s="24"/>
      <c r="DV74" s="24"/>
      <c r="DW74" s="24"/>
      <c r="DX74" s="24"/>
      <c r="DY74" s="24"/>
      <c r="DZ74" s="24"/>
      <c r="EA74" s="24"/>
      <c r="EB74" s="24"/>
      <c r="EC74" s="24"/>
      <c r="ED74" s="24"/>
      <c r="EE74" s="24"/>
      <c r="EF74" s="24"/>
      <c r="EG74" s="24"/>
      <c r="EH74" s="24"/>
      <c r="EI74" s="24"/>
      <c r="EJ74" s="24"/>
      <c r="EK74" s="24"/>
      <c r="EL74" s="24"/>
      <c r="EM74" s="24"/>
      <c r="EN74" s="24"/>
      <c r="EO74" s="24"/>
      <c r="EP74" s="24"/>
      <c r="EQ74" s="24"/>
      <c r="ER74" s="24"/>
      <c r="ES74" s="24"/>
      <c r="ET74" s="24"/>
      <c r="EU74" s="24"/>
      <c r="EV74" s="24"/>
      <c r="EW74" s="24"/>
      <c r="EX74" s="24"/>
      <c r="EY74" s="24"/>
      <c r="EZ74" s="24"/>
      <c r="FA74" s="24"/>
      <c r="FB74" s="24"/>
      <c r="FC74" s="24"/>
      <c r="FD74" s="24"/>
      <c r="FE74" s="24"/>
      <c r="FF74" s="24"/>
      <c r="FG74" s="24"/>
      <c r="FH74" s="24"/>
      <c r="FI74" s="24"/>
      <c r="FJ74" s="24"/>
      <c r="FK74" s="24"/>
      <c r="FL74" s="24"/>
      <c r="FM74" s="24"/>
    </row>
    <row r="75" spans="1:169">
      <c r="A75" s="714"/>
      <c r="B75" s="716"/>
      <c r="C75" s="716"/>
      <c r="D75" s="719"/>
      <c r="E75" s="722"/>
      <c r="F75" s="729"/>
      <c r="G75" s="648"/>
      <c r="H75" s="736"/>
      <c r="I75" s="734"/>
      <c r="J75" s="734"/>
      <c r="K75" s="734"/>
      <c r="L75" s="734"/>
      <c r="M75" s="748"/>
      <c r="N75" s="781"/>
      <c r="O75" s="24"/>
    </row>
    <row r="76" spans="1:169">
      <c r="A76" s="714"/>
      <c r="B76" s="716"/>
      <c r="C76" s="716"/>
      <c r="D76" s="719"/>
      <c r="E76" s="722"/>
      <c r="F76" s="729"/>
      <c r="G76" s="648"/>
      <c r="H76" s="736"/>
      <c r="I76" s="734"/>
      <c r="J76" s="734"/>
      <c r="K76" s="734"/>
      <c r="L76" s="734"/>
      <c r="M76" s="748"/>
      <c r="N76" s="781"/>
      <c r="O76" s="24"/>
    </row>
    <row r="77" spans="1:169">
      <c r="A77" s="714"/>
      <c r="B77" s="716"/>
      <c r="C77" s="716"/>
      <c r="D77" s="719"/>
      <c r="E77" s="722"/>
      <c r="F77" s="729"/>
      <c r="G77" s="648"/>
      <c r="H77" s="736"/>
      <c r="I77" s="734"/>
      <c r="J77" s="734"/>
      <c r="K77" s="734"/>
      <c r="L77" s="734"/>
      <c r="M77" s="748"/>
      <c r="N77" s="781"/>
      <c r="O77" s="24"/>
    </row>
    <row r="78" spans="1:169">
      <c r="A78" s="714"/>
      <c r="B78" s="716"/>
      <c r="C78" s="716"/>
      <c r="D78" s="719"/>
      <c r="E78" s="722"/>
      <c r="F78" s="729"/>
      <c r="G78" s="648"/>
      <c r="H78" s="736"/>
      <c r="I78" s="734"/>
      <c r="J78" s="734"/>
      <c r="K78" s="734"/>
      <c r="L78" s="734"/>
      <c r="M78" s="748"/>
      <c r="N78" s="781"/>
      <c r="O78" s="24"/>
    </row>
    <row r="79" spans="1:169" ht="15.75" customHeight="1">
      <c r="A79" s="715"/>
      <c r="B79" s="717"/>
      <c r="C79" s="717"/>
      <c r="D79" s="720"/>
      <c r="E79" s="723"/>
      <c r="F79" s="730"/>
      <c r="G79" s="657"/>
      <c r="H79" s="778"/>
      <c r="I79" s="780"/>
      <c r="J79" s="734"/>
      <c r="K79" s="734"/>
      <c r="L79" s="734"/>
      <c r="M79" s="761"/>
      <c r="N79" s="781"/>
      <c r="O79" s="24"/>
    </row>
  </sheetData>
  <mergeCells count="115">
    <mergeCell ref="N70:N79"/>
    <mergeCell ref="N10:N19"/>
    <mergeCell ref="N20:N29"/>
    <mergeCell ref="N30:N39"/>
    <mergeCell ref="N40:N49"/>
    <mergeCell ref="N50:N59"/>
    <mergeCell ref="N60:N69"/>
    <mergeCell ref="K70:K79"/>
    <mergeCell ref="L70:L79"/>
    <mergeCell ref="M70:M79"/>
    <mergeCell ref="F70:F79"/>
    <mergeCell ref="G70:G79"/>
    <mergeCell ref="H70:H79"/>
    <mergeCell ref="I70:I79"/>
    <mergeCell ref="J70:J79"/>
    <mergeCell ref="A70:A79"/>
    <mergeCell ref="B70:B79"/>
    <mergeCell ref="C70:C79"/>
    <mergeCell ref="D70:D79"/>
    <mergeCell ref="E70:E79"/>
    <mergeCell ref="A60:A69"/>
    <mergeCell ref="B60:B69"/>
    <mergeCell ref="C60:C69"/>
    <mergeCell ref="D60:D69"/>
    <mergeCell ref="E60:E69"/>
    <mergeCell ref="F60:F69"/>
    <mergeCell ref="G60:G69"/>
    <mergeCell ref="H60:H69"/>
    <mergeCell ref="I60:I69"/>
    <mergeCell ref="J60:J69"/>
    <mergeCell ref="K60:K69"/>
    <mergeCell ref="L60:L69"/>
    <mergeCell ref="M60:M69"/>
    <mergeCell ref="H7:H8"/>
    <mergeCell ref="I7:J7"/>
    <mergeCell ref="K7:L7"/>
    <mergeCell ref="M7:M8"/>
    <mergeCell ref="A6:B6"/>
    <mergeCell ref="A7:C7"/>
    <mergeCell ref="D7:F7"/>
    <mergeCell ref="G7:G8"/>
    <mergeCell ref="C6:M6"/>
    <mergeCell ref="L20:L29"/>
    <mergeCell ref="M20:M29"/>
    <mergeCell ref="B10:B19"/>
    <mergeCell ref="B20:B29"/>
    <mergeCell ref="F20:F29"/>
    <mergeCell ref="A30:A39"/>
    <mergeCell ref="A20:A29"/>
    <mergeCell ref="C20:C29"/>
    <mergeCell ref="D10:D19"/>
    <mergeCell ref="E10:E19"/>
    <mergeCell ref="B30:B39"/>
    <mergeCell ref="C30:C39"/>
    <mergeCell ref="D20:D29"/>
    <mergeCell ref="K1:M3"/>
    <mergeCell ref="A4:B4"/>
    <mergeCell ref="A5:B5"/>
    <mergeCell ref="A1:B2"/>
    <mergeCell ref="C1:J3"/>
    <mergeCell ref="C4:M4"/>
    <mergeCell ref="C5:M5"/>
    <mergeCell ref="J30:J39"/>
    <mergeCell ref="K30:K39"/>
    <mergeCell ref="L30:L39"/>
    <mergeCell ref="M30:M39"/>
    <mergeCell ref="A9:G9"/>
    <mergeCell ref="A10:A19"/>
    <mergeCell ref="C10:C19"/>
    <mergeCell ref="L10:L19"/>
    <mergeCell ref="M10:M19"/>
    <mergeCell ref="F10:F19"/>
    <mergeCell ref="G10:G19"/>
    <mergeCell ref="H10:H19"/>
    <mergeCell ref="I10:I19"/>
    <mergeCell ref="J10:J19"/>
    <mergeCell ref="K10:K19"/>
    <mergeCell ref="J20:J29"/>
    <mergeCell ref="K20:K29"/>
    <mergeCell ref="E20:E29"/>
    <mergeCell ref="D30:D39"/>
    <mergeCell ref="E30:E39"/>
    <mergeCell ref="F30:F39"/>
    <mergeCell ref="G20:G29"/>
    <mergeCell ref="H20:H29"/>
    <mergeCell ref="I20:I29"/>
    <mergeCell ref="G30:G39"/>
    <mergeCell ref="H30:H39"/>
    <mergeCell ref="I30:I39"/>
    <mergeCell ref="A40:A49"/>
    <mergeCell ref="B40:B49"/>
    <mergeCell ref="C40:C49"/>
    <mergeCell ref="D40:D49"/>
    <mergeCell ref="E40:E49"/>
    <mergeCell ref="K40:K49"/>
    <mergeCell ref="L40:L49"/>
    <mergeCell ref="M40:M49"/>
    <mergeCell ref="F40:F49"/>
    <mergeCell ref="G40:G49"/>
    <mergeCell ref="H40:H49"/>
    <mergeCell ref="I40:I49"/>
    <mergeCell ref="J40:J49"/>
    <mergeCell ref="A50:A59"/>
    <mergeCell ref="B50:B59"/>
    <mergeCell ref="C50:C59"/>
    <mergeCell ref="D50:D59"/>
    <mergeCell ref="E50:E59"/>
    <mergeCell ref="K50:K59"/>
    <mergeCell ref="L50:L59"/>
    <mergeCell ref="M50:M59"/>
    <mergeCell ref="F50:F59"/>
    <mergeCell ref="G50:G59"/>
    <mergeCell ref="H50:H59"/>
    <mergeCell ref="I50:I59"/>
    <mergeCell ref="J50:J59"/>
  </mergeCells>
  <conditionalFormatting sqref="A7:B7">
    <cfRule type="containsText" dxfId="203" priority="821" operator="containsText" text="3- Moderado">
      <formula>NOT(ISERROR(SEARCH("3- Moderado",A7)))</formula>
    </cfRule>
    <cfRule type="containsText" dxfId="202" priority="822" operator="containsText" text="6- Moderado">
      <formula>NOT(ISERROR(SEARCH("6- Moderado",A7)))</formula>
    </cfRule>
    <cfRule type="containsText" dxfId="201" priority="823" operator="containsText" text="4- Moderado">
      <formula>NOT(ISERROR(SEARCH("4- Moderado",A7)))</formula>
    </cfRule>
    <cfRule type="containsText" dxfId="200" priority="824" operator="containsText" text="3- Bajo">
      <formula>NOT(ISERROR(SEARCH("3- Bajo",A7)))</formula>
    </cfRule>
    <cfRule type="containsText" dxfId="199" priority="825" operator="containsText" text="4- Bajo">
      <formula>NOT(ISERROR(SEARCH("4- Bajo",A7)))</formula>
    </cfRule>
    <cfRule type="containsText" dxfId="198" priority="826" operator="containsText" text="1- Bajo">
      <formula>NOT(ISERROR(SEARCH("1- Bajo",A7)))</formula>
    </cfRule>
  </conditionalFormatting>
  <conditionalFormatting sqref="A10:E10 A20:E20">
    <cfRule type="containsText" dxfId="197" priority="797" operator="containsText" text="3- Moderado">
      <formula>NOT(ISERROR(SEARCH("3- Moderado",A10)))</formula>
    </cfRule>
    <cfRule type="containsText" dxfId="196" priority="798" operator="containsText" text="6- Moderado">
      <formula>NOT(ISERROR(SEARCH("6- Moderado",A10)))</formula>
    </cfRule>
    <cfRule type="containsText" dxfId="195" priority="799" operator="containsText" text="4- Moderado">
      <formula>NOT(ISERROR(SEARCH("4- Moderado",A10)))</formula>
    </cfRule>
    <cfRule type="containsText" dxfId="194" priority="800" operator="containsText" text="3- Bajo">
      <formula>NOT(ISERROR(SEARCH("3- Bajo",A10)))</formula>
    </cfRule>
    <cfRule type="containsText" dxfId="193" priority="801" operator="containsText" text="4- Bajo">
      <formula>NOT(ISERROR(SEARCH("4- Bajo",A10)))</formula>
    </cfRule>
    <cfRule type="containsText" dxfId="192" priority="802" operator="containsText" text="1- Bajo">
      <formula>NOT(ISERROR(SEARCH("1- Bajo",A10)))</formula>
    </cfRule>
  </conditionalFormatting>
  <conditionalFormatting sqref="A30:E30">
    <cfRule type="containsText" dxfId="191" priority="135" operator="containsText" text="3- Moderado">
      <formula>NOT(ISERROR(SEARCH("3- Moderado",A30)))</formula>
    </cfRule>
    <cfRule type="containsText" dxfId="190" priority="136" operator="containsText" text="6- Moderado">
      <formula>NOT(ISERROR(SEARCH("6- Moderado",A30)))</formula>
    </cfRule>
    <cfRule type="containsText" dxfId="189" priority="137" operator="containsText" text="4- Moderado">
      <formula>NOT(ISERROR(SEARCH("4- Moderado",A30)))</formula>
    </cfRule>
    <cfRule type="containsText" dxfId="188" priority="138" operator="containsText" text="3- Bajo">
      <formula>NOT(ISERROR(SEARCH("3- Bajo",A30)))</formula>
    </cfRule>
    <cfRule type="containsText" dxfId="187" priority="139" operator="containsText" text="4- Bajo">
      <formula>NOT(ISERROR(SEARCH("4- Bajo",A30)))</formula>
    </cfRule>
    <cfRule type="containsText" dxfId="186" priority="140" operator="containsText" text="1- Bajo">
      <formula>NOT(ISERROR(SEARCH("1- Bajo",A30)))</formula>
    </cfRule>
  </conditionalFormatting>
  <conditionalFormatting sqref="A40:B40 D40:E40">
    <cfRule type="containsText" dxfId="185" priority="107" operator="containsText" text="3- Moderado">
      <formula>NOT(ISERROR(SEARCH("3- Moderado",A40)))</formula>
    </cfRule>
    <cfRule type="containsText" dxfId="184" priority="108" operator="containsText" text="6- Moderado">
      <formula>NOT(ISERROR(SEARCH("6- Moderado",A40)))</formula>
    </cfRule>
    <cfRule type="containsText" dxfId="183" priority="109" operator="containsText" text="4- Moderado">
      <formula>NOT(ISERROR(SEARCH("4- Moderado",A40)))</formula>
    </cfRule>
    <cfRule type="containsText" dxfId="182" priority="110" operator="containsText" text="3- Bajo">
      <formula>NOT(ISERROR(SEARCH("3- Bajo",A40)))</formula>
    </cfRule>
    <cfRule type="containsText" dxfId="181" priority="111" operator="containsText" text="4- Bajo">
      <formula>NOT(ISERROR(SEARCH("4- Bajo",A40)))</formula>
    </cfRule>
    <cfRule type="containsText" dxfId="180" priority="112" operator="containsText" text="1- Bajo">
      <formula>NOT(ISERROR(SEARCH("1- Bajo",A40)))</formula>
    </cfRule>
  </conditionalFormatting>
  <conditionalFormatting sqref="A50:E50 A60 A70">
    <cfRule type="containsText" dxfId="179" priority="51" operator="containsText" text="3- Moderado">
      <formula>NOT(ISERROR(SEARCH("3- Moderado",A50)))</formula>
    </cfRule>
    <cfRule type="containsText" dxfId="178" priority="52" operator="containsText" text="6- Moderado">
      <formula>NOT(ISERROR(SEARCH("6- Moderado",A50)))</formula>
    </cfRule>
    <cfRule type="containsText" dxfId="177" priority="53" operator="containsText" text="4- Moderado">
      <formula>NOT(ISERROR(SEARCH("4- Moderado",A50)))</formula>
    </cfRule>
    <cfRule type="containsText" dxfId="176" priority="54" operator="containsText" text="3- Bajo">
      <formula>NOT(ISERROR(SEARCH("3- Bajo",A50)))</formula>
    </cfRule>
    <cfRule type="containsText" dxfId="175" priority="55" operator="containsText" text="4- Bajo">
      <formula>NOT(ISERROR(SEARCH("4- Bajo",A50)))</formula>
    </cfRule>
    <cfRule type="containsText" dxfId="174" priority="56" operator="containsText" text="1- Bajo">
      <formula>NOT(ISERROR(SEARCH("1- Bajo",A50)))</formula>
    </cfRule>
  </conditionalFormatting>
  <conditionalFormatting sqref="B60:E60">
    <cfRule type="containsText" dxfId="173" priority="28" operator="containsText" text="3- Moderado">
      <formula>NOT(ISERROR(SEARCH("3- Moderado",B60)))</formula>
    </cfRule>
    <cfRule type="containsText" dxfId="172" priority="29" operator="containsText" text="6- Moderado">
      <formula>NOT(ISERROR(SEARCH("6- Moderado",B60)))</formula>
    </cfRule>
    <cfRule type="containsText" dxfId="171" priority="30" operator="containsText" text="4- Moderado">
      <formula>NOT(ISERROR(SEARCH("4- Moderado",B60)))</formula>
    </cfRule>
    <cfRule type="containsText" dxfId="170" priority="31" operator="containsText" text="3- Bajo">
      <formula>NOT(ISERROR(SEARCH("3- Bajo",B60)))</formula>
    </cfRule>
    <cfRule type="containsText" dxfId="169" priority="32" operator="containsText" text="4- Bajo">
      <formula>NOT(ISERROR(SEARCH("4- Bajo",B60)))</formula>
    </cfRule>
    <cfRule type="containsText" dxfId="168" priority="33" operator="containsText" text="1- Bajo">
      <formula>NOT(ISERROR(SEARCH("1- Bajo",B60)))</formula>
    </cfRule>
  </conditionalFormatting>
  <conditionalFormatting sqref="B70:E70">
    <cfRule type="containsText" dxfId="167" priority="14" operator="containsText" text="3- Moderado">
      <formula>NOT(ISERROR(SEARCH("3- Moderado",B70)))</formula>
    </cfRule>
    <cfRule type="containsText" dxfId="166" priority="15" operator="containsText" text="6- Moderado">
      <formula>NOT(ISERROR(SEARCH("6- Moderado",B70)))</formula>
    </cfRule>
    <cfRule type="containsText" dxfId="165" priority="16" operator="containsText" text="4- Moderado">
      <formula>NOT(ISERROR(SEARCH("4- Moderado",B70)))</formula>
    </cfRule>
    <cfRule type="containsText" dxfId="164" priority="17" operator="containsText" text="3- Bajo">
      <formula>NOT(ISERROR(SEARCH("3- Bajo",B70)))</formula>
    </cfRule>
    <cfRule type="containsText" dxfId="163" priority="18" operator="containsText" text="4- Bajo">
      <formula>NOT(ISERROR(SEARCH("4- Bajo",B70)))</formula>
    </cfRule>
    <cfRule type="containsText" dxfId="162" priority="19" operator="containsText" text="1- Bajo">
      <formula>NOT(ISERROR(SEARCH("1- Bajo",B70)))</formula>
    </cfRule>
  </conditionalFormatting>
  <conditionalFormatting sqref="C8:F8">
    <cfRule type="containsText" dxfId="161" priority="153" operator="containsText" text="3- Moderado">
      <formula>NOT(ISERROR(SEARCH("3- Moderado",C8)))</formula>
    </cfRule>
    <cfRule type="containsText" dxfId="160" priority="154" operator="containsText" text="6- Moderado">
      <formula>NOT(ISERROR(SEARCH("6- Moderado",C8)))</formula>
    </cfRule>
    <cfRule type="containsText" dxfId="159" priority="155" operator="containsText" text="4- Moderado">
      <formula>NOT(ISERROR(SEARCH("4- Moderado",C8)))</formula>
    </cfRule>
    <cfRule type="containsText" dxfId="158" priority="156" operator="containsText" text="3- Bajo">
      <formula>NOT(ISERROR(SEARCH("3- Bajo",C8)))</formula>
    </cfRule>
    <cfRule type="containsText" dxfId="157" priority="157" operator="containsText" text="4- Bajo">
      <formula>NOT(ISERROR(SEARCH("4- Bajo",C8)))</formula>
    </cfRule>
    <cfRule type="containsText" dxfId="156" priority="158" operator="containsText" text="1- Bajo">
      <formula>NOT(ISERROR(SEARCH("1- Bajo",C8)))</formula>
    </cfRule>
  </conditionalFormatting>
  <conditionalFormatting sqref="D10:D79">
    <cfRule type="containsText" dxfId="155" priority="45" operator="containsText" text="Muy Alta">
      <formula>NOT(ISERROR(SEARCH("Muy Alta",D10)))</formula>
    </cfRule>
    <cfRule type="containsText" dxfId="154" priority="46" operator="containsText" text="Alta">
      <formula>NOT(ISERROR(SEARCH("Alta",D10)))</formula>
    </cfRule>
    <cfRule type="containsText" dxfId="153" priority="47" operator="containsText" text="Baja">
      <formula>NOT(ISERROR(SEARCH("Baja",D10)))</formula>
    </cfRule>
    <cfRule type="containsText" dxfId="152" priority="48" operator="containsText" text="Muy Baja">
      <formula>NOT(ISERROR(SEARCH("Muy Baja",D10)))</formula>
    </cfRule>
    <cfRule type="containsText" dxfId="151" priority="50" operator="containsText" text="Media">
      <formula>NOT(ISERROR(SEARCH("Media",D10)))</formula>
    </cfRule>
  </conditionalFormatting>
  <conditionalFormatting sqref="E10:E79">
    <cfRule type="containsText" dxfId="150" priority="41" operator="containsText" text="Catastrófico">
      <formula>NOT(ISERROR(SEARCH("Catastrófico",E10)))</formula>
    </cfRule>
    <cfRule type="containsText" dxfId="149" priority="42" operator="containsText" text="Mayor">
      <formula>NOT(ISERROR(SEARCH("Mayor",E10)))</formula>
    </cfRule>
    <cfRule type="containsText" dxfId="148" priority="43" operator="containsText" text="Menor">
      <formula>NOT(ISERROR(SEARCH("Menor",E10)))</formula>
    </cfRule>
    <cfRule type="containsText" dxfId="147" priority="44" operator="containsText" text="Leve">
      <formula>NOT(ISERROR(SEARCH("Leve",E10)))</formula>
    </cfRule>
  </conditionalFormatting>
  <conditionalFormatting sqref="E10:F79">
    <cfRule type="containsText" dxfId="146" priority="49" operator="containsText" text="Moderado">
      <formula>NOT(ISERROR(SEARCH("Moderado",E10)))</formula>
    </cfRule>
  </conditionalFormatting>
  <conditionalFormatting sqref="F10:F29">
    <cfRule type="colorScale" priority="1184">
      <colorScale>
        <cfvo type="min"/>
        <cfvo type="max"/>
        <color rgb="FFFF7128"/>
        <color rgb="FFFFEF9C"/>
      </colorScale>
    </cfRule>
  </conditionalFormatting>
  <conditionalFormatting sqref="F10:F79">
    <cfRule type="containsText" dxfId="145" priority="64" operator="containsText" text="Bajo">
      <formula>NOT(ISERROR(SEARCH("Bajo",F10)))</formula>
    </cfRule>
    <cfRule type="containsText" dxfId="144" priority="65" operator="containsText" text="Moderado">
      <formula>NOT(ISERROR(SEARCH("Moderado",F10)))</formula>
    </cfRule>
    <cfRule type="containsText" dxfId="143" priority="66" operator="containsText" text="Alto">
      <formula>NOT(ISERROR(SEARCH("Alto",F10)))</formula>
    </cfRule>
    <cfRule type="containsText" dxfId="142" priority="67" operator="containsText" text="Extremo">
      <formula>NOT(ISERROR(SEARCH("Extremo",F10)))</formula>
    </cfRule>
  </conditionalFormatting>
  <conditionalFormatting sqref="F30:F39">
    <cfRule type="colorScale" priority="152">
      <colorScale>
        <cfvo type="min"/>
        <cfvo type="max"/>
        <color rgb="FFFF7128"/>
        <color rgb="FFFFEF9C"/>
      </colorScale>
    </cfRule>
  </conditionalFormatting>
  <conditionalFormatting sqref="F40:F49">
    <cfRule type="colorScale" priority="124">
      <colorScale>
        <cfvo type="min"/>
        <cfvo type="max"/>
        <color rgb="FFFF7128"/>
        <color rgb="FFFFEF9C"/>
      </colorScale>
    </cfRule>
  </conditionalFormatting>
  <conditionalFormatting sqref="F50:F79">
    <cfRule type="colorScale" priority="1429">
      <colorScale>
        <cfvo type="min"/>
        <cfvo type="max"/>
        <color rgb="FFFF7128"/>
        <color rgb="FFFFEF9C"/>
      </colorScale>
    </cfRule>
  </conditionalFormatting>
  <conditionalFormatting sqref="C40">
    <cfRule type="containsText" dxfId="141" priority="1" operator="containsText" text="3- Moderado">
      <formula>NOT(ISERROR(SEARCH("3- Moderado",C40)))</formula>
    </cfRule>
    <cfRule type="containsText" dxfId="140" priority="2" operator="containsText" text="6- Moderado">
      <formula>NOT(ISERROR(SEARCH("6- Moderado",C40)))</formula>
    </cfRule>
    <cfRule type="containsText" dxfId="139" priority="3" operator="containsText" text="4- Moderado">
      <formula>NOT(ISERROR(SEARCH("4- Moderado",C40)))</formula>
    </cfRule>
    <cfRule type="containsText" dxfId="138" priority="4" operator="containsText" text="3- Bajo">
      <formula>NOT(ISERROR(SEARCH("3- Bajo",C40)))</formula>
    </cfRule>
    <cfRule type="containsText" dxfId="137" priority="5" operator="containsText" text="4- Bajo">
      <formula>NOT(ISERROR(SEARCH("4- Bajo",C40)))</formula>
    </cfRule>
    <cfRule type="containsText" dxfId="136" priority="6" operator="containsText" text="1- Bajo">
      <formula>NOT(ISERROR(SEARCH("1- Bajo",C40)))</formula>
    </cfRule>
  </conditionalFormatting>
  <dataValidations count="4">
    <dataValidation allowBlank="1" showInputMessage="1" showErrorMessage="1" prompt="seleccionar si el responsable de ejecutar las acciones es el nivel central" sqref="J8" xr:uid="{00000000-0002-0000-0900-000000000000}"/>
    <dataValidation allowBlank="1" showInputMessage="1" showErrorMessage="1" prompt="Seleccionar si el responsable es el responsable de las acciones es el nivel central" sqref="I7:I8" xr:uid="{00000000-0002-0000-0900-000001000000}"/>
    <dataValidation allowBlank="1" showInputMessage="1" showErrorMessage="1" prompt="Describir las actividades que se van a desarrollar para el proyecto" sqref="H7" xr:uid="{00000000-0002-0000-09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900-000003000000}"/>
  </dataValidations>
  <hyperlinks>
    <hyperlink ref="N70:N79" r:id="rId1" display="Evidencia" xr:uid="{2D9EC98A-3EBA-45E2-820E-A7CA3AA6810F}"/>
    <hyperlink ref="N20:N29" r:id="rId2" display="Evidencia" xr:uid="{1E041BFE-8BC4-4B07-8825-D5A5046DE244}"/>
    <hyperlink ref="N30:N39" r:id="rId3" display="Evidencia" xr:uid="{197DD389-6525-4997-A653-694AB3DD63B7}"/>
    <hyperlink ref="N40:N49" r:id="rId4" display="Evidencia" xr:uid="{EDEBC909-594C-4CE8-A5E2-2173AF91ACBF}"/>
    <hyperlink ref="N50:N59" r:id="rId5" display="Evidencia" xr:uid="{622861C4-721B-4C17-9417-9457AC82F260}"/>
    <hyperlink ref="N60:N69" r:id="rId6" display="Evidencia" xr:uid="{7935818C-2B04-4536-B3F4-9D62882E844A}"/>
    <hyperlink ref="N10:N19" r:id="rId7" display="Evidencia" xr:uid="{26B1A975-C70B-4FE7-A2EA-A7CD09AE0CAF}"/>
  </hyperlink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8"/>
  <drawing r:id="rId9"/>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4000000}">
          <x14:formula1>
            <xm:f>'9- Matriz de Calor '!$S$8:$S$11</xm:f>
          </x14:formula1>
          <xm:sqref>G10:G79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3FA96-A312-4C56-8A5B-2BE286D726EC}">
  <sheetPr>
    <tabColor theme="7" tint="0.39997558519241921"/>
    <pageSetUpPr fitToPage="1"/>
  </sheetPr>
  <dimension ref="A1:JK79"/>
  <sheetViews>
    <sheetView showGridLines="0" topLeftCell="K1" zoomScale="60" zoomScaleNormal="60" workbookViewId="0">
      <selection activeCell="M9" sqref="M9"/>
    </sheetView>
  </sheetViews>
  <sheetFormatPr defaultColWidth="11.42578125" defaultRowHeight="15"/>
  <cols>
    <col min="1" max="1" width="18.42578125" style="5" customWidth="1"/>
    <col min="2" max="2" width="35.85546875" style="5" customWidth="1"/>
    <col min="3" max="3" width="40.28515625" customWidth="1"/>
    <col min="4" max="4" width="16.85546875" style="68" customWidth="1"/>
    <col min="5" max="5" width="18.5703125" style="17" customWidth="1"/>
    <col min="6" max="6" width="18.28515625" style="17" bestFit="1" customWidth="1"/>
    <col min="7" max="7" width="18.28515625" bestFit="1" customWidth="1"/>
    <col min="8" max="8" width="32.7109375" customWidth="1"/>
    <col min="9" max="9" width="16.5703125" customWidth="1"/>
    <col min="10" max="10" width="14.28515625" customWidth="1"/>
    <col min="11" max="11" width="17.7109375" customWidth="1"/>
    <col min="12" max="12" width="22" customWidth="1"/>
    <col min="13" max="13" width="48.28515625" customWidth="1"/>
    <col min="14" max="169" width="11.42578125" style="2"/>
  </cols>
  <sheetData>
    <row r="1" spans="1:271" s="9" customFormat="1" ht="16.5" customHeight="1">
      <c r="A1" s="740"/>
      <c r="B1" s="741"/>
      <c r="C1" s="744"/>
      <c r="D1" s="744"/>
      <c r="E1" s="744"/>
      <c r="F1" s="744"/>
      <c r="G1" s="744"/>
      <c r="H1" s="744"/>
      <c r="I1" s="744"/>
      <c r="J1" s="745"/>
      <c r="K1" s="739"/>
      <c r="L1" s="739"/>
      <c r="M1" s="739"/>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c r="IW1" s="8"/>
      <c r="IX1" s="8"/>
      <c r="IY1" s="8"/>
      <c r="IZ1" s="8"/>
      <c r="JA1" s="8"/>
      <c r="JB1" s="8"/>
      <c r="JC1" s="8"/>
      <c r="JD1" s="8"/>
      <c r="JE1" s="8"/>
      <c r="JF1" s="8"/>
      <c r="JG1" s="8"/>
      <c r="JH1" s="8"/>
      <c r="JI1" s="8"/>
      <c r="JJ1" s="8"/>
      <c r="JK1" s="8"/>
    </row>
    <row r="2" spans="1:271" s="9" customFormat="1" ht="92.25" customHeight="1">
      <c r="A2" s="742"/>
      <c r="B2" s="743"/>
      <c r="C2" s="746"/>
      <c r="D2" s="746"/>
      <c r="E2" s="746"/>
      <c r="F2" s="746"/>
      <c r="G2" s="746"/>
      <c r="H2" s="746"/>
      <c r="I2" s="746"/>
      <c r="J2" s="747"/>
      <c r="K2" s="739"/>
      <c r="L2" s="739"/>
      <c r="M2" s="739"/>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row>
    <row r="3" spans="1:271" s="9" customFormat="1" ht="3" customHeight="1">
      <c r="A3" s="1"/>
      <c r="B3" s="1"/>
      <c r="C3" s="746"/>
      <c r="D3" s="746"/>
      <c r="E3" s="746"/>
      <c r="F3" s="746"/>
      <c r="G3" s="746"/>
      <c r="H3" s="746"/>
      <c r="I3" s="746"/>
      <c r="J3" s="747"/>
      <c r="K3" s="739"/>
      <c r="L3" s="739"/>
      <c r="M3" s="739"/>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c r="JI3" s="8"/>
      <c r="JJ3" s="8"/>
      <c r="JK3" s="8"/>
    </row>
    <row r="4" spans="1:271" s="9" customFormat="1" ht="40.9" customHeight="1">
      <c r="A4" s="667" t="s">
        <v>291</v>
      </c>
      <c r="B4" s="667"/>
      <c r="C4" s="680" t="s">
        <v>2</v>
      </c>
      <c r="D4" s="680"/>
      <c r="E4" s="680"/>
      <c r="F4" s="680"/>
      <c r="G4" s="680"/>
      <c r="H4" s="680"/>
      <c r="I4" s="680"/>
      <c r="J4" s="680"/>
      <c r="K4" s="680"/>
      <c r="L4" s="680"/>
      <c r="M4" s="680"/>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c r="JI4" s="8"/>
      <c r="JJ4" s="8"/>
      <c r="JK4" s="8"/>
    </row>
    <row r="5" spans="1:271" s="9" customFormat="1" ht="62.45" customHeight="1">
      <c r="A5" s="667" t="s">
        <v>292</v>
      </c>
      <c r="B5" s="667"/>
      <c r="C5" s="675" t="s">
        <v>293</v>
      </c>
      <c r="D5" s="675"/>
      <c r="E5" s="675"/>
      <c r="F5" s="675"/>
      <c r="G5" s="675"/>
      <c r="H5" s="675"/>
      <c r="I5" s="675"/>
      <c r="J5" s="675"/>
      <c r="K5" s="675"/>
      <c r="L5" s="675"/>
      <c r="M5" s="675"/>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c r="IX5" s="8"/>
      <c r="IY5" s="8"/>
      <c r="IZ5" s="8"/>
      <c r="JA5" s="8"/>
      <c r="JB5" s="8"/>
      <c r="JC5" s="8"/>
      <c r="JD5" s="8"/>
      <c r="JE5" s="8"/>
      <c r="JF5" s="8"/>
      <c r="JG5" s="8"/>
      <c r="JH5" s="8"/>
      <c r="JI5" s="8"/>
      <c r="JJ5" s="8"/>
      <c r="JK5" s="8"/>
    </row>
    <row r="6" spans="1:271" s="9" customFormat="1" ht="40.9" customHeight="1">
      <c r="A6" s="667" t="s">
        <v>294</v>
      </c>
      <c r="B6" s="667"/>
      <c r="C6" s="772" t="s">
        <v>374</v>
      </c>
      <c r="D6" s="773"/>
      <c r="E6" s="773"/>
      <c r="F6" s="773"/>
      <c r="G6" s="773"/>
      <c r="H6" s="773"/>
      <c r="I6" s="773"/>
      <c r="J6" s="773"/>
      <c r="K6" s="773"/>
      <c r="L6" s="773"/>
      <c r="M6" s="774"/>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row>
    <row r="7" spans="1:271" s="13" customFormat="1" ht="40.5" customHeight="1">
      <c r="A7" s="767" t="s">
        <v>547</v>
      </c>
      <c r="B7" s="768"/>
      <c r="C7" s="769"/>
      <c r="D7" s="770" t="s">
        <v>548</v>
      </c>
      <c r="E7" s="770"/>
      <c r="F7" s="770"/>
      <c r="G7" s="771" t="s">
        <v>549</v>
      </c>
      <c r="H7" s="762" t="s">
        <v>550</v>
      </c>
      <c r="I7" s="764" t="s">
        <v>551</v>
      </c>
      <c r="J7" s="765"/>
      <c r="K7" s="764" t="s">
        <v>552</v>
      </c>
      <c r="L7" s="765"/>
      <c r="M7" s="766" t="s">
        <v>576</v>
      </c>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row>
    <row r="8" spans="1:271" s="14" customFormat="1" ht="108" customHeight="1">
      <c r="A8" s="25" t="s">
        <v>41</v>
      </c>
      <c r="B8" s="25" t="s">
        <v>233</v>
      </c>
      <c r="C8" s="25" t="s">
        <v>235</v>
      </c>
      <c r="D8" s="18" t="s">
        <v>245</v>
      </c>
      <c r="E8" s="18" t="s">
        <v>554</v>
      </c>
      <c r="F8" s="18" t="s">
        <v>555</v>
      </c>
      <c r="G8" s="771"/>
      <c r="H8" s="763"/>
      <c r="I8" s="19" t="s">
        <v>556</v>
      </c>
      <c r="J8" s="19" t="s">
        <v>557</v>
      </c>
      <c r="K8" s="19" t="s">
        <v>558</v>
      </c>
      <c r="L8" s="19" t="s">
        <v>559</v>
      </c>
      <c r="M8" s="766"/>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row>
    <row r="9" spans="1:271" s="15" customFormat="1" ht="21.75" customHeight="1">
      <c r="A9" s="751"/>
      <c r="B9" s="752"/>
      <c r="C9" s="752"/>
      <c r="D9" s="752"/>
      <c r="E9" s="752"/>
      <c r="F9" s="752"/>
      <c r="G9" s="752"/>
      <c r="H9" s="20"/>
      <c r="I9" s="20"/>
      <c r="J9" s="20"/>
      <c r="K9" s="20"/>
      <c r="L9" s="20"/>
      <c r="M9" s="20"/>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row>
    <row r="10" spans="1:271" s="16" customFormat="1" ht="15" customHeight="1">
      <c r="A10" s="753">
        <f>'7- Mapa Final'!A10</f>
        <v>1</v>
      </c>
      <c r="B10" s="754" t="str">
        <f>'7- Mapa Final'!B10</f>
        <v>Efectuar el reparto judicial sin el cumplimiento de los requisitos.
(GESTION DE REPARTO)</v>
      </c>
      <c r="C10" s="754" t="str">
        <f>'7- Mapa Final'!C10</f>
        <v>No realizar el reparto o no hacerlo siguiendo el procedimiento establecido</v>
      </c>
      <c r="D10" s="775" t="str">
        <f>'7- Mapa Final'!J10</f>
        <v>Muy Baja - 1</v>
      </c>
      <c r="E10" s="776" t="str">
        <f>'7- Mapa Final'!K10</f>
        <v>Leve - 1</v>
      </c>
      <c r="F10" s="756" t="str">
        <f>'7- Mapa Final'!M10</f>
        <v>Bajo - 1</v>
      </c>
      <c r="G10" s="647" t="s">
        <v>444</v>
      </c>
      <c r="H10" s="733" t="s">
        <v>560</v>
      </c>
      <c r="I10" s="733"/>
      <c r="J10" s="733" t="s">
        <v>561</v>
      </c>
      <c r="K10" s="735">
        <v>45292</v>
      </c>
      <c r="L10" s="785">
        <v>45473</v>
      </c>
      <c r="M10" s="789" t="s">
        <v>577</v>
      </c>
      <c r="N10" s="788" t="s">
        <v>563</v>
      </c>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4"/>
      <c r="DX10" s="24"/>
      <c r="DY10" s="24"/>
      <c r="DZ10" s="24"/>
      <c r="EA10" s="24"/>
      <c r="EB10" s="24"/>
      <c r="EC10" s="24"/>
      <c r="ED10" s="24"/>
      <c r="EE10" s="24"/>
      <c r="EF10" s="24"/>
      <c r="EG10" s="24"/>
      <c r="EH10" s="24"/>
      <c r="EI10" s="24"/>
      <c r="EJ10" s="24"/>
      <c r="EK10" s="24"/>
      <c r="EL10" s="24"/>
      <c r="EM10" s="24"/>
      <c r="EN10" s="24"/>
      <c r="EO10" s="24"/>
      <c r="EP10" s="24"/>
      <c r="EQ10" s="24"/>
      <c r="ER10" s="24"/>
      <c r="ES10" s="24"/>
      <c r="ET10" s="24"/>
      <c r="EU10" s="24"/>
      <c r="EV10" s="24"/>
      <c r="EW10" s="24"/>
      <c r="EX10" s="24"/>
      <c r="EY10" s="24"/>
      <c r="EZ10" s="24"/>
      <c r="FA10" s="24"/>
      <c r="FB10" s="24"/>
      <c r="FC10" s="24"/>
      <c r="FD10" s="24"/>
      <c r="FE10" s="24"/>
      <c r="FF10" s="24"/>
      <c r="FG10" s="24"/>
      <c r="FH10" s="24"/>
      <c r="FI10" s="24"/>
      <c r="FJ10" s="24"/>
      <c r="FK10" s="24"/>
      <c r="FL10" s="24"/>
      <c r="FM10" s="24"/>
    </row>
    <row r="11" spans="1:271" s="16" customFormat="1" ht="13.5" customHeight="1">
      <c r="A11" s="714"/>
      <c r="B11" s="716"/>
      <c r="C11" s="716"/>
      <c r="D11" s="719"/>
      <c r="E11" s="722"/>
      <c r="F11" s="729"/>
      <c r="G11" s="648"/>
      <c r="H11" s="734"/>
      <c r="I11" s="734"/>
      <c r="J11" s="734"/>
      <c r="K11" s="734"/>
      <c r="L11" s="749"/>
      <c r="M11" s="727"/>
      <c r="N11" s="788"/>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c r="DL11" s="24"/>
      <c r="DM11" s="24"/>
      <c r="DN11" s="24"/>
      <c r="DO11" s="24"/>
      <c r="DP11" s="24"/>
      <c r="DQ11" s="24"/>
      <c r="DR11" s="24"/>
      <c r="DS11" s="24"/>
      <c r="DT11" s="24"/>
      <c r="DU11" s="24"/>
      <c r="DV11" s="24"/>
      <c r="DW11" s="24"/>
      <c r="DX11" s="24"/>
      <c r="DY11" s="24"/>
      <c r="DZ11" s="24"/>
      <c r="EA11" s="24"/>
      <c r="EB11" s="24"/>
      <c r="EC11" s="24"/>
      <c r="ED11" s="24"/>
      <c r="EE11" s="24"/>
      <c r="EF11" s="24"/>
      <c r="EG11" s="24"/>
      <c r="EH11" s="24"/>
      <c r="EI11" s="24"/>
      <c r="EJ11" s="24"/>
      <c r="EK11" s="24"/>
      <c r="EL11" s="24"/>
      <c r="EM11" s="24"/>
      <c r="EN11" s="24"/>
      <c r="EO11" s="24"/>
      <c r="EP11" s="24"/>
      <c r="EQ11" s="24"/>
      <c r="ER11" s="24"/>
      <c r="ES11" s="24"/>
      <c r="ET11" s="24"/>
      <c r="EU11" s="24"/>
      <c r="EV11" s="24"/>
      <c r="EW11" s="24"/>
      <c r="EX11" s="24"/>
      <c r="EY11" s="24"/>
      <c r="EZ11" s="24"/>
      <c r="FA11" s="24"/>
      <c r="FB11" s="24"/>
      <c r="FC11" s="24"/>
      <c r="FD11" s="24"/>
      <c r="FE11" s="24"/>
      <c r="FF11" s="24"/>
      <c r="FG11" s="24"/>
      <c r="FH11" s="24"/>
      <c r="FI11" s="24"/>
      <c r="FJ11" s="24"/>
      <c r="FK11" s="24"/>
      <c r="FL11" s="24"/>
      <c r="FM11" s="24"/>
    </row>
    <row r="12" spans="1:271" s="16" customFormat="1" ht="13.5" customHeight="1">
      <c r="A12" s="714"/>
      <c r="B12" s="716"/>
      <c r="C12" s="716"/>
      <c r="D12" s="719"/>
      <c r="E12" s="722"/>
      <c r="F12" s="729"/>
      <c r="G12" s="648"/>
      <c r="H12" s="734"/>
      <c r="I12" s="734"/>
      <c r="J12" s="734"/>
      <c r="K12" s="734"/>
      <c r="L12" s="749"/>
      <c r="M12" s="727"/>
      <c r="N12" s="788"/>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c r="EP12" s="24"/>
      <c r="EQ12" s="24"/>
      <c r="ER12" s="24"/>
      <c r="ES12" s="24"/>
      <c r="ET12" s="24"/>
      <c r="EU12" s="24"/>
      <c r="EV12" s="24"/>
      <c r="EW12" s="24"/>
      <c r="EX12" s="24"/>
      <c r="EY12" s="24"/>
      <c r="EZ12" s="24"/>
      <c r="FA12" s="24"/>
      <c r="FB12" s="24"/>
      <c r="FC12" s="24"/>
      <c r="FD12" s="24"/>
      <c r="FE12" s="24"/>
      <c r="FF12" s="24"/>
      <c r="FG12" s="24"/>
      <c r="FH12" s="24"/>
      <c r="FI12" s="24"/>
      <c r="FJ12" s="24"/>
      <c r="FK12" s="24"/>
      <c r="FL12" s="24"/>
      <c r="FM12" s="24"/>
    </row>
    <row r="13" spans="1:271" s="16" customFormat="1" ht="13.5" customHeight="1">
      <c r="A13" s="714"/>
      <c r="B13" s="716"/>
      <c r="C13" s="716"/>
      <c r="D13" s="719"/>
      <c r="E13" s="722"/>
      <c r="F13" s="729"/>
      <c r="G13" s="648"/>
      <c r="H13" s="734"/>
      <c r="I13" s="734"/>
      <c r="J13" s="734"/>
      <c r="K13" s="734"/>
      <c r="L13" s="749"/>
      <c r="M13" s="727"/>
      <c r="N13" s="788"/>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c r="DV13" s="24"/>
      <c r="DW13" s="24"/>
      <c r="DX13" s="24"/>
      <c r="DY13" s="24"/>
      <c r="DZ13" s="24"/>
      <c r="EA13" s="24"/>
      <c r="EB13" s="24"/>
      <c r="EC13" s="24"/>
      <c r="ED13" s="24"/>
      <c r="EE13" s="24"/>
      <c r="EF13" s="24"/>
      <c r="EG13" s="24"/>
      <c r="EH13" s="24"/>
      <c r="EI13" s="24"/>
      <c r="EJ13" s="24"/>
      <c r="EK13" s="24"/>
      <c r="EL13" s="24"/>
      <c r="EM13" s="24"/>
      <c r="EN13" s="24"/>
      <c r="EO13" s="24"/>
      <c r="EP13" s="24"/>
      <c r="EQ13" s="24"/>
      <c r="ER13" s="24"/>
      <c r="ES13" s="24"/>
      <c r="ET13" s="24"/>
      <c r="EU13" s="24"/>
      <c r="EV13" s="24"/>
      <c r="EW13" s="24"/>
      <c r="EX13" s="24"/>
      <c r="EY13" s="24"/>
      <c r="EZ13" s="24"/>
      <c r="FA13" s="24"/>
      <c r="FB13" s="24"/>
      <c r="FC13" s="24"/>
      <c r="FD13" s="24"/>
      <c r="FE13" s="24"/>
      <c r="FF13" s="24"/>
      <c r="FG13" s="24"/>
      <c r="FH13" s="24"/>
      <c r="FI13" s="24"/>
      <c r="FJ13" s="24"/>
      <c r="FK13" s="24"/>
      <c r="FL13" s="24"/>
      <c r="FM13" s="24"/>
    </row>
    <row r="14" spans="1:271" s="16" customFormat="1" ht="13.5" customHeight="1">
      <c r="A14" s="714"/>
      <c r="B14" s="716"/>
      <c r="C14" s="716"/>
      <c r="D14" s="719"/>
      <c r="E14" s="722"/>
      <c r="F14" s="729"/>
      <c r="G14" s="648"/>
      <c r="H14" s="734"/>
      <c r="I14" s="734"/>
      <c r="J14" s="734"/>
      <c r="K14" s="734"/>
      <c r="L14" s="749"/>
      <c r="M14" s="727"/>
      <c r="N14" s="788"/>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c r="FE14" s="24"/>
      <c r="FF14" s="24"/>
      <c r="FG14" s="24"/>
      <c r="FH14" s="24"/>
      <c r="FI14" s="24"/>
      <c r="FJ14" s="24"/>
      <c r="FK14" s="24"/>
      <c r="FL14" s="24"/>
      <c r="FM14" s="24"/>
    </row>
    <row r="15" spans="1:271" s="16" customFormat="1" ht="13.5" customHeight="1">
      <c r="A15" s="714"/>
      <c r="B15" s="716"/>
      <c r="C15" s="716"/>
      <c r="D15" s="719"/>
      <c r="E15" s="722"/>
      <c r="F15" s="729"/>
      <c r="G15" s="648"/>
      <c r="H15" s="734"/>
      <c r="I15" s="734"/>
      <c r="J15" s="734"/>
      <c r="K15" s="734"/>
      <c r="L15" s="749"/>
      <c r="M15" s="727"/>
      <c r="N15" s="788"/>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row>
    <row r="16" spans="1:271" s="16" customFormat="1" ht="13.5" customHeight="1">
      <c r="A16" s="714"/>
      <c r="B16" s="716"/>
      <c r="C16" s="716"/>
      <c r="D16" s="719"/>
      <c r="E16" s="722"/>
      <c r="F16" s="729"/>
      <c r="G16" s="648"/>
      <c r="H16" s="734"/>
      <c r="I16" s="734"/>
      <c r="J16" s="734"/>
      <c r="K16" s="734"/>
      <c r="L16" s="749"/>
      <c r="M16" s="727"/>
      <c r="N16" s="788"/>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4"/>
      <c r="FC16" s="24"/>
      <c r="FD16" s="24"/>
      <c r="FE16" s="24"/>
      <c r="FF16" s="24"/>
      <c r="FG16" s="24"/>
      <c r="FH16" s="24"/>
      <c r="FI16" s="24"/>
      <c r="FJ16" s="24"/>
      <c r="FK16" s="24"/>
      <c r="FL16" s="24"/>
      <c r="FM16" s="24"/>
    </row>
    <row r="17" spans="1:169" s="16" customFormat="1" ht="13.5" customHeight="1">
      <c r="A17" s="714"/>
      <c r="B17" s="716"/>
      <c r="C17" s="716"/>
      <c r="D17" s="719"/>
      <c r="E17" s="722"/>
      <c r="F17" s="729"/>
      <c r="G17" s="648"/>
      <c r="H17" s="734"/>
      <c r="I17" s="734"/>
      <c r="J17" s="734"/>
      <c r="K17" s="734"/>
      <c r="L17" s="749"/>
      <c r="M17" s="727"/>
      <c r="N17" s="788"/>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row>
    <row r="18" spans="1:169" s="16" customFormat="1" ht="13.5" customHeight="1">
      <c r="A18" s="714"/>
      <c r="B18" s="716"/>
      <c r="C18" s="716"/>
      <c r="D18" s="719"/>
      <c r="E18" s="722"/>
      <c r="F18" s="729"/>
      <c r="G18" s="648"/>
      <c r="H18" s="734"/>
      <c r="I18" s="734"/>
      <c r="J18" s="734"/>
      <c r="K18" s="734"/>
      <c r="L18" s="749"/>
      <c r="M18" s="727"/>
      <c r="N18" s="788"/>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row>
    <row r="19" spans="1:169" s="16" customFormat="1" ht="21.75" customHeight="1">
      <c r="A19" s="714"/>
      <c r="B19" s="716"/>
      <c r="C19" s="716"/>
      <c r="D19" s="719"/>
      <c r="E19" s="722"/>
      <c r="F19" s="729"/>
      <c r="G19" s="648"/>
      <c r="H19" s="734"/>
      <c r="I19" s="734"/>
      <c r="J19" s="734"/>
      <c r="K19" s="734"/>
      <c r="L19" s="749"/>
      <c r="M19" s="727"/>
      <c r="N19" s="788"/>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row>
    <row r="20" spans="1:169" s="16" customFormat="1" ht="12.75" customHeight="1">
      <c r="A20" s="714">
        <f>'7- Mapa Final'!A20</f>
        <v>2</v>
      </c>
      <c r="B20" s="716" t="str">
        <f>'7- Mapa Final'!B20</f>
        <v xml:space="preserve"> Efectuar Citaciones/Comunicaciones/Notificaciones que no cumplan con los requisitos
(GESTION DE CO/CI/NO)</v>
      </c>
      <c r="C20" s="716" t="str">
        <f>'7- Mapa Final'!C20</f>
        <v xml:space="preserve">No tramitar las Citaciones/Comunicaciones/Notificaciones, no hacerlo oportunamente o no aplicar la normatividad </v>
      </c>
      <c r="D20" s="718" t="str">
        <f>'7- Mapa Final'!J20</f>
        <v>Muy Baja - 1</v>
      </c>
      <c r="E20" s="721" t="str">
        <f>'7- Mapa Final'!K20</f>
        <v>Leve - 1</v>
      </c>
      <c r="F20" s="729" t="str">
        <f>'7- Mapa Final'!M20</f>
        <v>Bajo - 1</v>
      </c>
      <c r="G20" s="647" t="s">
        <v>444</v>
      </c>
      <c r="H20" s="736" t="s">
        <v>564</v>
      </c>
      <c r="I20" s="734"/>
      <c r="J20" s="733" t="s">
        <v>561</v>
      </c>
      <c r="K20" s="735">
        <v>45292</v>
      </c>
      <c r="L20" s="790">
        <v>45473</v>
      </c>
      <c r="M20" s="728" t="s">
        <v>578</v>
      </c>
      <c r="N20" s="786" t="s">
        <v>563</v>
      </c>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row>
    <row r="21" spans="1:169" s="16" customFormat="1" ht="12.75" customHeight="1">
      <c r="A21" s="714"/>
      <c r="B21" s="716"/>
      <c r="C21" s="716"/>
      <c r="D21" s="719"/>
      <c r="E21" s="722"/>
      <c r="F21" s="729"/>
      <c r="G21" s="648"/>
      <c r="H21" s="736"/>
      <c r="I21" s="734"/>
      <c r="J21" s="734"/>
      <c r="K21" s="734"/>
      <c r="L21" s="749"/>
      <c r="M21" s="728"/>
      <c r="N21" s="786"/>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c r="ED21" s="24"/>
      <c r="EE21" s="24"/>
      <c r="EF21" s="24"/>
      <c r="EG21" s="24"/>
      <c r="EH21" s="24"/>
      <c r="EI21" s="24"/>
      <c r="EJ21" s="24"/>
      <c r="EK21" s="24"/>
      <c r="EL21" s="24"/>
      <c r="EM21" s="24"/>
      <c r="EN21" s="24"/>
      <c r="EO21" s="24"/>
      <c r="EP21" s="24"/>
      <c r="EQ21" s="24"/>
      <c r="ER21" s="24"/>
      <c r="ES21" s="24"/>
      <c r="ET21" s="24"/>
      <c r="EU21" s="24"/>
      <c r="EV21" s="24"/>
      <c r="EW21" s="24"/>
      <c r="EX21" s="24"/>
      <c r="EY21" s="24"/>
      <c r="EZ21" s="24"/>
      <c r="FA21" s="24"/>
      <c r="FB21" s="24"/>
      <c r="FC21" s="24"/>
      <c r="FD21" s="24"/>
      <c r="FE21" s="24"/>
      <c r="FF21" s="24"/>
      <c r="FG21" s="24"/>
      <c r="FH21" s="24"/>
      <c r="FI21" s="24"/>
      <c r="FJ21" s="24"/>
      <c r="FK21" s="24"/>
      <c r="FL21" s="24"/>
      <c r="FM21" s="24"/>
    </row>
    <row r="22" spans="1:169" s="16" customFormat="1" ht="12.75" customHeight="1">
      <c r="A22" s="714"/>
      <c r="B22" s="716"/>
      <c r="C22" s="716"/>
      <c r="D22" s="719"/>
      <c r="E22" s="722"/>
      <c r="F22" s="729"/>
      <c r="G22" s="648"/>
      <c r="H22" s="736"/>
      <c r="I22" s="734"/>
      <c r="J22" s="734"/>
      <c r="K22" s="734"/>
      <c r="L22" s="749"/>
      <c r="M22" s="728"/>
      <c r="N22" s="786"/>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c r="DL22" s="24"/>
      <c r="DM22" s="24"/>
      <c r="DN22" s="24"/>
      <c r="DO22" s="24"/>
      <c r="DP22" s="24"/>
      <c r="DQ22" s="24"/>
      <c r="DR22" s="24"/>
      <c r="DS22" s="24"/>
      <c r="DT22" s="24"/>
      <c r="DU22" s="24"/>
      <c r="DV22" s="24"/>
      <c r="DW22" s="24"/>
      <c r="DX22" s="24"/>
      <c r="DY22" s="24"/>
      <c r="DZ22" s="24"/>
      <c r="EA22" s="24"/>
      <c r="EB22" s="24"/>
      <c r="EC22" s="24"/>
      <c r="ED22" s="24"/>
      <c r="EE22" s="24"/>
      <c r="EF22" s="24"/>
      <c r="EG22" s="24"/>
      <c r="EH22" s="24"/>
      <c r="EI22" s="24"/>
      <c r="EJ22" s="24"/>
      <c r="EK22" s="24"/>
      <c r="EL22" s="24"/>
      <c r="EM22" s="24"/>
      <c r="EN22" s="24"/>
      <c r="EO22" s="24"/>
      <c r="EP22" s="24"/>
      <c r="EQ22" s="24"/>
      <c r="ER22" s="24"/>
      <c r="ES22" s="24"/>
      <c r="ET22" s="24"/>
      <c r="EU22" s="24"/>
      <c r="EV22" s="24"/>
      <c r="EW22" s="24"/>
      <c r="EX22" s="24"/>
      <c r="EY22" s="24"/>
      <c r="EZ22" s="24"/>
      <c r="FA22" s="24"/>
      <c r="FB22" s="24"/>
      <c r="FC22" s="24"/>
      <c r="FD22" s="24"/>
      <c r="FE22" s="24"/>
      <c r="FF22" s="24"/>
      <c r="FG22" s="24"/>
      <c r="FH22" s="24"/>
      <c r="FI22" s="24"/>
      <c r="FJ22" s="24"/>
      <c r="FK22" s="24"/>
      <c r="FL22" s="24"/>
      <c r="FM22" s="24"/>
    </row>
    <row r="23" spans="1:169" s="16" customFormat="1" ht="12.75" customHeight="1">
      <c r="A23" s="714"/>
      <c r="B23" s="716"/>
      <c r="C23" s="716"/>
      <c r="D23" s="719"/>
      <c r="E23" s="722"/>
      <c r="F23" s="729"/>
      <c r="G23" s="648"/>
      <c r="H23" s="736"/>
      <c r="I23" s="734"/>
      <c r="J23" s="734"/>
      <c r="K23" s="734"/>
      <c r="L23" s="749"/>
      <c r="M23" s="728"/>
      <c r="N23" s="786"/>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c r="DL23" s="24"/>
      <c r="DM23" s="24"/>
      <c r="DN23" s="24"/>
      <c r="DO23" s="24"/>
      <c r="DP23" s="24"/>
      <c r="DQ23" s="24"/>
      <c r="DR23" s="24"/>
      <c r="DS23" s="24"/>
      <c r="DT23" s="24"/>
      <c r="DU23" s="24"/>
      <c r="DV23" s="24"/>
      <c r="DW23" s="24"/>
      <c r="DX23" s="24"/>
      <c r="DY23" s="24"/>
      <c r="DZ23" s="24"/>
      <c r="EA23" s="24"/>
      <c r="EB23" s="24"/>
      <c r="EC23" s="24"/>
      <c r="ED23" s="24"/>
      <c r="EE23" s="24"/>
      <c r="EF23" s="24"/>
      <c r="EG23" s="24"/>
      <c r="EH23" s="24"/>
      <c r="EI23" s="24"/>
      <c r="EJ23" s="24"/>
      <c r="EK23" s="24"/>
      <c r="EL23" s="24"/>
      <c r="EM23" s="24"/>
      <c r="EN23" s="24"/>
      <c r="EO23" s="24"/>
      <c r="EP23" s="24"/>
      <c r="EQ23" s="24"/>
      <c r="ER23" s="24"/>
      <c r="ES23" s="24"/>
      <c r="ET23" s="24"/>
      <c r="EU23" s="24"/>
      <c r="EV23" s="24"/>
      <c r="EW23" s="24"/>
      <c r="EX23" s="24"/>
      <c r="EY23" s="24"/>
      <c r="EZ23" s="24"/>
      <c r="FA23" s="24"/>
      <c r="FB23" s="24"/>
      <c r="FC23" s="24"/>
      <c r="FD23" s="24"/>
      <c r="FE23" s="24"/>
      <c r="FF23" s="24"/>
      <c r="FG23" s="24"/>
      <c r="FH23" s="24"/>
      <c r="FI23" s="24"/>
      <c r="FJ23" s="24"/>
      <c r="FK23" s="24"/>
      <c r="FL23" s="24"/>
      <c r="FM23" s="24"/>
    </row>
    <row r="24" spans="1:169" s="16" customFormat="1" ht="13.5" customHeight="1">
      <c r="A24" s="714"/>
      <c r="B24" s="716"/>
      <c r="C24" s="716"/>
      <c r="D24" s="719"/>
      <c r="E24" s="722"/>
      <c r="F24" s="729"/>
      <c r="G24" s="648"/>
      <c r="H24" s="736"/>
      <c r="I24" s="734"/>
      <c r="J24" s="734"/>
      <c r="K24" s="734"/>
      <c r="L24" s="749"/>
      <c r="M24" s="728"/>
      <c r="N24" s="786"/>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4"/>
      <c r="DQ24" s="24"/>
      <c r="DR24" s="24"/>
      <c r="DS24" s="24"/>
      <c r="DT24" s="24"/>
      <c r="DU24" s="24"/>
      <c r="DV24" s="24"/>
      <c r="DW24" s="24"/>
      <c r="DX24" s="24"/>
      <c r="DY24" s="24"/>
      <c r="DZ24" s="24"/>
      <c r="EA24" s="24"/>
      <c r="EB24" s="24"/>
      <c r="EC24" s="24"/>
      <c r="ED24" s="24"/>
      <c r="EE24" s="24"/>
      <c r="EF24" s="24"/>
      <c r="EG24" s="24"/>
      <c r="EH24" s="24"/>
      <c r="EI24" s="24"/>
      <c r="EJ24" s="24"/>
      <c r="EK24" s="24"/>
      <c r="EL24" s="24"/>
      <c r="EM24" s="24"/>
      <c r="EN24" s="24"/>
      <c r="EO24" s="24"/>
      <c r="EP24" s="24"/>
      <c r="EQ24" s="24"/>
      <c r="ER24" s="24"/>
      <c r="ES24" s="24"/>
      <c r="ET24" s="24"/>
      <c r="EU24" s="24"/>
      <c r="EV24" s="24"/>
      <c r="EW24" s="24"/>
      <c r="EX24" s="24"/>
      <c r="EY24" s="24"/>
      <c r="EZ24" s="24"/>
      <c r="FA24" s="24"/>
      <c r="FB24" s="24"/>
      <c r="FC24" s="24"/>
      <c r="FD24" s="24"/>
      <c r="FE24" s="24"/>
      <c r="FF24" s="24"/>
      <c r="FG24" s="24"/>
      <c r="FH24" s="24"/>
      <c r="FI24" s="24"/>
      <c r="FJ24" s="24"/>
      <c r="FK24" s="24"/>
      <c r="FL24" s="24"/>
      <c r="FM24" s="24"/>
    </row>
    <row r="25" spans="1:169">
      <c r="A25" s="714"/>
      <c r="B25" s="716"/>
      <c r="C25" s="716"/>
      <c r="D25" s="719"/>
      <c r="E25" s="722"/>
      <c r="F25" s="729"/>
      <c r="G25" s="648"/>
      <c r="H25" s="736"/>
      <c r="I25" s="734"/>
      <c r="J25" s="734"/>
      <c r="K25" s="734"/>
      <c r="L25" s="749"/>
      <c r="M25" s="728"/>
      <c r="N25" s="786"/>
      <c r="O25" s="24"/>
    </row>
    <row r="26" spans="1:169">
      <c r="A26" s="714"/>
      <c r="B26" s="716"/>
      <c r="C26" s="716"/>
      <c r="D26" s="719"/>
      <c r="E26" s="722"/>
      <c r="F26" s="729"/>
      <c r="G26" s="648"/>
      <c r="H26" s="736"/>
      <c r="I26" s="734"/>
      <c r="J26" s="734"/>
      <c r="K26" s="734"/>
      <c r="L26" s="749"/>
      <c r="M26" s="728"/>
      <c r="N26" s="786"/>
      <c r="O26" s="24"/>
    </row>
    <row r="27" spans="1:169">
      <c r="A27" s="714"/>
      <c r="B27" s="716"/>
      <c r="C27" s="716"/>
      <c r="D27" s="719"/>
      <c r="E27" s="722"/>
      <c r="F27" s="729"/>
      <c r="G27" s="648"/>
      <c r="H27" s="736"/>
      <c r="I27" s="734"/>
      <c r="J27" s="734"/>
      <c r="K27" s="734"/>
      <c r="L27" s="749"/>
      <c r="M27" s="728"/>
      <c r="N27" s="786"/>
      <c r="O27" s="24"/>
    </row>
    <row r="28" spans="1:169">
      <c r="A28" s="714"/>
      <c r="B28" s="716"/>
      <c r="C28" s="716"/>
      <c r="D28" s="719"/>
      <c r="E28" s="722"/>
      <c r="F28" s="729"/>
      <c r="G28" s="648"/>
      <c r="H28" s="736"/>
      <c r="I28" s="734"/>
      <c r="J28" s="734"/>
      <c r="K28" s="734"/>
      <c r="L28" s="749"/>
      <c r="M28" s="728"/>
      <c r="N28" s="786"/>
      <c r="O28" s="24"/>
    </row>
    <row r="29" spans="1:169">
      <c r="A29" s="714"/>
      <c r="B29" s="716"/>
      <c r="C29" s="716"/>
      <c r="D29" s="719"/>
      <c r="E29" s="722"/>
      <c r="F29" s="729"/>
      <c r="G29" s="648"/>
      <c r="H29" s="736"/>
      <c r="I29" s="734"/>
      <c r="J29" s="734"/>
      <c r="K29" s="734"/>
      <c r="L29" s="749"/>
      <c r="M29" s="791"/>
      <c r="N29" s="792"/>
      <c r="O29" s="24"/>
    </row>
    <row r="30" spans="1:169" s="16" customFormat="1" ht="12.75" customHeight="1">
      <c r="A30" s="714">
        <f>'7- Mapa Final'!A30</f>
        <v>3</v>
      </c>
      <c r="B30" s="716" t="str">
        <f>'7- Mapa Final'!B30</f>
        <v>Incumplimiento en la gestión de solicitudes para la programación de audiencias o hacerlo sin cumplir los requisitos
(GESTION DE AUDIENCIAS)</v>
      </c>
      <c r="C30" s="716" t="str">
        <f>'7- Mapa Final'!C30</f>
        <v>No atender la solicitud del despacho judicial en dirección a gestionar -en sujeción a la normativa- las planillas para notificación de audiencias</v>
      </c>
      <c r="D30" s="718" t="str">
        <f>'7- Mapa Final'!J30</f>
        <v>Muy Baja - 1</v>
      </c>
      <c r="E30" s="721" t="str">
        <f>'7- Mapa Final'!K30</f>
        <v>Leve - 1</v>
      </c>
      <c r="F30" s="729" t="str">
        <f>'7- Mapa Final'!M30</f>
        <v>Bajo - 1</v>
      </c>
      <c r="G30" s="647" t="s">
        <v>444</v>
      </c>
      <c r="H30" s="736" t="s">
        <v>566</v>
      </c>
      <c r="I30" s="734"/>
      <c r="J30" s="733" t="s">
        <v>561</v>
      </c>
      <c r="K30" s="735">
        <v>45292</v>
      </c>
      <c r="L30" s="785">
        <v>45473</v>
      </c>
      <c r="M30" s="728" t="s">
        <v>579</v>
      </c>
      <c r="N30" s="786" t="s">
        <v>563</v>
      </c>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24"/>
      <c r="ET30" s="24"/>
      <c r="EU30" s="24"/>
      <c r="EV30" s="24"/>
      <c r="EW30" s="24"/>
      <c r="EX30" s="24"/>
      <c r="EY30" s="24"/>
      <c r="EZ30" s="24"/>
      <c r="FA30" s="24"/>
      <c r="FB30" s="24"/>
      <c r="FC30" s="24"/>
      <c r="FD30" s="24"/>
      <c r="FE30" s="24"/>
      <c r="FF30" s="24"/>
      <c r="FG30" s="24"/>
      <c r="FH30" s="24"/>
      <c r="FI30" s="24"/>
      <c r="FJ30" s="24"/>
      <c r="FK30" s="24"/>
      <c r="FL30" s="24"/>
      <c r="FM30" s="24"/>
    </row>
    <row r="31" spans="1:169" s="16" customFormat="1" ht="12.75" customHeight="1">
      <c r="A31" s="714"/>
      <c r="B31" s="716"/>
      <c r="C31" s="716"/>
      <c r="D31" s="719"/>
      <c r="E31" s="722"/>
      <c r="F31" s="729"/>
      <c r="G31" s="648"/>
      <c r="H31" s="736"/>
      <c r="I31" s="734"/>
      <c r="J31" s="734"/>
      <c r="K31" s="734"/>
      <c r="L31" s="749"/>
      <c r="M31" s="727"/>
      <c r="N31" s="786"/>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4"/>
      <c r="EX31" s="24"/>
      <c r="EY31" s="24"/>
      <c r="EZ31" s="24"/>
      <c r="FA31" s="24"/>
      <c r="FB31" s="24"/>
      <c r="FC31" s="24"/>
      <c r="FD31" s="24"/>
      <c r="FE31" s="24"/>
      <c r="FF31" s="24"/>
      <c r="FG31" s="24"/>
      <c r="FH31" s="24"/>
      <c r="FI31" s="24"/>
      <c r="FJ31" s="24"/>
      <c r="FK31" s="24"/>
      <c r="FL31" s="24"/>
      <c r="FM31" s="24"/>
    </row>
    <row r="32" spans="1:169" s="16" customFormat="1" ht="12.75" customHeight="1">
      <c r="A32" s="714"/>
      <c r="B32" s="716"/>
      <c r="C32" s="716"/>
      <c r="D32" s="719"/>
      <c r="E32" s="722"/>
      <c r="F32" s="729"/>
      <c r="G32" s="648"/>
      <c r="H32" s="736"/>
      <c r="I32" s="734"/>
      <c r="J32" s="734"/>
      <c r="K32" s="734"/>
      <c r="L32" s="749"/>
      <c r="M32" s="727"/>
      <c r="N32" s="786"/>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row>
    <row r="33" spans="1:169" s="16" customFormat="1" ht="12.75" customHeight="1">
      <c r="A33" s="714"/>
      <c r="B33" s="716"/>
      <c r="C33" s="716"/>
      <c r="D33" s="719"/>
      <c r="E33" s="722"/>
      <c r="F33" s="729"/>
      <c r="G33" s="648"/>
      <c r="H33" s="736"/>
      <c r="I33" s="734"/>
      <c r="J33" s="734"/>
      <c r="K33" s="734"/>
      <c r="L33" s="749"/>
      <c r="M33" s="727"/>
      <c r="N33" s="786"/>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row>
    <row r="34" spans="1:169" s="16" customFormat="1" ht="13.5" customHeight="1">
      <c r="A34" s="714"/>
      <c r="B34" s="716"/>
      <c r="C34" s="716"/>
      <c r="D34" s="719"/>
      <c r="E34" s="722"/>
      <c r="F34" s="729"/>
      <c r="G34" s="648"/>
      <c r="H34" s="736"/>
      <c r="I34" s="734"/>
      <c r="J34" s="734"/>
      <c r="K34" s="734"/>
      <c r="L34" s="749"/>
      <c r="M34" s="727"/>
      <c r="N34" s="786"/>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row>
    <row r="35" spans="1:169">
      <c r="A35" s="714"/>
      <c r="B35" s="716"/>
      <c r="C35" s="716"/>
      <c r="D35" s="719"/>
      <c r="E35" s="722"/>
      <c r="F35" s="729"/>
      <c r="G35" s="648"/>
      <c r="H35" s="736"/>
      <c r="I35" s="734"/>
      <c r="J35" s="734"/>
      <c r="K35" s="734"/>
      <c r="L35" s="749"/>
      <c r="M35" s="727"/>
      <c r="N35" s="786"/>
      <c r="O35" s="24"/>
    </row>
    <row r="36" spans="1:169">
      <c r="A36" s="714"/>
      <c r="B36" s="716"/>
      <c r="C36" s="716"/>
      <c r="D36" s="719"/>
      <c r="E36" s="722"/>
      <c r="F36" s="729"/>
      <c r="G36" s="648"/>
      <c r="H36" s="736"/>
      <c r="I36" s="734"/>
      <c r="J36" s="734"/>
      <c r="K36" s="734"/>
      <c r="L36" s="749"/>
      <c r="M36" s="727"/>
      <c r="N36" s="786"/>
      <c r="O36" s="24"/>
    </row>
    <row r="37" spans="1:169">
      <c r="A37" s="714"/>
      <c r="B37" s="716"/>
      <c r="C37" s="716"/>
      <c r="D37" s="719"/>
      <c r="E37" s="722"/>
      <c r="F37" s="729"/>
      <c r="G37" s="648"/>
      <c r="H37" s="736"/>
      <c r="I37" s="734"/>
      <c r="J37" s="734"/>
      <c r="K37" s="734"/>
      <c r="L37" s="749"/>
      <c r="M37" s="727"/>
      <c r="N37" s="786"/>
      <c r="O37" s="24"/>
    </row>
    <row r="38" spans="1:169">
      <c r="A38" s="714"/>
      <c r="B38" s="716"/>
      <c r="C38" s="716"/>
      <c r="D38" s="719"/>
      <c r="E38" s="722"/>
      <c r="F38" s="729"/>
      <c r="G38" s="648"/>
      <c r="H38" s="736"/>
      <c r="I38" s="734"/>
      <c r="J38" s="734"/>
      <c r="K38" s="734"/>
      <c r="L38" s="749"/>
      <c r="M38" s="727"/>
      <c r="N38" s="786"/>
      <c r="O38" s="24"/>
    </row>
    <row r="39" spans="1:169">
      <c r="A39" s="714"/>
      <c r="B39" s="716"/>
      <c r="C39" s="716"/>
      <c r="D39" s="719"/>
      <c r="E39" s="722"/>
      <c r="F39" s="729"/>
      <c r="G39" s="648"/>
      <c r="H39" s="737"/>
      <c r="I39" s="738"/>
      <c r="J39" s="738"/>
      <c r="K39" s="738"/>
      <c r="L39" s="749"/>
      <c r="M39" s="727"/>
      <c r="N39" s="786"/>
      <c r="O39" s="24"/>
    </row>
    <row r="40" spans="1:169" s="16" customFormat="1" ht="12.75" customHeight="1">
      <c r="A40" s="714">
        <f>'7- Mapa Final'!A40</f>
        <v>4</v>
      </c>
      <c r="B40" s="716" t="str">
        <f>'7- Mapa Final'!B40</f>
        <v>Vencimiento del termino para resolver una petición
(ATENCIÓN, SERVICIO E INFORMACIÓN AL USUARIO ASIU)</v>
      </c>
      <c r="C40" s="716" t="str">
        <f>'7- Mapa Final'!C40</f>
        <v xml:space="preserve">Dar respuesta a una PQRSF, después del término legal establecido para ello.
</v>
      </c>
      <c r="D40" s="718" t="str">
        <f>'7- Mapa Final'!J40</f>
        <v>Muy Baja - 1</v>
      </c>
      <c r="E40" s="721" t="str">
        <f>'7- Mapa Final'!K40</f>
        <v>Leve - 1</v>
      </c>
      <c r="F40" s="729" t="str">
        <f>'7- Mapa Final'!M40</f>
        <v>Bajo - 1</v>
      </c>
      <c r="G40" s="731" t="s">
        <v>444</v>
      </c>
      <c r="H40" s="727" t="s">
        <v>568</v>
      </c>
      <c r="I40" s="727"/>
      <c r="J40" s="727" t="s">
        <v>561</v>
      </c>
      <c r="K40" s="724">
        <v>45292</v>
      </c>
      <c r="L40" s="785">
        <v>45473</v>
      </c>
      <c r="M40" s="728" t="s">
        <v>580</v>
      </c>
      <c r="N40" s="786" t="s">
        <v>563</v>
      </c>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row>
    <row r="41" spans="1:169" s="16" customFormat="1" ht="12.75" customHeight="1">
      <c r="A41" s="714"/>
      <c r="B41" s="716"/>
      <c r="C41" s="716"/>
      <c r="D41" s="719"/>
      <c r="E41" s="722"/>
      <c r="F41" s="729"/>
      <c r="G41" s="732"/>
      <c r="H41" s="727"/>
      <c r="I41" s="727"/>
      <c r="J41" s="727"/>
      <c r="K41" s="725"/>
      <c r="L41" s="749"/>
      <c r="M41" s="727"/>
      <c r="N41" s="786"/>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row>
    <row r="42" spans="1:169" s="16" customFormat="1" ht="12.75" customHeight="1">
      <c r="A42" s="714"/>
      <c r="B42" s="716"/>
      <c r="C42" s="716"/>
      <c r="D42" s="719"/>
      <c r="E42" s="722"/>
      <c r="F42" s="729"/>
      <c r="G42" s="732"/>
      <c r="H42" s="727"/>
      <c r="I42" s="727"/>
      <c r="J42" s="727"/>
      <c r="K42" s="725"/>
      <c r="L42" s="749"/>
      <c r="M42" s="727"/>
      <c r="N42" s="786"/>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row>
    <row r="43" spans="1:169" s="16" customFormat="1" ht="12.75" customHeight="1">
      <c r="A43" s="714"/>
      <c r="B43" s="716"/>
      <c r="C43" s="716"/>
      <c r="D43" s="719"/>
      <c r="E43" s="722"/>
      <c r="F43" s="729"/>
      <c r="G43" s="732"/>
      <c r="H43" s="727"/>
      <c r="I43" s="727"/>
      <c r="J43" s="727"/>
      <c r="K43" s="725"/>
      <c r="L43" s="749"/>
      <c r="M43" s="727"/>
      <c r="N43" s="786"/>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c r="DK43" s="24"/>
      <c r="DL43" s="24"/>
      <c r="DM43" s="24"/>
      <c r="DN43" s="24"/>
      <c r="DO43" s="24"/>
      <c r="DP43" s="24"/>
      <c r="DQ43" s="24"/>
      <c r="DR43" s="24"/>
      <c r="DS43" s="24"/>
      <c r="DT43" s="24"/>
      <c r="DU43" s="24"/>
      <c r="DV43" s="24"/>
      <c r="DW43" s="24"/>
      <c r="DX43" s="24"/>
      <c r="DY43" s="24"/>
      <c r="DZ43" s="24"/>
      <c r="EA43" s="24"/>
      <c r="EB43" s="24"/>
      <c r="EC43" s="24"/>
      <c r="ED43" s="24"/>
      <c r="EE43" s="24"/>
      <c r="EF43" s="24"/>
      <c r="EG43" s="24"/>
      <c r="EH43" s="24"/>
      <c r="EI43" s="24"/>
      <c r="EJ43" s="24"/>
      <c r="EK43" s="24"/>
      <c r="EL43" s="24"/>
      <c r="EM43" s="24"/>
      <c r="EN43" s="24"/>
      <c r="EO43" s="24"/>
      <c r="EP43" s="24"/>
      <c r="EQ43" s="24"/>
      <c r="ER43" s="24"/>
      <c r="ES43" s="24"/>
      <c r="ET43" s="24"/>
      <c r="EU43" s="24"/>
      <c r="EV43" s="24"/>
      <c r="EW43" s="24"/>
      <c r="EX43" s="24"/>
      <c r="EY43" s="24"/>
      <c r="EZ43" s="24"/>
      <c r="FA43" s="24"/>
      <c r="FB43" s="24"/>
      <c r="FC43" s="24"/>
      <c r="FD43" s="24"/>
      <c r="FE43" s="24"/>
      <c r="FF43" s="24"/>
      <c r="FG43" s="24"/>
      <c r="FH43" s="24"/>
      <c r="FI43" s="24"/>
      <c r="FJ43" s="24"/>
      <c r="FK43" s="24"/>
      <c r="FL43" s="24"/>
      <c r="FM43" s="24"/>
    </row>
    <row r="44" spans="1:169" s="16" customFormat="1" ht="13.5" customHeight="1">
      <c r="A44" s="714"/>
      <c r="B44" s="716"/>
      <c r="C44" s="716"/>
      <c r="D44" s="719"/>
      <c r="E44" s="722"/>
      <c r="F44" s="729"/>
      <c r="G44" s="732"/>
      <c r="H44" s="727"/>
      <c r="I44" s="727"/>
      <c r="J44" s="727"/>
      <c r="K44" s="725"/>
      <c r="L44" s="749"/>
      <c r="M44" s="727"/>
      <c r="N44" s="786"/>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c r="DV44" s="24"/>
      <c r="DW44" s="24"/>
      <c r="DX44" s="24"/>
      <c r="DY44" s="24"/>
      <c r="DZ44" s="24"/>
      <c r="EA44" s="24"/>
      <c r="EB44" s="24"/>
      <c r="EC44" s="24"/>
      <c r="ED44" s="24"/>
      <c r="EE44" s="24"/>
      <c r="EF44" s="24"/>
      <c r="EG44" s="24"/>
      <c r="EH44" s="24"/>
      <c r="EI44" s="24"/>
      <c r="EJ44" s="24"/>
      <c r="EK44" s="24"/>
      <c r="EL44" s="24"/>
      <c r="EM44" s="24"/>
      <c r="EN44" s="24"/>
      <c r="EO44" s="24"/>
      <c r="EP44" s="24"/>
      <c r="EQ44" s="24"/>
      <c r="ER44" s="24"/>
      <c r="ES44" s="24"/>
      <c r="ET44" s="24"/>
      <c r="EU44" s="24"/>
      <c r="EV44" s="24"/>
      <c r="EW44" s="24"/>
      <c r="EX44" s="24"/>
      <c r="EY44" s="24"/>
      <c r="EZ44" s="24"/>
      <c r="FA44" s="24"/>
      <c r="FB44" s="24"/>
      <c r="FC44" s="24"/>
      <c r="FD44" s="24"/>
      <c r="FE44" s="24"/>
      <c r="FF44" s="24"/>
      <c r="FG44" s="24"/>
      <c r="FH44" s="24"/>
      <c r="FI44" s="24"/>
      <c r="FJ44" s="24"/>
      <c r="FK44" s="24"/>
      <c r="FL44" s="24"/>
      <c r="FM44" s="24"/>
    </row>
    <row r="45" spans="1:169">
      <c r="A45" s="714"/>
      <c r="B45" s="716"/>
      <c r="C45" s="716"/>
      <c r="D45" s="719"/>
      <c r="E45" s="722"/>
      <c r="F45" s="729"/>
      <c r="G45" s="732"/>
      <c r="H45" s="727"/>
      <c r="I45" s="727"/>
      <c r="J45" s="727"/>
      <c r="K45" s="725"/>
      <c r="L45" s="749"/>
      <c r="M45" s="727"/>
      <c r="N45" s="786"/>
      <c r="O45" s="24"/>
    </row>
    <row r="46" spans="1:169">
      <c r="A46" s="714"/>
      <c r="B46" s="716"/>
      <c r="C46" s="716"/>
      <c r="D46" s="719"/>
      <c r="E46" s="722"/>
      <c r="F46" s="729"/>
      <c r="G46" s="732"/>
      <c r="H46" s="727"/>
      <c r="I46" s="727"/>
      <c r="J46" s="727"/>
      <c r="K46" s="725"/>
      <c r="L46" s="749"/>
      <c r="M46" s="727"/>
      <c r="N46" s="786"/>
      <c r="O46" s="24"/>
    </row>
    <row r="47" spans="1:169">
      <c r="A47" s="714"/>
      <c r="B47" s="716"/>
      <c r="C47" s="716"/>
      <c r="D47" s="719"/>
      <c r="E47" s="722"/>
      <c r="F47" s="729"/>
      <c r="G47" s="732"/>
      <c r="H47" s="727"/>
      <c r="I47" s="727"/>
      <c r="J47" s="727"/>
      <c r="K47" s="725"/>
      <c r="L47" s="749"/>
      <c r="M47" s="727"/>
      <c r="N47" s="786"/>
      <c r="O47" s="24"/>
    </row>
    <row r="48" spans="1:169">
      <c r="A48" s="714"/>
      <c r="B48" s="716"/>
      <c r="C48" s="716"/>
      <c r="D48" s="719"/>
      <c r="E48" s="722"/>
      <c r="F48" s="729"/>
      <c r="G48" s="732"/>
      <c r="H48" s="727"/>
      <c r="I48" s="727"/>
      <c r="J48" s="727"/>
      <c r="K48" s="725"/>
      <c r="L48" s="749"/>
      <c r="M48" s="727"/>
      <c r="N48" s="786"/>
      <c r="O48" s="24"/>
    </row>
    <row r="49" spans="1:169">
      <c r="A49" s="714"/>
      <c r="B49" s="716"/>
      <c r="C49" s="716"/>
      <c r="D49" s="719"/>
      <c r="E49" s="722"/>
      <c r="F49" s="729"/>
      <c r="G49" s="732"/>
      <c r="H49" s="727"/>
      <c r="I49" s="727"/>
      <c r="J49" s="727"/>
      <c r="K49" s="725"/>
      <c r="L49" s="749"/>
      <c r="M49" s="727"/>
      <c r="N49" s="786"/>
      <c r="O49" s="24"/>
    </row>
    <row r="50" spans="1:169" s="16" customFormat="1" ht="12.75" customHeight="1">
      <c r="A50" s="714">
        <v>5</v>
      </c>
      <c r="B50" s="716" t="str">
        <f>'7- Mapa Final'!B50</f>
        <v>No atender las solicitudes de Actualización y/o creación de nuevas funcionalidades de la plataforma tecnológica del CSA
(GESTION TECNOLOGICA)</v>
      </c>
      <c r="C50" s="716" t="str">
        <f>'7- Mapa Final'!C50</f>
        <v xml:space="preserve">No hay claridad y/o disponibilidad de información ni de recursos para atender el requerimiento </v>
      </c>
      <c r="D50" s="718" t="str">
        <f>'7- Mapa Final'!J50</f>
        <v>Muy Baja - 1</v>
      </c>
      <c r="E50" s="721" t="str">
        <f>'7- Mapa Final'!K50</f>
        <v>Leve - 1</v>
      </c>
      <c r="F50" s="729" t="str">
        <f>'7- Mapa Final'!M50</f>
        <v>Bajo - 1</v>
      </c>
      <c r="G50" s="731" t="s">
        <v>444</v>
      </c>
      <c r="H50" s="728" t="s">
        <v>570</v>
      </c>
      <c r="I50" s="727"/>
      <c r="J50" s="727" t="s">
        <v>561</v>
      </c>
      <c r="K50" s="724">
        <v>45292</v>
      </c>
      <c r="L50" s="785">
        <v>45473</v>
      </c>
      <c r="M50" s="787" t="s">
        <v>581</v>
      </c>
      <c r="N50" s="786" t="s">
        <v>563</v>
      </c>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24"/>
      <c r="EE50" s="24"/>
      <c r="EF50" s="24"/>
      <c r="EG50" s="24"/>
      <c r="EH50" s="24"/>
      <c r="EI50" s="24"/>
      <c r="EJ50" s="24"/>
      <c r="EK50" s="24"/>
      <c r="EL50" s="24"/>
      <c r="EM50" s="24"/>
      <c r="EN50" s="24"/>
      <c r="EO50" s="24"/>
      <c r="EP50" s="24"/>
      <c r="EQ50" s="24"/>
      <c r="ER50" s="24"/>
      <c r="ES50" s="24"/>
      <c r="ET50" s="24"/>
      <c r="EU50" s="24"/>
      <c r="EV50" s="24"/>
      <c r="EW50" s="24"/>
      <c r="EX50" s="24"/>
      <c r="EY50" s="24"/>
      <c r="EZ50" s="24"/>
      <c r="FA50" s="24"/>
      <c r="FB50" s="24"/>
      <c r="FC50" s="24"/>
      <c r="FD50" s="24"/>
      <c r="FE50" s="24"/>
      <c r="FF50" s="24"/>
      <c r="FG50" s="24"/>
      <c r="FH50" s="24"/>
      <c r="FI50" s="24"/>
      <c r="FJ50" s="24"/>
      <c r="FK50" s="24"/>
      <c r="FL50" s="24"/>
      <c r="FM50" s="24"/>
    </row>
    <row r="51" spans="1:169" s="16" customFormat="1" ht="12.75" customHeight="1">
      <c r="A51" s="714"/>
      <c r="B51" s="716"/>
      <c r="C51" s="716"/>
      <c r="D51" s="719"/>
      <c r="E51" s="722"/>
      <c r="F51" s="729"/>
      <c r="G51" s="732"/>
      <c r="H51" s="728"/>
      <c r="I51" s="727"/>
      <c r="J51" s="727"/>
      <c r="K51" s="725"/>
      <c r="L51" s="749"/>
      <c r="M51" s="787"/>
      <c r="N51" s="786"/>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c r="DL51" s="24"/>
      <c r="DM51" s="24"/>
      <c r="DN51" s="24"/>
      <c r="DO51" s="24"/>
      <c r="DP51" s="24"/>
      <c r="DQ51" s="24"/>
      <c r="DR51" s="24"/>
      <c r="DS51" s="24"/>
      <c r="DT51" s="24"/>
      <c r="DU51" s="24"/>
      <c r="DV51" s="24"/>
      <c r="DW51" s="24"/>
      <c r="DX51" s="24"/>
      <c r="DY51" s="24"/>
      <c r="DZ51" s="24"/>
      <c r="EA51" s="24"/>
      <c r="EB51" s="24"/>
      <c r="EC51" s="24"/>
      <c r="ED51" s="24"/>
      <c r="EE51" s="24"/>
      <c r="EF51" s="24"/>
      <c r="EG51" s="24"/>
      <c r="EH51" s="24"/>
      <c r="EI51" s="24"/>
      <c r="EJ51" s="24"/>
      <c r="EK51" s="24"/>
      <c r="EL51" s="24"/>
      <c r="EM51" s="24"/>
      <c r="EN51" s="24"/>
      <c r="EO51" s="24"/>
      <c r="EP51" s="24"/>
      <c r="EQ51" s="24"/>
      <c r="ER51" s="24"/>
      <c r="ES51" s="24"/>
      <c r="ET51" s="24"/>
      <c r="EU51" s="24"/>
      <c r="EV51" s="24"/>
      <c r="EW51" s="24"/>
      <c r="EX51" s="24"/>
      <c r="EY51" s="24"/>
      <c r="EZ51" s="24"/>
      <c r="FA51" s="24"/>
      <c r="FB51" s="24"/>
      <c r="FC51" s="24"/>
      <c r="FD51" s="24"/>
      <c r="FE51" s="24"/>
      <c r="FF51" s="24"/>
      <c r="FG51" s="24"/>
      <c r="FH51" s="24"/>
      <c r="FI51" s="24"/>
      <c r="FJ51" s="24"/>
      <c r="FK51" s="24"/>
      <c r="FL51" s="24"/>
      <c r="FM51" s="24"/>
    </row>
    <row r="52" spans="1:169" s="16" customFormat="1" ht="12.75" customHeight="1">
      <c r="A52" s="714"/>
      <c r="B52" s="716"/>
      <c r="C52" s="716"/>
      <c r="D52" s="719"/>
      <c r="E52" s="722"/>
      <c r="F52" s="729"/>
      <c r="G52" s="732"/>
      <c r="H52" s="728"/>
      <c r="I52" s="727"/>
      <c r="J52" s="727"/>
      <c r="K52" s="725"/>
      <c r="L52" s="749"/>
      <c r="M52" s="787"/>
      <c r="N52" s="786"/>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24"/>
      <c r="DY52" s="24"/>
      <c r="DZ52" s="24"/>
      <c r="EA52" s="24"/>
      <c r="EB52" s="24"/>
      <c r="EC52" s="24"/>
      <c r="ED52" s="24"/>
      <c r="EE52" s="24"/>
      <c r="EF52" s="24"/>
      <c r="EG52" s="24"/>
      <c r="EH52" s="24"/>
      <c r="EI52" s="24"/>
      <c r="EJ52" s="24"/>
      <c r="EK52" s="24"/>
      <c r="EL52" s="24"/>
      <c r="EM52" s="24"/>
      <c r="EN52" s="24"/>
      <c r="EO52" s="24"/>
      <c r="EP52" s="24"/>
      <c r="EQ52" s="24"/>
      <c r="ER52" s="24"/>
      <c r="ES52" s="24"/>
      <c r="ET52" s="24"/>
      <c r="EU52" s="24"/>
      <c r="EV52" s="24"/>
      <c r="EW52" s="24"/>
      <c r="EX52" s="24"/>
      <c r="EY52" s="24"/>
      <c r="EZ52" s="24"/>
      <c r="FA52" s="24"/>
      <c r="FB52" s="24"/>
      <c r="FC52" s="24"/>
      <c r="FD52" s="24"/>
      <c r="FE52" s="24"/>
      <c r="FF52" s="24"/>
      <c r="FG52" s="24"/>
      <c r="FH52" s="24"/>
      <c r="FI52" s="24"/>
      <c r="FJ52" s="24"/>
      <c r="FK52" s="24"/>
      <c r="FL52" s="24"/>
      <c r="FM52" s="24"/>
    </row>
    <row r="53" spans="1:169" s="16" customFormat="1" ht="12.75" customHeight="1">
      <c r="A53" s="714"/>
      <c r="B53" s="716"/>
      <c r="C53" s="716"/>
      <c r="D53" s="719"/>
      <c r="E53" s="722"/>
      <c r="F53" s="729"/>
      <c r="G53" s="732"/>
      <c r="H53" s="728"/>
      <c r="I53" s="727"/>
      <c r="J53" s="727"/>
      <c r="K53" s="725"/>
      <c r="L53" s="749"/>
      <c r="M53" s="787"/>
      <c r="N53" s="786"/>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4"/>
      <c r="CL53" s="24"/>
      <c r="CM53" s="24"/>
      <c r="CN53" s="24"/>
      <c r="CO53" s="24"/>
      <c r="CP53" s="24"/>
      <c r="CQ53" s="24"/>
      <c r="CR53" s="24"/>
      <c r="CS53" s="24"/>
      <c r="CT53" s="24"/>
      <c r="CU53" s="24"/>
      <c r="CV53" s="24"/>
      <c r="CW53" s="24"/>
      <c r="CX53" s="24"/>
      <c r="CY53" s="24"/>
      <c r="CZ53" s="24"/>
      <c r="DA53" s="24"/>
      <c r="DB53" s="24"/>
      <c r="DC53" s="24"/>
      <c r="DD53" s="24"/>
      <c r="DE53" s="24"/>
      <c r="DF53" s="24"/>
      <c r="DG53" s="24"/>
      <c r="DH53" s="24"/>
      <c r="DI53" s="24"/>
      <c r="DJ53" s="24"/>
      <c r="DK53" s="24"/>
      <c r="DL53" s="24"/>
      <c r="DM53" s="24"/>
      <c r="DN53" s="24"/>
      <c r="DO53" s="24"/>
      <c r="DP53" s="24"/>
      <c r="DQ53" s="24"/>
      <c r="DR53" s="24"/>
      <c r="DS53" s="24"/>
      <c r="DT53" s="24"/>
      <c r="DU53" s="24"/>
      <c r="DV53" s="24"/>
      <c r="DW53" s="24"/>
      <c r="DX53" s="24"/>
      <c r="DY53" s="24"/>
      <c r="DZ53" s="24"/>
      <c r="EA53" s="24"/>
      <c r="EB53" s="24"/>
      <c r="EC53" s="24"/>
      <c r="ED53" s="24"/>
      <c r="EE53" s="24"/>
      <c r="EF53" s="24"/>
      <c r="EG53" s="24"/>
      <c r="EH53" s="24"/>
      <c r="EI53" s="24"/>
      <c r="EJ53" s="24"/>
      <c r="EK53" s="24"/>
      <c r="EL53" s="24"/>
      <c r="EM53" s="24"/>
      <c r="EN53" s="24"/>
      <c r="EO53" s="24"/>
      <c r="EP53" s="24"/>
      <c r="EQ53" s="24"/>
      <c r="ER53" s="24"/>
      <c r="ES53" s="24"/>
      <c r="ET53" s="24"/>
      <c r="EU53" s="24"/>
      <c r="EV53" s="24"/>
      <c r="EW53" s="24"/>
      <c r="EX53" s="24"/>
      <c r="EY53" s="24"/>
      <c r="EZ53" s="24"/>
      <c r="FA53" s="24"/>
      <c r="FB53" s="24"/>
      <c r="FC53" s="24"/>
      <c r="FD53" s="24"/>
      <c r="FE53" s="24"/>
      <c r="FF53" s="24"/>
      <c r="FG53" s="24"/>
      <c r="FH53" s="24"/>
      <c r="FI53" s="24"/>
      <c r="FJ53" s="24"/>
      <c r="FK53" s="24"/>
      <c r="FL53" s="24"/>
      <c r="FM53" s="24"/>
    </row>
    <row r="54" spans="1:169" s="16" customFormat="1" ht="13.5" customHeight="1">
      <c r="A54" s="714"/>
      <c r="B54" s="716"/>
      <c r="C54" s="716"/>
      <c r="D54" s="719"/>
      <c r="E54" s="722"/>
      <c r="F54" s="729"/>
      <c r="G54" s="732"/>
      <c r="H54" s="728"/>
      <c r="I54" s="727"/>
      <c r="J54" s="727"/>
      <c r="K54" s="725"/>
      <c r="L54" s="749"/>
      <c r="M54" s="787"/>
      <c r="N54" s="786"/>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c r="CR54" s="24"/>
      <c r="CS54" s="24"/>
      <c r="CT54" s="24"/>
      <c r="CU54" s="24"/>
      <c r="CV54" s="24"/>
      <c r="CW54" s="24"/>
      <c r="CX54" s="24"/>
      <c r="CY54" s="24"/>
      <c r="CZ54" s="24"/>
      <c r="DA54" s="24"/>
      <c r="DB54" s="24"/>
      <c r="DC54" s="24"/>
      <c r="DD54" s="24"/>
      <c r="DE54" s="24"/>
      <c r="DF54" s="24"/>
      <c r="DG54" s="24"/>
      <c r="DH54" s="24"/>
      <c r="DI54" s="24"/>
      <c r="DJ54" s="24"/>
      <c r="DK54" s="24"/>
      <c r="DL54" s="24"/>
      <c r="DM54" s="24"/>
      <c r="DN54" s="24"/>
      <c r="DO54" s="24"/>
      <c r="DP54" s="24"/>
      <c r="DQ54" s="24"/>
      <c r="DR54" s="24"/>
      <c r="DS54" s="24"/>
      <c r="DT54" s="24"/>
      <c r="DU54" s="24"/>
      <c r="DV54" s="24"/>
      <c r="DW54" s="24"/>
      <c r="DX54" s="24"/>
      <c r="DY54" s="24"/>
      <c r="DZ54" s="24"/>
      <c r="EA54" s="24"/>
      <c r="EB54" s="24"/>
      <c r="EC54" s="24"/>
      <c r="ED54" s="24"/>
      <c r="EE54" s="24"/>
      <c r="EF54" s="24"/>
      <c r="EG54" s="24"/>
      <c r="EH54" s="24"/>
      <c r="EI54" s="24"/>
      <c r="EJ54" s="24"/>
      <c r="EK54" s="24"/>
      <c r="EL54" s="24"/>
      <c r="EM54" s="24"/>
      <c r="EN54" s="24"/>
      <c r="EO54" s="24"/>
      <c r="EP54" s="24"/>
      <c r="EQ54" s="24"/>
      <c r="ER54" s="24"/>
      <c r="ES54" s="24"/>
      <c r="ET54" s="24"/>
      <c r="EU54" s="24"/>
      <c r="EV54" s="24"/>
      <c r="EW54" s="24"/>
      <c r="EX54" s="24"/>
      <c r="EY54" s="24"/>
      <c r="EZ54" s="24"/>
      <c r="FA54" s="24"/>
      <c r="FB54" s="24"/>
      <c r="FC54" s="24"/>
      <c r="FD54" s="24"/>
      <c r="FE54" s="24"/>
      <c r="FF54" s="24"/>
      <c r="FG54" s="24"/>
      <c r="FH54" s="24"/>
      <c r="FI54" s="24"/>
      <c r="FJ54" s="24"/>
      <c r="FK54" s="24"/>
      <c r="FL54" s="24"/>
      <c r="FM54" s="24"/>
    </row>
    <row r="55" spans="1:169">
      <c r="A55" s="714"/>
      <c r="B55" s="716"/>
      <c r="C55" s="716"/>
      <c r="D55" s="719"/>
      <c r="E55" s="722"/>
      <c r="F55" s="729"/>
      <c r="G55" s="732"/>
      <c r="H55" s="728"/>
      <c r="I55" s="727"/>
      <c r="J55" s="727"/>
      <c r="K55" s="725"/>
      <c r="L55" s="749"/>
      <c r="M55" s="787"/>
      <c r="N55" s="786"/>
      <c r="O55" s="24"/>
    </row>
    <row r="56" spans="1:169">
      <c r="A56" s="714"/>
      <c r="B56" s="716"/>
      <c r="C56" s="716"/>
      <c r="D56" s="719"/>
      <c r="E56" s="722"/>
      <c r="F56" s="729"/>
      <c r="G56" s="732"/>
      <c r="H56" s="728"/>
      <c r="I56" s="727"/>
      <c r="J56" s="727"/>
      <c r="K56" s="725"/>
      <c r="L56" s="749"/>
      <c r="M56" s="787"/>
      <c r="N56" s="786"/>
      <c r="O56" s="24"/>
    </row>
    <row r="57" spans="1:169">
      <c r="A57" s="714"/>
      <c r="B57" s="716"/>
      <c r="C57" s="716"/>
      <c r="D57" s="719"/>
      <c r="E57" s="722"/>
      <c r="F57" s="729"/>
      <c r="G57" s="732"/>
      <c r="H57" s="728"/>
      <c r="I57" s="727"/>
      <c r="J57" s="727"/>
      <c r="K57" s="725"/>
      <c r="L57" s="749"/>
      <c r="M57" s="787"/>
      <c r="N57" s="786"/>
      <c r="O57" s="24"/>
    </row>
    <row r="58" spans="1:169">
      <c r="A58" s="714"/>
      <c r="B58" s="716"/>
      <c r="C58" s="716"/>
      <c r="D58" s="719"/>
      <c r="E58" s="722"/>
      <c r="F58" s="729"/>
      <c r="G58" s="732"/>
      <c r="H58" s="728"/>
      <c r="I58" s="727"/>
      <c r="J58" s="727"/>
      <c r="K58" s="725"/>
      <c r="L58" s="749"/>
      <c r="M58" s="787"/>
      <c r="N58" s="786"/>
      <c r="O58" s="24"/>
    </row>
    <row r="59" spans="1:169" ht="15.75" customHeight="1">
      <c r="A59" s="715"/>
      <c r="B59" s="717"/>
      <c r="C59" s="717"/>
      <c r="D59" s="720"/>
      <c r="E59" s="723"/>
      <c r="F59" s="730"/>
      <c r="G59" s="732"/>
      <c r="H59" s="728"/>
      <c r="I59" s="727"/>
      <c r="J59" s="727"/>
      <c r="K59" s="725"/>
      <c r="L59" s="749"/>
      <c r="M59" s="787"/>
      <c r="N59" s="786"/>
      <c r="O59" s="24"/>
    </row>
    <row r="60" spans="1:169" s="16" customFormat="1" ht="12.75" customHeight="1">
      <c r="A60" s="714">
        <v>6</v>
      </c>
      <c r="B60" s="716" t="str">
        <f>'7- Mapa Final'!B60</f>
        <v>Pérdida de documentos</v>
      </c>
      <c r="C60" s="716" t="str">
        <f>'7- Mapa Final'!C60</f>
        <v>Extravío temporal o definitivo de los  documentos contenidos en las carpetas administrativas, hojas de vida de los servidores judiciales activas y no activas, actas de reparto, almacenadas de manera fisica en el Centro de Servicios y de  forma magnetica en CD, DVS y de manera digital en la nube</v>
      </c>
      <c r="D60" s="718" t="str">
        <f>'7- Mapa Final'!J60</f>
        <v>Muy Baja - 1</v>
      </c>
      <c r="E60" s="721" t="str">
        <f>'7- Mapa Final'!K60</f>
        <v>Leve - 1</v>
      </c>
      <c r="F60" s="729" t="str">
        <f>'7- Mapa Final'!M60</f>
        <v>Bajo - 1</v>
      </c>
      <c r="G60" s="731" t="s">
        <v>444</v>
      </c>
      <c r="H60" s="727" t="s">
        <v>572</v>
      </c>
      <c r="I60" s="727"/>
      <c r="J60" s="727" t="s">
        <v>561</v>
      </c>
      <c r="K60" s="757">
        <v>45292</v>
      </c>
      <c r="L60" s="785">
        <v>45473</v>
      </c>
      <c r="M60" s="728" t="s">
        <v>582</v>
      </c>
      <c r="N60" s="786" t="s">
        <v>563</v>
      </c>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row>
    <row r="61" spans="1:169" s="16" customFormat="1" ht="12.75" customHeight="1">
      <c r="A61" s="714"/>
      <c r="B61" s="716"/>
      <c r="C61" s="716"/>
      <c r="D61" s="719"/>
      <c r="E61" s="722"/>
      <c r="F61" s="729"/>
      <c r="G61" s="732"/>
      <c r="H61" s="727"/>
      <c r="I61" s="727"/>
      <c r="J61" s="727"/>
      <c r="K61" s="758"/>
      <c r="L61" s="749"/>
      <c r="M61" s="728"/>
      <c r="N61" s="786"/>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row>
    <row r="62" spans="1:169" s="16" customFormat="1" ht="12.75" customHeight="1">
      <c r="A62" s="714"/>
      <c r="B62" s="716"/>
      <c r="C62" s="716"/>
      <c r="D62" s="719"/>
      <c r="E62" s="722"/>
      <c r="F62" s="729"/>
      <c r="G62" s="732"/>
      <c r="H62" s="727"/>
      <c r="I62" s="727"/>
      <c r="J62" s="727"/>
      <c r="K62" s="758"/>
      <c r="L62" s="749"/>
      <c r="M62" s="728"/>
      <c r="N62" s="786"/>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c r="EO62" s="24"/>
      <c r="EP62" s="24"/>
      <c r="EQ62" s="24"/>
      <c r="ER62" s="24"/>
      <c r="ES62" s="24"/>
      <c r="ET62" s="24"/>
      <c r="EU62" s="24"/>
      <c r="EV62" s="24"/>
      <c r="EW62" s="24"/>
      <c r="EX62" s="24"/>
      <c r="EY62" s="24"/>
      <c r="EZ62" s="24"/>
      <c r="FA62" s="24"/>
      <c r="FB62" s="24"/>
      <c r="FC62" s="24"/>
      <c r="FD62" s="24"/>
      <c r="FE62" s="24"/>
      <c r="FF62" s="24"/>
      <c r="FG62" s="24"/>
      <c r="FH62" s="24"/>
      <c r="FI62" s="24"/>
      <c r="FJ62" s="24"/>
      <c r="FK62" s="24"/>
      <c r="FL62" s="24"/>
      <c r="FM62" s="24"/>
    </row>
    <row r="63" spans="1:169" s="16" customFormat="1" ht="12.75" customHeight="1">
      <c r="A63" s="714"/>
      <c r="B63" s="716"/>
      <c r="C63" s="716"/>
      <c r="D63" s="719"/>
      <c r="E63" s="722"/>
      <c r="F63" s="729"/>
      <c r="G63" s="732"/>
      <c r="H63" s="727"/>
      <c r="I63" s="727"/>
      <c r="J63" s="727"/>
      <c r="K63" s="758"/>
      <c r="L63" s="749"/>
      <c r="M63" s="728"/>
      <c r="N63" s="786"/>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c r="BY63" s="24"/>
      <c r="BZ63" s="24"/>
      <c r="CA63" s="24"/>
      <c r="CB63" s="24"/>
      <c r="CC63" s="24"/>
      <c r="CD63" s="24"/>
      <c r="CE63" s="24"/>
      <c r="CF63" s="24"/>
      <c r="CG63" s="24"/>
      <c r="CH63" s="24"/>
      <c r="CI63" s="24"/>
      <c r="CJ63" s="24"/>
      <c r="CK63" s="24"/>
      <c r="CL63" s="24"/>
      <c r="CM63" s="24"/>
      <c r="CN63" s="24"/>
      <c r="CO63" s="24"/>
      <c r="CP63" s="24"/>
      <c r="CQ63" s="24"/>
      <c r="CR63" s="24"/>
      <c r="CS63" s="24"/>
      <c r="CT63" s="24"/>
      <c r="CU63" s="24"/>
      <c r="CV63" s="24"/>
      <c r="CW63" s="24"/>
      <c r="CX63" s="24"/>
      <c r="CY63" s="24"/>
      <c r="CZ63" s="24"/>
      <c r="DA63" s="24"/>
      <c r="DB63" s="24"/>
      <c r="DC63" s="24"/>
      <c r="DD63" s="24"/>
      <c r="DE63" s="24"/>
      <c r="DF63" s="24"/>
      <c r="DG63" s="24"/>
      <c r="DH63" s="24"/>
      <c r="DI63" s="24"/>
      <c r="DJ63" s="24"/>
      <c r="DK63" s="24"/>
      <c r="DL63" s="24"/>
      <c r="DM63" s="24"/>
      <c r="DN63" s="24"/>
      <c r="DO63" s="24"/>
      <c r="DP63" s="24"/>
      <c r="DQ63" s="24"/>
      <c r="DR63" s="24"/>
      <c r="DS63" s="24"/>
      <c r="DT63" s="24"/>
      <c r="DU63" s="24"/>
      <c r="DV63" s="24"/>
      <c r="DW63" s="24"/>
      <c r="DX63" s="24"/>
      <c r="DY63" s="24"/>
      <c r="DZ63" s="24"/>
      <c r="EA63" s="24"/>
      <c r="EB63" s="24"/>
      <c r="EC63" s="24"/>
      <c r="ED63" s="24"/>
      <c r="EE63" s="24"/>
      <c r="EF63" s="24"/>
      <c r="EG63" s="24"/>
      <c r="EH63" s="24"/>
      <c r="EI63" s="24"/>
      <c r="EJ63" s="24"/>
      <c r="EK63" s="24"/>
      <c r="EL63" s="24"/>
      <c r="EM63" s="24"/>
      <c r="EN63" s="24"/>
      <c r="EO63" s="24"/>
      <c r="EP63" s="24"/>
      <c r="EQ63" s="24"/>
      <c r="ER63" s="24"/>
      <c r="ES63" s="24"/>
      <c r="ET63" s="24"/>
      <c r="EU63" s="24"/>
      <c r="EV63" s="24"/>
      <c r="EW63" s="24"/>
      <c r="EX63" s="24"/>
      <c r="EY63" s="24"/>
      <c r="EZ63" s="24"/>
      <c r="FA63" s="24"/>
      <c r="FB63" s="24"/>
      <c r="FC63" s="24"/>
      <c r="FD63" s="24"/>
      <c r="FE63" s="24"/>
      <c r="FF63" s="24"/>
      <c r="FG63" s="24"/>
      <c r="FH63" s="24"/>
      <c r="FI63" s="24"/>
      <c r="FJ63" s="24"/>
      <c r="FK63" s="24"/>
      <c r="FL63" s="24"/>
      <c r="FM63" s="24"/>
    </row>
    <row r="64" spans="1:169" s="16" customFormat="1" ht="13.5" customHeight="1">
      <c r="A64" s="714"/>
      <c r="B64" s="716"/>
      <c r="C64" s="716"/>
      <c r="D64" s="719"/>
      <c r="E64" s="722"/>
      <c r="F64" s="729"/>
      <c r="G64" s="732"/>
      <c r="H64" s="727"/>
      <c r="I64" s="727"/>
      <c r="J64" s="727"/>
      <c r="K64" s="758"/>
      <c r="L64" s="749"/>
      <c r="M64" s="728"/>
      <c r="N64" s="786"/>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24"/>
      <c r="CC64" s="24"/>
      <c r="CD64" s="24"/>
      <c r="CE64" s="24"/>
      <c r="CF64" s="24"/>
      <c r="CG64" s="24"/>
      <c r="CH64" s="24"/>
      <c r="CI64" s="24"/>
      <c r="CJ64" s="24"/>
      <c r="CK64" s="24"/>
      <c r="CL64" s="24"/>
      <c r="CM64" s="24"/>
      <c r="CN64" s="24"/>
      <c r="CO64" s="24"/>
      <c r="CP64" s="24"/>
      <c r="CQ64" s="24"/>
      <c r="CR64" s="24"/>
      <c r="CS64" s="24"/>
      <c r="CT64" s="24"/>
      <c r="CU64" s="24"/>
      <c r="CV64" s="24"/>
      <c r="CW64" s="24"/>
      <c r="CX64" s="24"/>
      <c r="CY64" s="24"/>
      <c r="CZ64" s="24"/>
      <c r="DA64" s="24"/>
      <c r="DB64" s="24"/>
      <c r="DC64" s="24"/>
      <c r="DD64" s="24"/>
      <c r="DE64" s="24"/>
      <c r="DF64" s="24"/>
      <c r="DG64" s="24"/>
      <c r="DH64" s="24"/>
      <c r="DI64" s="24"/>
      <c r="DJ64" s="24"/>
      <c r="DK64" s="24"/>
      <c r="DL64" s="24"/>
      <c r="DM64" s="24"/>
      <c r="DN64" s="24"/>
      <c r="DO64" s="24"/>
      <c r="DP64" s="24"/>
      <c r="DQ64" s="24"/>
      <c r="DR64" s="24"/>
      <c r="DS64" s="24"/>
      <c r="DT64" s="24"/>
      <c r="DU64" s="24"/>
      <c r="DV64" s="24"/>
      <c r="DW64" s="24"/>
      <c r="DX64" s="24"/>
      <c r="DY64" s="24"/>
      <c r="DZ64" s="24"/>
      <c r="EA64" s="24"/>
      <c r="EB64" s="24"/>
      <c r="EC64" s="24"/>
      <c r="ED64" s="24"/>
      <c r="EE64" s="24"/>
      <c r="EF64" s="24"/>
      <c r="EG64" s="24"/>
      <c r="EH64" s="24"/>
      <c r="EI64" s="24"/>
      <c r="EJ64" s="24"/>
      <c r="EK64" s="24"/>
      <c r="EL64" s="24"/>
      <c r="EM64" s="24"/>
      <c r="EN64" s="24"/>
      <c r="EO64" s="24"/>
      <c r="EP64" s="24"/>
      <c r="EQ64" s="24"/>
      <c r="ER64" s="24"/>
      <c r="ES64" s="24"/>
      <c r="ET64" s="24"/>
      <c r="EU64" s="24"/>
      <c r="EV64" s="24"/>
      <c r="EW64" s="24"/>
      <c r="EX64" s="24"/>
      <c r="EY64" s="24"/>
      <c r="EZ64" s="24"/>
      <c r="FA64" s="24"/>
      <c r="FB64" s="24"/>
      <c r="FC64" s="24"/>
      <c r="FD64" s="24"/>
      <c r="FE64" s="24"/>
      <c r="FF64" s="24"/>
      <c r="FG64" s="24"/>
      <c r="FH64" s="24"/>
      <c r="FI64" s="24"/>
      <c r="FJ64" s="24"/>
      <c r="FK64" s="24"/>
      <c r="FL64" s="24"/>
      <c r="FM64" s="24"/>
    </row>
    <row r="65" spans="1:169">
      <c r="A65" s="714"/>
      <c r="B65" s="716"/>
      <c r="C65" s="716"/>
      <c r="D65" s="719"/>
      <c r="E65" s="722"/>
      <c r="F65" s="729"/>
      <c r="G65" s="732"/>
      <c r="H65" s="727"/>
      <c r="I65" s="727"/>
      <c r="J65" s="727"/>
      <c r="K65" s="758"/>
      <c r="L65" s="749"/>
      <c r="M65" s="728"/>
      <c r="N65" s="786"/>
      <c r="O65" s="24"/>
    </row>
    <row r="66" spans="1:169">
      <c r="A66" s="714"/>
      <c r="B66" s="716"/>
      <c r="C66" s="716"/>
      <c r="D66" s="719"/>
      <c r="E66" s="722"/>
      <c r="F66" s="729"/>
      <c r="G66" s="732"/>
      <c r="H66" s="727"/>
      <c r="I66" s="727"/>
      <c r="J66" s="727"/>
      <c r="K66" s="758"/>
      <c r="L66" s="749"/>
      <c r="M66" s="728"/>
      <c r="N66" s="786"/>
      <c r="O66" s="24"/>
    </row>
    <row r="67" spans="1:169">
      <c r="A67" s="714"/>
      <c r="B67" s="716"/>
      <c r="C67" s="716"/>
      <c r="D67" s="719"/>
      <c r="E67" s="722"/>
      <c r="F67" s="729"/>
      <c r="G67" s="732"/>
      <c r="H67" s="727"/>
      <c r="I67" s="727"/>
      <c r="J67" s="727"/>
      <c r="K67" s="758"/>
      <c r="L67" s="749"/>
      <c r="M67" s="728"/>
      <c r="N67" s="786"/>
      <c r="O67" s="24"/>
    </row>
    <row r="68" spans="1:169">
      <c r="A68" s="714"/>
      <c r="B68" s="716"/>
      <c r="C68" s="716"/>
      <c r="D68" s="719"/>
      <c r="E68" s="722"/>
      <c r="F68" s="729"/>
      <c r="G68" s="732"/>
      <c r="H68" s="727"/>
      <c r="I68" s="727"/>
      <c r="J68" s="727"/>
      <c r="K68" s="758"/>
      <c r="L68" s="749"/>
      <c r="M68" s="728"/>
      <c r="N68" s="786"/>
      <c r="O68" s="24"/>
    </row>
    <row r="69" spans="1:169" ht="15.75" customHeight="1">
      <c r="A69" s="715"/>
      <c r="B69" s="717"/>
      <c r="C69" s="717"/>
      <c r="D69" s="720"/>
      <c r="E69" s="723"/>
      <c r="F69" s="730"/>
      <c r="G69" s="732"/>
      <c r="H69" s="727"/>
      <c r="I69" s="727"/>
      <c r="J69" s="727"/>
      <c r="K69" s="758"/>
      <c r="L69" s="749"/>
      <c r="M69" s="728"/>
      <c r="N69" s="786"/>
      <c r="O69" s="24"/>
    </row>
    <row r="70" spans="1:169" s="16" customFormat="1" ht="12.75" customHeight="1">
      <c r="A70" s="714">
        <v>7</v>
      </c>
      <c r="B70" s="716" t="str">
        <f>'7- Mapa Final'!B70</f>
        <v xml:space="preserve">Recibir, ofrecer, prometer, entregar o aceptar dádivas o beneficios a nombre propio o de terceros para desarrollar cualquier función del Centro de Servicios </v>
      </c>
      <c r="C70" s="716" t="str">
        <f>'7- Mapa Final'!C70</f>
        <v xml:space="preserve"> Realizar trámites sin el cumplimiento de los requisitos legales  o  con información falsa</v>
      </c>
      <c r="D70" s="718" t="str">
        <f>'7- Mapa Final'!J70</f>
        <v>Muy Baja - 1</v>
      </c>
      <c r="E70" s="721" t="str">
        <f>'7- Mapa Final'!K70</f>
        <v>Moderado - 3</v>
      </c>
      <c r="F70" s="729" t="str">
        <f>'7- Mapa Final'!M70</f>
        <v>Moderado - 3</v>
      </c>
      <c r="G70" s="648" t="s">
        <v>445</v>
      </c>
      <c r="H70" s="777" t="s">
        <v>574</v>
      </c>
      <c r="I70" s="779"/>
      <c r="J70" s="779" t="s">
        <v>561</v>
      </c>
      <c r="K70" s="735">
        <v>45292</v>
      </c>
      <c r="L70" s="785">
        <v>45473</v>
      </c>
      <c r="M70" s="760" t="s">
        <v>583</v>
      </c>
      <c r="N70" s="783" t="s">
        <v>563</v>
      </c>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c r="CE70" s="24"/>
      <c r="CF70" s="24"/>
      <c r="CG70" s="24"/>
      <c r="CH70" s="24"/>
      <c r="CI70" s="24"/>
      <c r="CJ70" s="24"/>
      <c r="CK70" s="24"/>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c r="DW70" s="24"/>
      <c r="DX70" s="24"/>
      <c r="DY70" s="24"/>
      <c r="DZ70" s="24"/>
      <c r="EA70" s="24"/>
      <c r="EB70" s="24"/>
      <c r="EC70" s="24"/>
      <c r="ED70" s="24"/>
      <c r="EE70" s="24"/>
      <c r="EF70" s="24"/>
      <c r="EG70" s="24"/>
      <c r="EH70" s="24"/>
      <c r="EI70" s="24"/>
      <c r="EJ70" s="24"/>
      <c r="EK70" s="24"/>
      <c r="EL70" s="24"/>
      <c r="EM70" s="24"/>
      <c r="EN70" s="24"/>
      <c r="EO70" s="24"/>
      <c r="EP70" s="24"/>
      <c r="EQ70" s="24"/>
      <c r="ER70" s="24"/>
      <c r="ES70" s="24"/>
      <c r="ET70" s="24"/>
      <c r="EU70" s="24"/>
      <c r="EV70" s="24"/>
      <c r="EW70" s="24"/>
      <c r="EX70" s="24"/>
      <c r="EY70" s="24"/>
      <c r="EZ70" s="24"/>
      <c r="FA70" s="24"/>
      <c r="FB70" s="24"/>
      <c r="FC70" s="24"/>
      <c r="FD70" s="24"/>
      <c r="FE70" s="24"/>
      <c r="FF70" s="24"/>
      <c r="FG70" s="24"/>
      <c r="FH70" s="24"/>
      <c r="FI70" s="24"/>
      <c r="FJ70" s="24"/>
      <c r="FK70" s="24"/>
      <c r="FL70" s="24"/>
      <c r="FM70" s="24"/>
    </row>
    <row r="71" spans="1:169" s="16" customFormat="1" ht="12.75" customHeight="1">
      <c r="A71" s="714"/>
      <c r="B71" s="716"/>
      <c r="C71" s="716"/>
      <c r="D71" s="719"/>
      <c r="E71" s="722"/>
      <c r="F71" s="729"/>
      <c r="G71" s="648"/>
      <c r="H71" s="736"/>
      <c r="I71" s="734"/>
      <c r="J71" s="734"/>
      <c r="K71" s="734"/>
      <c r="L71" s="749"/>
      <c r="M71" s="748"/>
      <c r="N71" s="781"/>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c r="CA71" s="24"/>
      <c r="CB71" s="24"/>
      <c r="CC71" s="24"/>
      <c r="CD71" s="24"/>
      <c r="CE71" s="24"/>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S71" s="24"/>
      <c r="DT71" s="24"/>
      <c r="DU71" s="24"/>
      <c r="DV71" s="24"/>
      <c r="DW71" s="24"/>
      <c r="DX71" s="24"/>
      <c r="DY71" s="24"/>
      <c r="DZ71" s="24"/>
      <c r="EA71" s="24"/>
      <c r="EB71" s="24"/>
      <c r="EC71" s="24"/>
      <c r="ED71" s="24"/>
      <c r="EE71" s="24"/>
      <c r="EF71" s="24"/>
      <c r="EG71" s="24"/>
      <c r="EH71" s="24"/>
      <c r="EI71" s="24"/>
      <c r="EJ71" s="24"/>
      <c r="EK71" s="24"/>
      <c r="EL71" s="24"/>
      <c r="EM71" s="24"/>
      <c r="EN71" s="24"/>
      <c r="EO71" s="24"/>
      <c r="EP71" s="24"/>
      <c r="EQ71" s="24"/>
      <c r="ER71" s="24"/>
      <c r="ES71" s="24"/>
      <c r="ET71" s="24"/>
      <c r="EU71" s="24"/>
      <c r="EV71" s="24"/>
      <c r="EW71" s="24"/>
      <c r="EX71" s="24"/>
      <c r="EY71" s="24"/>
      <c r="EZ71" s="24"/>
      <c r="FA71" s="24"/>
      <c r="FB71" s="24"/>
      <c r="FC71" s="24"/>
      <c r="FD71" s="24"/>
      <c r="FE71" s="24"/>
      <c r="FF71" s="24"/>
      <c r="FG71" s="24"/>
      <c r="FH71" s="24"/>
      <c r="FI71" s="24"/>
      <c r="FJ71" s="24"/>
      <c r="FK71" s="24"/>
      <c r="FL71" s="24"/>
      <c r="FM71" s="24"/>
    </row>
    <row r="72" spans="1:169" s="16" customFormat="1" ht="12.75" customHeight="1">
      <c r="A72" s="714"/>
      <c r="B72" s="716"/>
      <c r="C72" s="716"/>
      <c r="D72" s="719"/>
      <c r="E72" s="722"/>
      <c r="F72" s="729"/>
      <c r="G72" s="648"/>
      <c r="H72" s="736"/>
      <c r="I72" s="734"/>
      <c r="J72" s="734"/>
      <c r="K72" s="734"/>
      <c r="L72" s="749"/>
      <c r="M72" s="748"/>
      <c r="N72" s="781"/>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c r="EI72" s="24"/>
      <c r="EJ72" s="24"/>
      <c r="EK72" s="24"/>
      <c r="EL72" s="24"/>
      <c r="EM72" s="24"/>
      <c r="EN72" s="24"/>
      <c r="EO72" s="24"/>
      <c r="EP72" s="24"/>
      <c r="EQ72" s="24"/>
      <c r="ER72" s="24"/>
      <c r="ES72" s="24"/>
      <c r="ET72" s="24"/>
      <c r="EU72" s="24"/>
      <c r="EV72" s="24"/>
      <c r="EW72" s="24"/>
      <c r="EX72" s="24"/>
      <c r="EY72" s="24"/>
      <c r="EZ72" s="24"/>
      <c r="FA72" s="24"/>
      <c r="FB72" s="24"/>
      <c r="FC72" s="24"/>
      <c r="FD72" s="24"/>
      <c r="FE72" s="24"/>
      <c r="FF72" s="24"/>
      <c r="FG72" s="24"/>
      <c r="FH72" s="24"/>
      <c r="FI72" s="24"/>
      <c r="FJ72" s="24"/>
      <c r="FK72" s="24"/>
      <c r="FL72" s="24"/>
      <c r="FM72" s="24"/>
    </row>
    <row r="73" spans="1:169" s="16" customFormat="1" ht="12.75" customHeight="1">
      <c r="A73" s="714"/>
      <c r="B73" s="716"/>
      <c r="C73" s="716"/>
      <c r="D73" s="719"/>
      <c r="E73" s="722"/>
      <c r="F73" s="729"/>
      <c r="G73" s="648"/>
      <c r="H73" s="736"/>
      <c r="I73" s="734"/>
      <c r="J73" s="734"/>
      <c r="K73" s="734"/>
      <c r="L73" s="749"/>
      <c r="M73" s="748"/>
      <c r="N73" s="781"/>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c r="CU73" s="24"/>
      <c r="CV73" s="24"/>
      <c r="CW73" s="24"/>
      <c r="CX73" s="24"/>
      <c r="CY73" s="24"/>
      <c r="CZ73" s="24"/>
      <c r="DA73" s="24"/>
      <c r="DB73" s="24"/>
      <c r="DC73" s="24"/>
      <c r="DD73" s="24"/>
      <c r="DE73" s="24"/>
      <c r="DF73" s="24"/>
      <c r="DG73" s="24"/>
      <c r="DH73" s="24"/>
      <c r="DI73" s="24"/>
      <c r="DJ73" s="24"/>
      <c r="DK73" s="24"/>
      <c r="DL73" s="24"/>
      <c r="DM73" s="24"/>
      <c r="DN73" s="24"/>
      <c r="DO73" s="24"/>
      <c r="DP73" s="24"/>
      <c r="DQ73" s="24"/>
      <c r="DR73" s="24"/>
      <c r="DS73" s="24"/>
      <c r="DT73" s="24"/>
      <c r="DU73" s="24"/>
      <c r="DV73" s="24"/>
      <c r="DW73" s="24"/>
      <c r="DX73" s="24"/>
      <c r="DY73" s="24"/>
      <c r="DZ73" s="24"/>
      <c r="EA73" s="24"/>
      <c r="EB73" s="24"/>
      <c r="EC73" s="24"/>
      <c r="ED73" s="24"/>
      <c r="EE73" s="24"/>
      <c r="EF73" s="24"/>
      <c r="EG73" s="24"/>
      <c r="EH73" s="24"/>
      <c r="EI73" s="24"/>
      <c r="EJ73" s="24"/>
      <c r="EK73" s="24"/>
      <c r="EL73" s="24"/>
      <c r="EM73" s="24"/>
      <c r="EN73" s="24"/>
      <c r="EO73" s="24"/>
      <c r="EP73" s="24"/>
      <c r="EQ73" s="24"/>
      <c r="ER73" s="24"/>
      <c r="ES73" s="24"/>
      <c r="ET73" s="24"/>
      <c r="EU73" s="24"/>
      <c r="EV73" s="24"/>
      <c r="EW73" s="24"/>
      <c r="EX73" s="24"/>
      <c r="EY73" s="24"/>
      <c r="EZ73" s="24"/>
      <c r="FA73" s="24"/>
      <c r="FB73" s="24"/>
      <c r="FC73" s="24"/>
      <c r="FD73" s="24"/>
      <c r="FE73" s="24"/>
      <c r="FF73" s="24"/>
      <c r="FG73" s="24"/>
      <c r="FH73" s="24"/>
      <c r="FI73" s="24"/>
      <c r="FJ73" s="24"/>
      <c r="FK73" s="24"/>
      <c r="FL73" s="24"/>
      <c r="FM73" s="24"/>
    </row>
    <row r="74" spans="1:169" s="16" customFormat="1" ht="13.5" customHeight="1">
      <c r="A74" s="714"/>
      <c r="B74" s="716"/>
      <c r="C74" s="716"/>
      <c r="D74" s="719"/>
      <c r="E74" s="722"/>
      <c r="F74" s="729"/>
      <c r="G74" s="648"/>
      <c r="H74" s="736"/>
      <c r="I74" s="734"/>
      <c r="J74" s="734"/>
      <c r="K74" s="734"/>
      <c r="L74" s="749"/>
      <c r="M74" s="748"/>
      <c r="N74" s="781"/>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c r="CH74" s="24"/>
      <c r="CI74" s="24"/>
      <c r="CJ74" s="24"/>
      <c r="CK74" s="24"/>
      <c r="CL74" s="24"/>
      <c r="CM74" s="24"/>
      <c r="CN74" s="24"/>
      <c r="CO74" s="24"/>
      <c r="CP74" s="24"/>
      <c r="CQ74" s="24"/>
      <c r="CR74" s="24"/>
      <c r="CS74" s="24"/>
      <c r="CT74" s="24"/>
      <c r="CU74" s="24"/>
      <c r="CV74" s="24"/>
      <c r="CW74" s="24"/>
      <c r="CX74" s="24"/>
      <c r="CY74" s="24"/>
      <c r="CZ74" s="24"/>
      <c r="DA74" s="24"/>
      <c r="DB74" s="24"/>
      <c r="DC74" s="24"/>
      <c r="DD74" s="24"/>
      <c r="DE74" s="24"/>
      <c r="DF74" s="24"/>
      <c r="DG74" s="24"/>
      <c r="DH74" s="24"/>
      <c r="DI74" s="24"/>
      <c r="DJ74" s="24"/>
      <c r="DK74" s="24"/>
      <c r="DL74" s="24"/>
      <c r="DM74" s="24"/>
      <c r="DN74" s="24"/>
      <c r="DO74" s="24"/>
      <c r="DP74" s="24"/>
      <c r="DQ74" s="24"/>
      <c r="DR74" s="24"/>
      <c r="DS74" s="24"/>
      <c r="DT74" s="24"/>
      <c r="DU74" s="24"/>
      <c r="DV74" s="24"/>
      <c r="DW74" s="24"/>
      <c r="DX74" s="24"/>
      <c r="DY74" s="24"/>
      <c r="DZ74" s="24"/>
      <c r="EA74" s="24"/>
      <c r="EB74" s="24"/>
      <c r="EC74" s="24"/>
      <c r="ED74" s="24"/>
      <c r="EE74" s="24"/>
      <c r="EF74" s="24"/>
      <c r="EG74" s="24"/>
      <c r="EH74" s="24"/>
      <c r="EI74" s="24"/>
      <c r="EJ74" s="24"/>
      <c r="EK74" s="24"/>
      <c r="EL74" s="24"/>
      <c r="EM74" s="24"/>
      <c r="EN74" s="24"/>
      <c r="EO74" s="24"/>
      <c r="EP74" s="24"/>
      <c r="EQ74" s="24"/>
      <c r="ER74" s="24"/>
      <c r="ES74" s="24"/>
      <c r="ET74" s="24"/>
      <c r="EU74" s="24"/>
      <c r="EV74" s="24"/>
      <c r="EW74" s="24"/>
      <c r="EX74" s="24"/>
      <c r="EY74" s="24"/>
      <c r="EZ74" s="24"/>
      <c r="FA74" s="24"/>
      <c r="FB74" s="24"/>
      <c r="FC74" s="24"/>
      <c r="FD74" s="24"/>
      <c r="FE74" s="24"/>
      <c r="FF74" s="24"/>
      <c r="FG74" s="24"/>
      <c r="FH74" s="24"/>
      <c r="FI74" s="24"/>
      <c r="FJ74" s="24"/>
      <c r="FK74" s="24"/>
      <c r="FL74" s="24"/>
      <c r="FM74" s="24"/>
    </row>
    <row r="75" spans="1:169">
      <c r="A75" s="714"/>
      <c r="B75" s="716"/>
      <c r="C75" s="716"/>
      <c r="D75" s="719"/>
      <c r="E75" s="722"/>
      <c r="F75" s="729"/>
      <c r="G75" s="648"/>
      <c r="H75" s="736"/>
      <c r="I75" s="734"/>
      <c r="J75" s="734"/>
      <c r="K75" s="734"/>
      <c r="L75" s="749"/>
      <c r="M75" s="748"/>
      <c r="N75" s="781"/>
      <c r="O75" s="24"/>
    </row>
    <row r="76" spans="1:169">
      <c r="A76" s="714"/>
      <c r="B76" s="716"/>
      <c r="C76" s="716"/>
      <c r="D76" s="719"/>
      <c r="E76" s="722"/>
      <c r="F76" s="729"/>
      <c r="G76" s="648"/>
      <c r="H76" s="736"/>
      <c r="I76" s="734"/>
      <c r="J76" s="734"/>
      <c r="K76" s="734"/>
      <c r="L76" s="749"/>
      <c r="M76" s="748"/>
      <c r="N76" s="781"/>
      <c r="O76" s="24"/>
    </row>
    <row r="77" spans="1:169">
      <c r="A77" s="714"/>
      <c r="B77" s="716"/>
      <c r="C77" s="716"/>
      <c r="D77" s="719"/>
      <c r="E77" s="722"/>
      <c r="F77" s="729"/>
      <c r="G77" s="648"/>
      <c r="H77" s="736"/>
      <c r="I77" s="734"/>
      <c r="J77" s="734"/>
      <c r="K77" s="734"/>
      <c r="L77" s="749"/>
      <c r="M77" s="748"/>
      <c r="N77" s="781"/>
      <c r="O77" s="24"/>
    </row>
    <row r="78" spans="1:169">
      <c r="A78" s="714"/>
      <c r="B78" s="716"/>
      <c r="C78" s="716"/>
      <c r="D78" s="719"/>
      <c r="E78" s="722"/>
      <c r="F78" s="729"/>
      <c r="G78" s="648"/>
      <c r="H78" s="736"/>
      <c r="I78" s="734"/>
      <c r="J78" s="734"/>
      <c r="K78" s="734"/>
      <c r="L78" s="749"/>
      <c r="M78" s="748"/>
      <c r="N78" s="781"/>
      <c r="O78" s="24"/>
    </row>
    <row r="79" spans="1:169" ht="15.75" customHeight="1">
      <c r="A79" s="715"/>
      <c r="B79" s="717"/>
      <c r="C79" s="717"/>
      <c r="D79" s="720"/>
      <c r="E79" s="723"/>
      <c r="F79" s="730"/>
      <c r="G79" s="657"/>
      <c r="H79" s="778"/>
      <c r="I79" s="780"/>
      <c r="J79" s="734"/>
      <c r="K79" s="734"/>
      <c r="L79" s="749"/>
      <c r="M79" s="761"/>
      <c r="N79" s="781"/>
      <c r="O79" s="24"/>
    </row>
  </sheetData>
  <mergeCells count="115">
    <mergeCell ref="A1:B2"/>
    <mergeCell ref="C1:J3"/>
    <mergeCell ref="K1:M3"/>
    <mergeCell ref="A4:B4"/>
    <mergeCell ref="C4:M4"/>
    <mergeCell ref="A5:B5"/>
    <mergeCell ref="C5:M5"/>
    <mergeCell ref="A9:G9"/>
    <mergeCell ref="A10:A19"/>
    <mergeCell ref="B10:B19"/>
    <mergeCell ref="C10:C19"/>
    <mergeCell ref="D10:D19"/>
    <mergeCell ref="E10:E19"/>
    <mergeCell ref="F10:F19"/>
    <mergeCell ref="G10:G19"/>
    <mergeCell ref="A6:B6"/>
    <mergeCell ref="C6:M6"/>
    <mergeCell ref="A7:C7"/>
    <mergeCell ref="D7:F7"/>
    <mergeCell ref="G7:G8"/>
    <mergeCell ref="H7:H8"/>
    <mergeCell ref="I7:J7"/>
    <mergeCell ref="K7:L7"/>
    <mergeCell ref="M7:M8"/>
    <mergeCell ref="N10:N19"/>
    <mergeCell ref="A20:A29"/>
    <mergeCell ref="B20:B29"/>
    <mergeCell ref="C20:C29"/>
    <mergeCell ref="D20:D29"/>
    <mergeCell ref="E20:E29"/>
    <mergeCell ref="F20:F29"/>
    <mergeCell ref="G20:G29"/>
    <mergeCell ref="H20:H29"/>
    <mergeCell ref="I20:I29"/>
    <mergeCell ref="H10:H19"/>
    <mergeCell ref="I10:I19"/>
    <mergeCell ref="J10:J19"/>
    <mergeCell ref="K10:K19"/>
    <mergeCell ref="L10:L19"/>
    <mergeCell ref="M10:M19"/>
    <mergeCell ref="J20:J29"/>
    <mergeCell ref="K20:K29"/>
    <mergeCell ref="L20:L29"/>
    <mergeCell ref="M20:M29"/>
    <mergeCell ref="N20:N29"/>
    <mergeCell ref="A30:A39"/>
    <mergeCell ref="B30:B39"/>
    <mergeCell ref="C30:C39"/>
    <mergeCell ref="D30:D39"/>
    <mergeCell ref="E30:E39"/>
    <mergeCell ref="L30:L39"/>
    <mergeCell ref="M30:M39"/>
    <mergeCell ref="N30:N39"/>
    <mergeCell ref="A40:A49"/>
    <mergeCell ref="B40:B49"/>
    <mergeCell ref="C40:C49"/>
    <mergeCell ref="D40:D49"/>
    <mergeCell ref="E40:E49"/>
    <mergeCell ref="F40:F49"/>
    <mergeCell ref="G40:G49"/>
    <mergeCell ref="F30:F39"/>
    <mergeCell ref="G30:G39"/>
    <mergeCell ref="H30:H39"/>
    <mergeCell ref="I30:I39"/>
    <mergeCell ref="J30:J39"/>
    <mergeCell ref="K30:K39"/>
    <mergeCell ref="N40:N49"/>
    <mergeCell ref="H40:H49"/>
    <mergeCell ref="I40:I49"/>
    <mergeCell ref="A50:A59"/>
    <mergeCell ref="B50:B59"/>
    <mergeCell ref="C50:C59"/>
    <mergeCell ref="D50:D59"/>
    <mergeCell ref="E50:E59"/>
    <mergeCell ref="F50:F59"/>
    <mergeCell ref="G50:G59"/>
    <mergeCell ref="H50:H59"/>
    <mergeCell ref="I50:I59"/>
    <mergeCell ref="J40:J49"/>
    <mergeCell ref="K40:K49"/>
    <mergeCell ref="L40:L49"/>
    <mergeCell ref="M40:M49"/>
    <mergeCell ref="J50:J59"/>
    <mergeCell ref="K50:K59"/>
    <mergeCell ref="L50:L59"/>
    <mergeCell ref="M50:M59"/>
    <mergeCell ref="N50:N59"/>
    <mergeCell ref="A60:A69"/>
    <mergeCell ref="B60:B69"/>
    <mergeCell ref="C60:C69"/>
    <mergeCell ref="D60:D69"/>
    <mergeCell ref="E60:E69"/>
    <mergeCell ref="A70:A79"/>
    <mergeCell ref="B70:B79"/>
    <mergeCell ref="C70:C79"/>
    <mergeCell ref="D70:D79"/>
    <mergeCell ref="E70:E79"/>
    <mergeCell ref="F70:F79"/>
    <mergeCell ref="G70:G79"/>
    <mergeCell ref="F60:F69"/>
    <mergeCell ref="G60:G69"/>
    <mergeCell ref="N70:N79"/>
    <mergeCell ref="H70:H79"/>
    <mergeCell ref="I70:I79"/>
    <mergeCell ref="J70:J79"/>
    <mergeCell ref="K70:K79"/>
    <mergeCell ref="L70:L79"/>
    <mergeCell ref="M70:M79"/>
    <mergeCell ref="L60:L69"/>
    <mergeCell ref="M60:M69"/>
    <mergeCell ref="N60:N69"/>
    <mergeCell ref="H60:H69"/>
    <mergeCell ref="I60:I69"/>
    <mergeCell ref="J60:J69"/>
    <mergeCell ref="K60:K69"/>
  </mergeCells>
  <conditionalFormatting sqref="A7:B7">
    <cfRule type="containsText" dxfId="135" priority="65" operator="containsText" text="3- Moderado">
      <formula>NOT(ISERROR(SEARCH("3- Moderado",A7)))</formula>
    </cfRule>
    <cfRule type="containsText" dxfId="134" priority="66" operator="containsText" text="6- Moderado">
      <formula>NOT(ISERROR(SEARCH("6- Moderado",A7)))</formula>
    </cfRule>
    <cfRule type="containsText" dxfId="133" priority="67" operator="containsText" text="4- Moderado">
      <formula>NOT(ISERROR(SEARCH("4- Moderado",A7)))</formula>
    </cfRule>
    <cfRule type="containsText" dxfId="132" priority="68" operator="containsText" text="3- Bajo">
      <formula>NOT(ISERROR(SEARCH("3- Bajo",A7)))</formula>
    </cfRule>
    <cfRule type="containsText" dxfId="131" priority="69" operator="containsText" text="4- Bajo">
      <formula>NOT(ISERROR(SEARCH("4- Bajo",A7)))</formula>
    </cfRule>
    <cfRule type="containsText" dxfId="130" priority="70" operator="containsText" text="1- Bajo">
      <formula>NOT(ISERROR(SEARCH("1- Bajo",A7)))</formula>
    </cfRule>
  </conditionalFormatting>
  <conditionalFormatting sqref="A10:E10 A20:E20">
    <cfRule type="containsText" dxfId="129" priority="59" operator="containsText" text="3- Moderado">
      <formula>NOT(ISERROR(SEARCH("3- Moderado",A10)))</formula>
    </cfRule>
    <cfRule type="containsText" dxfId="128" priority="60" operator="containsText" text="6- Moderado">
      <formula>NOT(ISERROR(SEARCH("6- Moderado",A10)))</formula>
    </cfRule>
    <cfRule type="containsText" dxfId="127" priority="61" operator="containsText" text="4- Moderado">
      <formula>NOT(ISERROR(SEARCH("4- Moderado",A10)))</formula>
    </cfRule>
    <cfRule type="containsText" dxfId="126" priority="62" operator="containsText" text="3- Bajo">
      <formula>NOT(ISERROR(SEARCH("3- Bajo",A10)))</formula>
    </cfRule>
    <cfRule type="containsText" dxfId="125" priority="63" operator="containsText" text="4- Bajo">
      <formula>NOT(ISERROR(SEARCH("4- Bajo",A10)))</formula>
    </cfRule>
    <cfRule type="containsText" dxfId="124" priority="64" operator="containsText" text="1- Bajo">
      <formula>NOT(ISERROR(SEARCH("1- Bajo",A10)))</formula>
    </cfRule>
  </conditionalFormatting>
  <conditionalFormatting sqref="A30:E30">
    <cfRule type="containsText" dxfId="123" priority="46" operator="containsText" text="3- Moderado">
      <formula>NOT(ISERROR(SEARCH("3- Moderado",A30)))</formula>
    </cfRule>
    <cfRule type="containsText" dxfId="122" priority="47" operator="containsText" text="6- Moderado">
      <formula>NOT(ISERROR(SEARCH("6- Moderado",A30)))</formula>
    </cfRule>
    <cfRule type="containsText" dxfId="121" priority="48" operator="containsText" text="4- Moderado">
      <formula>NOT(ISERROR(SEARCH("4- Moderado",A30)))</formula>
    </cfRule>
    <cfRule type="containsText" dxfId="120" priority="49" operator="containsText" text="3- Bajo">
      <formula>NOT(ISERROR(SEARCH("3- Bajo",A30)))</formula>
    </cfRule>
    <cfRule type="containsText" dxfId="119" priority="50" operator="containsText" text="4- Bajo">
      <formula>NOT(ISERROR(SEARCH("4- Bajo",A30)))</formula>
    </cfRule>
    <cfRule type="containsText" dxfId="118" priority="51" operator="containsText" text="1- Bajo">
      <formula>NOT(ISERROR(SEARCH("1- Bajo",A30)))</formula>
    </cfRule>
  </conditionalFormatting>
  <conditionalFormatting sqref="A40:B40 D40:E40">
    <cfRule type="containsText" dxfId="117" priority="39" operator="containsText" text="3- Moderado">
      <formula>NOT(ISERROR(SEARCH("3- Moderado",A40)))</formula>
    </cfRule>
    <cfRule type="containsText" dxfId="116" priority="40" operator="containsText" text="6- Moderado">
      <formula>NOT(ISERROR(SEARCH("6- Moderado",A40)))</formula>
    </cfRule>
    <cfRule type="containsText" dxfId="115" priority="41" operator="containsText" text="4- Moderado">
      <formula>NOT(ISERROR(SEARCH("4- Moderado",A40)))</formula>
    </cfRule>
    <cfRule type="containsText" dxfId="114" priority="42" operator="containsText" text="3- Bajo">
      <formula>NOT(ISERROR(SEARCH("3- Bajo",A40)))</formula>
    </cfRule>
    <cfRule type="containsText" dxfId="113" priority="43" operator="containsText" text="4- Bajo">
      <formula>NOT(ISERROR(SEARCH("4- Bajo",A40)))</formula>
    </cfRule>
    <cfRule type="containsText" dxfId="112" priority="44" operator="containsText" text="1- Bajo">
      <formula>NOT(ISERROR(SEARCH("1- Bajo",A40)))</formula>
    </cfRule>
  </conditionalFormatting>
  <conditionalFormatting sqref="A50:E50 A60 A70">
    <cfRule type="containsText" dxfId="111" priority="29" operator="containsText" text="3- Moderado">
      <formula>NOT(ISERROR(SEARCH("3- Moderado",A50)))</formula>
    </cfRule>
    <cfRule type="containsText" dxfId="110" priority="30" operator="containsText" text="6- Moderado">
      <formula>NOT(ISERROR(SEARCH("6- Moderado",A50)))</formula>
    </cfRule>
    <cfRule type="containsText" dxfId="109" priority="31" operator="containsText" text="4- Moderado">
      <formula>NOT(ISERROR(SEARCH("4- Moderado",A50)))</formula>
    </cfRule>
    <cfRule type="containsText" dxfId="108" priority="32" operator="containsText" text="3- Bajo">
      <formula>NOT(ISERROR(SEARCH("3- Bajo",A50)))</formula>
    </cfRule>
    <cfRule type="containsText" dxfId="107" priority="33" operator="containsText" text="4- Bajo">
      <formula>NOT(ISERROR(SEARCH("4- Bajo",A50)))</formula>
    </cfRule>
    <cfRule type="containsText" dxfId="106" priority="34" operator="containsText" text="1- Bajo">
      <formula>NOT(ISERROR(SEARCH("1- Bajo",A50)))</formula>
    </cfRule>
  </conditionalFormatting>
  <conditionalFormatting sqref="B60:E60">
    <cfRule type="containsText" dxfId="105" priority="13" operator="containsText" text="3- Moderado">
      <formula>NOT(ISERROR(SEARCH("3- Moderado",B60)))</formula>
    </cfRule>
    <cfRule type="containsText" dxfId="104" priority="14" operator="containsText" text="6- Moderado">
      <formula>NOT(ISERROR(SEARCH("6- Moderado",B60)))</formula>
    </cfRule>
    <cfRule type="containsText" dxfId="103" priority="15" operator="containsText" text="4- Moderado">
      <formula>NOT(ISERROR(SEARCH("4- Moderado",B60)))</formula>
    </cfRule>
    <cfRule type="containsText" dxfId="102" priority="16" operator="containsText" text="3- Bajo">
      <formula>NOT(ISERROR(SEARCH("3- Bajo",B60)))</formula>
    </cfRule>
    <cfRule type="containsText" dxfId="101" priority="17" operator="containsText" text="4- Bajo">
      <formula>NOT(ISERROR(SEARCH("4- Bajo",B60)))</formula>
    </cfRule>
    <cfRule type="containsText" dxfId="100" priority="18" operator="containsText" text="1- Bajo">
      <formula>NOT(ISERROR(SEARCH("1- Bajo",B60)))</formula>
    </cfRule>
  </conditionalFormatting>
  <conditionalFormatting sqref="B70:E70">
    <cfRule type="containsText" dxfId="99" priority="7" operator="containsText" text="3- Moderado">
      <formula>NOT(ISERROR(SEARCH("3- Moderado",B70)))</formula>
    </cfRule>
    <cfRule type="containsText" dxfId="98" priority="8" operator="containsText" text="6- Moderado">
      <formula>NOT(ISERROR(SEARCH("6- Moderado",B70)))</formula>
    </cfRule>
    <cfRule type="containsText" dxfId="97" priority="9" operator="containsText" text="4- Moderado">
      <formula>NOT(ISERROR(SEARCH("4- Moderado",B70)))</formula>
    </cfRule>
    <cfRule type="containsText" dxfId="96" priority="10" operator="containsText" text="3- Bajo">
      <formula>NOT(ISERROR(SEARCH("3- Bajo",B70)))</formula>
    </cfRule>
    <cfRule type="containsText" dxfId="95" priority="11" operator="containsText" text="4- Bajo">
      <formula>NOT(ISERROR(SEARCH("4- Bajo",B70)))</formula>
    </cfRule>
    <cfRule type="containsText" dxfId="94" priority="12" operator="containsText" text="1- Bajo">
      <formula>NOT(ISERROR(SEARCH("1- Bajo",B70)))</formula>
    </cfRule>
  </conditionalFormatting>
  <conditionalFormatting sqref="C8:F8">
    <cfRule type="containsText" dxfId="93" priority="53" operator="containsText" text="3- Moderado">
      <formula>NOT(ISERROR(SEARCH("3- Moderado",C8)))</formula>
    </cfRule>
    <cfRule type="containsText" dxfId="92" priority="54" operator="containsText" text="6- Moderado">
      <formula>NOT(ISERROR(SEARCH("6- Moderado",C8)))</formula>
    </cfRule>
    <cfRule type="containsText" dxfId="91" priority="55" operator="containsText" text="4- Moderado">
      <formula>NOT(ISERROR(SEARCH("4- Moderado",C8)))</formula>
    </cfRule>
    <cfRule type="containsText" dxfId="90" priority="56" operator="containsText" text="3- Bajo">
      <formula>NOT(ISERROR(SEARCH("3- Bajo",C8)))</formula>
    </cfRule>
    <cfRule type="containsText" dxfId="89" priority="57" operator="containsText" text="4- Bajo">
      <formula>NOT(ISERROR(SEARCH("4- Bajo",C8)))</formula>
    </cfRule>
    <cfRule type="containsText" dxfId="88" priority="58" operator="containsText" text="1- Bajo">
      <formula>NOT(ISERROR(SEARCH("1- Bajo",C8)))</formula>
    </cfRule>
  </conditionalFormatting>
  <conditionalFormatting sqref="D10:D79">
    <cfRule type="containsText" dxfId="87" priority="23" operator="containsText" text="Muy Alta">
      <formula>NOT(ISERROR(SEARCH("Muy Alta",D10)))</formula>
    </cfRule>
    <cfRule type="containsText" dxfId="86" priority="24" operator="containsText" text="Alta">
      <formula>NOT(ISERROR(SEARCH("Alta",D10)))</formula>
    </cfRule>
    <cfRule type="containsText" dxfId="85" priority="25" operator="containsText" text="Baja">
      <formula>NOT(ISERROR(SEARCH("Baja",D10)))</formula>
    </cfRule>
    <cfRule type="containsText" dxfId="84" priority="26" operator="containsText" text="Muy Baja">
      <formula>NOT(ISERROR(SEARCH("Muy Baja",D10)))</formula>
    </cfRule>
    <cfRule type="containsText" dxfId="83" priority="28" operator="containsText" text="Media">
      <formula>NOT(ISERROR(SEARCH("Media",D10)))</formula>
    </cfRule>
  </conditionalFormatting>
  <conditionalFormatting sqref="E10:E79">
    <cfRule type="containsText" dxfId="82" priority="19" operator="containsText" text="Catastrófico">
      <formula>NOT(ISERROR(SEARCH("Catastrófico",E10)))</formula>
    </cfRule>
    <cfRule type="containsText" dxfId="81" priority="20" operator="containsText" text="Mayor">
      <formula>NOT(ISERROR(SEARCH("Mayor",E10)))</formula>
    </cfRule>
    <cfRule type="containsText" dxfId="80" priority="21" operator="containsText" text="Menor">
      <formula>NOT(ISERROR(SEARCH("Menor",E10)))</formula>
    </cfRule>
    <cfRule type="containsText" dxfId="79" priority="22" operator="containsText" text="Leve">
      <formula>NOT(ISERROR(SEARCH("Leve",E10)))</formula>
    </cfRule>
  </conditionalFormatting>
  <conditionalFormatting sqref="E10:F79">
    <cfRule type="containsText" dxfId="78" priority="27" operator="containsText" text="Moderado">
      <formula>NOT(ISERROR(SEARCH("Moderado",E10)))</formula>
    </cfRule>
  </conditionalFormatting>
  <conditionalFormatting sqref="F10:F29">
    <cfRule type="colorScale" priority="71">
      <colorScale>
        <cfvo type="min"/>
        <cfvo type="max"/>
        <color rgb="FFFF7128"/>
        <color rgb="FFFFEF9C"/>
      </colorScale>
    </cfRule>
  </conditionalFormatting>
  <conditionalFormatting sqref="F10:F79">
    <cfRule type="containsText" dxfId="77" priority="35" operator="containsText" text="Bajo">
      <formula>NOT(ISERROR(SEARCH("Bajo",F10)))</formula>
    </cfRule>
    <cfRule type="containsText" dxfId="76" priority="36" operator="containsText" text="Moderado">
      <formula>NOT(ISERROR(SEARCH("Moderado",F10)))</formula>
    </cfRule>
    <cfRule type="containsText" dxfId="75" priority="37" operator="containsText" text="Alto">
      <formula>NOT(ISERROR(SEARCH("Alto",F10)))</formula>
    </cfRule>
    <cfRule type="containsText" dxfId="74" priority="38" operator="containsText" text="Extremo">
      <formula>NOT(ISERROR(SEARCH("Extremo",F10)))</formula>
    </cfRule>
  </conditionalFormatting>
  <conditionalFormatting sqref="F30:F39">
    <cfRule type="colorScale" priority="52">
      <colorScale>
        <cfvo type="min"/>
        <cfvo type="max"/>
        <color rgb="FFFF7128"/>
        <color rgb="FFFFEF9C"/>
      </colorScale>
    </cfRule>
  </conditionalFormatting>
  <conditionalFormatting sqref="F40:F49">
    <cfRule type="colorScale" priority="45">
      <colorScale>
        <cfvo type="min"/>
        <cfvo type="max"/>
        <color rgb="FFFF7128"/>
        <color rgb="FFFFEF9C"/>
      </colorScale>
    </cfRule>
  </conditionalFormatting>
  <conditionalFormatting sqref="F50:F79">
    <cfRule type="colorScale" priority="72">
      <colorScale>
        <cfvo type="min"/>
        <cfvo type="max"/>
        <color rgb="FFFF7128"/>
        <color rgb="FFFFEF9C"/>
      </colorScale>
    </cfRule>
  </conditionalFormatting>
  <conditionalFormatting sqref="C40">
    <cfRule type="containsText" dxfId="73" priority="1" operator="containsText" text="3- Moderado">
      <formula>NOT(ISERROR(SEARCH("3- Moderado",C40)))</formula>
    </cfRule>
    <cfRule type="containsText" dxfId="72" priority="2" operator="containsText" text="6- Moderado">
      <formula>NOT(ISERROR(SEARCH("6- Moderado",C40)))</formula>
    </cfRule>
    <cfRule type="containsText" dxfId="71" priority="3" operator="containsText" text="4- Moderado">
      <formula>NOT(ISERROR(SEARCH("4- Moderado",C40)))</formula>
    </cfRule>
    <cfRule type="containsText" dxfId="70" priority="4" operator="containsText" text="3- Bajo">
      <formula>NOT(ISERROR(SEARCH("3- Bajo",C40)))</formula>
    </cfRule>
    <cfRule type="containsText" dxfId="69" priority="5" operator="containsText" text="4- Bajo">
      <formula>NOT(ISERROR(SEARCH("4- Bajo",C40)))</formula>
    </cfRule>
    <cfRule type="containsText" dxfId="68" priority="6" operator="containsText" text="1- Bajo">
      <formula>NOT(ISERROR(SEARCH("1- Bajo",C40)))</formula>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F0EE3E6F-AACA-43CE-9EF3-2CC0AA1DD474}"/>
    <dataValidation allowBlank="1" showInputMessage="1" showErrorMessage="1" prompt="Describir las actividades que se van a desarrollar para el proyecto" sqref="H7" xr:uid="{E7CB5C12-1C19-447E-9CBD-CFC094DF6C9D}"/>
    <dataValidation allowBlank="1" showInputMessage="1" showErrorMessage="1" prompt="Seleccionar si el responsable es el responsable de las acciones es el nivel central" sqref="I7:I8" xr:uid="{9AB44AAD-3E34-4A9B-A76F-68C569074D89}"/>
    <dataValidation allowBlank="1" showInputMessage="1" showErrorMessage="1" prompt="seleccionar si el responsable de ejecutar las acciones es el nivel central" sqref="J8" xr:uid="{BBE6807B-80EF-4131-B9D5-7978841BCA10}"/>
  </dataValidations>
  <hyperlinks>
    <hyperlink ref="N70:N79" r:id="rId1" display="Evidencia" xr:uid="{E2809379-FB30-43A9-8917-15F2E4368509}"/>
    <hyperlink ref="N20:N29" r:id="rId2" display="Evidencia" xr:uid="{2381692A-A678-47D3-A323-D3186C999537}"/>
    <hyperlink ref="N30:N39" r:id="rId3" display="Evidencia" xr:uid="{BFDE0F9A-9E75-4223-84AE-468AE78A975D}"/>
    <hyperlink ref="N40:N49" r:id="rId4" display="Evidencia" xr:uid="{A43494DB-28D9-4C2D-8E5F-EE6A80B12B50}"/>
    <hyperlink ref="N50:N59" r:id="rId5" display="Evidencia" xr:uid="{73927AD7-BBE0-4CF5-9E78-FE7C90FB1632}"/>
    <hyperlink ref="N60:N69" r:id="rId6" display="Evidencia" xr:uid="{D9D6AFBA-FDDF-407C-8753-F5785DA5A566}"/>
  </hyperlink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drawing r:id="rId7"/>
  <extLst>
    <ext xmlns:x14="http://schemas.microsoft.com/office/spreadsheetml/2009/9/main" uri="{CCE6A557-97BC-4b89-ADB6-D9C93CAAB3DF}">
      <x14:dataValidations xmlns:xm="http://schemas.microsoft.com/office/excel/2006/main" count="1">
        <x14:dataValidation type="list" allowBlank="1" showInputMessage="1" showErrorMessage="1" xr:uid="{3AB1E847-F2DD-4F9A-9F9F-2D81B0D08E4C}">
          <x14:formula1>
            <xm:f>'9- Matriz de Calor '!$S$8:$S$11</xm:f>
          </x14:formula1>
          <xm:sqref>G10:G79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E086C-9381-40D5-BFCF-A817677C5EF7}">
  <sheetPr>
    <tabColor theme="7" tint="0.39997558519241921"/>
    <pageSetUpPr fitToPage="1"/>
  </sheetPr>
  <dimension ref="A1:JK79"/>
  <sheetViews>
    <sheetView showGridLines="0" tabSelected="1" zoomScale="60" zoomScaleNormal="60" workbookViewId="0">
      <selection activeCell="M70" sqref="M70:M79"/>
    </sheetView>
  </sheetViews>
  <sheetFormatPr defaultColWidth="11.42578125" defaultRowHeight="15"/>
  <cols>
    <col min="1" max="1" width="18.42578125" style="5" customWidth="1"/>
    <col min="2" max="2" width="35.85546875" style="5" customWidth="1"/>
    <col min="3" max="3" width="40.28515625" customWidth="1"/>
    <col min="4" max="4" width="16.85546875" style="68" customWidth="1"/>
    <col min="5" max="5" width="18.5703125" style="17" customWidth="1"/>
    <col min="6" max="6" width="18.28515625" style="17" bestFit="1" customWidth="1"/>
    <col min="7" max="7" width="18.28515625" bestFit="1" customWidth="1"/>
    <col min="8" max="8" width="32.7109375" customWidth="1"/>
    <col min="9" max="9" width="16.5703125" customWidth="1"/>
    <col min="10" max="10" width="14.28515625" customWidth="1"/>
    <col min="11" max="11" width="17.7109375" customWidth="1"/>
    <col min="12" max="12" width="20.5703125" customWidth="1"/>
    <col min="13" max="13" width="48.28515625" customWidth="1"/>
    <col min="14" max="169" width="11.42578125" style="2"/>
  </cols>
  <sheetData>
    <row r="1" spans="1:271" s="9" customFormat="1" ht="16.5" customHeight="1">
      <c r="A1" s="740"/>
      <c r="B1" s="741"/>
      <c r="C1" s="744"/>
      <c r="D1" s="744"/>
      <c r="E1" s="744"/>
      <c r="F1" s="744"/>
      <c r="G1" s="744"/>
      <c r="H1" s="744"/>
      <c r="I1" s="744"/>
      <c r="J1" s="745"/>
      <c r="K1" s="739"/>
      <c r="L1" s="739"/>
      <c r="M1" s="739"/>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c r="IW1" s="8"/>
      <c r="IX1" s="8"/>
      <c r="IY1" s="8"/>
      <c r="IZ1" s="8"/>
      <c r="JA1" s="8"/>
      <c r="JB1" s="8"/>
      <c r="JC1" s="8"/>
      <c r="JD1" s="8"/>
      <c r="JE1" s="8"/>
      <c r="JF1" s="8"/>
      <c r="JG1" s="8"/>
      <c r="JH1" s="8"/>
      <c r="JI1" s="8"/>
      <c r="JJ1" s="8"/>
      <c r="JK1" s="8"/>
    </row>
    <row r="2" spans="1:271" s="9" customFormat="1" ht="92.25" customHeight="1">
      <c r="A2" s="742"/>
      <c r="B2" s="743"/>
      <c r="C2" s="746"/>
      <c r="D2" s="746"/>
      <c r="E2" s="746"/>
      <c r="F2" s="746"/>
      <c r="G2" s="746"/>
      <c r="H2" s="746"/>
      <c r="I2" s="746"/>
      <c r="J2" s="747"/>
      <c r="K2" s="739"/>
      <c r="L2" s="739"/>
      <c r="M2" s="739"/>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row>
    <row r="3" spans="1:271" s="9" customFormat="1" ht="3" customHeight="1">
      <c r="A3" s="1"/>
      <c r="B3" s="1"/>
      <c r="C3" s="746"/>
      <c r="D3" s="746"/>
      <c r="E3" s="746"/>
      <c r="F3" s="746"/>
      <c r="G3" s="746"/>
      <c r="H3" s="746"/>
      <c r="I3" s="746"/>
      <c r="J3" s="747"/>
      <c r="K3" s="739"/>
      <c r="L3" s="739"/>
      <c r="M3" s="739"/>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c r="JI3" s="8"/>
      <c r="JJ3" s="8"/>
      <c r="JK3" s="8"/>
    </row>
    <row r="4" spans="1:271" s="9" customFormat="1" ht="40.9" customHeight="1">
      <c r="A4" s="667" t="s">
        <v>291</v>
      </c>
      <c r="B4" s="667"/>
      <c r="C4" s="680" t="s">
        <v>2</v>
      </c>
      <c r="D4" s="680"/>
      <c r="E4" s="680"/>
      <c r="F4" s="680"/>
      <c r="G4" s="680"/>
      <c r="H4" s="680"/>
      <c r="I4" s="680"/>
      <c r="J4" s="680"/>
      <c r="K4" s="680"/>
      <c r="L4" s="680"/>
      <c r="M4" s="680"/>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c r="JI4" s="8"/>
      <c r="JJ4" s="8"/>
      <c r="JK4" s="8"/>
    </row>
    <row r="5" spans="1:271" s="9" customFormat="1" ht="62.45" customHeight="1">
      <c r="A5" s="667" t="s">
        <v>292</v>
      </c>
      <c r="B5" s="667"/>
      <c r="C5" s="675" t="s">
        <v>293</v>
      </c>
      <c r="D5" s="675"/>
      <c r="E5" s="675"/>
      <c r="F5" s="675"/>
      <c r="G5" s="675"/>
      <c r="H5" s="675"/>
      <c r="I5" s="675"/>
      <c r="J5" s="675"/>
      <c r="K5" s="675"/>
      <c r="L5" s="675"/>
      <c r="M5" s="675"/>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c r="IX5" s="8"/>
      <c r="IY5" s="8"/>
      <c r="IZ5" s="8"/>
      <c r="JA5" s="8"/>
      <c r="JB5" s="8"/>
      <c r="JC5" s="8"/>
      <c r="JD5" s="8"/>
      <c r="JE5" s="8"/>
      <c r="JF5" s="8"/>
      <c r="JG5" s="8"/>
      <c r="JH5" s="8"/>
      <c r="JI5" s="8"/>
      <c r="JJ5" s="8"/>
      <c r="JK5" s="8"/>
    </row>
    <row r="6" spans="1:271" s="9" customFormat="1" ht="40.9" customHeight="1">
      <c r="A6" s="667" t="s">
        <v>294</v>
      </c>
      <c r="B6" s="667"/>
      <c r="C6" s="772" t="s">
        <v>374</v>
      </c>
      <c r="D6" s="773"/>
      <c r="E6" s="773"/>
      <c r="F6" s="773"/>
      <c r="G6" s="773"/>
      <c r="H6" s="773"/>
      <c r="I6" s="773"/>
      <c r="J6" s="773"/>
      <c r="K6" s="773"/>
      <c r="L6" s="773"/>
      <c r="M6" s="774"/>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row>
    <row r="7" spans="1:271" s="13" customFormat="1" ht="40.5" customHeight="1">
      <c r="A7" s="767" t="s">
        <v>547</v>
      </c>
      <c r="B7" s="768"/>
      <c r="C7" s="769"/>
      <c r="D7" s="770" t="s">
        <v>548</v>
      </c>
      <c r="E7" s="770"/>
      <c r="F7" s="770"/>
      <c r="G7" s="771" t="s">
        <v>549</v>
      </c>
      <c r="H7" s="762" t="s">
        <v>550</v>
      </c>
      <c r="I7" s="764" t="s">
        <v>551</v>
      </c>
      <c r="J7" s="765"/>
      <c r="K7" s="764" t="s">
        <v>552</v>
      </c>
      <c r="L7" s="765"/>
      <c r="M7" s="766" t="s">
        <v>584</v>
      </c>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row>
    <row r="8" spans="1:271" s="14" customFormat="1" ht="108" customHeight="1">
      <c r="A8" s="25" t="s">
        <v>41</v>
      </c>
      <c r="B8" s="25" t="s">
        <v>233</v>
      </c>
      <c r="C8" s="25" t="s">
        <v>235</v>
      </c>
      <c r="D8" s="18" t="s">
        <v>245</v>
      </c>
      <c r="E8" s="18" t="s">
        <v>554</v>
      </c>
      <c r="F8" s="18" t="s">
        <v>555</v>
      </c>
      <c r="G8" s="771"/>
      <c r="H8" s="763"/>
      <c r="I8" s="19" t="s">
        <v>556</v>
      </c>
      <c r="J8" s="19" t="s">
        <v>557</v>
      </c>
      <c r="K8" s="19" t="s">
        <v>558</v>
      </c>
      <c r="L8" s="19" t="s">
        <v>559</v>
      </c>
      <c r="M8" s="766"/>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row>
    <row r="9" spans="1:271" s="15" customFormat="1" ht="21.75" customHeight="1">
      <c r="A9" s="751"/>
      <c r="B9" s="752"/>
      <c r="C9" s="752"/>
      <c r="D9" s="752"/>
      <c r="E9" s="752"/>
      <c r="F9" s="752"/>
      <c r="G9" s="752"/>
      <c r="H9" s="20"/>
      <c r="I9" s="20"/>
      <c r="J9" s="20"/>
      <c r="K9" s="20"/>
      <c r="L9" s="20"/>
      <c r="M9" s="20"/>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row>
    <row r="10" spans="1:271" s="16" customFormat="1" ht="15" customHeight="1">
      <c r="A10" s="753">
        <f>'7- Mapa Final'!A10</f>
        <v>1</v>
      </c>
      <c r="B10" s="754" t="str">
        <f>'7- Mapa Final'!B10</f>
        <v>Efectuar el reparto judicial sin el cumplimiento de los requisitos.
(GESTION DE REPARTO)</v>
      </c>
      <c r="C10" s="754" t="str">
        <f>'7- Mapa Final'!C10</f>
        <v>No realizar el reparto o no hacerlo siguiendo el procedimiento establecido</v>
      </c>
      <c r="D10" s="775" t="str">
        <f>'7- Mapa Final'!J10</f>
        <v>Muy Baja - 1</v>
      </c>
      <c r="E10" s="776" t="str">
        <f>'7- Mapa Final'!K10</f>
        <v>Leve - 1</v>
      </c>
      <c r="F10" s="756" t="str">
        <f>'7- Mapa Final'!M10</f>
        <v>Bajo - 1</v>
      </c>
      <c r="G10" s="647" t="s">
        <v>444</v>
      </c>
      <c r="H10" s="733" t="s">
        <v>560</v>
      </c>
      <c r="I10" s="733"/>
      <c r="J10" s="733" t="s">
        <v>561</v>
      </c>
      <c r="K10" s="735">
        <v>45292</v>
      </c>
      <c r="L10" s="785">
        <v>45565</v>
      </c>
      <c r="M10" s="789" t="s">
        <v>585</v>
      </c>
      <c r="N10" s="793" t="s">
        <v>563</v>
      </c>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4"/>
      <c r="DX10" s="24"/>
      <c r="DY10" s="24"/>
      <c r="DZ10" s="24"/>
      <c r="EA10" s="24"/>
      <c r="EB10" s="24"/>
      <c r="EC10" s="24"/>
      <c r="ED10" s="24"/>
      <c r="EE10" s="24"/>
      <c r="EF10" s="24"/>
      <c r="EG10" s="24"/>
      <c r="EH10" s="24"/>
      <c r="EI10" s="24"/>
      <c r="EJ10" s="24"/>
      <c r="EK10" s="24"/>
      <c r="EL10" s="24"/>
      <c r="EM10" s="24"/>
      <c r="EN10" s="24"/>
      <c r="EO10" s="24"/>
      <c r="EP10" s="24"/>
      <c r="EQ10" s="24"/>
      <c r="ER10" s="24"/>
      <c r="ES10" s="24"/>
      <c r="ET10" s="24"/>
      <c r="EU10" s="24"/>
      <c r="EV10" s="24"/>
      <c r="EW10" s="24"/>
      <c r="EX10" s="24"/>
      <c r="EY10" s="24"/>
      <c r="EZ10" s="24"/>
      <c r="FA10" s="24"/>
      <c r="FB10" s="24"/>
      <c r="FC10" s="24"/>
      <c r="FD10" s="24"/>
      <c r="FE10" s="24"/>
      <c r="FF10" s="24"/>
      <c r="FG10" s="24"/>
      <c r="FH10" s="24"/>
      <c r="FI10" s="24"/>
      <c r="FJ10" s="24"/>
      <c r="FK10" s="24"/>
      <c r="FL10" s="24"/>
      <c r="FM10" s="24"/>
    </row>
    <row r="11" spans="1:271" s="16" customFormat="1" ht="13.5" customHeight="1">
      <c r="A11" s="714"/>
      <c r="B11" s="716"/>
      <c r="C11" s="716"/>
      <c r="D11" s="719"/>
      <c r="E11" s="722"/>
      <c r="F11" s="729"/>
      <c r="G11" s="648"/>
      <c r="H11" s="734"/>
      <c r="I11" s="734"/>
      <c r="J11" s="734"/>
      <c r="K11" s="734"/>
      <c r="L11" s="749"/>
      <c r="M11" s="727"/>
      <c r="N11" s="793"/>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c r="DL11" s="24"/>
      <c r="DM11" s="24"/>
      <c r="DN11" s="24"/>
      <c r="DO11" s="24"/>
      <c r="DP11" s="24"/>
      <c r="DQ11" s="24"/>
      <c r="DR11" s="24"/>
      <c r="DS11" s="24"/>
      <c r="DT11" s="24"/>
      <c r="DU11" s="24"/>
      <c r="DV11" s="24"/>
      <c r="DW11" s="24"/>
      <c r="DX11" s="24"/>
      <c r="DY11" s="24"/>
      <c r="DZ11" s="24"/>
      <c r="EA11" s="24"/>
      <c r="EB11" s="24"/>
      <c r="EC11" s="24"/>
      <c r="ED11" s="24"/>
      <c r="EE11" s="24"/>
      <c r="EF11" s="24"/>
      <c r="EG11" s="24"/>
      <c r="EH11" s="24"/>
      <c r="EI11" s="24"/>
      <c r="EJ11" s="24"/>
      <c r="EK11" s="24"/>
      <c r="EL11" s="24"/>
      <c r="EM11" s="24"/>
      <c r="EN11" s="24"/>
      <c r="EO11" s="24"/>
      <c r="EP11" s="24"/>
      <c r="EQ11" s="24"/>
      <c r="ER11" s="24"/>
      <c r="ES11" s="24"/>
      <c r="ET11" s="24"/>
      <c r="EU11" s="24"/>
      <c r="EV11" s="24"/>
      <c r="EW11" s="24"/>
      <c r="EX11" s="24"/>
      <c r="EY11" s="24"/>
      <c r="EZ11" s="24"/>
      <c r="FA11" s="24"/>
      <c r="FB11" s="24"/>
      <c r="FC11" s="24"/>
      <c r="FD11" s="24"/>
      <c r="FE11" s="24"/>
      <c r="FF11" s="24"/>
      <c r="FG11" s="24"/>
      <c r="FH11" s="24"/>
      <c r="FI11" s="24"/>
      <c r="FJ11" s="24"/>
      <c r="FK11" s="24"/>
      <c r="FL11" s="24"/>
      <c r="FM11" s="24"/>
    </row>
    <row r="12" spans="1:271" s="16" customFormat="1" ht="13.5" customHeight="1">
      <c r="A12" s="714"/>
      <c r="B12" s="716"/>
      <c r="C12" s="716"/>
      <c r="D12" s="719"/>
      <c r="E12" s="722"/>
      <c r="F12" s="729"/>
      <c r="G12" s="648"/>
      <c r="H12" s="734"/>
      <c r="I12" s="734"/>
      <c r="J12" s="734"/>
      <c r="K12" s="734"/>
      <c r="L12" s="749"/>
      <c r="M12" s="727"/>
      <c r="N12" s="793"/>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c r="EP12" s="24"/>
      <c r="EQ12" s="24"/>
      <c r="ER12" s="24"/>
      <c r="ES12" s="24"/>
      <c r="ET12" s="24"/>
      <c r="EU12" s="24"/>
      <c r="EV12" s="24"/>
      <c r="EW12" s="24"/>
      <c r="EX12" s="24"/>
      <c r="EY12" s="24"/>
      <c r="EZ12" s="24"/>
      <c r="FA12" s="24"/>
      <c r="FB12" s="24"/>
      <c r="FC12" s="24"/>
      <c r="FD12" s="24"/>
      <c r="FE12" s="24"/>
      <c r="FF12" s="24"/>
      <c r="FG12" s="24"/>
      <c r="FH12" s="24"/>
      <c r="FI12" s="24"/>
      <c r="FJ12" s="24"/>
      <c r="FK12" s="24"/>
      <c r="FL12" s="24"/>
      <c r="FM12" s="24"/>
    </row>
    <row r="13" spans="1:271" s="16" customFormat="1" ht="13.5" customHeight="1">
      <c r="A13" s="714"/>
      <c r="B13" s="716"/>
      <c r="C13" s="716"/>
      <c r="D13" s="719"/>
      <c r="E13" s="722"/>
      <c r="F13" s="729"/>
      <c r="G13" s="648"/>
      <c r="H13" s="734"/>
      <c r="I13" s="734"/>
      <c r="J13" s="734"/>
      <c r="K13" s="734"/>
      <c r="L13" s="749"/>
      <c r="M13" s="727"/>
      <c r="N13" s="793"/>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c r="DV13" s="24"/>
      <c r="DW13" s="24"/>
      <c r="DX13" s="24"/>
      <c r="DY13" s="24"/>
      <c r="DZ13" s="24"/>
      <c r="EA13" s="24"/>
      <c r="EB13" s="24"/>
      <c r="EC13" s="24"/>
      <c r="ED13" s="24"/>
      <c r="EE13" s="24"/>
      <c r="EF13" s="24"/>
      <c r="EG13" s="24"/>
      <c r="EH13" s="24"/>
      <c r="EI13" s="24"/>
      <c r="EJ13" s="24"/>
      <c r="EK13" s="24"/>
      <c r="EL13" s="24"/>
      <c r="EM13" s="24"/>
      <c r="EN13" s="24"/>
      <c r="EO13" s="24"/>
      <c r="EP13" s="24"/>
      <c r="EQ13" s="24"/>
      <c r="ER13" s="24"/>
      <c r="ES13" s="24"/>
      <c r="ET13" s="24"/>
      <c r="EU13" s="24"/>
      <c r="EV13" s="24"/>
      <c r="EW13" s="24"/>
      <c r="EX13" s="24"/>
      <c r="EY13" s="24"/>
      <c r="EZ13" s="24"/>
      <c r="FA13" s="24"/>
      <c r="FB13" s="24"/>
      <c r="FC13" s="24"/>
      <c r="FD13" s="24"/>
      <c r="FE13" s="24"/>
      <c r="FF13" s="24"/>
      <c r="FG13" s="24"/>
      <c r="FH13" s="24"/>
      <c r="FI13" s="24"/>
      <c r="FJ13" s="24"/>
      <c r="FK13" s="24"/>
      <c r="FL13" s="24"/>
      <c r="FM13" s="24"/>
    </row>
    <row r="14" spans="1:271" s="16" customFormat="1" ht="13.5" customHeight="1">
      <c r="A14" s="714"/>
      <c r="B14" s="716"/>
      <c r="C14" s="716"/>
      <c r="D14" s="719"/>
      <c r="E14" s="722"/>
      <c r="F14" s="729"/>
      <c r="G14" s="648"/>
      <c r="H14" s="734"/>
      <c r="I14" s="734"/>
      <c r="J14" s="734"/>
      <c r="K14" s="734"/>
      <c r="L14" s="749"/>
      <c r="M14" s="727"/>
      <c r="N14" s="793"/>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c r="FE14" s="24"/>
      <c r="FF14" s="24"/>
      <c r="FG14" s="24"/>
      <c r="FH14" s="24"/>
      <c r="FI14" s="24"/>
      <c r="FJ14" s="24"/>
      <c r="FK14" s="24"/>
      <c r="FL14" s="24"/>
      <c r="FM14" s="24"/>
    </row>
    <row r="15" spans="1:271" s="16" customFormat="1" ht="13.5" customHeight="1">
      <c r="A15" s="714"/>
      <c r="B15" s="716"/>
      <c r="C15" s="716"/>
      <c r="D15" s="719"/>
      <c r="E15" s="722"/>
      <c r="F15" s="729"/>
      <c r="G15" s="648"/>
      <c r="H15" s="734"/>
      <c r="I15" s="734"/>
      <c r="J15" s="734"/>
      <c r="K15" s="734"/>
      <c r="L15" s="749"/>
      <c r="M15" s="727"/>
      <c r="N15" s="793"/>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row>
    <row r="16" spans="1:271" s="16" customFormat="1" ht="13.5" customHeight="1">
      <c r="A16" s="714"/>
      <c r="B16" s="716"/>
      <c r="C16" s="716"/>
      <c r="D16" s="719"/>
      <c r="E16" s="722"/>
      <c r="F16" s="729"/>
      <c r="G16" s="648"/>
      <c r="H16" s="734"/>
      <c r="I16" s="734"/>
      <c r="J16" s="734"/>
      <c r="K16" s="734"/>
      <c r="L16" s="749"/>
      <c r="M16" s="727"/>
      <c r="N16" s="793"/>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4"/>
      <c r="FC16" s="24"/>
      <c r="FD16" s="24"/>
      <c r="FE16" s="24"/>
      <c r="FF16" s="24"/>
      <c r="FG16" s="24"/>
      <c r="FH16" s="24"/>
      <c r="FI16" s="24"/>
      <c r="FJ16" s="24"/>
      <c r="FK16" s="24"/>
      <c r="FL16" s="24"/>
      <c r="FM16" s="24"/>
    </row>
    <row r="17" spans="1:169" s="16" customFormat="1" ht="13.5" customHeight="1">
      <c r="A17" s="714"/>
      <c r="B17" s="716"/>
      <c r="C17" s="716"/>
      <c r="D17" s="719"/>
      <c r="E17" s="722"/>
      <c r="F17" s="729"/>
      <c r="G17" s="648"/>
      <c r="H17" s="734"/>
      <c r="I17" s="734"/>
      <c r="J17" s="734"/>
      <c r="K17" s="734"/>
      <c r="L17" s="749"/>
      <c r="M17" s="727"/>
      <c r="N17" s="793"/>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row>
    <row r="18" spans="1:169" s="16" customFormat="1" ht="13.5" customHeight="1">
      <c r="A18" s="714"/>
      <c r="B18" s="716"/>
      <c r="C18" s="716"/>
      <c r="D18" s="719"/>
      <c r="E18" s="722"/>
      <c r="F18" s="729"/>
      <c r="G18" s="648"/>
      <c r="H18" s="734"/>
      <c r="I18" s="734"/>
      <c r="J18" s="734"/>
      <c r="K18" s="734"/>
      <c r="L18" s="749"/>
      <c r="M18" s="727"/>
      <c r="N18" s="793"/>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row>
    <row r="19" spans="1:169" s="16" customFormat="1" ht="21.75" customHeight="1">
      <c r="A19" s="714"/>
      <c r="B19" s="716"/>
      <c r="C19" s="716"/>
      <c r="D19" s="719"/>
      <c r="E19" s="722"/>
      <c r="F19" s="729"/>
      <c r="G19" s="648"/>
      <c r="H19" s="734"/>
      <c r="I19" s="734"/>
      <c r="J19" s="734"/>
      <c r="K19" s="734"/>
      <c r="L19" s="749"/>
      <c r="M19" s="727"/>
      <c r="N19" s="793"/>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row>
    <row r="20" spans="1:169" s="16" customFormat="1" ht="12.75" customHeight="1">
      <c r="A20" s="714">
        <f>'7- Mapa Final'!A20</f>
        <v>2</v>
      </c>
      <c r="B20" s="716" t="str">
        <f>'7- Mapa Final'!B20</f>
        <v xml:space="preserve"> Efectuar Citaciones/Comunicaciones/Notificaciones que no cumplan con los requisitos
(GESTION DE CO/CI/NO)</v>
      </c>
      <c r="C20" s="716" t="str">
        <f>'7- Mapa Final'!C20</f>
        <v xml:space="preserve">No tramitar las Citaciones/Comunicaciones/Notificaciones, no hacerlo oportunamente o no aplicar la normatividad </v>
      </c>
      <c r="D20" s="718" t="str">
        <f>'7- Mapa Final'!J20</f>
        <v>Muy Baja - 1</v>
      </c>
      <c r="E20" s="721" t="str">
        <f>'7- Mapa Final'!K20</f>
        <v>Leve - 1</v>
      </c>
      <c r="F20" s="729" t="str">
        <f>'7- Mapa Final'!M20</f>
        <v>Bajo - 1</v>
      </c>
      <c r="G20" s="647" t="s">
        <v>444</v>
      </c>
      <c r="H20" s="736" t="s">
        <v>564</v>
      </c>
      <c r="I20" s="734"/>
      <c r="J20" s="733" t="s">
        <v>561</v>
      </c>
      <c r="K20" s="735">
        <v>45292</v>
      </c>
      <c r="L20" s="785">
        <v>45565</v>
      </c>
      <c r="M20" s="789" t="s">
        <v>586</v>
      </c>
      <c r="N20" s="786" t="s">
        <v>563</v>
      </c>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row>
    <row r="21" spans="1:169" s="16" customFormat="1" ht="12.75" customHeight="1">
      <c r="A21" s="714"/>
      <c r="B21" s="716"/>
      <c r="C21" s="716"/>
      <c r="D21" s="719"/>
      <c r="E21" s="722"/>
      <c r="F21" s="729"/>
      <c r="G21" s="648"/>
      <c r="H21" s="736"/>
      <c r="I21" s="734"/>
      <c r="J21" s="734"/>
      <c r="K21" s="734"/>
      <c r="L21" s="749"/>
      <c r="M21" s="727"/>
      <c r="N21" s="786"/>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c r="ED21" s="24"/>
      <c r="EE21" s="24"/>
      <c r="EF21" s="24"/>
      <c r="EG21" s="24"/>
      <c r="EH21" s="24"/>
      <c r="EI21" s="24"/>
      <c r="EJ21" s="24"/>
      <c r="EK21" s="24"/>
      <c r="EL21" s="24"/>
      <c r="EM21" s="24"/>
      <c r="EN21" s="24"/>
      <c r="EO21" s="24"/>
      <c r="EP21" s="24"/>
      <c r="EQ21" s="24"/>
      <c r="ER21" s="24"/>
      <c r="ES21" s="24"/>
      <c r="ET21" s="24"/>
      <c r="EU21" s="24"/>
      <c r="EV21" s="24"/>
      <c r="EW21" s="24"/>
      <c r="EX21" s="24"/>
      <c r="EY21" s="24"/>
      <c r="EZ21" s="24"/>
      <c r="FA21" s="24"/>
      <c r="FB21" s="24"/>
      <c r="FC21" s="24"/>
      <c r="FD21" s="24"/>
      <c r="FE21" s="24"/>
      <c r="FF21" s="24"/>
      <c r="FG21" s="24"/>
      <c r="FH21" s="24"/>
      <c r="FI21" s="24"/>
      <c r="FJ21" s="24"/>
      <c r="FK21" s="24"/>
      <c r="FL21" s="24"/>
      <c r="FM21" s="24"/>
    </row>
    <row r="22" spans="1:169" s="16" customFormat="1" ht="12.75" customHeight="1">
      <c r="A22" s="714"/>
      <c r="B22" s="716"/>
      <c r="C22" s="716"/>
      <c r="D22" s="719"/>
      <c r="E22" s="722"/>
      <c r="F22" s="729"/>
      <c r="G22" s="648"/>
      <c r="H22" s="736"/>
      <c r="I22" s="734"/>
      <c r="J22" s="734"/>
      <c r="K22" s="734"/>
      <c r="L22" s="749"/>
      <c r="M22" s="727"/>
      <c r="N22" s="786"/>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c r="DL22" s="24"/>
      <c r="DM22" s="24"/>
      <c r="DN22" s="24"/>
      <c r="DO22" s="24"/>
      <c r="DP22" s="24"/>
      <c r="DQ22" s="24"/>
      <c r="DR22" s="24"/>
      <c r="DS22" s="24"/>
      <c r="DT22" s="24"/>
      <c r="DU22" s="24"/>
      <c r="DV22" s="24"/>
      <c r="DW22" s="24"/>
      <c r="DX22" s="24"/>
      <c r="DY22" s="24"/>
      <c r="DZ22" s="24"/>
      <c r="EA22" s="24"/>
      <c r="EB22" s="24"/>
      <c r="EC22" s="24"/>
      <c r="ED22" s="24"/>
      <c r="EE22" s="24"/>
      <c r="EF22" s="24"/>
      <c r="EG22" s="24"/>
      <c r="EH22" s="24"/>
      <c r="EI22" s="24"/>
      <c r="EJ22" s="24"/>
      <c r="EK22" s="24"/>
      <c r="EL22" s="24"/>
      <c r="EM22" s="24"/>
      <c r="EN22" s="24"/>
      <c r="EO22" s="24"/>
      <c r="EP22" s="24"/>
      <c r="EQ22" s="24"/>
      <c r="ER22" s="24"/>
      <c r="ES22" s="24"/>
      <c r="ET22" s="24"/>
      <c r="EU22" s="24"/>
      <c r="EV22" s="24"/>
      <c r="EW22" s="24"/>
      <c r="EX22" s="24"/>
      <c r="EY22" s="24"/>
      <c r="EZ22" s="24"/>
      <c r="FA22" s="24"/>
      <c r="FB22" s="24"/>
      <c r="FC22" s="24"/>
      <c r="FD22" s="24"/>
      <c r="FE22" s="24"/>
      <c r="FF22" s="24"/>
      <c r="FG22" s="24"/>
      <c r="FH22" s="24"/>
      <c r="FI22" s="24"/>
      <c r="FJ22" s="24"/>
      <c r="FK22" s="24"/>
      <c r="FL22" s="24"/>
      <c r="FM22" s="24"/>
    </row>
    <row r="23" spans="1:169" s="16" customFormat="1" ht="12.75" customHeight="1">
      <c r="A23" s="714"/>
      <c r="B23" s="716"/>
      <c r="C23" s="716"/>
      <c r="D23" s="719"/>
      <c r="E23" s="722"/>
      <c r="F23" s="729"/>
      <c r="G23" s="648"/>
      <c r="H23" s="736"/>
      <c r="I23" s="734"/>
      <c r="J23" s="734"/>
      <c r="K23" s="734"/>
      <c r="L23" s="749"/>
      <c r="M23" s="727"/>
      <c r="N23" s="786"/>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c r="DL23" s="24"/>
      <c r="DM23" s="24"/>
      <c r="DN23" s="24"/>
      <c r="DO23" s="24"/>
      <c r="DP23" s="24"/>
      <c r="DQ23" s="24"/>
      <c r="DR23" s="24"/>
      <c r="DS23" s="24"/>
      <c r="DT23" s="24"/>
      <c r="DU23" s="24"/>
      <c r="DV23" s="24"/>
      <c r="DW23" s="24"/>
      <c r="DX23" s="24"/>
      <c r="DY23" s="24"/>
      <c r="DZ23" s="24"/>
      <c r="EA23" s="24"/>
      <c r="EB23" s="24"/>
      <c r="EC23" s="24"/>
      <c r="ED23" s="24"/>
      <c r="EE23" s="24"/>
      <c r="EF23" s="24"/>
      <c r="EG23" s="24"/>
      <c r="EH23" s="24"/>
      <c r="EI23" s="24"/>
      <c r="EJ23" s="24"/>
      <c r="EK23" s="24"/>
      <c r="EL23" s="24"/>
      <c r="EM23" s="24"/>
      <c r="EN23" s="24"/>
      <c r="EO23" s="24"/>
      <c r="EP23" s="24"/>
      <c r="EQ23" s="24"/>
      <c r="ER23" s="24"/>
      <c r="ES23" s="24"/>
      <c r="ET23" s="24"/>
      <c r="EU23" s="24"/>
      <c r="EV23" s="24"/>
      <c r="EW23" s="24"/>
      <c r="EX23" s="24"/>
      <c r="EY23" s="24"/>
      <c r="EZ23" s="24"/>
      <c r="FA23" s="24"/>
      <c r="FB23" s="24"/>
      <c r="FC23" s="24"/>
      <c r="FD23" s="24"/>
      <c r="FE23" s="24"/>
      <c r="FF23" s="24"/>
      <c r="FG23" s="24"/>
      <c r="FH23" s="24"/>
      <c r="FI23" s="24"/>
      <c r="FJ23" s="24"/>
      <c r="FK23" s="24"/>
      <c r="FL23" s="24"/>
      <c r="FM23" s="24"/>
    </row>
    <row r="24" spans="1:169" s="16" customFormat="1" ht="13.5" customHeight="1">
      <c r="A24" s="714"/>
      <c r="B24" s="716"/>
      <c r="C24" s="716"/>
      <c r="D24" s="719"/>
      <c r="E24" s="722"/>
      <c r="F24" s="729"/>
      <c r="G24" s="648"/>
      <c r="H24" s="736"/>
      <c r="I24" s="734"/>
      <c r="J24" s="734"/>
      <c r="K24" s="734"/>
      <c r="L24" s="749"/>
      <c r="M24" s="727"/>
      <c r="N24" s="786"/>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4"/>
      <c r="DQ24" s="24"/>
      <c r="DR24" s="24"/>
      <c r="DS24" s="24"/>
      <c r="DT24" s="24"/>
      <c r="DU24" s="24"/>
      <c r="DV24" s="24"/>
      <c r="DW24" s="24"/>
      <c r="DX24" s="24"/>
      <c r="DY24" s="24"/>
      <c r="DZ24" s="24"/>
      <c r="EA24" s="24"/>
      <c r="EB24" s="24"/>
      <c r="EC24" s="24"/>
      <c r="ED24" s="24"/>
      <c r="EE24" s="24"/>
      <c r="EF24" s="24"/>
      <c r="EG24" s="24"/>
      <c r="EH24" s="24"/>
      <c r="EI24" s="24"/>
      <c r="EJ24" s="24"/>
      <c r="EK24" s="24"/>
      <c r="EL24" s="24"/>
      <c r="EM24" s="24"/>
      <c r="EN24" s="24"/>
      <c r="EO24" s="24"/>
      <c r="EP24" s="24"/>
      <c r="EQ24" s="24"/>
      <c r="ER24" s="24"/>
      <c r="ES24" s="24"/>
      <c r="ET24" s="24"/>
      <c r="EU24" s="24"/>
      <c r="EV24" s="24"/>
      <c r="EW24" s="24"/>
      <c r="EX24" s="24"/>
      <c r="EY24" s="24"/>
      <c r="EZ24" s="24"/>
      <c r="FA24" s="24"/>
      <c r="FB24" s="24"/>
      <c r="FC24" s="24"/>
      <c r="FD24" s="24"/>
      <c r="FE24" s="24"/>
      <c r="FF24" s="24"/>
      <c r="FG24" s="24"/>
      <c r="FH24" s="24"/>
      <c r="FI24" s="24"/>
      <c r="FJ24" s="24"/>
      <c r="FK24" s="24"/>
      <c r="FL24" s="24"/>
      <c r="FM24" s="24"/>
    </row>
    <row r="25" spans="1:169">
      <c r="A25" s="714"/>
      <c r="B25" s="716"/>
      <c r="C25" s="716"/>
      <c r="D25" s="719"/>
      <c r="E25" s="722"/>
      <c r="F25" s="729"/>
      <c r="G25" s="648"/>
      <c r="H25" s="736"/>
      <c r="I25" s="734"/>
      <c r="J25" s="734"/>
      <c r="K25" s="734"/>
      <c r="L25" s="749"/>
      <c r="M25" s="727"/>
      <c r="N25" s="786"/>
      <c r="O25" s="24"/>
    </row>
    <row r="26" spans="1:169">
      <c r="A26" s="714"/>
      <c r="B26" s="716"/>
      <c r="C26" s="716"/>
      <c r="D26" s="719"/>
      <c r="E26" s="722"/>
      <c r="F26" s="729"/>
      <c r="G26" s="648"/>
      <c r="H26" s="736"/>
      <c r="I26" s="734"/>
      <c r="J26" s="734"/>
      <c r="K26" s="734"/>
      <c r="L26" s="749"/>
      <c r="M26" s="727"/>
      <c r="N26" s="786"/>
      <c r="O26" s="24"/>
    </row>
    <row r="27" spans="1:169">
      <c r="A27" s="714"/>
      <c r="B27" s="716"/>
      <c r="C27" s="716"/>
      <c r="D27" s="719"/>
      <c r="E27" s="722"/>
      <c r="F27" s="729"/>
      <c r="G27" s="648"/>
      <c r="H27" s="736"/>
      <c r="I27" s="734"/>
      <c r="J27" s="734"/>
      <c r="K27" s="734"/>
      <c r="L27" s="749"/>
      <c r="M27" s="727"/>
      <c r="N27" s="786"/>
      <c r="O27" s="24"/>
    </row>
    <row r="28" spans="1:169">
      <c r="A28" s="714"/>
      <c r="B28" s="716"/>
      <c r="C28" s="716"/>
      <c r="D28" s="719"/>
      <c r="E28" s="722"/>
      <c r="F28" s="729"/>
      <c r="G28" s="648"/>
      <c r="H28" s="736"/>
      <c r="I28" s="734"/>
      <c r="J28" s="734"/>
      <c r="K28" s="734"/>
      <c r="L28" s="749"/>
      <c r="M28" s="727"/>
      <c r="N28" s="786"/>
      <c r="O28" s="24"/>
    </row>
    <row r="29" spans="1:169">
      <c r="A29" s="714"/>
      <c r="B29" s="716"/>
      <c r="C29" s="716"/>
      <c r="D29" s="719"/>
      <c r="E29" s="722"/>
      <c r="F29" s="729"/>
      <c r="G29" s="648"/>
      <c r="H29" s="736"/>
      <c r="I29" s="734"/>
      <c r="J29" s="734"/>
      <c r="K29" s="734"/>
      <c r="L29" s="749"/>
      <c r="M29" s="727"/>
      <c r="N29" s="792"/>
      <c r="O29" s="24"/>
    </row>
    <row r="30" spans="1:169" s="16" customFormat="1" ht="12.75" customHeight="1">
      <c r="A30" s="714">
        <f>'7- Mapa Final'!A30</f>
        <v>3</v>
      </c>
      <c r="B30" s="716" t="str">
        <f>'7- Mapa Final'!B30</f>
        <v>Incumplimiento en la gestión de solicitudes para la programación de audiencias o hacerlo sin cumplir los requisitos
(GESTION DE AUDIENCIAS)</v>
      </c>
      <c r="C30" s="716" t="str">
        <f>'7- Mapa Final'!C30</f>
        <v>No atender la solicitud del despacho judicial en dirección a gestionar -en sujeción a la normativa- las planillas para notificación de audiencias</v>
      </c>
      <c r="D30" s="718" t="str">
        <f>'7- Mapa Final'!J30</f>
        <v>Muy Baja - 1</v>
      </c>
      <c r="E30" s="721" t="str">
        <f>'7- Mapa Final'!K30</f>
        <v>Leve - 1</v>
      </c>
      <c r="F30" s="729" t="str">
        <f>'7- Mapa Final'!M30</f>
        <v>Bajo - 1</v>
      </c>
      <c r="G30" s="647" t="s">
        <v>444</v>
      </c>
      <c r="H30" s="736" t="s">
        <v>566</v>
      </c>
      <c r="I30" s="734"/>
      <c r="J30" s="733" t="s">
        <v>561</v>
      </c>
      <c r="K30" s="735">
        <v>45292</v>
      </c>
      <c r="L30" s="785">
        <v>45565</v>
      </c>
      <c r="M30" s="791" t="s">
        <v>587</v>
      </c>
      <c r="N30" s="796" t="s">
        <v>563</v>
      </c>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24"/>
      <c r="ET30" s="24"/>
      <c r="EU30" s="24"/>
      <c r="EV30" s="24"/>
      <c r="EW30" s="24"/>
      <c r="EX30" s="24"/>
      <c r="EY30" s="24"/>
      <c r="EZ30" s="24"/>
      <c r="FA30" s="24"/>
      <c r="FB30" s="24"/>
      <c r="FC30" s="24"/>
      <c r="FD30" s="24"/>
      <c r="FE30" s="24"/>
      <c r="FF30" s="24"/>
      <c r="FG30" s="24"/>
      <c r="FH30" s="24"/>
      <c r="FI30" s="24"/>
      <c r="FJ30" s="24"/>
      <c r="FK30" s="24"/>
      <c r="FL30" s="24"/>
      <c r="FM30" s="24"/>
    </row>
    <row r="31" spans="1:169" s="16" customFormat="1" ht="12.75" customHeight="1">
      <c r="A31" s="714"/>
      <c r="B31" s="716"/>
      <c r="C31" s="716"/>
      <c r="D31" s="719"/>
      <c r="E31" s="722"/>
      <c r="F31" s="729"/>
      <c r="G31" s="648"/>
      <c r="H31" s="736"/>
      <c r="I31" s="734"/>
      <c r="J31" s="734"/>
      <c r="K31" s="734"/>
      <c r="L31" s="749"/>
      <c r="M31" s="794"/>
      <c r="N31" s="796"/>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4"/>
      <c r="EX31" s="24"/>
      <c r="EY31" s="24"/>
      <c r="EZ31" s="24"/>
      <c r="FA31" s="24"/>
      <c r="FB31" s="24"/>
      <c r="FC31" s="24"/>
      <c r="FD31" s="24"/>
      <c r="FE31" s="24"/>
      <c r="FF31" s="24"/>
      <c r="FG31" s="24"/>
      <c r="FH31" s="24"/>
      <c r="FI31" s="24"/>
      <c r="FJ31" s="24"/>
      <c r="FK31" s="24"/>
      <c r="FL31" s="24"/>
      <c r="FM31" s="24"/>
    </row>
    <row r="32" spans="1:169" s="16" customFormat="1" ht="12.75" customHeight="1">
      <c r="A32" s="714"/>
      <c r="B32" s="716"/>
      <c r="C32" s="716"/>
      <c r="D32" s="719"/>
      <c r="E32" s="722"/>
      <c r="F32" s="729"/>
      <c r="G32" s="648"/>
      <c r="H32" s="736"/>
      <c r="I32" s="734"/>
      <c r="J32" s="734"/>
      <c r="K32" s="734"/>
      <c r="L32" s="749"/>
      <c r="M32" s="794"/>
      <c r="N32" s="796"/>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row>
    <row r="33" spans="1:169" s="16" customFormat="1" ht="12.75" customHeight="1">
      <c r="A33" s="714"/>
      <c r="B33" s="716"/>
      <c r="C33" s="716"/>
      <c r="D33" s="719"/>
      <c r="E33" s="722"/>
      <c r="F33" s="729"/>
      <c r="G33" s="648"/>
      <c r="H33" s="736"/>
      <c r="I33" s="734"/>
      <c r="J33" s="734"/>
      <c r="K33" s="734"/>
      <c r="L33" s="749"/>
      <c r="M33" s="794"/>
      <c r="N33" s="796"/>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row>
    <row r="34" spans="1:169" s="16" customFormat="1" ht="13.5" customHeight="1">
      <c r="A34" s="714"/>
      <c r="B34" s="716"/>
      <c r="C34" s="716"/>
      <c r="D34" s="719"/>
      <c r="E34" s="722"/>
      <c r="F34" s="729"/>
      <c r="G34" s="648"/>
      <c r="H34" s="736"/>
      <c r="I34" s="734"/>
      <c r="J34" s="734"/>
      <c r="K34" s="734"/>
      <c r="L34" s="749"/>
      <c r="M34" s="794"/>
      <c r="N34" s="796"/>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row>
    <row r="35" spans="1:169">
      <c r="A35" s="714"/>
      <c r="B35" s="716"/>
      <c r="C35" s="716"/>
      <c r="D35" s="719"/>
      <c r="E35" s="722"/>
      <c r="F35" s="729"/>
      <c r="G35" s="648"/>
      <c r="H35" s="736"/>
      <c r="I35" s="734"/>
      <c r="J35" s="734"/>
      <c r="K35" s="734"/>
      <c r="L35" s="749"/>
      <c r="M35" s="794"/>
      <c r="N35" s="796"/>
      <c r="O35" s="24"/>
    </row>
    <row r="36" spans="1:169">
      <c r="A36" s="714"/>
      <c r="B36" s="716"/>
      <c r="C36" s="716"/>
      <c r="D36" s="719"/>
      <c r="E36" s="722"/>
      <c r="F36" s="729"/>
      <c r="G36" s="648"/>
      <c r="H36" s="736"/>
      <c r="I36" s="734"/>
      <c r="J36" s="734"/>
      <c r="K36" s="734"/>
      <c r="L36" s="749"/>
      <c r="M36" s="794"/>
      <c r="N36" s="796"/>
      <c r="O36" s="24"/>
    </row>
    <row r="37" spans="1:169">
      <c r="A37" s="714"/>
      <c r="B37" s="716"/>
      <c r="C37" s="716"/>
      <c r="D37" s="719"/>
      <c r="E37" s="722"/>
      <c r="F37" s="729"/>
      <c r="G37" s="648"/>
      <c r="H37" s="736"/>
      <c r="I37" s="734"/>
      <c r="J37" s="734"/>
      <c r="K37" s="734"/>
      <c r="L37" s="749"/>
      <c r="M37" s="794"/>
      <c r="N37" s="796"/>
      <c r="O37" s="24"/>
    </row>
    <row r="38" spans="1:169">
      <c r="A38" s="714"/>
      <c r="B38" s="716"/>
      <c r="C38" s="716"/>
      <c r="D38" s="719"/>
      <c r="E38" s="722"/>
      <c r="F38" s="729"/>
      <c r="G38" s="648"/>
      <c r="H38" s="736"/>
      <c r="I38" s="734"/>
      <c r="J38" s="734"/>
      <c r="K38" s="734"/>
      <c r="L38" s="749"/>
      <c r="M38" s="794"/>
      <c r="N38" s="796"/>
      <c r="O38" s="24"/>
    </row>
    <row r="39" spans="1:169">
      <c r="A39" s="714"/>
      <c r="B39" s="716"/>
      <c r="C39" s="716"/>
      <c r="D39" s="719"/>
      <c r="E39" s="722"/>
      <c r="F39" s="729"/>
      <c r="G39" s="648"/>
      <c r="H39" s="737"/>
      <c r="I39" s="738"/>
      <c r="J39" s="738"/>
      <c r="K39" s="738"/>
      <c r="L39" s="750"/>
      <c r="M39" s="795"/>
      <c r="N39" s="796"/>
      <c r="O39" s="24"/>
    </row>
    <row r="40" spans="1:169" s="16" customFormat="1" ht="12.75" customHeight="1">
      <c r="A40" s="714">
        <f>'7- Mapa Final'!A40</f>
        <v>4</v>
      </c>
      <c r="B40" s="716" t="str">
        <f>'7- Mapa Final'!B40</f>
        <v>Vencimiento del termino para resolver una petición
(ATENCIÓN, SERVICIO E INFORMACIÓN AL USUARIO ASIU)</v>
      </c>
      <c r="C40" s="716" t="str">
        <f>'7- Mapa Final'!C40</f>
        <v xml:space="preserve">Dar respuesta a una PQRSF, después del término legal establecido para ello.
</v>
      </c>
      <c r="D40" s="718" t="str">
        <f>'7- Mapa Final'!J40</f>
        <v>Muy Baja - 1</v>
      </c>
      <c r="E40" s="721" t="str">
        <f>'7- Mapa Final'!K40</f>
        <v>Leve - 1</v>
      </c>
      <c r="F40" s="729" t="str">
        <f>'7- Mapa Final'!M40</f>
        <v>Bajo - 1</v>
      </c>
      <c r="G40" s="731" t="s">
        <v>444</v>
      </c>
      <c r="H40" s="727" t="s">
        <v>568</v>
      </c>
      <c r="I40" s="727"/>
      <c r="J40" s="727" t="s">
        <v>561</v>
      </c>
      <c r="K40" s="724">
        <v>45292</v>
      </c>
      <c r="L40" s="797">
        <v>45565</v>
      </c>
      <c r="M40" s="728" t="s">
        <v>588</v>
      </c>
      <c r="N40" s="796" t="s">
        <v>563</v>
      </c>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row>
    <row r="41" spans="1:169" s="16" customFormat="1" ht="12.75" customHeight="1">
      <c r="A41" s="714"/>
      <c r="B41" s="716"/>
      <c r="C41" s="716"/>
      <c r="D41" s="719"/>
      <c r="E41" s="722"/>
      <c r="F41" s="729"/>
      <c r="G41" s="732"/>
      <c r="H41" s="727"/>
      <c r="I41" s="727"/>
      <c r="J41" s="727"/>
      <c r="K41" s="725"/>
      <c r="L41" s="798"/>
      <c r="M41" s="727"/>
      <c r="N41" s="796"/>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row>
    <row r="42" spans="1:169" s="16" customFormat="1" ht="12.75" customHeight="1">
      <c r="A42" s="714"/>
      <c r="B42" s="716"/>
      <c r="C42" s="716"/>
      <c r="D42" s="719"/>
      <c r="E42" s="722"/>
      <c r="F42" s="729"/>
      <c r="G42" s="732"/>
      <c r="H42" s="727"/>
      <c r="I42" s="727"/>
      <c r="J42" s="727"/>
      <c r="K42" s="725"/>
      <c r="L42" s="798"/>
      <c r="M42" s="727"/>
      <c r="N42" s="796"/>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row>
    <row r="43" spans="1:169" s="16" customFormat="1" ht="12.75" customHeight="1">
      <c r="A43" s="714"/>
      <c r="B43" s="716"/>
      <c r="C43" s="716"/>
      <c r="D43" s="719"/>
      <c r="E43" s="722"/>
      <c r="F43" s="729"/>
      <c r="G43" s="732"/>
      <c r="H43" s="727"/>
      <c r="I43" s="727"/>
      <c r="J43" s="727"/>
      <c r="K43" s="725"/>
      <c r="L43" s="798"/>
      <c r="M43" s="727"/>
      <c r="N43" s="796"/>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c r="DK43" s="24"/>
      <c r="DL43" s="24"/>
      <c r="DM43" s="24"/>
      <c r="DN43" s="24"/>
      <c r="DO43" s="24"/>
      <c r="DP43" s="24"/>
      <c r="DQ43" s="24"/>
      <c r="DR43" s="24"/>
      <c r="DS43" s="24"/>
      <c r="DT43" s="24"/>
      <c r="DU43" s="24"/>
      <c r="DV43" s="24"/>
      <c r="DW43" s="24"/>
      <c r="DX43" s="24"/>
      <c r="DY43" s="24"/>
      <c r="DZ43" s="24"/>
      <c r="EA43" s="24"/>
      <c r="EB43" s="24"/>
      <c r="EC43" s="24"/>
      <c r="ED43" s="24"/>
      <c r="EE43" s="24"/>
      <c r="EF43" s="24"/>
      <c r="EG43" s="24"/>
      <c r="EH43" s="24"/>
      <c r="EI43" s="24"/>
      <c r="EJ43" s="24"/>
      <c r="EK43" s="24"/>
      <c r="EL43" s="24"/>
      <c r="EM43" s="24"/>
      <c r="EN43" s="24"/>
      <c r="EO43" s="24"/>
      <c r="EP43" s="24"/>
      <c r="EQ43" s="24"/>
      <c r="ER43" s="24"/>
      <c r="ES43" s="24"/>
      <c r="ET43" s="24"/>
      <c r="EU43" s="24"/>
      <c r="EV43" s="24"/>
      <c r="EW43" s="24"/>
      <c r="EX43" s="24"/>
      <c r="EY43" s="24"/>
      <c r="EZ43" s="24"/>
      <c r="FA43" s="24"/>
      <c r="FB43" s="24"/>
      <c r="FC43" s="24"/>
      <c r="FD43" s="24"/>
      <c r="FE43" s="24"/>
      <c r="FF43" s="24"/>
      <c r="FG43" s="24"/>
      <c r="FH43" s="24"/>
      <c r="FI43" s="24"/>
      <c r="FJ43" s="24"/>
      <c r="FK43" s="24"/>
      <c r="FL43" s="24"/>
      <c r="FM43" s="24"/>
    </row>
    <row r="44" spans="1:169" s="16" customFormat="1" ht="13.5" customHeight="1">
      <c r="A44" s="714"/>
      <c r="B44" s="716"/>
      <c r="C44" s="716"/>
      <c r="D44" s="719"/>
      <c r="E44" s="722"/>
      <c r="F44" s="729"/>
      <c r="G44" s="732"/>
      <c r="H44" s="727"/>
      <c r="I44" s="727"/>
      <c r="J44" s="727"/>
      <c r="K44" s="725"/>
      <c r="L44" s="798"/>
      <c r="M44" s="727"/>
      <c r="N44" s="796"/>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c r="DV44" s="24"/>
      <c r="DW44" s="24"/>
      <c r="DX44" s="24"/>
      <c r="DY44" s="24"/>
      <c r="DZ44" s="24"/>
      <c r="EA44" s="24"/>
      <c r="EB44" s="24"/>
      <c r="EC44" s="24"/>
      <c r="ED44" s="24"/>
      <c r="EE44" s="24"/>
      <c r="EF44" s="24"/>
      <c r="EG44" s="24"/>
      <c r="EH44" s="24"/>
      <c r="EI44" s="24"/>
      <c r="EJ44" s="24"/>
      <c r="EK44" s="24"/>
      <c r="EL44" s="24"/>
      <c r="EM44" s="24"/>
      <c r="EN44" s="24"/>
      <c r="EO44" s="24"/>
      <c r="EP44" s="24"/>
      <c r="EQ44" s="24"/>
      <c r="ER44" s="24"/>
      <c r="ES44" s="24"/>
      <c r="ET44" s="24"/>
      <c r="EU44" s="24"/>
      <c r="EV44" s="24"/>
      <c r="EW44" s="24"/>
      <c r="EX44" s="24"/>
      <c r="EY44" s="24"/>
      <c r="EZ44" s="24"/>
      <c r="FA44" s="24"/>
      <c r="FB44" s="24"/>
      <c r="FC44" s="24"/>
      <c r="FD44" s="24"/>
      <c r="FE44" s="24"/>
      <c r="FF44" s="24"/>
      <c r="FG44" s="24"/>
      <c r="FH44" s="24"/>
      <c r="FI44" s="24"/>
      <c r="FJ44" s="24"/>
      <c r="FK44" s="24"/>
      <c r="FL44" s="24"/>
      <c r="FM44" s="24"/>
    </row>
    <row r="45" spans="1:169">
      <c r="A45" s="714"/>
      <c r="B45" s="716"/>
      <c r="C45" s="716"/>
      <c r="D45" s="719"/>
      <c r="E45" s="722"/>
      <c r="F45" s="729"/>
      <c r="G45" s="732"/>
      <c r="H45" s="727"/>
      <c r="I45" s="727"/>
      <c r="J45" s="727"/>
      <c r="K45" s="725"/>
      <c r="L45" s="798"/>
      <c r="M45" s="727"/>
      <c r="N45" s="796"/>
      <c r="O45" s="24"/>
    </row>
    <row r="46" spans="1:169">
      <c r="A46" s="714"/>
      <c r="B46" s="716"/>
      <c r="C46" s="716"/>
      <c r="D46" s="719"/>
      <c r="E46" s="722"/>
      <c r="F46" s="729"/>
      <c r="G46" s="732"/>
      <c r="H46" s="727"/>
      <c r="I46" s="727"/>
      <c r="J46" s="727"/>
      <c r="K46" s="725"/>
      <c r="L46" s="798"/>
      <c r="M46" s="727"/>
      <c r="N46" s="796"/>
      <c r="O46" s="24"/>
    </row>
    <row r="47" spans="1:169">
      <c r="A47" s="714"/>
      <c r="B47" s="716"/>
      <c r="C47" s="716"/>
      <c r="D47" s="719"/>
      <c r="E47" s="722"/>
      <c r="F47" s="729"/>
      <c r="G47" s="732"/>
      <c r="H47" s="727"/>
      <c r="I47" s="727"/>
      <c r="J47" s="727"/>
      <c r="K47" s="725"/>
      <c r="L47" s="798"/>
      <c r="M47" s="727"/>
      <c r="N47" s="796"/>
      <c r="O47" s="24"/>
    </row>
    <row r="48" spans="1:169">
      <c r="A48" s="714"/>
      <c r="B48" s="716"/>
      <c r="C48" s="716"/>
      <c r="D48" s="719"/>
      <c r="E48" s="722"/>
      <c r="F48" s="729"/>
      <c r="G48" s="732"/>
      <c r="H48" s="727"/>
      <c r="I48" s="727"/>
      <c r="J48" s="727"/>
      <c r="K48" s="725"/>
      <c r="L48" s="798"/>
      <c r="M48" s="727"/>
      <c r="N48" s="796"/>
      <c r="O48" s="24"/>
    </row>
    <row r="49" spans="1:169" ht="38.25" customHeight="1">
      <c r="A49" s="714"/>
      <c r="B49" s="716"/>
      <c r="C49" s="716"/>
      <c r="D49" s="719"/>
      <c r="E49" s="722"/>
      <c r="F49" s="729"/>
      <c r="G49" s="732"/>
      <c r="H49" s="727"/>
      <c r="I49" s="727"/>
      <c r="J49" s="727"/>
      <c r="K49" s="725"/>
      <c r="L49" s="798"/>
      <c r="M49" s="727"/>
      <c r="N49" s="796"/>
      <c r="O49" s="24"/>
    </row>
    <row r="50" spans="1:169" s="16" customFormat="1" ht="12.75" customHeight="1">
      <c r="A50" s="714">
        <v>5</v>
      </c>
      <c r="B50" s="716" t="str">
        <f>'7- Mapa Final'!B50</f>
        <v>No atender las solicitudes de Actualización y/o creación de nuevas funcionalidades de la plataforma tecnológica del CSA
(GESTION TECNOLOGICA)</v>
      </c>
      <c r="C50" s="716" t="str">
        <f>'7- Mapa Final'!C50</f>
        <v xml:space="preserve">No hay claridad y/o disponibilidad de información ni de recursos para atender el requerimiento </v>
      </c>
      <c r="D50" s="718" t="str">
        <f>'7- Mapa Final'!J50</f>
        <v>Muy Baja - 1</v>
      </c>
      <c r="E50" s="721" t="str">
        <f>'7- Mapa Final'!K50</f>
        <v>Leve - 1</v>
      </c>
      <c r="F50" s="729" t="str">
        <f>'7- Mapa Final'!M50</f>
        <v>Bajo - 1</v>
      </c>
      <c r="G50" s="731" t="s">
        <v>444</v>
      </c>
      <c r="H50" s="728" t="s">
        <v>570</v>
      </c>
      <c r="I50" s="727"/>
      <c r="J50" s="727" t="s">
        <v>561</v>
      </c>
      <c r="K50" s="724">
        <v>45292</v>
      </c>
      <c r="L50" s="797">
        <v>45565</v>
      </c>
      <c r="M50" s="799" t="s">
        <v>589</v>
      </c>
      <c r="N50" s="786" t="s">
        <v>563</v>
      </c>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24"/>
      <c r="EE50" s="24"/>
      <c r="EF50" s="24"/>
      <c r="EG50" s="24"/>
      <c r="EH50" s="24"/>
      <c r="EI50" s="24"/>
      <c r="EJ50" s="24"/>
      <c r="EK50" s="24"/>
      <c r="EL50" s="24"/>
      <c r="EM50" s="24"/>
      <c r="EN50" s="24"/>
      <c r="EO50" s="24"/>
      <c r="EP50" s="24"/>
      <c r="EQ50" s="24"/>
      <c r="ER50" s="24"/>
      <c r="ES50" s="24"/>
      <c r="ET50" s="24"/>
      <c r="EU50" s="24"/>
      <c r="EV50" s="24"/>
      <c r="EW50" s="24"/>
      <c r="EX50" s="24"/>
      <c r="EY50" s="24"/>
      <c r="EZ50" s="24"/>
      <c r="FA50" s="24"/>
      <c r="FB50" s="24"/>
      <c r="FC50" s="24"/>
      <c r="FD50" s="24"/>
      <c r="FE50" s="24"/>
      <c r="FF50" s="24"/>
      <c r="FG50" s="24"/>
      <c r="FH50" s="24"/>
      <c r="FI50" s="24"/>
      <c r="FJ50" s="24"/>
      <c r="FK50" s="24"/>
      <c r="FL50" s="24"/>
      <c r="FM50" s="24"/>
    </row>
    <row r="51" spans="1:169" s="16" customFormat="1" ht="12.75" customHeight="1">
      <c r="A51" s="714"/>
      <c r="B51" s="716"/>
      <c r="C51" s="716"/>
      <c r="D51" s="719"/>
      <c r="E51" s="722"/>
      <c r="F51" s="729"/>
      <c r="G51" s="732"/>
      <c r="H51" s="728"/>
      <c r="I51" s="727"/>
      <c r="J51" s="727"/>
      <c r="K51" s="725"/>
      <c r="L51" s="798"/>
      <c r="M51" s="787"/>
      <c r="N51" s="786"/>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c r="DL51" s="24"/>
      <c r="DM51" s="24"/>
      <c r="DN51" s="24"/>
      <c r="DO51" s="24"/>
      <c r="DP51" s="24"/>
      <c r="DQ51" s="24"/>
      <c r="DR51" s="24"/>
      <c r="DS51" s="24"/>
      <c r="DT51" s="24"/>
      <c r="DU51" s="24"/>
      <c r="DV51" s="24"/>
      <c r="DW51" s="24"/>
      <c r="DX51" s="24"/>
      <c r="DY51" s="24"/>
      <c r="DZ51" s="24"/>
      <c r="EA51" s="24"/>
      <c r="EB51" s="24"/>
      <c r="EC51" s="24"/>
      <c r="ED51" s="24"/>
      <c r="EE51" s="24"/>
      <c r="EF51" s="24"/>
      <c r="EG51" s="24"/>
      <c r="EH51" s="24"/>
      <c r="EI51" s="24"/>
      <c r="EJ51" s="24"/>
      <c r="EK51" s="24"/>
      <c r="EL51" s="24"/>
      <c r="EM51" s="24"/>
      <c r="EN51" s="24"/>
      <c r="EO51" s="24"/>
      <c r="EP51" s="24"/>
      <c r="EQ51" s="24"/>
      <c r="ER51" s="24"/>
      <c r="ES51" s="24"/>
      <c r="ET51" s="24"/>
      <c r="EU51" s="24"/>
      <c r="EV51" s="24"/>
      <c r="EW51" s="24"/>
      <c r="EX51" s="24"/>
      <c r="EY51" s="24"/>
      <c r="EZ51" s="24"/>
      <c r="FA51" s="24"/>
      <c r="FB51" s="24"/>
      <c r="FC51" s="24"/>
      <c r="FD51" s="24"/>
      <c r="FE51" s="24"/>
      <c r="FF51" s="24"/>
      <c r="FG51" s="24"/>
      <c r="FH51" s="24"/>
      <c r="FI51" s="24"/>
      <c r="FJ51" s="24"/>
      <c r="FK51" s="24"/>
      <c r="FL51" s="24"/>
      <c r="FM51" s="24"/>
    </row>
    <row r="52" spans="1:169" s="16" customFormat="1" ht="12.75" customHeight="1">
      <c r="A52" s="714"/>
      <c r="B52" s="716"/>
      <c r="C52" s="716"/>
      <c r="D52" s="719"/>
      <c r="E52" s="722"/>
      <c r="F52" s="729"/>
      <c r="G52" s="732"/>
      <c r="H52" s="728"/>
      <c r="I52" s="727"/>
      <c r="J52" s="727"/>
      <c r="K52" s="725"/>
      <c r="L52" s="798"/>
      <c r="M52" s="787"/>
      <c r="N52" s="786"/>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24"/>
      <c r="DY52" s="24"/>
      <c r="DZ52" s="24"/>
      <c r="EA52" s="24"/>
      <c r="EB52" s="24"/>
      <c r="EC52" s="24"/>
      <c r="ED52" s="24"/>
      <c r="EE52" s="24"/>
      <c r="EF52" s="24"/>
      <c r="EG52" s="24"/>
      <c r="EH52" s="24"/>
      <c r="EI52" s="24"/>
      <c r="EJ52" s="24"/>
      <c r="EK52" s="24"/>
      <c r="EL52" s="24"/>
      <c r="EM52" s="24"/>
      <c r="EN52" s="24"/>
      <c r="EO52" s="24"/>
      <c r="EP52" s="24"/>
      <c r="EQ52" s="24"/>
      <c r="ER52" s="24"/>
      <c r="ES52" s="24"/>
      <c r="ET52" s="24"/>
      <c r="EU52" s="24"/>
      <c r="EV52" s="24"/>
      <c r="EW52" s="24"/>
      <c r="EX52" s="24"/>
      <c r="EY52" s="24"/>
      <c r="EZ52" s="24"/>
      <c r="FA52" s="24"/>
      <c r="FB52" s="24"/>
      <c r="FC52" s="24"/>
      <c r="FD52" s="24"/>
      <c r="FE52" s="24"/>
      <c r="FF52" s="24"/>
      <c r="FG52" s="24"/>
      <c r="FH52" s="24"/>
      <c r="FI52" s="24"/>
      <c r="FJ52" s="24"/>
      <c r="FK52" s="24"/>
      <c r="FL52" s="24"/>
      <c r="FM52" s="24"/>
    </row>
    <row r="53" spans="1:169" s="16" customFormat="1" ht="12.75" customHeight="1">
      <c r="A53" s="714"/>
      <c r="B53" s="716"/>
      <c r="C53" s="716"/>
      <c r="D53" s="719"/>
      <c r="E53" s="722"/>
      <c r="F53" s="729"/>
      <c r="G53" s="732"/>
      <c r="H53" s="728"/>
      <c r="I53" s="727"/>
      <c r="J53" s="727"/>
      <c r="K53" s="725"/>
      <c r="L53" s="798"/>
      <c r="M53" s="787"/>
      <c r="N53" s="786"/>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4"/>
      <c r="CL53" s="24"/>
      <c r="CM53" s="24"/>
      <c r="CN53" s="24"/>
      <c r="CO53" s="24"/>
      <c r="CP53" s="24"/>
      <c r="CQ53" s="24"/>
      <c r="CR53" s="24"/>
      <c r="CS53" s="24"/>
      <c r="CT53" s="24"/>
      <c r="CU53" s="24"/>
      <c r="CV53" s="24"/>
      <c r="CW53" s="24"/>
      <c r="CX53" s="24"/>
      <c r="CY53" s="24"/>
      <c r="CZ53" s="24"/>
      <c r="DA53" s="24"/>
      <c r="DB53" s="24"/>
      <c r="DC53" s="24"/>
      <c r="DD53" s="24"/>
      <c r="DE53" s="24"/>
      <c r="DF53" s="24"/>
      <c r="DG53" s="24"/>
      <c r="DH53" s="24"/>
      <c r="DI53" s="24"/>
      <c r="DJ53" s="24"/>
      <c r="DK53" s="24"/>
      <c r="DL53" s="24"/>
      <c r="DM53" s="24"/>
      <c r="DN53" s="24"/>
      <c r="DO53" s="24"/>
      <c r="DP53" s="24"/>
      <c r="DQ53" s="24"/>
      <c r="DR53" s="24"/>
      <c r="DS53" s="24"/>
      <c r="DT53" s="24"/>
      <c r="DU53" s="24"/>
      <c r="DV53" s="24"/>
      <c r="DW53" s="24"/>
      <c r="DX53" s="24"/>
      <c r="DY53" s="24"/>
      <c r="DZ53" s="24"/>
      <c r="EA53" s="24"/>
      <c r="EB53" s="24"/>
      <c r="EC53" s="24"/>
      <c r="ED53" s="24"/>
      <c r="EE53" s="24"/>
      <c r="EF53" s="24"/>
      <c r="EG53" s="24"/>
      <c r="EH53" s="24"/>
      <c r="EI53" s="24"/>
      <c r="EJ53" s="24"/>
      <c r="EK53" s="24"/>
      <c r="EL53" s="24"/>
      <c r="EM53" s="24"/>
      <c r="EN53" s="24"/>
      <c r="EO53" s="24"/>
      <c r="EP53" s="24"/>
      <c r="EQ53" s="24"/>
      <c r="ER53" s="24"/>
      <c r="ES53" s="24"/>
      <c r="ET53" s="24"/>
      <c r="EU53" s="24"/>
      <c r="EV53" s="24"/>
      <c r="EW53" s="24"/>
      <c r="EX53" s="24"/>
      <c r="EY53" s="24"/>
      <c r="EZ53" s="24"/>
      <c r="FA53" s="24"/>
      <c r="FB53" s="24"/>
      <c r="FC53" s="24"/>
      <c r="FD53" s="24"/>
      <c r="FE53" s="24"/>
      <c r="FF53" s="24"/>
      <c r="FG53" s="24"/>
      <c r="FH53" s="24"/>
      <c r="FI53" s="24"/>
      <c r="FJ53" s="24"/>
      <c r="FK53" s="24"/>
      <c r="FL53" s="24"/>
      <c r="FM53" s="24"/>
    </row>
    <row r="54" spans="1:169" s="16" customFormat="1" ht="13.5" customHeight="1">
      <c r="A54" s="714"/>
      <c r="B54" s="716"/>
      <c r="C54" s="716"/>
      <c r="D54" s="719"/>
      <c r="E54" s="722"/>
      <c r="F54" s="729"/>
      <c r="G54" s="732"/>
      <c r="H54" s="728"/>
      <c r="I54" s="727"/>
      <c r="J54" s="727"/>
      <c r="K54" s="725"/>
      <c r="L54" s="798"/>
      <c r="M54" s="787"/>
      <c r="N54" s="786"/>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c r="CR54" s="24"/>
      <c r="CS54" s="24"/>
      <c r="CT54" s="24"/>
      <c r="CU54" s="24"/>
      <c r="CV54" s="24"/>
      <c r="CW54" s="24"/>
      <c r="CX54" s="24"/>
      <c r="CY54" s="24"/>
      <c r="CZ54" s="24"/>
      <c r="DA54" s="24"/>
      <c r="DB54" s="24"/>
      <c r="DC54" s="24"/>
      <c r="DD54" s="24"/>
      <c r="DE54" s="24"/>
      <c r="DF54" s="24"/>
      <c r="DG54" s="24"/>
      <c r="DH54" s="24"/>
      <c r="DI54" s="24"/>
      <c r="DJ54" s="24"/>
      <c r="DK54" s="24"/>
      <c r="DL54" s="24"/>
      <c r="DM54" s="24"/>
      <c r="DN54" s="24"/>
      <c r="DO54" s="24"/>
      <c r="DP54" s="24"/>
      <c r="DQ54" s="24"/>
      <c r="DR54" s="24"/>
      <c r="DS54" s="24"/>
      <c r="DT54" s="24"/>
      <c r="DU54" s="24"/>
      <c r="DV54" s="24"/>
      <c r="DW54" s="24"/>
      <c r="DX54" s="24"/>
      <c r="DY54" s="24"/>
      <c r="DZ54" s="24"/>
      <c r="EA54" s="24"/>
      <c r="EB54" s="24"/>
      <c r="EC54" s="24"/>
      <c r="ED54" s="24"/>
      <c r="EE54" s="24"/>
      <c r="EF54" s="24"/>
      <c r="EG54" s="24"/>
      <c r="EH54" s="24"/>
      <c r="EI54" s="24"/>
      <c r="EJ54" s="24"/>
      <c r="EK54" s="24"/>
      <c r="EL54" s="24"/>
      <c r="EM54" s="24"/>
      <c r="EN54" s="24"/>
      <c r="EO54" s="24"/>
      <c r="EP54" s="24"/>
      <c r="EQ54" s="24"/>
      <c r="ER54" s="24"/>
      <c r="ES54" s="24"/>
      <c r="ET54" s="24"/>
      <c r="EU54" s="24"/>
      <c r="EV54" s="24"/>
      <c r="EW54" s="24"/>
      <c r="EX54" s="24"/>
      <c r="EY54" s="24"/>
      <c r="EZ54" s="24"/>
      <c r="FA54" s="24"/>
      <c r="FB54" s="24"/>
      <c r="FC54" s="24"/>
      <c r="FD54" s="24"/>
      <c r="FE54" s="24"/>
      <c r="FF54" s="24"/>
      <c r="FG54" s="24"/>
      <c r="FH54" s="24"/>
      <c r="FI54" s="24"/>
      <c r="FJ54" s="24"/>
      <c r="FK54" s="24"/>
      <c r="FL54" s="24"/>
      <c r="FM54" s="24"/>
    </row>
    <row r="55" spans="1:169">
      <c r="A55" s="714"/>
      <c r="B55" s="716"/>
      <c r="C55" s="716"/>
      <c r="D55" s="719"/>
      <c r="E55" s="722"/>
      <c r="F55" s="729"/>
      <c r="G55" s="732"/>
      <c r="H55" s="728"/>
      <c r="I55" s="727"/>
      <c r="J55" s="727"/>
      <c r="K55" s="725"/>
      <c r="L55" s="798"/>
      <c r="M55" s="787"/>
      <c r="N55" s="786"/>
      <c r="O55" s="24"/>
    </row>
    <row r="56" spans="1:169">
      <c r="A56" s="714"/>
      <c r="B56" s="716"/>
      <c r="C56" s="716"/>
      <c r="D56" s="719"/>
      <c r="E56" s="722"/>
      <c r="F56" s="729"/>
      <c r="G56" s="732"/>
      <c r="H56" s="728"/>
      <c r="I56" s="727"/>
      <c r="J56" s="727"/>
      <c r="K56" s="725"/>
      <c r="L56" s="798"/>
      <c r="M56" s="787"/>
      <c r="N56" s="786"/>
      <c r="O56" s="24"/>
    </row>
    <row r="57" spans="1:169">
      <c r="A57" s="714"/>
      <c r="B57" s="716"/>
      <c r="C57" s="716"/>
      <c r="D57" s="719"/>
      <c r="E57" s="722"/>
      <c r="F57" s="729"/>
      <c r="G57" s="732"/>
      <c r="H57" s="728"/>
      <c r="I57" s="727"/>
      <c r="J57" s="727"/>
      <c r="K57" s="725"/>
      <c r="L57" s="798"/>
      <c r="M57" s="787"/>
      <c r="N57" s="786"/>
      <c r="O57" s="24"/>
    </row>
    <row r="58" spans="1:169">
      <c r="A58" s="714"/>
      <c r="B58" s="716"/>
      <c r="C58" s="716"/>
      <c r="D58" s="719"/>
      <c r="E58" s="722"/>
      <c r="F58" s="729"/>
      <c r="G58" s="732"/>
      <c r="H58" s="728"/>
      <c r="I58" s="727"/>
      <c r="J58" s="727"/>
      <c r="K58" s="725"/>
      <c r="L58" s="798"/>
      <c r="M58" s="787"/>
      <c r="N58" s="786"/>
      <c r="O58" s="24"/>
    </row>
    <row r="59" spans="1:169" ht="15.75" customHeight="1">
      <c r="A59" s="715"/>
      <c r="B59" s="717"/>
      <c r="C59" s="717"/>
      <c r="D59" s="720"/>
      <c r="E59" s="723"/>
      <c r="F59" s="730"/>
      <c r="G59" s="732"/>
      <c r="H59" s="728"/>
      <c r="I59" s="727"/>
      <c r="J59" s="727"/>
      <c r="K59" s="725"/>
      <c r="L59" s="798"/>
      <c r="M59" s="787"/>
      <c r="N59" s="786"/>
      <c r="O59" s="24"/>
    </row>
    <row r="60" spans="1:169" s="16" customFormat="1" ht="12.75" customHeight="1">
      <c r="A60" s="714">
        <v>6</v>
      </c>
      <c r="B60" s="716" t="str">
        <f>'7- Mapa Final'!B60</f>
        <v>Pérdida de documentos</v>
      </c>
      <c r="C60" s="716" t="str">
        <f>'7- Mapa Final'!C60</f>
        <v>Extravío temporal o definitivo de los  documentos contenidos en las carpetas administrativas, hojas de vida de los servidores judiciales activas y no activas, actas de reparto, almacenadas de manera fisica en el Centro de Servicios y de  forma magnetica en CD, DVS y de manera digital en la nube</v>
      </c>
      <c r="D60" s="718" t="str">
        <f>'7- Mapa Final'!J60</f>
        <v>Muy Baja - 1</v>
      </c>
      <c r="E60" s="721" t="str">
        <f>'7- Mapa Final'!K60</f>
        <v>Leve - 1</v>
      </c>
      <c r="F60" s="729" t="str">
        <f>'7- Mapa Final'!M60</f>
        <v>Bajo - 1</v>
      </c>
      <c r="G60" s="731" t="s">
        <v>444</v>
      </c>
      <c r="H60" s="727" t="s">
        <v>572</v>
      </c>
      <c r="I60" s="727"/>
      <c r="J60" s="727" t="s">
        <v>561</v>
      </c>
      <c r="K60" s="757">
        <v>45292</v>
      </c>
      <c r="L60" s="800">
        <v>45565</v>
      </c>
      <c r="M60" s="728" t="s">
        <v>590</v>
      </c>
      <c r="N60" s="786" t="s">
        <v>563</v>
      </c>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row>
    <row r="61" spans="1:169" s="16" customFormat="1" ht="12.75" customHeight="1">
      <c r="A61" s="714"/>
      <c r="B61" s="716"/>
      <c r="C61" s="716"/>
      <c r="D61" s="719"/>
      <c r="E61" s="722"/>
      <c r="F61" s="729"/>
      <c r="G61" s="732"/>
      <c r="H61" s="727"/>
      <c r="I61" s="727"/>
      <c r="J61" s="727"/>
      <c r="K61" s="758"/>
      <c r="L61" s="749"/>
      <c r="M61" s="728"/>
      <c r="N61" s="786"/>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row>
    <row r="62" spans="1:169" s="16" customFormat="1" ht="12.75" customHeight="1">
      <c r="A62" s="714"/>
      <c r="B62" s="716"/>
      <c r="C62" s="716"/>
      <c r="D62" s="719"/>
      <c r="E62" s="722"/>
      <c r="F62" s="729"/>
      <c r="G62" s="732"/>
      <c r="H62" s="727"/>
      <c r="I62" s="727"/>
      <c r="J62" s="727"/>
      <c r="K62" s="758"/>
      <c r="L62" s="749"/>
      <c r="M62" s="728"/>
      <c r="N62" s="786"/>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c r="EO62" s="24"/>
      <c r="EP62" s="24"/>
      <c r="EQ62" s="24"/>
      <c r="ER62" s="24"/>
      <c r="ES62" s="24"/>
      <c r="ET62" s="24"/>
      <c r="EU62" s="24"/>
      <c r="EV62" s="24"/>
      <c r="EW62" s="24"/>
      <c r="EX62" s="24"/>
      <c r="EY62" s="24"/>
      <c r="EZ62" s="24"/>
      <c r="FA62" s="24"/>
      <c r="FB62" s="24"/>
      <c r="FC62" s="24"/>
      <c r="FD62" s="24"/>
      <c r="FE62" s="24"/>
      <c r="FF62" s="24"/>
      <c r="FG62" s="24"/>
      <c r="FH62" s="24"/>
      <c r="FI62" s="24"/>
      <c r="FJ62" s="24"/>
      <c r="FK62" s="24"/>
      <c r="FL62" s="24"/>
      <c r="FM62" s="24"/>
    </row>
    <row r="63" spans="1:169" s="16" customFormat="1" ht="12.75" customHeight="1">
      <c r="A63" s="714"/>
      <c r="B63" s="716"/>
      <c r="C63" s="716"/>
      <c r="D63" s="719"/>
      <c r="E63" s="722"/>
      <c r="F63" s="729"/>
      <c r="G63" s="732"/>
      <c r="H63" s="727"/>
      <c r="I63" s="727"/>
      <c r="J63" s="727"/>
      <c r="K63" s="758"/>
      <c r="L63" s="749"/>
      <c r="M63" s="728"/>
      <c r="N63" s="786"/>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c r="BY63" s="24"/>
      <c r="BZ63" s="24"/>
      <c r="CA63" s="24"/>
      <c r="CB63" s="24"/>
      <c r="CC63" s="24"/>
      <c r="CD63" s="24"/>
      <c r="CE63" s="24"/>
      <c r="CF63" s="24"/>
      <c r="CG63" s="24"/>
      <c r="CH63" s="24"/>
      <c r="CI63" s="24"/>
      <c r="CJ63" s="24"/>
      <c r="CK63" s="24"/>
      <c r="CL63" s="24"/>
      <c r="CM63" s="24"/>
      <c r="CN63" s="24"/>
      <c r="CO63" s="24"/>
      <c r="CP63" s="24"/>
      <c r="CQ63" s="24"/>
      <c r="CR63" s="24"/>
      <c r="CS63" s="24"/>
      <c r="CT63" s="24"/>
      <c r="CU63" s="24"/>
      <c r="CV63" s="24"/>
      <c r="CW63" s="24"/>
      <c r="CX63" s="24"/>
      <c r="CY63" s="24"/>
      <c r="CZ63" s="24"/>
      <c r="DA63" s="24"/>
      <c r="DB63" s="24"/>
      <c r="DC63" s="24"/>
      <c r="DD63" s="24"/>
      <c r="DE63" s="24"/>
      <c r="DF63" s="24"/>
      <c r="DG63" s="24"/>
      <c r="DH63" s="24"/>
      <c r="DI63" s="24"/>
      <c r="DJ63" s="24"/>
      <c r="DK63" s="24"/>
      <c r="DL63" s="24"/>
      <c r="DM63" s="24"/>
      <c r="DN63" s="24"/>
      <c r="DO63" s="24"/>
      <c r="DP63" s="24"/>
      <c r="DQ63" s="24"/>
      <c r="DR63" s="24"/>
      <c r="DS63" s="24"/>
      <c r="DT63" s="24"/>
      <c r="DU63" s="24"/>
      <c r="DV63" s="24"/>
      <c r="DW63" s="24"/>
      <c r="DX63" s="24"/>
      <c r="DY63" s="24"/>
      <c r="DZ63" s="24"/>
      <c r="EA63" s="24"/>
      <c r="EB63" s="24"/>
      <c r="EC63" s="24"/>
      <c r="ED63" s="24"/>
      <c r="EE63" s="24"/>
      <c r="EF63" s="24"/>
      <c r="EG63" s="24"/>
      <c r="EH63" s="24"/>
      <c r="EI63" s="24"/>
      <c r="EJ63" s="24"/>
      <c r="EK63" s="24"/>
      <c r="EL63" s="24"/>
      <c r="EM63" s="24"/>
      <c r="EN63" s="24"/>
      <c r="EO63" s="24"/>
      <c r="EP63" s="24"/>
      <c r="EQ63" s="24"/>
      <c r="ER63" s="24"/>
      <c r="ES63" s="24"/>
      <c r="ET63" s="24"/>
      <c r="EU63" s="24"/>
      <c r="EV63" s="24"/>
      <c r="EW63" s="24"/>
      <c r="EX63" s="24"/>
      <c r="EY63" s="24"/>
      <c r="EZ63" s="24"/>
      <c r="FA63" s="24"/>
      <c r="FB63" s="24"/>
      <c r="FC63" s="24"/>
      <c r="FD63" s="24"/>
      <c r="FE63" s="24"/>
      <c r="FF63" s="24"/>
      <c r="FG63" s="24"/>
      <c r="FH63" s="24"/>
      <c r="FI63" s="24"/>
      <c r="FJ63" s="24"/>
      <c r="FK63" s="24"/>
      <c r="FL63" s="24"/>
      <c r="FM63" s="24"/>
    </row>
    <row r="64" spans="1:169" s="16" customFormat="1" ht="13.5" customHeight="1">
      <c r="A64" s="714"/>
      <c r="B64" s="716"/>
      <c r="C64" s="716"/>
      <c r="D64" s="719"/>
      <c r="E64" s="722"/>
      <c r="F64" s="729"/>
      <c r="G64" s="732"/>
      <c r="H64" s="727"/>
      <c r="I64" s="727"/>
      <c r="J64" s="727"/>
      <c r="K64" s="758"/>
      <c r="L64" s="749"/>
      <c r="M64" s="728"/>
      <c r="N64" s="786"/>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24"/>
      <c r="CC64" s="24"/>
      <c r="CD64" s="24"/>
      <c r="CE64" s="24"/>
      <c r="CF64" s="24"/>
      <c r="CG64" s="24"/>
      <c r="CH64" s="24"/>
      <c r="CI64" s="24"/>
      <c r="CJ64" s="24"/>
      <c r="CK64" s="24"/>
      <c r="CL64" s="24"/>
      <c r="CM64" s="24"/>
      <c r="CN64" s="24"/>
      <c r="CO64" s="24"/>
      <c r="CP64" s="24"/>
      <c r="CQ64" s="24"/>
      <c r="CR64" s="24"/>
      <c r="CS64" s="24"/>
      <c r="CT64" s="24"/>
      <c r="CU64" s="24"/>
      <c r="CV64" s="24"/>
      <c r="CW64" s="24"/>
      <c r="CX64" s="24"/>
      <c r="CY64" s="24"/>
      <c r="CZ64" s="24"/>
      <c r="DA64" s="24"/>
      <c r="DB64" s="24"/>
      <c r="DC64" s="24"/>
      <c r="DD64" s="24"/>
      <c r="DE64" s="24"/>
      <c r="DF64" s="24"/>
      <c r="DG64" s="24"/>
      <c r="DH64" s="24"/>
      <c r="DI64" s="24"/>
      <c r="DJ64" s="24"/>
      <c r="DK64" s="24"/>
      <c r="DL64" s="24"/>
      <c r="DM64" s="24"/>
      <c r="DN64" s="24"/>
      <c r="DO64" s="24"/>
      <c r="DP64" s="24"/>
      <c r="DQ64" s="24"/>
      <c r="DR64" s="24"/>
      <c r="DS64" s="24"/>
      <c r="DT64" s="24"/>
      <c r="DU64" s="24"/>
      <c r="DV64" s="24"/>
      <c r="DW64" s="24"/>
      <c r="DX64" s="24"/>
      <c r="DY64" s="24"/>
      <c r="DZ64" s="24"/>
      <c r="EA64" s="24"/>
      <c r="EB64" s="24"/>
      <c r="EC64" s="24"/>
      <c r="ED64" s="24"/>
      <c r="EE64" s="24"/>
      <c r="EF64" s="24"/>
      <c r="EG64" s="24"/>
      <c r="EH64" s="24"/>
      <c r="EI64" s="24"/>
      <c r="EJ64" s="24"/>
      <c r="EK64" s="24"/>
      <c r="EL64" s="24"/>
      <c r="EM64" s="24"/>
      <c r="EN64" s="24"/>
      <c r="EO64" s="24"/>
      <c r="EP64" s="24"/>
      <c r="EQ64" s="24"/>
      <c r="ER64" s="24"/>
      <c r="ES64" s="24"/>
      <c r="ET64" s="24"/>
      <c r="EU64" s="24"/>
      <c r="EV64" s="24"/>
      <c r="EW64" s="24"/>
      <c r="EX64" s="24"/>
      <c r="EY64" s="24"/>
      <c r="EZ64" s="24"/>
      <c r="FA64" s="24"/>
      <c r="FB64" s="24"/>
      <c r="FC64" s="24"/>
      <c r="FD64" s="24"/>
      <c r="FE64" s="24"/>
      <c r="FF64" s="24"/>
      <c r="FG64" s="24"/>
      <c r="FH64" s="24"/>
      <c r="FI64" s="24"/>
      <c r="FJ64" s="24"/>
      <c r="FK64" s="24"/>
      <c r="FL64" s="24"/>
      <c r="FM64" s="24"/>
    </row>
    <row r="65" spans="1:169">
      <c r="A65" s="714"/>
      <c r="B65" s="716"/>
      <c r="C65" s="716"/>
      <c r="D65" s="719"/>
      <c r="E65" s="722"/>
      <c r="F65" s="729"/>
      <c r="G65" s="732"/>
      <c r="H65" s="727"/>
      <c r="I65" s="727"/>
      <c r="J65" s="727"/>
      <c r="K65" s="758"/>
      <c r="L65" s="749"/>
      <c r="M65" s="728"/>
      <c r="N65" s="786"/>
      <c r="O65" s="24"/>
    </row>
    <row r="66" spans="1:169">
      <c r="A66" s="714"/>
      <c r="B66" s="716"/>
      <c r="C66" s="716"/>
      <c r="D66" s="719"/>
      <c r="E66" s="722"/>
      <c r="F66" s="729"/>
      <c r="G66" s="732"/>
      <c r="H66" s="727"/>
      <c r="I66" s="727"/>
      <c r="J66" s="727"/>
      <c r="K66" s="758"/>
      <c r="L66" s="749"/>
      <c r="M66" s="728"/>
      <c r="N66" s="786"/>
      <c r="O66" s="24"/>
    </row>
    <row r="67" spans="1:169">
      <c r="A67" s="714"/>
      <c r="B67" s="716"/>
      <c r="C67" s="716"/>
      <c r="D67" s="719"/>
      <c r="E67" s="722"/>
      <c r="F67" s="729"/>
      <c r="G67" s="732"/>
      <c r="H67" s="727"/>
      <c r="I67" s="727"/>
      <c r="J67" s="727"/>
      <c r="K67" s="758"/>
      <c r="L67" s="749"/>
      <c r="M67" s="728"/>
      <c r="N67" s="786"/>
      <c r="O67" s="24"/>
    </row>
    <row r="68" spans="1:169">
      <c r="A68" s="714"/>
      <c r="B68" s="716"/>
      <c r="C68" s="716"/>
      <c r="D68" s="719"/>
      <c r="E68" s="722"/>
      <c r="F68" s="729"/>
      <c r="G68" s="732"/>
      <c r="H68" s="727"/>
      <c r="I68" s="727"/>
      <c r="J68" s="727"/>
      <c r="K68" s="758"/>
      <c r="L68" s="749"/>
      <c r="M68" s="728"/>
      <c r="N68" s="786"/>
      <c r="O68" s="24"/>
    </row>
    <row r="69" spans="1:169" ht="15.75" customHeight="1">
      <c r="A69" s="715"/>
      <c r="B69" s="717"/>
      <c r="C69" s="717"/>
      <c r="D69" s="720"/>
      <c r="E69" s="723"/>
      <c r="F69" s="730"/>
      <c r="G69" s="732"/>
      <c r="H69" s="727"/>
      <c r="I69" s="727"/>
      <c r="J69" s="727"/>
      <c r="K69" s="758"/>
      <c r="L69" s="749"/>
      <c r="M69" s="728"/>
      <c r="N69" s="786"/>
      <c r="O69" s="24"/>
    </row>
    <row r="70" spans="1:169" s="16" customFormat="1" ht="12.75" customHeight="1">
      <c r="A70" s="714">
        <v>7</v>
      </c>
      <c r="B70" s="716" t="str">
        <f>'7- Mapa Final'!B70</f>
        <v xml:space="preserve">Recibir, ofrecer, prometer, entregar o aceptar dádivas o beneficios a nombre propio o de terceros para desarrollar cualquier función del Centro de Servicios </v>
      </c>
      <c r="C70" s="716" t="str">
        <f>'7- Mapa Final'!C70</f>
        <v xml:space="preserve"> Realizar trámites sin el cumplimiento de los requisitos legales  o  con información falsa</v>
      </c>
      <c r="D70" s="718" t="str">
        <f>'7- Mapa Final'!J70</f>
        <v>Muy Baja - 1</v>
      </c>
      <c r="E70" s="721" t="str">
        <f>'7- Mapa Final'!K70</f>
        <v>Moderado - 3</v>
      </c>
      <c r="F70" s="729" t="str">
        <f>'7- Mapa Final'!M70</f>
        <v>Moderado - 3</v>
      </c>
      <c r="G70" s="648" t="s">
        <v>445</v>
      </c>
      <c r="H70" s="777" t="s">
        <v>574</v>
      </c>
      <c r="I70" s="779"/>
      <c r="J70" s="779" t="s">
        <v>561</v>
      </c>
      <c r="K70" s="735">
        <v>45292</v>
      </c>
      <c r="L70" s="735">
        <v>45565</v>
      </c>
      <c r="M70" s="760" t="s">
        <v>591</v>
      </c>
      <c r="N70" s="783" t="s">
        <v>563</v>
      </c>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c r="CE70" s="24"/>
      <c r="CF70" s="24"/>
      <c r="CG70" s="24"/>
      <c r="CH70" s="24"/>
      <c r="CI70" s="24"/>
      <c r="CJ70" s="24"/>
      <c r="CK70" s="24"/>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c r="DW70" s="24"/>
      <c r="DX70" s="24"/>
      <c r="DY70" s="24"/>
      <c r="DZ70" s="24"/>
      <c r="EA70" s="24"/>
      <c r="EB70" s="24"/>
      <c r="EC70" s="24"/>
      <c r="ED70" s="24"/>
      <c r="EE70" s="24"/>
      <c r="EF70" s="24"/>
      <c r="EG70" s="24"/>
      <c r="EH70" s="24"/>
      <c r="EI70" s="24"/>
      <c r="EJ70" s="24"/>
      <c r="EK70" s="24"/>
      <c r="EL70" s="24"/>
      <c r="EM70" s="24"/>
      <c r="EN70" s="24"/>
      <c r="EO70" s="24"/>
      <c r="EP70" s="24"/>
      <c r="EQ70" s="24"/>
      <c r="ER70" s="24"/>
      <c r="ES70" s="24"/>
      <c r="ET70" s="24"/>
      <c r="EU70" s="24"/>
      <c r="EV70" s="24"/>
      <c r="EW70" s="24"/>
      <c r="EX70" s="24"/>
      <c r="EY70" s="24"/>
      <c r="EZ70" s="24"/>
      <c r="FA70" s="24"/>
      <c r="FB70" s="24"/>
      <c r="FC70" s="24"/>
      <c r="FD70" s="24"/>
      <c r="FE70" s="24"/>
      <c r="FF70" s="24"/>
      <c r="FG70" s="24"/>
      <c r="FH70" s="24"/>
      <c r="FI70" s="24"/>
      <c r="FJ70" s="24"/>
      <c r="FK70" s="24"/>
      <c r="FL70" s="24"/>
      <c r="FM70" s="24"/>
    </row>
    <row r="71" spans="1:169" s="16" customFormat="1" ht="12.75" customHeight="1">
      <c r="A71" s="714"/>
      <c r="B71" s="716"/>
      <c r="C71" s="716"/>
      <c r="D71" s="719"/>
      <c r="E71" s="722"/>
      <c r="F71" s="729"/>
      <c r="G71" s="648"/>
      <c r="H71" s="736"/>
      <c r="I71" s="734"/>
      <c r="J71" s="734"/>
      <c r="K71" s="734"/>
      <c r="L71" s="734"/>
      <c r="M71" s="748"/>
      <c r="N71" s="781"/>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c r="CA71" s="24"/>
      <c r="CB71" s="24"/>
      <c r="CC71" s="24"/>
      <c r="CD71" s="24"/>
      <c r="CE71" s="24"/>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S71" s="24"/>
      <c r="DT71" s="24"/>
      <c r="DU71" s="24"/>
      <c r="DV71" s="24"/>
      <c r="DW71" s="24"/>
      <c r="DX71" s="24"/>
      <c r="DY71" s="24"/>
      <c r="DZ71" s="24"/>
      <c r="EA71" s="24"/>
      <c r="EB71" s="24"/>
      <c r="EC71" s="24"/>
      <c r="ED71" s="24"/>
      <c r="EE71" s="24"/>
      <c r="EF71" s="24"/>
      <c r="EG71" s="24"/>
      <c r="EH71" s="24"/>
      <c r="EI71" s="24"/>
      <c r="EJ71" s="24"/>
      <c r="EK71" s="24"/>
      <c r="EL71" s="24"/>
      <c r="EM71" s="24"/>
      <c r="EN71" s="24"/>
      <c r="EO71" s="24"/>
      <c r="EP71" s="24"/>
      <c r="EQ71" s="24"/>
      <c r="ER71" s="24"/>
      <c r="ES71" s="24"/>
      <c r="ET71" s="24"/>
      <c r="EU71" s="24"/>
      <c r="EV71" s="24"/>
      <c r="EW71" s="24"/>
      <c r="EX71" s="24"/>
      <c r="EY71" s="24"/>
      <c r="EZ71" s="24"/>
      <c r="FA71" s="24"/>
      <c r="FB71" s="24"/>
      <c r="FC71" s="24"/>
      <c r="FD71" s="24"/>
      <c r="FE71" s="24"/>
      <c r="FF71" s="24"/>
      <c r="FG71" s="24"/>
      <c r="FH71" s="24"/>
      <c r="FI71" s="24"/>
      <c r="FJ71" s="24"/>
      <c r="FK71" s="24"/>
      <c r="FL71" s="24"/>
      <c r="FM71" s="24"/>
    </row>
    <row r="72" spans="1:169" s="16" customFormat="1" ht="12.75" customHeight="1">
      <c r="A72" s="714"/>
      <c r="B72" s="716"/>
      <c r="C72" s="716"/>
      <c r="D72" s="719"/>
      <c r="E72" s="722"/>
      <c r="F72" s="729"/>
      <c r="G72" s="648"/>
      <c r="H72" s="736"/>
      <c r="I72" s="734"/>
      <c r="J72" s="734"/>
      <c r="K72" s="734"/>
      <c r="L72" s="734"/>
      <c r="M72" s="748"/>
      <c r="N72" s="781"/>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c r="EI72" s="24"/>
      <c r="EJ72" s="24"/>
      <c r="EK72" s="24"/>
      <c r="EL72" s="24"/>
      <c r="EM72" s="24"/>
      <c r="EN72" s="24"/>
      <c r="EO72" s="24"/>
      <c r="EP72" s="24"/>
      <c r="EQ72" s="24"/>
      <c r="ER72" s="24"/>
      <c r="ES72" s="24"/>
      <c r="ET72" s="24"/>
      <c r="EU72" s="24"/>
      <c r="EV72" s="24"/>
      <c r="EW72" s="24"/>
      <c r="EX72" s="24"/>
      <c r="EY72" s="24"/>
      <c r="EZ72" s="24"/>
      <c r="FA72" s="24"/>
      <c r="FB72" s="24"/>
      <c r="FC72" s="24"/>
      <c r="FD72" s="24"/>
      <c r="FE72" s="24"/>
      <c r="FF72" s="24"/>
      <c r="FG72" s="24"/>
      <c r="FH72" s="24"/>
      <c r="FI72" s="24"/>
      <c r="FJ72" s="24"/>
      <c r="FK72" s="24"/>
      <c r="FL72" s="24"/>
      <c r="FM72" s="24"/>
    </row>
    <row r="73" spans="1:169" s="16" customFormat="1" ht="12.75" customHeight="1">
      <c r="A73" s="714"/>
      <c r="B73" s="716"/>
      <c r="C73" s="716"/>
      <c r="D73" s="719"/>
      <c r="E73" s="722"/>
      <c r="F73" s="729"/>
      <c r="G73" s="648"/>
      <c r="H73" s="736"/>
      <c r="I73" s="734"/>
      <c r="J73" s="734"/>
      <c r="K73" s="734"/>
      <c r="L73" s="734"/>
      <c r="M73" s="748"/>
      <c r="N73" s="781"/>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c r="CU73" s="24"/>
      <c r="CV73" s="24"/>
      <c r="CW73" s="24"/>
      <c r="CX73" s="24"/>
      <c r="CY73" s="24"/>
      <c r="CZ73" s="24"/>
      <c r="DA73" s="24"/>
      <c r="DB73" s="24"/>
      <c r="DC73" s="24"/>
      <c r="DD73" s="24"/>
      <c r="DE73" s="24"/>
      <c r="DF73" s="24"/>
      <c r="DG73" s="24"/>
      <c r="DH73" s="24"/>
      <c r="DI73" s="24"/>
      <c r="DJ73" s="24"/>
      <c r="DK73" s="24"/>
      <c r="DL73" s="24"/>
      <c r="DM73" s="24"/>
      <c r="DN73" s="24"/>
      <c r="DO73" s="24"/>
      <c r="DP73" s="24"/>
      <c r="DQ73" s="24"/>
      <c r="DR73" s="24"/>
      <c r="DS73" s="24"/>
      <c r="DT73" s="24"/>
      <c r="DU73" s="24"/>
      <c r="DV73" s="24"/>
      <c r="DW73" s="24"/>
      <c r="DX73" s="24"/>
      <c r="DY73" s="24"/>
      <c r="DZ73" s="24"/>
      <c r="EA73" s="24"/>
      <c r="EB73" s="24"/>
      <c r="EC73" s="24"/>
      <c r="ED73" s="24"/>
      <c r="EE73" s="24"/>
      <c r="EF73" s="24"/>
      <c r="EG73" s="24"/>
      <c r="EH73" s="24"/>
      <c r="EI73" s="24"/>
      <c r="EJ73" s="24"/>
      <c r="EK73" s="24"/>
      <c r="EL73" s="24"/>
      <c r="EM73" s="24"/>
      <c r="EN73" s="24"/>
      <c r="EO73" s="24"/>
      <c r="EP73" s="24"/>
      <c r="EQ73" s="24"/>
      <c r="ER73" s="24"/>
      <c r="ES73" s="24"/>
      <c r="ET73" s="24"/>
      <c r="EU73" s="24"/>
      <c r="EV73" s="24"/>
      <c r="EW73" s="24"/>
      <c r="EX73" s="24"/>
      <c r="EY73" s="24"/>
      <c r="EZ73" s="24"/>
      <c r="FA73" s="24"/>
      <c r="FB73" s="24"/>
      <c r="FC73" s="24"/>
      <c r="FD73" s="24"/>
      <c r="FE73" s="24"/>
      <c r="FF73" s="24"/>
      <c r="FG73" s="24"/>
      <c r="FH73" s="24"/>
      <c r="FI73" s="24"/>
      <c r="FJ73" s="24"/>
      <c r="FK73" s="24"/>
      <c r="FL73" s="24"/>
      <c r="FM73" s="24"/>
    </row>
    <row r="74" spans="1:169" s="16" customFormat="1" ht="13.5" customHeight="1">
      <c r="A74" s="714"/>
      <c r="B74" s="716"/>
      <c r="C74" s="716"/>
      <c r="D74" s="719"/>
      <c r="E74" s="722"/>
      <c r="F74" s="729"/>
      <c r="G74" s="648"/>
      <c r="H74" s="736"/>
      <c r="I74" s="734"/>
      <c r="J74" s="734"/>
      <c r="K74" s="734"/>
      <c r="L74" s="734"/>
      <c r="M74" s="748"/>
      <c r="N74" s="781"/>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c r="CH74" s="24"/>
      <c r="CI74" s="24"/>
      <c r="CJ74" s="24"/>
      <c r="CK74" s="24"/>
      <c r="CL74" s="24"/>
      <c r="CM74" s="24"/>
      <c r="CN74" s="24"/>
      <c r="CO74" s="24"/>
      <c r="CP74" s="24"/>
      <c r="CQ74" s="24"/>
      <c r="CR74" s="24"/>
      <c r="CS74" s="24"/>
      <c r="CT74" s="24"/>
      <c r="CU74" s="24"/>
      <c r="CV74" s="24"/>
      <c r="CW74" s="24"/>
      <c r="CX74" s="24"/>
      <c r="CY74" s="24"/>
      <c r="CZ74" s="24"/>
      <c r="DA74" s="24"/>
      <c r="DB74" s="24"/>
      <c r="DC74" s="24"/>
      <c r="DD74" s="24"/>
      <c r="DE74" s="24"/>
      <c r="DF74" s="24"/>
      <c r="DG74" s="24"/>
      <c r="DH74" s="24"/>
      <c r="DI74" s="24"/>
      <c r="DJ74" s="24"/>
      <c r="DK74" s="24"/>
      <c r="DL74" s="24"/>
      <c r="DM74" s="24"/>
      <c r="DN74" s="24"/>
      <c r="DO74" s="24"/>
      <c r="DP74" s="24"/>
      <c r="DQ74" s="24"/>
      <c r="DR74" s="24"/>
      <c r="DS74" s="24"/>
      <c r="DT74" s="24"/>
      <c r="DU74" s="24"/>
      <c r="DV74" s="24"/>
      <c r="DW74" s="24"/>
      <c r="DX74" s="24"/>
      <c r="DY74" s="24"/>
      <c r="DZ74" s="24"/>
      <c r="EA74" s="24"/>
      <c r="EB74" s="24"/>
      <c r="EC74" s="24"/>
      <c r="ED74" s="24"/>
      <c r="EE74" s="24"/>
      <c r="EF74" s="24"/>
      <c r="EG74" s="24"/>
      <c r="EH74" s="24"/>
      <c r="EI74" s="24"/>
      <c r="EJ74" s="24"/>
      <c r="EK74" s="24"/>
      <c r="EL74" s="24"/>
      <c r="EM74" s="24"/>
      <c r="EN74" s="24"/>
      <c r="EO74" s="24"/>
      <c r="EP74" s="24"/>
      <c r="EQ74" s="24"/>
      <c r="ER74" s="24"/>
      <c r="ES74" s="24"/>
      <c r="ET74" s="24"/>
      <c r="EU74" s="24"/>
      <c r="EV74" s="24"/>
      <c r="EW74" s="24"/>
      <c r="EX74" s="24"/>
      <c r="EY74" s="24"/>
      <c r="EZ74" s="24"/>
      <c r="FA74" s="24"/>
      <c r="FB74" s="24"/>
      <c r="FC74" s="24"/>
      <c r="FD74" s="24"/>
      <c r="FE74" s="24"/>
      <c r="FF74" s="24"/>
      <c r="FG74" s="24"/>
      <c r="FH74" s="24"/>
      <c r="FI74" s="24"/>
      <c r="FJ74" s="24"/>
      <c r="FK74" s="24"/>
      <c r="FL74" s="24"/>
      <c r="FM74" s="24"/>
    </row>
    <row r="75" spans="1:169">
      <c r="A75" s="714"/>
      <c r="B75" s="716"/>
      <c r="C75" s="716"/>
      <c r="D75" s="719"/>
      <c r="E75" s="722"/>
      <c r="F75" s="729"/>
      <c r="G75" s="648"/>
      <c r="H75" s="736"/>
      <c r="I75" s="734"/>
      <c r="J75" s="734"/>
      <c r="K75" s="734"/>
      <c r="L75" s="734"/>
      <c r="M75" s="748"/>
      <c r="N75" s="781"/>
      <c r="O75" s="24"/>
    </row>
    <row r="76" spans="1:169">
      <c r="A76" s="714"/>
      <c r="B76" s="716"/>
      <c r="C76" s="716"/>
      <c r="D76" s="719"/>
      <c r="E76" s="722"/>
      <c r="F76" s="729"/>
      <c r="G76" s="648"/>
      <c r="H76" s="736"/>
      <c r="I76" s="734"/>
      <c r="J76" s="734"/>
      <c r="K76" s="734"/>
      <c r="L76" s="734"/>
      <c r="M76" s="748"/>
      <c r="N76" s="781"/>
      <c r="O76" s="24"/>
    </row>
    <row r="77" spans="1:169">
      <c r="A77" s="714"/>
      <c r="B77" s="716"/>
      <c r="C77" s="716"/>
      <c r="D77" s="719"/>
      <c r="E77" s="722"/>
      <c r="F77" s="729"/>
      <c r="G77" s="648"/>
      <c r="H77" s="736"/>
      <c r="I77" s="734"/>
      <c r="J77" s="734"/>
      <c r="K77" s="734"/>
      <c r="L77" s="734"/>
      <c r="M77" s="748"/>
      <c r="N77" s="781"/>
      <c r="O77" s="24"/>
    </row>
    <row r="78" spans="1:169">
      <c r="A78" s="714"/>
      <c r="B78" s="716"/>
      <c r="C78" s="716"/>
      <c r="D78" s="719"/>
      <c r="E78" s="722"/>
      <c r="F78" s="729"/>
      <c r="G78" s="648"/>
      <c r="H78" s="736"/>
      <c r="I78" s="734"/>
      <c r="J78" s="734"/>
      <c r="K78" s="734"/>
      <c r="L78" s="734"/>
      <c r="M78" s="748"/>
      <c r="N78" s="781"/>
      <c r="O78" s="24"/>
    </row>
    <row r="79" spans="1:169" ht="15.75" customHeight="1">
      <c r="A79" s="715"/>
      <c r="B79" s="717"/>
      <c r="C79" s="717"/>
      <c r="D79" s="720"/>
      <c r="E79" s="723"/>
      <c r="F79" s="730"/>
      <c r="G79" s="657"/>
      <c r="H79" s="778"/>
      <c r="I79" s="780"/>
      <c r="J79" s="734"/>
      <c r="K79" s="734"/>
      <c r="L79" s="734"/>
      <c r="M79" s="761"/>
      <c r="N79" s="781"/>
      <c r="O79" s="24"/>
    </row>
  </sheetData>
  <mergeCells count="115">
    <mergeCell ref="F70:F79"/>
    <mergeCell ref="G70:G79"/>
    <mergeCell ref="F60:F69"/>
    <mergeCell ref="G60:G69"/>
    <mergeCell ref="N70:N79"/>
    <mergeCell ref="H70:H79"/>
    <mergeCell ref="I70:I79"/>
    <mergeCell ref="J70:J79"/>
    <mergeCell ref="K70:K79"/>
    <mergeCell ref="L70:L79"/>
    <mergeCell ref="M70:M79"/>
    <mergeCell ref="L60:L69"/>
    <mergeCell ref="M60:M69"/>
    <mergeCell ref="N60:N69"/>
    <mergeCell ref="H60:H69"/>
    <mergeCell ref="I60:I69"/>
    <mergeCell ref="J60:J69"/>
    <mergeCell ref="K60:K69"/>
    <mergeCell ref="A60:A69"/>
    <mergeCell ref="B60:B69"/>
    <mergeCell ref="C60:C69"/>
    <mergeCell ref="D60:D69"/>
    <mergeCell ref="E60:E69"/>
    <mergeCell ref="A70:A79"/>
    <mergeCell ref="B70:B79"/>
    <mergeCell ref="C70:C79"/>
    <mergeCell ref="D70:D79"/>
    <mergeCell ref="E70:E79"/>
    <mergeCell ref="J40:J49"/>
    <mergeCell ref="K40:K49"/>
    <mergeCell ref="L40:L49"/>
    <mergeCell ref="M40:M49"/>
    <mergeCell ref="J50:J59"/>
    <mergeCell ref="K50:K59"/>
    <mergeCell ref="L50:L59"/>
    <mergeCell ref="M50:M59"/>
    <mergeCell ref="N50:N59"/>
    <mergeCell ref="A50:A59"/>
    <mergeCell ref="B50:B59"/>
    <mergeCell ref="C50:C59"/>
    <mergeCell ref="D50:D59"/>
    <mergeCell ref="E50:E59"/>
    <mergeCell ref="F50:F59"/>
    <mergeCell ref="G50:G59"/>
    <mergeCell ref="H50:H59"/>
    <mergeCell ref="I50:I59"/>
    <mergeCell ref="A30:A39"/>
    <mergeCell ref="B30:B39"/>
    <mergeCell ref="C30:C39"/>
    <mergeCell ref="D30:D39"/>
    <mergeCell ref="E30:E39"/>
    <mergeCell ref="L30:L39"/>
    <mergeCell ref="M30:M39"/>
    <mergeCell ref="N30:N39"/>
    <mergeCell ref="A40:A49"/>
    <mergeCell ref="B40:B49"/>
    <mergeCell ref="C40:C49"/>
    <mergeCell ref="D40:D49"/>
    <mergeCell ref="E40:E49"/>
    <mergeCell ref="F40:F49"/>
    <mergeCell ref="G40:G49"/>
    <mergeCell ref="F30:F39"/>
    <mergeCell ref="G30:G39"/>
    <mergeCell ref="H30:H39"/>
    <mergeCell ref="I30:I39"/>
    <mergeCell ref="J30:J39"/>
    <mergeCell ref="K30:K39"/>
    <mergeCell ref="N40:N49"/>
    <mergeCell ref="H40:H49"/>
    <mergeCell ref="I40:I49"/>
    <mergeCell ref="N10:N19"/>
    <mergeCell ref="A20:A29"/>
    <mergeCell ref="B20:B29"/>
    <mergeCell ref="C20:C29"/>
    <mergeCell ref="D20:D29"/>
    <mergeCell ref="E20:E29"/>
    <mergeCell ref="F20:F29"/>
    <mergeCell ref="G20:G29"/>
    <mergeCell ref="H20:H29"/>
    <mergeCell ref="I20:I29"/>
    <mergeCell ref="H10:H19"/>
    <mergeCell ref="I10:I19"/>
    <mergeCell ref="J10:J19"/>
    <mergeCell ref="K10:K19"/>
    <mergeCell ref="L10:L19"/>
    <mergeCell ref="M10:M19"/>
    <mergeCell ref="J20:J29"/>
    <mergeCell ref="K20:K29"/>
    <mergeCell ref="L20:L29"/>
    <mergeCell ref="M20:M29"/>
    <mergeCell ref="N20:N29"/>
    <mergeCell ref="A1:B2"/>
    <mergeCell ref="C1:J3"/>
    <mergeCell ref="K1:M3"/>
    <mergeCell ref="A4:B4"/>
    <mergeCell ref="C4:M4"/>
    <mergeCell ref="A5:B5"/>
    <mergeCell ref="C5:M5"/>
    <mergeCell ref="A9:G9"/>
    <mergeCell ref="A10:A19"/>
    <mergeCell ref="B10:B19"/>
    <mergeCell ref="C10:C19"/>
    <mergeCell ref="D10:D19"/>
    <mergeCell ref="E10:E19"/>
    <mergeCell ref="F10:F19"/>
    <mergeCell ref="G10:G19"/>
    <mergeCell ref="A6:B6"/>
    <mergeCell ref="C6:M6"/>
    <mergeCell ref="A7:C7"/>
    <mergeCell ref="D7:F7"/>
    <mergeCell ref="G7:G8"/>
    <mergeCell ref="H7:H8"/>
    <mergeCell ref="I7:J7"/>
    <mergeCell ref="K7:L7"/>
    <mergeCell ref="M7:M8"/>
  </mergeCells>
  <conditionalFormatting sqref="A7:B7">
    <cfRule type="containsText" dxfId="67" priority="65" operator="containsText" text="3- Moderado">
      <formula>NOT(ISERROR(SEARCH("3- Moderado",A7)))</formula>
    </cfRule>
    <cfRule type="containsText" dxfId="66" priority="66" operator="containsText" text="6- Moderado">
      <formula>NOT(ISERROR(SEARCH("6- Moderado",A7)))</formula>
    </cfRule>
    <cfRule type="containsText" dxfId="65" priority="67" operator="containsText" text="4- Moderado">
      <formula>NOT(ISERROR(SEARCH("4- Moderado",A7)))</formula>
    </cfRule>
    <cfRule type="containsText" dxfId="64" priority="68" operator="containsText" text="3- Bajo">
      <formula>NOT(ISERROR(SEARCH("3- Bajo",A7)))</formula>
    </cfRule>
    <cfRule type="containsText" dxfId="63" priority="69" operator="containsText" text="4- Bajo">
      <formula>NOT(ISERROR(SEARCH("4- Bajo",A7)))</formula>
    </cfRule>
    <cfRule type="containsText" dxfId="62" priority="70" operator="containsText" text="1- Bajo">
      <formula>NOT(ISERROR(SEARCH("1- Bajo",A7)))</formula>
    </cfRule>
  </conditionalFormatting>
  <conditionalFormatting sqref="A10:E10 A20:E20">
    <cfRule type="containsText" dxfId="61" priority="59" operator="containsText" text="3- Moderado">
      <formula>NOT(ISERROR(SEARCH("3- Moderado",A10)))</formula>
    </cfRule>
    <cfRule type="containsText" dxfId="60" priority="60" operator="containsText" text="6- Moderado">
      <formula>NOT(ISERROR(SEARCH("6- Moderado",A10)))</formula>
    </cfRule>
    <cfRule type="containsText" dxfId="59" priority="61" operator="containsText" text="4- Moderado">
      <formula>NOT(ISERROR(SEARCH("4- Moderado",A10)))</formula>
    </cfRule>
    <cfRule type="containsText" dxfId="58" priority="62" operator="containsText" text="3- Bajo">
      <formula>NOT(ISERROR(SEARCH("3- Bajo",A10)))</formula>
    </cfRule>
    <cfRule type="containsText" dxfId="57" priority="63" operator="containsText" text="4- Bajo">
      <formula>NOT(ISERROR(SEARCH("4- Bajo",A10)))</formula>
    </cfRule>
    <cfRule type="containsText" dxfId="56" priority="64" operator="containsText" text="1- Bajo">
      <formula>NOT(ISERROR(SEARCH("1- Bajo",A10)))</formula>
    </cfRule>
  </conditionalFormatting>
  <conditionalFormatting sqref="A30:E30">
    <cfRule type="containsText" dxfId="55" priority="46" operator="containsText" text="3- Moderado">
      <formula>NOT(ISERROR(SEARCH("3- Moderado",A30)))</formula>
    </cfRule>
    <cfRule type="containsText" dxfId="54" priority="47" operator="containsText" text="6- Moderado">
      <formula>NOT(ISERROR(SEARCH("6- Moderado",A30)))</formula>
    </cfRule>
    <cfRule type="containsText" dxfId="53" priority="48" operator="containsText" text="4- Moderado">
      <formula>NOT(ISERROR(SEARCH("4- Moderado",A30)))</formula>
    </cfRule>
    <cfRule type="containsText" dxfId="52" priority="49" operator="containsText" text="3- Bajo">
      <formula>NOT(ISERROR(SEARCH("3- Bajo",A30)))</formula>
    </cfRule>
    <cfRule type="containsText" dxfId="51" priority="50" operator="containsText" text="4- Bajo">
      <formula>NOT(ISERROR(SEARCH("4- Bajo",A30)))</formula>
    </cfRule>
    <cfRule type="containsText" dxfId="50" priority="51" operator="containsText" text="1- Bajo">
      <formula>NOT(ISERROR(SEARCH("1- Bajo",A30)))</formula>
    </cfRule>
  </conditionalFormatting>
  <conditionalFormatting sqref="A40:B40 D40:E40">
    <cfRule type="containsText" dxfId="49" priority="39" operator="containsText" text="3- Moderado">
      <formula>NOT(ISERROR(SEARCH("3- Moderado",A40)))</formula>
    </cfRule>
    <cfRule type="containsText" dxfId="48" priority="40" operator="containsText" text="6- Moderado">
      <formula>NOT(ISERROR(SEARCH("6- Moderado",A40)))</formula>
    </cfRule>
    <cfRule type="containsText" dxfId="47" priority="41" operator="containsText" text="4- Moderado">
      <formula>NOT(ISERROR(SEARCH("4- Moderado",A40)))</formula>
    </cfRule>
    <cfRule type="containsText" dxfId="46" priority="42" operator="containsText" text="3- Bajo">
      <formula>NOT(ISERROR(SEARCH("3- Bajo",A40)))</formula>
    </cfRule>
    <cfRule type="containsText" dxfId="45" priority="43" operator="containsText" text="4- Bajo">
      <formula>NOT(ISERROR(SEARCH("4- Bajo",A40)))</formula>
    </cfRule>
    <cfRule type="containsText" dxfId="44" priority="44" operator="containsText" text="1- Bajo">
      <formula>NOT(ISERROR(SEARCH("1- Bajo",A40)))</formula>
    </cfRule>
  </conditionalFormatting>
  <conditionalFormatting sqref="A50:E50 A60 A70">
    <cfRule type="containsText" dxfId="43" priority="29" operator="containsText" text="3- Moderado">
      <formula>NOT(ISERROR(SEARCH("3- Moderado",A50)))</formula>
    </cfRule>
    <cfRule type="containsText" dxfId="42" priority="30" operator="containsText" text="6- Moderado">
      <formula>NOT(ISERROR(SEARCH("6- Moderado",A50)))</formula>
    </cfRule>
    <cfRule type="containsText" dxfId="41" priority="31" operator="containsText" text="4- Moderado">
      <formula>NOT(ISERROR(SEARCH("4- Moderado",A50)))</formula>
    </cfRule>
    <cfRule type="containsText" dxfId="40" priority="32" operator="containsText" text="3- Bajo">
      <formula>NOT(ISERROR(SEARCH("3- Bajo",A50)))</formula>
    </cfRule>
    <cfRule type="containsText" dxfId="39" priority="33" operator="containsText" text="4- Bajo">
      <formula>NOT(ISERROR(SEARCH("4- Bajo",A50)))</formula>
    </cfRule>
    <cfRule type="containsText" dxfId="38" priority="34" operator="containsText" text="1- Bajo">
      <formula>NOT(ISERROR(SEARCH("1- Bajo",A50)))</formula>
    </cfRule>
  </conditionalFormatting>
  <conditionalFormatting sqref="B60:E60">
    <cfRule type="containsText" dxfId="37" priority="13" operator="containsText" text="3- Moderado">
      <formula>NOT(ISERROR(SEARCH("3- Moderado",B60)))</formula>
    </cfRule>
    <cfRule type="containsText" dxfId="36" priority="14" operator="containsText" text="6- Moderado">
      <formula>NOT(ISERROR(SEARCH("6- Moderado",B60)))</formula>
    </cfRule>
    <cfRule type="containsText" dxfId="35" priority="15" operator="containsText" text="4- Moderado">
      <formula>NOT(ISERROR(SEARCH("4- Moderado",B60)))</formula>
    </cfRule>
    <cfRule type="containsText" dxfId="34" priority="16" operator="containsText" text="3- Bajo">
      <formula>NOT(ISERROR(SEARCH("3- Bajo",B60)))</formula>
    </cfRule>
    <cfRule type="containsText" dxfId="33" priority="17" operator="containsText" text="4- Bajo">
      <formula>NOT(ISERROR(SEARCH("4- Bajo",B60)))</formula>
    </cfRule>
    <cfRule type="containsText" dxfId="32" priority="18" operator="containsText" text="1- Bajo">
      <formula>NOT(ISERROR(SEARCH("1- Bajo",B60)))</formula>
    </cfRule>
  </conditionalFormatting>
  <conditionalFormatting sqref="B70:E70">
    <cfRule type="containsText" dxfId="31" priority="7" operator="containsText" text="3- Moderado">
      <formula>NOT(ISERROR(SEARCH("3- Moderado",B70)))</formula>
    </cfRule>
    <cfRule type="containsText" dxfId="30" priority="8" operator="containsText" text="6- Moderado">
      <formula>NOT(ISERROR(SEARCH("6- Moderado",B70)))</formula>
    </cfRule>
    <cfRule type="containsText" dxfId="29" priority="9" operator="containsText" text="4- Moderado">
      <formula>NOT(ISERROR(SEARCH("4- Moderado",B70)))</formula>
    </cfRule>
    <cfRule type="containsText" dxfId="28" priority="10" operator="containsText" text="3- Bajo">
      <formula>NOT(ISERROR(SEARCH("3- Bajo",B70)))</formula>
    </cfRule>
    <cfRule type="containsText" dxfId="27" priority="11" operator="containsText" text="4- Bajo">
      <formula>NOT(ISERROR(SEARCH("4- Bajo",B70)))</formula>
    </cfRule>
    <cfRule type="containsText" dxfId="26" priority="12" operator="containsText" text="1- Bajo">
      <formula>NOT(ISERROR(SEARCH("1- Bajo",B70)))</formula>
    </cfRule>
  </conditionalFormatting>
  <conditionalFormatting sqref="C8:F8">
    <cfRule type="containsText" dxfId="25" priority="53" operator="containsText" text="3- Moderado">
      <formula>NOT(ISERROR(SEARCH("3- Moderado",C8)))</formula>
    </cfRule>
    <cfRule type="containsText" dxfId="24" priority="54" operator="containsText" text="6- Moderado">
      <formula>NOT(ISERROR(SEARCH("6- Moderado",C8)))</formula>
    </cfRule>
    <cfRule type="containsText" dxfId="23" priority="55" operator="containsText" text="4- Moderado">
      <formula>NOT(ISERROR(SEARCH("4- Moderado",C8)))</formula>
    </cfRule>
    <cfRule type="containsText" dxfId="22" priority="56" operator="containsText" text="3- Bajo">
      <formula>NOT(ISERROR(SEARCH("3- Bajo",C8)))</formula>
    </cfRule>
    <cfRule type="containsText" dxfId="21" priority="57" operator="containsText" text="4- Bajo">
      <formula>NOT(ISERROR(SEARCH("4- Bajo",C8)))</formula>
    </cfRule>
    <cfRule type="containsText" dxfId="20" priority="58" operator="containsText" text="1- Bajo">
      <formula>NOT(ISERROR(SEARCH("1- Bajo",C8)))</formula>
    </cfRule>
  </conditionalFormatting>
  <conditionalFormatting sqref="D10:D79">
    <cfRule type="containsText" dxfId="19" priority="23" operator="containsText" text="Muy Alta">
      <formula>NOT(ISERROR(SEARCH("Muy Alta",D10)))</formula>
    </cfRule>
    <cfRule type="containsText" dxfId="18" priority="24" operator="containsText" text="Alta">
      <formula>NOT(ISERROR(SEARCH("Alta",D10)))</formula>
    </cfRule>
    <cfRule type="containsText" dxfId="17" priority="25" operator="containsText" text="Baja">
      <formula>NOT(ISERROR(SEARCH("Baja",D10)))</formula>
    </cfRule>
    <cfRule type="containsText" dxfId="16" priority="26" operator="containsText" text="Muy Baja">
      <formula>NOT(ISERROR(SEARCH("Muy Baja",D10)))</formula>
    </cfRule>
    <cfRule type="containsText" dxfId="15" priority="28" operator="containsText" text="Media">
      <formula>NOT(ISERROR(SEARCH("Media",D10)))</formula>
    </cfRule>
  </conditionalFormatting>
  <conditionalFormatting sqref="E10:E79">
    <cfRule type="containsText" dxfId="14" priority="19" operator="containsText" text="Catastrófico">
      <formula>NOT(ISERROR(SEARCH("Catastrófico",E10)))</formula>
    </cfRule>
    <cfRule type="containsText" dxfId="13" priority="20" operator="containsText" text="Mayor">
      <formula>NOT(ISERROR(SEARCH("Mayor",E10)))</formula>
    </cfRule>
    <cfRule type="containsText" dxfId="12" priority="21" operator="containsText" text="Menor">
      <formula>NOT(ISERROR(SEARCH("Menor",E10)))</formula>
    </cfRule>
    <cfRule type="containsText" dxfId="11" priority="22" operator="containsText" text="Leve">
      <formula>NOT(ISERROR(SEARCH("Leve",E10)))</formula>
    </cfRule>
  </conditionalFormatting>
  <conditionalFormatting sqref="E10:F79">
    <cfRule type="containsText" dxfId="10" priority="27" operator="containsText" text="Moderado">
      <formula>NOT(ISERROR(SEARCH("Moderado",E10)))</formula>
    </cfRule>
  </conditionalFormatting>
  <conditionalFormatting sqref="F10:F29">
    <cfRule type="colorScale" priority="71">
      <colorScale>
        <cfvo type="min"/>
        <cfvo type="max"/>
        <color rgb="FFFF7128"/>
        <color rgb="FFFFEF9C"/>
      </colorScale>
    </cfRule>
  </conditionalFormatting>
  <conditionalFormatting sqref="F10:F79">
    <cfRule type="containsText" dxfId="9" priority="35" operator="containsText" text="Bajo">
      <formula>NOT(ISERROR(SEARCH("Bajo",F10)))</formula>
    </cfRule>
    <cfRule type="containsText" dxfId="8" priority="36" operator="containsText" text="Moderado">
      <formula>NOT(ISERROR(SEARCH("Moderado",F10)))</formula>
    </cfRule>
    <cfRule type="containsText" dxfId="7" priority="37" operator="containsText" text="Alto">
      <formula>NOT(ISERROR(SEARCH("Alto",F10)))</formula>
    </cfRule>
    <cfRule type="containsText" dxfId="6" priority="38" operator="containsText" text="Extremo">
      <formula>NOT(ISERROR(SEARCH("Extremo",F10)))</formula>
    </cfRule>
  </conditionalFormatting>
  <conditionalFormatting sqref="F30:F39">
    <cfRule type="colorScale" priority="52">
      <colorScale>
        <cfvo type="min"/>
        <cfvo type="max"/>
        <color rgb="FFFF7128"/>
        <color rgb="FFFFEF9C"/>
      </colorScale>
    </cfRule>
  </conditionalFormatting>
  <conditionalFormatting sqref="F40:F49">
    <cfRule type="colorScale" priority="45">
      <colorScale>
        <cfvo type="min"/>
        <cfvo type="max"/>
        <color rgb="FFFF7128"/>
        <color rgb="FFFFEF9C"/>
      </colorScale>
    </cfRule>
  </conditionalFormatting>
  <conditionalFormatting sqref="F50:F79">
    <cfRule type="colorScale" priority="72">
      <colorScale>
        <cfvo type="min"/>
        <cfvo type="max"/>
        <color rgb="FFFF7128"/>
        <color rgb="FFFFEF9C"/>
      </colorScale>
    </cfRule>
  </conditionalFormatting>
  <conditionalFormatting sqref="C40">
    <cfRule type="containsText" dxfId="5" priority="1" operator="containsText" text="3- Moderado">
      <formula>NOT(ISERROR(SEARCH("3- Moderado",C40)))</formula>
    </cfRule>
    <cfRule type="containsText" dxfId="4" priority="2" operator="containsText" text="6- Moderado">
      <formula>NOT(ISERROR(SEARCH("6- Moderado",C40)))</formula>
    </cfRule>
    <cfRule type="containsText" dxfId="3" priority="3" operator="containsText" text="4- Moderado">
      <formula>NOT(ISERROR(SEARCH("4- Moderado",C40)))</formula>
    </cfRule>
    <cfRule type="containsText" dxfId="2" priority="4" operator="containsText" text="3- Bajo">
      <formula>NOT(ISERROR(SEARCH("3- Bajo",C40)))</formula>
    </cfRule>
    <cfRule type="containsText" dxfId="1" priority="5" operator="containsText" text="4- Bajo">
      <formula>NOT(ISERROR(SEARCH("4- Bajo",C40)))</formula>
    </cfRule>
    <cfRule type="containsText" dxfId="0" priority="6" operator="containsText" text="1- Bajo">
      <formula>NOT(ISERROR(SEARCH("1- Bajo",C40)))</formula>
    </cfRule>
  </conditionalFormatting>
  <dataValidations count="4">
    <dataValidation allowBlank="1" showInputMessage="1" showErrorMessage="1" prompt="seleccionar si el responsable de ejecutar las acciones es el nivel central" sqref="J8" xr:uid="{D3346A3F-0EA3-43B2-BD93-316083C5571D}"/>
    <dataValidation allowBlank="1" showInputMessage="1" showErrorMessage="1" prompt="Seleccionar si el responsable es el responsable de las acciones es el nivel central" sqref="I7:I8" xr:uid="{C3A74F97-1F77-40F3-989C-EF3AA2261135}"/>
    <dataValidation allowBlank="1" showInputMessage="1" showErrorMessage="1" prompt="Describir las actividades que se van a desarrollar para el proyecto" sqref="H7" xr:uid="{9268FDA7-D5D2-42A5-BDF0-EBD6BB45959C}"/>
    <dataValidation allowBlank="1" showInputMessage="1" showErrorMessage="1" prompt="Registrar qué factor  que ocasina el riesgo: un facot identtficado el contexto._x000a_O  personas, recursos, estilo de direccion , factores externos, , codiciones ambientales" sqref="C8" xr:uid="{08EF1678-AA31-4902-B5DD-79CD861CAEA6}"/>
  </dataValidations>
  <hyperlinks>
    <hyperlink ref="N70:N79" r:id="rId1" display="Evidencia" xr:uid="{ED854FBF-D941-403B-A1DB-18BA0E59991D}"/>
    <hyperlink ref="N20:N29" r:id="rId2" display="Evidencia" xr:uid="{F611C776-A5AE-46BE-A08C-2815A055A660}"/>
    <hyperlink ref="N60:N69" r:id="rId3" display="Evidencia" xr:uid="{CBBB8932-7FE0-4880-98C9-94281A9680BA}"/>
    <hyperlink ref="N50:N59" r:id="rId4" display="Evidencia" xr:uid="{4F915C85-28EE-4797-9973-898E974C8026}"/>
    <hyperlink ref="N40:N49" r:id="rId5" display="Evidencia" xr:uid="{D1D0F787-877F-465E-94F1-CA3EF67C0136}"/>
    <hyperlink ref="N30:N39" r:id="rId6" display="Evidencia" xr:uid="{0164B0C4-3902-4A45-B5CA-0ABE5908D399}"/>
    <hyperlink ref="N10:N19" r:id="rId7" display="Evidencia" xr:uid="{34099B10-7AE3-425A-968A-85A36BFE65B6}"/>
  </hyperlink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drawing r:id="rId8"/>
  <extLst>
    <ext xmlns:x14="http://schemas.microsoft.com/office/spreadsheetml/2009/9/main" uri="{CCE6A557-97BC-4b89-ADB6-D9C93CAAB3DF}">
      <x14:dataValidations xmlns:xm="http://schemas.microsoft.com/office/excel/2006/main" count="1">
        <x14:dataValidation type="list" allowBlank="1" showInputMessage="1" showErrorMessage="1" xr:uid="{AF2DDC98-E8B5-4BD4-937B-F59DBB98C129}">
          <x14:formula1>
            <xm:f>'9- Matriz de Calor '!$S$8:$S$11</xm:f>
          </x14:formula1>
          <xm:sqref>G10:G79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5" ma:contentTypeDescription="Crear nuevo documento." ma:contentTypeScope="" ma:versionID="d5232743e0fea6eddc658c83df8b530b">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2d4cc1759981efddae7a68e803d5e4e8"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1f8863d-40b5-48fb-8a46-f2f7ac83c21f}"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36D5F8-CD52-4385-82D0-CF6F07C0EB4E}"/>
</file>

<file path=customXml/itemProps2.xml><?xml version="1.0" encoding="utf-8"?>
<ds:datastoreItem xmlns:ds="http://schemas.openxmlformats.org/officeDocument/2006/customXml" ds:itemID="{BF2AAEB8-09F3-4393-97AD-C01CC87F934C}"/>
</file>

<file path=customXml/itemProps3.xml><?xml version="1.0" encoding="utf-8"?>
<ds:datastoreItem xmlns:ds="http://schemas.openxmlformats.org/officeDocument/2006/customXml" ds:itemID="{170950E4-CD41-4240-BECA-AF784CBEF87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Sistema Integrado Gestion Control Calidad Medio Ambiente - Risaralda - Pereira</cp:lastModifiedBy>
  <cp:revision/>
  <dcterms:created xsi:type="dcterms:W3CDTF">2021-04-16T16:11:31Z</dcterms:created>
  <dcterms:modified xsi:type="dcterms:W3CDTF">2024-11-06T14:42:28Z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