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16"/>
  <workbookPr hidePivotFieldList="1" defaultThemeVersion="166925"/>
  <mc:AlternateContent xmlns:mc="http://schemas.openxmlformats.org/markup-compatibility/2006">
    <mc:Choice Requires="x15">
      <x15ac:absPath xmlns:x15ac="http://schemas.microsoft.com/office/spreadsheetml/2010/11/ac" url="C:\Users\jmartinezb.PPN\Desktop\"/>
    </mc:Choice>
  </mc:AlternateContent>
  <xr:revisionPtr revIDLastSave="299" documentId="13_ncr:1_{BD2310F5-EE8F-4009-8456-5C7AE04BC2AD}" xr6:coauthVersionLast="47" xr6:coauthVersionMax="47" xr10:uidLastSave="{18D8E381-B911-4C08-9B86-A6244AE5B62E}"/>
  <bookViews>
    <workbookView xWindow="0" yWindow="0" windowWidth="28800" windowHeight="12225" tabRatio="898" firstSheet="11" activeTab="11" xr2:uid="{00000000-000D-0000-FFFF-FFFF00000000}"/>
  </bookViews>
  <sheets>
    <sheet name="1- Presentacion " sheetId="10" r:id="rId1"/>
    <sheet name="Conceptos 37001" sheetId="37" r:id="rId2"/>
    <sheet name="2- Análisis de Contexto " sheetId="14" r:id="rId3"/>
    <sheet name="3- Estrategias" sheetId="15" r:id="rId4"/>
    <sheet name="4- Instructivo Riesgos " sheetId="33" r:id="rId5"/>
    <sheet name="5- Identificación de Riesgos" sheetId="27" r:id="rId6"/>
    <sheet name="6- Valoración Controles" sheetId="28" r:id="rId7"/>
    <sheet name="7- Mapa Final" sheetId="29" r:id="rId8"/>
    <sheet name="8- Políticas de Administración " sheetId="5" r:id="rId9"/>
    <sheet name="9- Matriz de Calor " sheetId="21" r:id="rId10"/>
    <sheet name="Seguimiento 1 Trimestre" sheetId="18" r:id="rId11"/>
    <sheet name="Seguimiento 2 Trimestre" sheetId="34" r:id="rId12"/>
    <sheet name="Seguimiento 3 Trimestre" sheetId="35" r:id="rId13"/>
    <sheet name="Seguimiento 4 Trimestre" sheetId="36" r:id="rId14"/>
  </sheets>
  <externalReferences>
    <externalReference r:id="rId15"/>
    <externalReference r:id="rId16"/>
    <externalReference r:id="rId17"/>
  </externalReferences>
  <definedNames>
    <definedName name="_xlnm.Print_Area" localSheetId="5">'5- Identificación de Riesgos'!$A$1:$N$29</definedName>
    <definedName name="_xlnm.Print_Area" localSheetId="6">'6- Valoración Controles'!$A$1:$V$23</definedName>
    <definedName name="_xlnm.Print_Area" localSheetId="7">'7- Mapa Final'!$A$1:$N$29</definedName>
    <definedName name="Data">'[1]Tabla de Valoración'!$I$2:$L$5</definedName>
    <definedName name="Diseño">'[1]Tabla de Valoración'!$I$2:$I$5</definedName>
    <definedName name="Ejecución">'[1]Tabla de Valoración'!$I$2:$L$2</definedName>
    <definedName name="Posibilidad" localSheetId="2">[2]Hoja2!$H$3:$H$7</definedName>
    <definedName name="Posibilidad" localSheetId="3">[2]Hoja2!$H$3:$H$7</definedName>
    <definedName name="Posibilidad">[3]Hoja2!$H$3:$H$7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34" l="1"/>
  <c r="S44" i="28"/>
  <c r="S34" i="28"/>
  <c r="S24" i="28"/>
  <c r="S14" i="28"/>
  <c r="S10" i="28"/>
  <c r="K44" i="28"/>
  <c r="K34" i="28"/>
  <c r="K24" i="28"/>
  <c r="K14" i="28"/>
  <c r="C13" i="28"/>
  <c r="A44" i="28"/>
  <c r="G40" i="27"/>
  <c r="O40" i="27" l="1"/>
  <c r="I22" i="5" l="1"/>
  <c r="I21" i="5"/>
  <c r="C59" i="35" l="1"/>
  <c r="B59" i="35"/>
  <c r="A59" i="34"/>
  <c r="B59" i="34" l="1"/>
  <c r="C59" i="34"/>
  <c r="A59" i="36"/>
  <c r="B59" i="36"/>
  <c r="C59" i="36"/>
  <c r="A59" i="35"/>
  <c r="G50" i="27" l="1"/>
  <c r="C12" i="28" l="1"/>
  <c r="C10" i="28"/>
  <c r="E14" i="29" l="1"/>
  <c r="E15" i="29"/>
  <c r="E16" i="29"/>
  <c r="E17" i="29"/>
  <c r="E18" i="29"/>
  <c r="E19" i="29"/>
  <c r="E20" i="29"/>
  <c r="E21" i="29"/>
  <c r="E22" i="29"/>
  <c r="E23" i="29"/>
  <c r="E24" i="29"/>
  <c r="E25" i="29"/>
  <c r="E26" i="29"/>
  <c r="E27" i="29"/>
  <c r="E28" i="29"/>
  <c r="E29" i="29"/>
  <c r="E30" i="29"/>
  <c r="E31" i="29"/>
  <c r="E32" i="29"/>
  <c r="E33" i="29"/>
  <c r="E34" i="29"/>
  <c r="E35" i="29"/>
  <c r="E36" i="29"/>
  <c r="E37" i="29"/>
  <c r="E38" i="29"/>
  <c r="E39" i="29"/>
  <c r="E40" i="29"/>
  <c r="E41" i="29"/>
  <c r="E42" i="29"/>
  <c r="E43" i="29"/>
  <c r="E44" i="29"/>
  <c r="E45" i="29"/>
  <c r="E46" i="29"/>
  <c r="E47" i="29"/>
  <c r="E48" i="29"/>
  <c r="E49" i="29"/>
  <c r="E50" i="29"/>
  <c r="E51" i="29"/>
  <c r="E52" i="29"/>
  <c r="E53" i="29"/>
  <c r="E54" i="29"/>
  <c r="E55" i="29"/>
  <c r="E56" i="29"/>
  <c r="E57" i="29"/>
  <c r="E58" i="29"/>
  <c r="E59" i="29"/>
  <c r="L11" i="27"/>
  <c r="K11" i="27" s="1"/>
  <c r="L12" i="27"/>
  <c r="K12" i="27" s="1"/>
  <c r="L13" i="27"/>
  <c r="K13" i="27" s="1"/>
  <c r="L14" i="27"/>
  <c r="K14" i="27" s="1"/>
  <c r="L15" i="27"/>
  <c r="K15" i="27" s="1"/>
  <c r="L16" i="27"/>
  <c r="K16" i="27" s="1"/>
  <c r="L17" i="27"/>
  <c r="K17" i="27" s="1"/>
  <c r="L18" i="27"/>
  <c r="K18" i="27" s="1"/>
  <c r="L19" i="27"/>
  <c r="K19" i="27" s="1"/>
  <c r="L20" i="27"/>
  <c r="K20" i="27" s="1"/>
  <c r="L21" i="27"/>
  <c r="K21" i="27" s="1"/>
  <c r="L22" i="27"/>
  <c r="K22" i="27" s="1"/>
  <c r="L23" i="27"/>
  <c r="K23" i="27" s="1"/>
  <c r="L24" i="27"/>
  <c r="K24" i="27" s="1"/>
  <c r="L25" i="27"/>
  <c r="K25" i="27" s="1"/>
  <c r="L26" i="27"/>
  <c r="K26" i="27" s="1"/>
  <c r="L27" i="27"/>
  <c r="K27" i="27" s="1"/>
  <c r="L28" i="27"/>
  <c r="K28" i="27" s="1"/>
  <c r="L29" i="27"/>
  <c r="K29" i="27" s="1"/>
  <c r="L30" i="27"/>
  <c r="K30" i="27" s="1"/>
  <c r="L31" i="27"/>
  <c r="K31" i="27" s="1"/>
  <c r="L32" i="27"/>
  <c r="K32" i="27" s="1"/>
  <c r="L33" i="27"/>
  <c r="K33" i="27" s="1"/>
  <c r="L34" i="27"/>
  <c r="K34" i="27" s="1"/>
  <c r="L35" i="27"/>
  <c r="K35" i="27" s="1"/>
  <c r="L36" i="27"/>
  <c r="K36" i="27" s="1"/>
  <c r="L37" i="27"/>
  <c r="K37" i="27" s="1"/>
  <c r="L38" i="27"/>
  <c r="K38" i="27" s="1"/>
  <c r="L39" i="27"/>
  <c r="K39" i="27" s="1"/>
  <c r="L50" i="27"/>
  <c r="K50" i="27" s="1"/>
  <c r="L51" i="27"/>
  <c r="K51" i="27" s="1"/>
  <c r="L52" i="27"/>
  <c r="K52" i="27" s="1"/>
  <c r="L53" i="27"/>
  <c r="K53" i="27" s="1"/>
  <c r="L54" i="27"/>
  <c r="K54" i="27" s="1"/>
  <c r="L55" i="27"/>
  <c r="K55" i="27" s="1"/>
  <c r="L56" i="27"/>
  <c r="K56" i="27" s="1"/>
  <c r="L57" i="27"/>
  <c r="K57" i="27" s="1"/>
  <c r="L58" i="27"/>
  <c r="K58" i="27" s="1"/>
  <c r="L59" i="27"/>
  <c r="K59" i="27" s="1"/>
  <c r="C14" i="28" l="1"/>
  <c r="C15" i="28"/>
  <c r="C16" i="28"/>
  <c r="C17" i="28"/>
  <c r="C18" i="28"/>
  <c r="C19" i="28"/>
  <c r="C20" i="28"/>
  <c r="C21" i="28"/>
  <c r="C22" i="28"/>
  <c r="C23" i="28"/>
  <c r="C24" i="28"/>
  <c r="C25" i="28"/>
  <c r="C26" i="28"/>
  <c r="C27" i="28"/>
  <c r="C28" i="28"/>
  <c r="C29" i="28"/>
  <c r="C30" i="28"/>
  <c r="C31" i="28"/>
  <c r="C32" i="28"/>
  <c r="C33" i="28"/>
  <c r="C34" i="28"/>
  <c r="C35" i="28"/>
  <c r="C36" i="28"/>
  <c r="C37" i="28"/>
  <c r="C38" i="28"/>
  <c r="C39" i="28"/>
  <c r="C40" i="28"/>
  <c r="C41" i="28"/>
  <c r="C42" i="28"/>
  <c r="C43" i="28"/>
  <c r="C44" i="28"/>
  <c r="C45" i="28"/>
  <c r="C46" i="28"/>
  <c r="C47" i="28"/>
  <c r="C48" i="28"/>
  <c r="C49" i="28"/>
  <c r="C50" i="28"/>
  <c r="C51" i="28"/>
  <c r="C52" i="28"/>
  <c r="C53" i="28"/>
  <c r="B14" i="28" l="1"/>
  <c r="B44" i="28"/>
  <c r="L50" i="29"/>
  <c r="C50" i="29"/>
  <c r="B50" i="29"/>
  <c r="A50" i="29"/>
  <c r="C49" i="36" l="1"/>
  <c r="C49" i="34"/>
  <c r="C49" i="35"/>
  <c r="B49" i="34"/>
  <c r="B49" i="36"/>
  <c r="B49" i="35"/>
  <c r="A49" i="35"/>
  <c r="A49" i="34"/>
  <c r="A49" i="36"/>
  <c r="A49" i="18"/>
  <c r="B49" i="18"/>
  <c r="C49" i="18"/>
  <c r="L45" i="28" l="1"/>
  <c r="L46" i="28"/>
  <c r="L47" i="28"/>
  <c r="L48" i="28"/>
  <c r="L49" i="28"/>
  <c r="L50" i="28"/>
  <c r="L51" i="28"/>
  <c r="L52" i="28"/>
  <c r="L53" i="28"/>
  <c r="L35" i="28"/>
  <c r="L38" i="28"/>
  <c r="L39" i="28"/>
  <c r="L40" i="28"/>
  <c r="L41" i="28"/>
  <c r="L42" i="28"/>
  <c r="L43" i="28"/>
  <c r="L25" i="28"/>
  <c r="L26" i="28"/>
  <c r="L27" i="28"/>
  <c r="L28" i="28"/>
  <c r="L29" i="28"/>
  <c r="L30" i="28"/>
  <c r="L31" i="28"/>
  <c r="L32" i="28"/>
  <c r="L33" i="28"/>
  <c r="L15" i="28"/>
  <c r="L16" i="28"/>
  <c r="L18" i="28"/>
  <c r="L19" i="28"/>
  <c r="L20" i="28"/>
  <c r="L21" i="28"/>
  <c r="L22" i="28"/>
  <c r="L23" i="28"/>
  <c r="L13" i="28"/>
  <c r="L11" i="28"/>
  <c r="E59" i="36" l="1"/>
  <c r="E59" i="34"/>
  <c r="E59" i="35"/>
  <c r="H50" i="27"/>
  <c r="F50" i="29" s="1"/>
  <c r="G20" i="27"/>
  <c r="G30" i="27"/>
  <c r="G10" i="27"/>
  <c r="H10" i="27" s="1"/>
  <c r="M50" i="27" l="1"/>
  <c r="O50" i="27" l="1"/>
  <c r="G50" i="29"/>
  <c r="N50" i="27"/>
  <c r="H50" i="29" s="1"/>
  <c r="B24" i="28" l="1"/>
  <c r="A24" i="28"/>
  <c r="A14" i="28"/>
  <c r="J14" i="28"/>
  <c r="L14" i="28"/>
  <c r="R14" i="28"/>
  <c r="J15" i="28"/>
  <c r="R15" i="28"/>
  <c r="J16" i="28"/>
  <c r="R16" i="28"/>
  <c r="J17" i="28"/>
  <c r="R17" i="28"/>
  <c r="J18" i="28"/>
  <c r="R18" i="28"/>
  <c r="J19" i="28"/>
  <c r="R19" i="28"/>
  <c r="J20" i="28"/>
  <c r="R20" i="28"/>
  <c r="J21" i="28"/>
  <c r="R21" i="28"/>
  <c r="J22" i="28"/>
  <c r="R22" i="28"/>
  <c r="J23" i="28"/>
  <c r="R23" i="28"/>
  <c r="J24" i="28"/>
  <c r="L24" i="28"/>
  <c r="R24" i="28"/>
  <c r="J25" i="28"/>
  <c r="R25" i="28"/>
  <c r="J26" i="28"/>
  <c r="R26" i="28"/>
  <c r="J27" i="28"/>
  <c r="R27" i="28"/>
  <c r="J28" i="28"/>
  <c r="R28" i="28"/>
  <c r="J29" i="28"/>
  <c r="R29" i="28"/>
  <c r="J30" i="28"/>
  <c r="R30" i="28"/>
  <c r="J31" i="28"/>
  <c r="R31" i="28"/>
  <c r="J32" i="28"/>
  <c r="R32" i="28"/>
  <c r="J33" i="28"/>
  <c r="R33" i="28"/>
  <c r="A34" i="28"/>
  <c r="B34" i="28"/>
  <c r="J34" i="28"/>
  <c r="L34" i="28"/>
  <c r="R34" i="28"/>
  <c r="J35" i="28"/>
  <c r="R35" i="28"/>
  <c r="J36" i="28"/>
  <c r="R36" i="28"/>
  <c r="J37" i="28"/>
  <c r="R37" i="28"/>
  <c r="J38" i="28"/>
  <c r="R38" i="28"/>
  <c r="J39" i="28"/>
  <c r="R39" i="28"/>
  <c r="J40" i="28"/>
  <c r="R40" i="28"/>
  <c r="J41" i="28"/>
  <c r="R41" i="28"/>
  <c r="J42" i="28"/>
  <c r="R42" i="28"/>
  <c r="J43" i="28"/>
  <c r="R43" i="28"/>
  <c r="A30" i="29"/>
  <c r="B30" i="29"/>
  <c r="C30" i="29"/>
  <c r="L30" i="29"/>
  <c r="A40" i="29"/>
  <c r="B40" i="29"/>
  <c r="C40" i="29"/>
  <c r="L40" i="29"/>
  <c r="R53" i="28"/>
  <c r="J53" i="28"/>
  <c r="R52" i="28"/>
  <c r="J52" i="28"/>
  <c r="R51" i="28"/>
  <c r="J51" i="28"/>
  <c r="R50" i="28"/>
  <c r="J50" i="28"/>
  <c r="R49" i="28"/>
  <c r="J49" i="28"/>
  <c r="R48" i="28"/>
  <c r="J48" i="28"/>
  <c r="R47" i="28"/>
  <c r="J47" i="28"/>
  <c r="R46" i="28"/>
  <c r="J46" i="28"/>
  <c r="R45" i="28"/>
  <c r="J45" i="28"/>
  <c r="R44" i="28"/>
  <c r="L44" i="28"/>
  <c r="J44" i="28"/>
  <c r="C29" i="35" l="1"/>
  <c r="C29" i="34"/>
  <c r="C29" i="36"/>
  <c r="A29" i="34"/>
  <c r="A29" i="36"/>
  <c r="A29" i="35"/>
  <c r="C39" i="34"/>
  <c r="C39" i="35"/>
  <c r="C39" i="36"/>
  <c r="B29" i="35"/>
  <c r="B29" i="36"/>
  <c r="B29" i="34"/>
  <c r="B39" i="36"/>
  <c r="B39" i="34"/>
  <c r="B39" i="35"/>
  <c r="A39" i="35"/>
  <c r="A39" i="36"/>
  <c r="A39" i="34"/>
  <c r="A39" i="18"/>
  <c r="A29" i="18"/>
  <c r="B29" i="18"/>
  <c r="B39" i="18"/>
  <c r="C29" i="18"/>
  <c r="C39" i="18"/>
  <c r="T44" i="28" l="1"/>
  <c r="J50" i="29" s="1"/>
  <c r="D49" i="35" l="1"/>
  <c r="D49" i="34"/>
  <c r="D49" i="36"/>
  <c r="D49" i="18"/>
  <c r="U44" i="28"/>
  <c r="K50" i="29" s="1"/>
  <c r="E49" i="34" l="1"/>
  <c r="E49" i="35"/>
  <c r="E49" i="36"/>
  <c r="E49" i="18"/>
  <c r="V44" i="28"/>
  <c r="M50" i="29" s="1"/>
  <c r="H30" i="27"/>
  <c r="F49" i="34" l="1"/>
  <c r="F49" i="35"/>
  <c r="F49" i="36"/>
  <c r="F49" i="18"/>
  <c r="T24" i="28"/>
  <c r="F30" i="29"/>
  <c r="M30" i="27"/>
  <c r="N30" i="27" s="1"/>
  <c r="H30" i="29" s="1"/>
  <c r="D59" i="36" l="1"/>
  <c r="D59" i="34"/>
  <c r="D59" i="35"/>
  <c r="T34" i="28"/>
  <c r="F40" i="29"/>
  <c r="O30" i="27"/>
  <c r="G30" i="29"/>
  <c r="U24" i="28"/>
  <c r="K30" i="29" s="1"/>
  <c r="J30" i="29"/>
  <c r="F59" i="34" l="1"/>
  <c r="F59" i="36"/>
  <c r="F59" i="35"/>
  <c r="D29" i="36"/>
  <c r="D29" i="34"/>
  <c r="D29" i="35"/>
  <c r="E29" i="36"/>
  <c r="E29" i="34"/>
  <c r="E29" i="35"/>
  <c r="D29" i="18"/>
  <c r="E29" i="18"/>
  <c r="G40" i="29"/>
  <c r="U34" i="28"/>
  <c r="K40" i="29" s="1"/>
  <c r="V24" i="28"/>
  <c r="M30" i="29" s="1"/>
  <c r="J40" i="29"/>
  <c r="H40" i="29"/>
  <c r="F29" i="35" l="1"/>
  <c r="F29" i="34"/>
  <c r="F29" i="36"/>
  <c r="E39" i="35"/>
  <c r="E39" i="34"/>
  <c r="E39" i="36"/>
  <c r="D39" i="35"/>
  <c r="D39" i="34"/>
  <c r="D39" i="36"/>
  <c r="D39" i="18"/>
  <c r="F29" i="18"/>
  <c r="E39" i="18"/>
  <c r="V34" i="28"/>
  <c r="M40" i="29" s="1"/>
  <c r="A10" i="28"/>
  <c r="B10" i="28"/>
  <c r="F39" i="36" l="1"/>
  <c r="F39" i="34"/>
  <c r="F39" i="35"/>
  <c r="F39" i="18"/>
  <c r="C20" i="29"/>
  <c r="C10" i="29"/>
  <c r="C19" i="36" l="1"/>
  <c r="C19" i="34"/>
  <c r="C19" i="35"/>
  <c r="C9" i="36"/>
  <c r="C9" i="35"/>
  <c r="C9" i="34"/>
  <c r="L12" i="28"/>
  <c r="L10" i="28"/>
  <c r="C11" i="28"/>
  <c r="L10" i="27" l="1"/>
  <c r="M10" i="27" l="1"/>
  <c r="K10" i="27"/>
  <c r="C19" i="18"/>
  <c r="C9" i="18"/>
  <c r="M20" i="27" l="1"/>
  <c r="G20" i="29" l="1"/>
  <c r="U14" i="28"/>
  <c r="G10" i="29"/>
  <c r="L20" i="29"/>
  <c r="E11" i="29"/>
  <c r="E12" i="29"/>
  <c r="E13" i="29"/>
  <c r="A20" i="29"/>
  <c r="B20" i="29"/>
  <c r="R11" i="28"/>
  <c r="R12" i="28"/>
  <c r="R13" i="28"/>
  <c r="R10" i="28"/>
  <c r="J11" i="28"/>
  <c r="J12" i="28"/>
  <c r="J13" i="28"/>
  <c r="J10" i="28"/>
  <c r="K10" i="28" s="1"/>
  <c r="A19" i="35" l="1"/>
  <c r="A19" i="34"/>
  <c r="A19" i="36"/>
  <c r="B19" i="34"/>
  <c r="B19" i="36"/>
  <c r="B19" i="35"/>
  <c r="B19" i="18"/>
  <c r="A19" i="18"/>
  <c r="U10" i="28"/>
  <c r="H20" i="27" l="1"/>
  <c r="N20" i="27" l="1"/>
  <c r="H20" i="29" s="1"/>
  <c r="T14" i="28"/>
  <c r="V14" i="28" s="1"/>
  <c r="M20" i="29" s="1"/>
  <c r="O10" i="27"/>
  <c r="N10" i="27"/>
  <c r="H10" i="29" s="1"/>
  <c r="T10" i="28"/>
  <c r="V10" i="28" s="1"/>
  <c r="M10" i="29" s="1"/>
  <c r="O20" i="27"/>
  <c r="F20" i="29"/>
  <c r="E10" i="29"/>
  <c r="B10" i="29"/>
  <c r="A10" i="29"/>
  <c r="F19" i="34" l="1"/>
  <c r="F19" i="35"/>
  <c r="F19" i="36"/>
  <c r="A9" i="35"/>
  <c r="A9" i="36"/>
  <c r="A9" i="34"/>
  <c r="B9" i="35"/>
  <c r="B9" i="36"/>
  <c r="F9" i="36"/>
  <c r="F9" i="35"/>
  <c r="F9" i="34"/>
  <c r="B9" i="18"/>
  <c r="F9" i="18"/>
  <c r="A9" i="18"/>
  <c r="F19" i="18"/>
  <c r="J20" i="29"/>
  <c r="D19" i="34" l="1"/>
  <c r="D19" i="35"/>
  <c r="D19" i="36"/>
  <c r="D19" i="18"/>
  <c r="L10" i="29"/>
  <c r="K10" i="29" l="1"/>
  <c r="E9" i="34" l="1"/>
  <c r="E9" i="36"/>
  <c r="E9" i="35"/>
  <c r="E9" i="18"/>
  <c r="K20" i="29"/>
  <c r="E19" i="35" l="1"/>
  <c r="E19" i="34"/>
  <c r="E19" i="36"/>
  <c r="E19" i="18"/>
  <c r="F10" i="29"/>
  <c r="J10" i="29" l="1"/>
  <c r="D9" i="34" l="1"/>
  <c r="D9" i="36"/>
  <c r="D9" i="35"/>
  <c r="D9" i="18"/>
</calcChain>
</file>

<file path=xl/sharedStrings.xml><?xml version="1.0" encoding="utf-8"?>
<sst xmlns="http://schemas.openxmlformats.org/spreadsheetml/2006/main" count="952" uniqueCount="539">
  <si>
    <t xml:space="preserve"> MAPA DE RIESGOS SIGCMA</t>
  </si>
  <si>
    <t>DEPENDENCIA (Unidad misional del CSJ o Unidad de la DEAJ o Seccional o CSJ en caso de despachos judiciales certificados)</t>
  </si>
  <si>
    <t xml:space="preserve">DIRECCION EJECUTIVA SECCIONAL DE ADMINISTRACION JUDICIAL DE POPAYÁN
</t>
  </si>
  <si>
    <t>PROCESO (indique el tipo de proceso si es Estratégico. Misional, Apoyo, Evaluación y Mejora y especifique el nombre del proceso)</t>
  </si>
  <si>
    <t>Apoyo</t>
  </si>
  <si>
    <t>GESTIÓN DE LA SEGURIDAD Y SALUD EN EL TRABAJO</t>
  </si>
  <si>
    <t>CONSEJO SUPERIOR DE LA JUDICATURA</t>
  </si>
  <si>
    <t>CONSEJO SECCIONAL DE LA JUDICATURA</t>
  </si>
  <si>
    <t>DIRECCIÓN SECCIONAL DE ADMINISTRACIÓN JUDICIAL</t>
  </si>
  <si>
    <t xml:space="preserve">DIRECCION EJECUTIVA SECCIONAL DE ADMINISTRACION JUDICIAL DE POPAYÁN							</t>
  </si>
  <si>
    <t>DESPACHO JUDICIAL CERTIFICADO</t>
  </si>
  <si>
    <t>FECHA</t>
  </si>
  <si>
    <t>CÓDIGO</t>
  </si>
  <si>
    <t>ELABORÓ</t>
  </si>
  <si>
    <t>REVISÓ</t>
  </si>
  <si>
    <t>APROBÓ</t>
  </si>
  <si>
    <t>F-EVSG-11</t>
  </si>
  <si>
    <t>Líder de Proceso</t>
  </si>
  <si>
    <t xml:space="preserve">Coordinación Nacional SIGCMA </t>
  </si>
  <si>
    <t>Comité Nacional SIGCMA</t>
  </si>
  <si>
    <t>VERSIÓN</t>
  </si>
  <si>
    <t>RIESGOS DE SOBORNO</t>
  </si>
  <si>
    <r>
      <t>La norma ISO37001:2017  define el soborno como: "</t>
    </r>
    <r>
      <rPr>
        <sz val="9"/>
        <color theme="4"/>
        <rFont val="Arial"/>
        <family val="2"/>
      </rPr>
      <t>Oferta</t>
    </r>
    <r>
      <rPr>
        <sz val="9"/>
        <color theme="1"/>
        <rFont val="Arial"/>
        <family val="2"/>
      </rPr>
      <t xml:space="preserve">, </t>
    </r>
    <r>
      <rPr>
        <sz val="9"/>
        <color theme="5"/>
        <rFont val="Arial"/>
        <family val="2"/>
      </rPr>
      <t>promesa</t>
    </r>
    <r>
      <rPr>
        <sz val="9"/>
        <color theme="1"/>
        <rFont val="Arial"/>
        <family val="2"/>
      </rPr>
      <t xml:space="preserve">, </t>
    </r>
    <r>
      <rPr>
        <sz val="9"/>
        <color theme="9"/>
        <rFont val="Arial"/>
        <family val="2"/>
      </rPr>
      <t>entrega</t>
    </r>
    <r>
      <rPr>
        <sz val="9"/>
        <color theme="1"/>
        <rFont val="Arial"/>
        <family val="2"/>
      </rPr>
      <t xml:space="preserve">, </t>
    </r>
    <r>
      <rPr>
        <sz val="9"/>
        <rFont val="Arial"/>
        <family val="2"/>
      </rPr>
      <t>aceptación</t>
    </r>
    <r>
      <rPr>
        <sz val="9"/>
        <color theme="1"/>
        <rFont val="Arial"/>
        <family val="2"/>
      </rPr>
      <t xml:space="preserve"> o </t>
    </r>
    <r>
      <rPr>
        <sz val="9"/>
        <color rgb="FF7030A0"/>
        <rFont val="Arial"/>
        <family val="2"/>
      </rPr>
      <t>solicitud</t>
    </r>
    <r>
      <rPr>
        <sz val="9"/>
        <color theme="1"/>
        <rFont val="Arial"/>
        <family val="2"/>
      </rPr>
      <t xml:space="preserve"> de una ventaja indebida de cualquier valor (que puede ser de naturaleza financiera o no financiera), directamente o indirectamente, e independiente de su ubicación, en violación de la ley aplicable, como incentivo o recompensa para que una persona actúe o deje de actuar en relación con el desempeño de las obligaciones de esa persona.</t>
    </r>
  </si>
  <si>
    <t xml:space="preserve">Sin lugar a duda la causa raíz de cualquier situacion de soborno es la ausencia o debilidad de principios y valores en las actuaciones, ya sea por parte de quien ofrece, promete, entrega o de quien acepta o solicita. 
Estos son factores difíciles de controlar porque tienen que ver con características personales que, en el acaso de los adultos, se han ido forjando desde su niñez, y por lo general ya están arraigados al ser. Sin embargo, es deber de cada entidad hacer su mejor esfuerzo para que cada servidor público mantenga siempre presente el compromiso que hizo al convertirise en un servidor público, el compromiso de ejercer a cabalidad su labor en el marco de la integridad. 
</t>
  </si>
  <si>
    <t>Los mapas de riesgo de soborno del Consejo Superior de la Judicatura se han elaborado bajo de la directriz de que si bien es cierto la causa raíz de la ocurrencia de un hecho de soborno esta asociada a debilidades en los principios y valores, también es cierto que las debilidades en los controles de la realización de las actividades susceptibles al soborno, pueden dejar mas expuesta a la entidad a que esto ocurra.</t>
  </si>
  <si>
    <t>Los mapas de riesgos de soborno contemplan como causas los aspectos antes mencionados, y las acciones para tratar los riesgos se enfocan en:
1. La realización de actividades sistemáticas para fortalecer la toma de conciencia,  la aplicación del Código de Ética del Servidor Juidicial y el cumplimiento de lo estipulado en la Ley 270 de 1996, especialmente en relacionado con los deberes y las prohibiciones de los servidores.
2. El fortalecimiento de los controles asociados a las actividades susceptibles al riesgo de corrupción en cada uno de los procesos.</t>
  </si>
  <si>
    <t>ANÁLISIS DE CONTEXTO</t>
  </si>
  <si>
    <t>CONSEJO SECCIONAL/DIRECCIÓN SECCIONAL DE ADMINISTRACIÓN JUDICIAL Y/O DISTRITO JUDICIAL SEGÚN SEA EL CASO</t>
  </si>
  <si>
    <t>DIRECCION EJECUTIVA SECCIONAL DE ADMINISTRACION JUDICIAL DE POPAYÁN</t>
  </si>
  <si>
    <t xml:space="preserve">PROCESO </t>
  </si>
  <si>
    <t xml:space="preserve">DEPENDENCIA ADMINISTRATIVA O JUDICIAL CERTIFICADA </t>
  </si>
  <si>
    <t>DIRECCIÓN EJECUTIVA SECCIONAL DE ADMINISTRACIÓN JUDICIAL DE POPAYÁN</t>
  </si>
  <si>
    <t>OBJETIVO DEL PROCESO</t>
  </si>
  <si>
    <t>MAPA DE PROCESOS CONSEJO SUPERIOR DE LA JUDICATURA</t>
  </si>
  <si>
    <t>PROCESOS DEPENDENCIA JUDICIALES CERTIFICADAS</t>
  </si>
  <si>
    <t>Velar por el cumplimiento normativo que garantice la seguridad y la salud en el trabajo de los servidores judiciales, contratistas por prestación de servicios, trabajadores en misión, judicantes y practicantes, articulados con el Sistema de Gestión de la Calidad y el Medio Ambiente y antisoborno de la Rama Judicial</t>
  </si>
  <si>
    <t xml:space="preserve"> </t>
  </si>
  <si>
    <t xml:space="preserve">CONTEXTO EXTERNO </t>
  </si>
  <si>
    <t>FACTORES TEMÁTICOS</t>
  </si>
  <si>
    <t>No.</t>
  </si>
  <si>
    <t xml:space="preserve">AMENAZAS (Factores específicos) </t>
  </si>
  <si>
    <t xml:space="preserve">No. </t>
  </si>
  <si>
    <t xml:space="preserve">OPORTUNIDADES (Factores específicos) </t>
  </si>
  <si>
    <t>Político (cambios de gobierno, legislación, políticas públicas, regulación)</t>
  </si>
  <si>
    <t>Cambios de gerentes públicos</t>
  </si>
  <si>
    <t>Decreto 806 de 2020 Por el cual se adoptan medidas para implementar las tecnologías de la información y las comunicaciones en las actuaciones judiciales, agilizar los procesos judiciales y flexibilizar la atención a los usuarios del servicio de justicia, en el marco del Estado de Emergencia Económica, Social y Ecológica</t>
  </si>
  <si>
    <t>Cambio de Normatividad y Regulaciones Expedidas por el Gobierno Nacional o el Congreso de la Republica que afecten la administración de Justicia.</t>
  </si>
  <si>
    <t>Normatividad que parte del gobierno y de las politicas internacionales para la preservacion del medio ambiente</t>
  </si>
  <si>
    <t>Modelo de desarrollo económico ambiental y social fortalecido dentro del Plan Nacional de Desarrollo 2022-2026.</t>
  </si>
  <si>
    <t>Económicos y Financieros (disponibilidad de capital, liquidez, mercados financieros, desempleo, competencia)</t>
  </si>
  <si>
    <t>Presupuesto insuficiente asignado para  la vigencia 2023 de la Rama Judicial</t>
  </si>
  <si>
    <t xml:space="preserve">Incremento del PIB que potencialice el crecimiento económico del país y viabilice la asignación suficiente de recursos para la Rama Judicial </t>
  </si>
  <si>
    <t>No contar con el PAC oportunamente para la ejecución de proyectos de inversión</t>
  </si>
  <si>
    <t xml:space="preserve">Numero deficiente de proveedores inscritos en la plataforma de Colombia Compra Eficiente, para suplir las necesidades de adquisición de bienes y servicios </t>
  </si>
  <si>
    <t>Sociales  y culturales (cultura, religión, demografía, responsabilidad social, orden público)</t>
  </si>
  <si>
    <t>Interrupción del servicio público de Administrar Justicia a causa del conflicto armado de la región.</t>
  </si>
  <si>
    <t xml:space="preserve">Incremento de la credibilidad y confianza en la administración de justicia al implementar y certificar sus Sistemas de Gestión. 
</t>
  </si>
  <si>
    <t>Interrupción del servicio público de Administrar Justicia a causa del pandemias y sus variantes.</t>
  </si>
  <si>
    <t>Visibilizacion de la Administración de Justicia  entre los actores no formales de la justicia (Grupos y minorías Indígenas, género)</t>
  </si>
  <si>
    <t>Interrupción del servicio público de Administrar Justicia por razones de orden público</t>
  </si>
  <si>
    <t>La generación de conciencia ambiental y seguridad y salud en el trabajo para el  cumplimiento de estos requisitos para todos los proveedores</t>
  </si>
  <si>
    <t xml:space="preserve">Limitaciones en  la movilidad asociados a factores del orden público </t>
  </si>
  <si>
    <t xml:space="preserve">Oferta de capacitaciones ambientales y seguridad y salud en el trabajo ofrecidos por diferentes entidades </t>
  </si>
  <si>
    <t>Aumento de la demanda de Justicia a causa de la problemática social</t>
  </si>
  <si>
    <t>Amenazas a servidores judiciales en razón al ejercicio de sus funciones.</t>
  </si>
  <si>
    <t xml:space="preserve">Afectaciones a la infraestructura física de las sedes Judiciales </t>
  </si>
  <si>
    <t>Tecnológicos (desarrollo digital, avances en tecnología, acceso a sistemas de información externos, gobierno en línea)</t>
  </si>
  <si>
    <t>Perdida o hackeo de información derivada de ataques cibernéticos</t>
  </si>
  <si>
    <t>Marco regulatorio del  MINTICs, para la gobernanza, gobernabilidad y transformación digital</t>
  </si>
  <si>
    <t xml:space="preserve">Indisponibilidad y/o colapso de la infraestructura tecnológica </t>
  </si>
  <si>
    <t>Desarrollo de alianzas estratégicas para el fortalecimiento del servicio público de administración de justicia, a través de las TICs</t>
  </si>
  <si>
    <t xml:space="preserve">Afectación de la prestación del servicio de conectividad </t>
  </si>
  <si>
    <t>Generar espacios donde se realicen acuerdo interinstitucionales para poder consultar información que beneficie a la administración de justicia</t>
  </si>
  <si>
    <t>Ausencia de portal único de información del Estado (Ramas del poder, órganos autónomos y demás entes especiales), que garantice la consulta de información en línea de toda la información oficial. Gobierno en Línea)</t>
  </si>
  <si>
    <t>Legales y reglamentarios (estándares nacionales, internacionales, regulación)</t>
  </si>
  <si>
    <t>Normas expedidas que afecten el desarrollo de las etapas propias de los procesos</t>
  </si>
  <si>
    <t>Actualización del marco normativo que afecte de manera directa o indirecta la función pública de administrar justicia.</t>
  </si>
  <si>
    <t>Cambios y nuevos requisitos legales ambientales y de seguridad y salud en el trabajo que sea aplicable a la entidad</t>
  </si>
  <si>
    <t>Ambientales (emisiones y residuos, energía, catástrofes naturales, desarrollo sostenible)</t>
  </si>
  <si>
    <t>Fenómenos naturales (Inundación, quema de bosques, sismo, vendavales, epidemias y plagas)</t>
  </si>
  <si>
    <t>Disponibilidad de proveedores que ofertan productos biodegradables y/o amigables con el medio ambiente (papel a partir de bagazo de caña, insumos para la limpieza y desinfección).</t>
  </si>
  <si>
    <t>Aumento de los impactos ambientales negativos por pandemias</t>
  </si>
  <si>
    <t>Acuerdos de corresponsabilidad con la Asociación de Recicladores de Oficio, quienes apoyan la gestión de los residuos sólidos aprovechables y las sesiones de capacitación y sensibilización de los servidores judiciales.</t>
  </si>
  <si>
    <t>Limitada regulación en torno a la definición de criterios amigables y sostenibles con el medio ambiente dentro de los documentos asociados a todas las etapas del proceso de compra Pública.</t>
  </si>
  <si>
    <t xml:space="preserve">CONTEXTO INTERNO </t>
  </si>
  <si>
    <t xml:space="preserve">DEBILIDADES  (Factores específicos)  </t>
  </si>
  <si>
    <t>FORTALEZAS(Factores específicos)</t>
  </si>
  <si>
    <t>Estratégicos (direccionamiento estratégico, planeación institucional, liderazgo, trabajo en equipo)</t>
  </si>
  <si>
    <t>No realización oportuna del plan de acción, matriz de riesgos y demás documentos del SIGCMA, con su seguimiento correspondiente en los periodos establecidos,  conforme a los lineamientos emitidos desde el despacho de la Magistrada Líder del SIGCMA y la Coordinación Nacional del SIGCMA</t>
  </si>
  <si>
    <t>Contar con el Plan Sectorial de Desarrollo de la Rama Judicial</t>
  </si>
  <si>
    <t xml:space="preserve">Falta de socialización de estrategias con las dependencias para fomentar el trabajo colaborativo para la implementación del Plan Estratégico de Transformación Digital (PETD) de la Rama Judicial </t>
  </si>
  <si>
    <t>Socialización de buenas prácticas de la gestión judicial en el contexto internacional a través de la CICAJ o eventos de Cumbre</t>
  </si>
  <si>
    <t>Mantenimiento y ampliación de SIGCMA en los esquemas que se encuentra certificados la Rama Judicial</t>
  </si>
  <si>
    <t>Definición de roles y responsabilidades de los  líderes de proceso para el funcionamiento del SIGCMA</t>
  </si>
  <si>
    <t>Contar con la Norma Técnica de Calidad Actualizada NTC 6256:2021 y GTC 286 2021</t>
  </si>
  <si>
    <t>El compromiso de la Alta Dirección y de los líderes de proceso para ampliar, mantener y mejorar el SIGCMA</t>
  </si>
  <si>
    <t>Encuentro nacional e internacional del SIGCMA</t>
  </si>
  <si>
    <t>Implementación oportuna de las acciones derivadas al cumplimiento de los requisitos legales ambientales y de seguridad y salud en el trabajo aplicables a las sedes judiciales</t>
  </si>
  <si>
    <t>Recursos financieros (presupuesto de funcionamiento, recursos de inversión</t>
  </si>
  <si>
    <t>Recursos insuficientes para atender el Plan de necesidades formulado asi mismo en la realizacion de proyectos ambientales</t>
  </si>
  <si>
    <t>Presupuesto asignado para el desarrollo de proyecto de inversión del SIGCMA</t>
  </si>
  <si>
    <t xml:space="preserve">Recursos insuficientes para atender el Plan de necesidades de gestión y atención ante emergencias generales </t>
  </si>
  <si>
    <t>Conocimiento de la reglamentación que establece el procedimiento para el manejo de los recursos presupuestales, financieros y de contratación estatal</t>
  </si>
  <si>
    <t>Estandarización de procesos y procedimientos para el desarrollo del proceso contractual, seguridad y salud en el trabajo y aplicable al tema ambiental</t>
  </si>
  <si>
    <t>Manual de contratación actualizado</t>
  </si>
  <si>
    <t>Personal (competencia del personal, disponibilidad, suficiencia, seguridad y salud  en el trabajo)</t>
  </si>
  <si>
    <t>No contar con el recurso humano suficiente y necesario para responder a la demanda de Justicia</t>
  </si>
  <si>
    <t>Personal integrado por servidores judiciales de alto nivel profesional y capacitado para llevar a cabo las funciones asignadas</t>
  </si>
  <si>
    <t>Servidores Judiciales con comorbilidades y/o enfermedades laborales</t>
  </si>
  <si>
    <t>Extensión en los horarios laborales de trabajo en casa y presencial, que afecta el bienestar físico, mental y emocional en los servidores judiciales y su entorno familiar</t>
  </si>
  <si>
    <t>Desarrollo y fortalecimiento de competencias de los servidores judiciales en modelos de gestión</t>
  </si>
  <si>
    <t>Carencia  de manuales  de funciones y procedimientos  para los servidores Judiciales en temas ambientales</t>
  </si>
  <si>
    <t>Mejor prestación del servicio de administración de justicia debido a la implementación de buenas practicas en bioseguridad definidos por la Rama Judicial</t>
  </si>
  <si>
    <t>Debilidad en los procesos de inducción y reinducción de los servidores judiciales</t>
  </si>
  <si>
    <t>Fortalecimiento de los concursos de méritos para ingreso de la Rama Judicial</t>
  </si>
  <si>
    <t>Debilidad para el fortalecimiento de competencias propias en el desarrollo de las actividades asignadas tambien las que puedan estar enmarcadas dentro del sistema de gestion ambiental</t>
  </si>
  <si>
    <t>El desarrollo de competencia a través de procesos de sensibilización, capacitación y formación en modelo de gestión para el desarrollo de competencias de los servidores judiciales.</t>
  </si>
  <si>
    <t>Falta de articulación por parte de los brigadistas, servidores judiciales y contratistas de las acciones necesarias para actuar ante una emergencia ambiental y emergencias generales</t>
  </si>
  <si>
    <t>Dificultad en la apropiación y aplicación del Sistema de Gestión Ambiental.</t>
  </si>
  <si>
    <t>Ampliación de la planta de personal con competencias en gestión ambiental.</t>
  </si>
  <si>
    <t>Debilidad para el fortalecimiento de competencias propias en el desarrollo de las actividades asignadas tambien las que puedan estar enmarcadas dentro del sistema de gestion de seguridad y salud en el trabajo</t>
  </si>
  <si>
    <t>Proceso (capacidad, diseño, ejecución, proveedores, entradas, salidas, gestión del conocimiento)</t>
  </si>
  <si>
    <t xml:space="preserve">Resistencia por parte de algunos servidores judiciales a implementar la gestión de conocimiento para la gestión del cambio en lo relativo al SIGCMA, a modelos de gestión, implementación de PETD, ambiental, seguridad y salud en el trabajo, seguridad de la información, normas antisoborno, normas de bioseguridad, entre otras.  </t>
  </si>
  <si>
    <t>Actualización de la plataforma estratégica para responder a los cambios normativos y legales</t>
  </si>
  <si>
    <t>Falta de tiempo para acceder a la formación de  interés, tales como: Sensibilizaciones, cursos, talleres,  capacitaciones, diplomados, entre otros</t>
  </si>
  <si>
    <t xml:space="preserve">Aplicabilidad de la Gestión del conocimiento generada por las experiencias de los servidores judiciales documentada en instructivos y guías
</t>
  </si>
  <si>
    <t>Debilidad en la retroalimentación de la evaluación  realizada a los proveedores y contratistas del producto o servicio entregado</t>
  </si>
  <si>
    <t>Fortalecimiento en los procesos de contratación por el uso adecuado del SECOP II</t>
  </si>
  <si>
    <t>Matriz ambiental de adquisición de bienes y servicios</t>
  </si>
  <si>
    <t>Implementación de los programas de gestión ambiental considerando la modalidad de teletrabajo</t>
  </si>
  <si>
    <t xml:space="preserve">Tecnológicos </t>
  </si>
  <si>
    <t>Debilidad de la plataforma tecnológica a nivel nacional de  software y hardware en las sedes administrativas y judiciales</t>
  </si>
  <si>
    <t>Accesibilidad a nuevas herramientas virtuales, que facilitan el acceso a la información, la optimización del tiempo y contribuyen a la disminución de los consumos de papel</t>
  </si>
  <si>
    <t>Falta de apropiación y aplicación del conocimiento de los avances tecnológicos</t>
  </si>
  <si>
    <t xml:space="preserve">Capacitación para el uso de herramientas tecnológicas  </t>
  </si>
  <si>
    <t>Carencia de formación en tecnologías de la información y la comunicación aplicadas al desarrollo de la gestión Judicial estableciendo las diferencias entre:
Transformación digital, digitalización, expediente digital y estrategias para la digitalización</t>
  </si>
  <si>
    <t>Fallas de conectividad para la realización de las actividades propias del proceso.</t>
  </si>
  <si>
    <t xml:space="preserve">Falta de cobertura tecnológica en las sedes judiciales </t>
  </si>
  <si>
    <t>Carencia de modelos gobernanza de Tecnologías de la Información (TI) en la entidad</t>
  </si>
  <si>
    <t>Carencia del software de gestión para el manejo integral de la información.</t>
  </si>
  <si>
    <t>Falta de  comunicación asertiva entre los diferentes actores para la articulación de proyectos tecnológicos</t>
  </si>
  <si>
    <t>Debilidad en la generación de estrategias articuladas para la digitalización entre los proveedores y las dependencias Judiciales y Administrativas</t>
  </si>
  <si>
    <t>Deficiencia en el  mantenimiento de la pagina web de la Rama Judicial</t>
  </si>
  <si>
    <t xml:space="preserve">Documentación (actualización, coherencia, aplicabilidad) </t>
  </si>
  <si>
    <t>Los documentos actuales no están alineados al PETD 2023-2026</t>
  </si>
  <si>
    <t>La estandarización de la plataforma estratégica del SIGCMA y documentos impartidos  desde la Coordinación Nacional del SIGCMA para la mejor prestación del servicio</t>
  </si>
  <si>
    <t>Falta de comunicación y socialización de tablas de retención documental</t>
  </si>
  <si>
    <t>Micrositio de fácil acceso a los documentos propios del Sistema Integrado de Gestión y Control de la Calidad y el Medio Ambiente.</t>
  </si>
  <si>
    <t>Debilidad en  la estandarización de tablas de retención documental</t>
  </si>
  <si>
    <t xml:space="preserve">La documentación del Sistema de Gestión Ambiental se revisa y actualiza de forma anual, basado en la mejora continua y los cambios normativos. </t>
  </si>
  <si>
    <t>Infraestructura física (suficiencia, comodidad)</t>
  </si>
  <si>
    <t>Sedes Judiciales arrendadas, en comodato y propias que no cuentan con las condiciones mínimas de seguridad para los servidores judiciales, contratistas y usuarios de la justicia según la normatividad vigente</t>
  </si>
  <si>
    <t>Cumplimiento del plan de infraestructura de la Rama Judicial</t>
  </si>
  <si>
    <t xml:space="preserve">La ventanería y ubicación de la sede, permite el aprovechamiento de la luz natural en las oficinas
</t>
  </si>
  <si>
    <t>Elementos de trabajo (papel, equipos, herramientas)</t>
  </si>
  <si>
    <t>Falta de modernización y mantenimiento del mobiliario con que cuenta la Rama Judicial</t>
  </si>
  <si>
    <t>Uso adecuado de los elementos de trabajo</t>
  </si>
  <si>
    <t>Actualización permanente de la plataforma tecnológica de la Rama Judicial para el cumplimiento del PETD</t>
  </si>
  <si>
    <t>Comunicación Interna (canales utilizados y su efectividad, flujo de la información necesaria para el desarrollo de las actividades)</t>
  </si>
  <si>
    <t>Uso deficiente de las herramientas de comunicación establecidas en el plan de comunicaciones</t>
  </si>
  <si>
    <t>Elaboración y seguimiento del Plan de Comunicaciones</t>
  </si>
  <si>
    <t>Desaprovechamiento de canales de comunicaciones, para generar mayor información a las partes interesadas</t>
  </si>
  <si>
    <t>Implementación de estrategias y mecanismos para el fortalecimiento de la atención al usuario</t>
  </si>
  <si>
    <t>Fortalecimiento de la pagina web institucional y mecanismos de comunicación</t>
  </si>
  <si>
    <t>Uso adecuado del micrositio asignado a la Direccion Seccional</t>
  </si>
  <si>
    <t>Uso adecuado de los correos electrónicos</t>
  </si>
  <si>
    <t>Uso adecuado del aplicativo SIGOBIUS</t>
  </si>
  <si>
    <t>Fortalecimiento para el tratamiento de PQRS</t>
  </si>
  <si>
    <t>Uso adecuado de la imagen corporativa y los logos en los cuales se encuentra certificada la Rama Judicial</t>
  </si>
  <si>
    <t>Sensibilización frente al manejo, entrega y almacenamiento de los residuos sólidos peligrosos, aprovechables y de RCD en las áreas dispuestas para ello</t>
  </si>
  <si>
    <t>Ambientales</t>
  </si>
  <si>
    <t>Desconocimiento del Plan de Gestión Ambiental que aplica para la Rama Judicial Acuerdo PSAA14-10160</t>
  </si>
  <si>
    <t>Disminución en el uso de papel, toners y demás elementos de oficina al implementar el uso de medios tecnológicos</t>
  </si>
  <si>
    <t>Participación virtual es los espacios  de sensibilización ambiental, como el Día SIGCMA</t>
  </si>
  <si>
    <t xml:space="preserve">Baja implementación en sistemas ahorradores de agua  y energía en sedes judiciales y administrativas </t>
  </si>
  <si>
    <t>Mantener la certificación operaciones bioseguras: Sellos de bioseguridad huella de confianza</t>
  </si>
  <si>
    <t>Falta en la separación adecuada de residuos en la fuente </t>
  </si>
  <si>
    <t>Formación de Auditores en la Norma NTC ISO 14001:2015 y en la Norma Técnica de la Rama Judicial NTC 6256 :2018</t>
  </si>
  <si>
    <t>Desconocimiento por parte de los brigadistas, servidores judiciales y contratistas de las acciones necesarias para actuar ante una emergencia ambiental</t>
  </si>
  <si>
    <t>Implementación de buenas practicas tendientes a la protección del medio ambiente</t>
  </si>
  <si>
    <t>Certificación del Palacio Nacional en la NTC ISO14001:2015</t>
  </si>
  <si>
    <t>ESTRATEGIAS</t>
  </si>
  <si>
    <t>ESTRATEGIAS  DOFA</t>
  </si>
  <si>
    <t>ESTRATEGIA/ACCIÓN/ PROYECTO</t>
  </si>
  <si>
    <t xml:space="preserve">GESTIONA </t>
  </si>
  <si>
    <t xml:space="preserve">DOCUMENTADA EN </t>
  </si>
  <si>
    <t>A</t>
  </si>
  <si>
    <t>O</t>
  </si>
  <si>
    <t>D</t>
  </si>
  <si>
    <t>F</t>
  </si>
  <si>
    <t xml:space="preserve">Desarrollar el plan de formación de la Escuela Judicial para el fortalecimiento de competencias de los servidores judiciales </t>
  </si>
  <si>
    <t xml:space="preserve">Plan de acción </t>
  </si>
  <si>
    <t xml:space="preserve">Asistir y participar activamente en los procesos de sensibilización, capacitación y formación en los procesos SIGCMA </t>
  </si>
  <si>
    <t>6,16, 36</t>
  </si>
  <si>
    <t>Realizar seguimiento al plan de acción y realizar el reporte oportuno</t>
  </si>
  <si>
    <t>6, 12, 23</t>
  </si>
  <si>
    <t>Implementar mecanismos para la retroalimentación de las  partes interesadas</t>
  </si>
  <si>
    <t>1, 12, 34</t>
  </si>
  <si>
    <t>27,28,29,34</t>
  </si>
  <si>
    <t>Mantener, actualizar y documentar  el Sistema Integrado de Gestión SIGCMA, en el contexto especifico</t>
  </si>
  <si>
    <t>13,14,15</t>
  </si>
  <si>
    <t>1,10,13,16,17,19</t>
  </si>
  <si>
    <t>4,6,7,8,5,10,17,1820,22,23,37</t>
  </si>
  <si>
    <t>Solicitar apoyo al CENDOJ para realización de capacitaciones en tablas de retención documental (TRD)</t>
  </si>
  <si>
    <t>24,25,29</t>
  </si>
  <si>
    <t>Hacer uso de la información y de las herramientas tecnológicas dispuestas para la prestación del servicios</t>
  </si>
  <si>
    <t>13,14,15,16,28</t>
  </si>
  <si>
    <t>Motivar a los servidores judiciales en la Implementación del plan de gestión ambiental en cada sede administrativa o judicial</t>
  </si>
  <si>
    <t>30,31,32,33,34</t>
  </si>
  <si>
    <t>35,36,38,39</t>
  </si>
  <si>
    <t>Realizar identificación y cumplimiento de los requisitos legales y reglamentarios</t>
  </si>
  <si>
    <t>3,9,17</t>
  </si>
  <si>
    <t>Matriz de riesgos</t>
  </si>
  <si>
    <t>Matriz Mapa de Riesgos</t>
  </si>
  <si>
    <t>Orientaciones Generales</t>
  </si>
  <si>
    <r>
      <t xml:space="preserve">Antes de iniciar con el diligenciamiento de la información en la matriz, se requiere haber efectuado el análisis DOFA (Hoja 1. Análisis de Contexto)  y revisado todos los elementos del proceso: </t>
    </r>
    <r>
      <rPr>
        <b/>
        <sz val="9"/>
        <rFont val="Arial"/>
        <family val="2"/>
      </rPr>
      <t xml:space="preserve"> objetivo, alcance, actividades, y en especial los productos y servicios que entrega.</t>
    </r>
  </si>
  <si>
    <r>
      <t xml:space="preserve">El archivo contiene las siguientes hojas:
-   </t>
    </r>
    <r>
      <rPr>
        <b/>
        <sz val="9"/>
        <rFont val="Arial"/>
        <family val="2"/>
      </rPr>
      <t>Hoja 1 Presentación 
    Conceptos 37001</t>
    </r>
    <r>
      <rPr>
        <sz val="9"/>
        <rFont val="Arial"/>
        <family val="2"/>
      </rPr>
      <t xml:space="preserve">
 -  </t>
    </r>
    <r>
      <rPr>
        <b/>
        <sz val="9"/>
        <rFont val="Arial"/>
        <family val="2"/>
      </rPr>
      <t>Hoja 2 Análisis de Contexto (Se toma para el Plan de Acción y para Riesgos)</t>
    </r>
    <r>
      <rPr>
        <sz val="9"/>
        <rFont val="Arial"/>
        <family val="2"/>
      </rPr>
      <t xml:space="preserve">
 -  </t>
    </r>
    <r>
      <rPr>
        <b/>
        <sz val="9"/>
        <rFont val="Arial"/>
        <family val="2"/>
      </rPr>
      <t>Hoja 3 Estrategias DOFA</t>
    </r>
    <r>
      <rPr>
        <sz val="9"/>
        <rFont val="Arial"/>
        <family val="2"/>
      </rPr>
      <t xml:space="preserve">
 -  </t>
    </r>
    <r>
      <rPr>
        <b/>
        <sz val="9"/>
        <rFont val="Arial"/>
        <family val="2"/>
      </rPr>
      <t>Hoja 4  Este instructivo</t>
    </r>
  </si>
  <si>
    <t xml:space="preserve">HOJA </t>
  </si>
  <si>
    <t>Columna</t>
  </si>
  <si>
    <t>Descripción - Lineamientos para el diligenciamiento</t>
  </si>
  <si>
    <t>Proceso</t>
  </si>
  <si>
    <t>Diligenciar el nombre del proceso al cual se le identificarán y valorarán los riesgos.</t>
  </si>
  <si>
    <t>Objetivo</t>
  </si>
  <si>
    <t>Diligenciar el objetivo del proceso. (Ver caracterización del proceso)</t>
  </si>
  <si>
    <t>Alcance</t>
  </si>
  <si>
    <t>Diligenciar el alcance del proceso.(Ver caracterización del proceso)</t>
  </si>
  <si>
    <t>No. Referencia</t>
  </si>
  <si>
    <t>Enumerar consecutivamente los riesgos  (1, 2,…)</t>
  </si>
  <si>
    <t>Riesgo</t>
  </si>
  <si>
    <t>Enunciar el riesgo</t>
  </si>
  <si>
    <t>Descripción del Riesgo</t>
  </si>
  <si>
    <t>Describir el riesgo  de forma mas amplia para mayor comprensión . Facilita la descripción el determinar cómo se materializa el riesgo.</t>
  </si>
  <si>
    <t xml:space="preserve">Causas </t>
  </si>
  <si>
    <t xml:space="preserve">Identificar  las causas que pueden generar el riesgo. Estas pueden estar relacionadas entre otros con factores de: recursos financieros, talento humano, infraestructura, estilo de dirección, procedimientos, documentación, etc. </t>
  </si>
  <si>
    <t>Número de veces que se realizó  la actividad en un año o se  proyecta  realizar</t>
  </si>
  <si>
    <t>Diligenciar el número de veces que se  ejecuta la actividad durante el año si se conocen estadísticas.  Si no hay  estadísticas, proyectar de acuerdo con el conocimiento que se tiene del proceso.</t>
  </si>
  <si>
    <t>Número de veces que se materializó el riesgo en un  año</t>
  </si>
  <si>
    <t xml:space="preserve">Diligenciar  el número de veces que se materializo el riesgo, en el año anterior, o que se podría materializar.   </t>
  </si>
  <si>
    <t xml:space="preserve">% Frecuencia </t>
  </si>
  <si>
    <t xml:space="preserve">Resultado de: Número de veces que se materializó el riesgo en un año  numero de veces que se realizó la actividad en un año o se proyecta realizar. Ver Hoja Políticas </t>
  </si>
  <si>
    <t>PROBABILIDAD</t>
  </si>
  <si>
    <t xml:space="preserve">La hoja valora la probabilidad de acuerdo con los criterio definidos en la Hoja 8. Políticas de Administración 
La hoja valora la probabilidad de acuerdo con los criterio definidos en la Hoja 8. Políticas de Administración </t>
  </si>
  <si>
    <t xml:space="preserve">Efectos </t>
  </si>
  <si>
    <t>Seleccionar  el efecto o los efectos que  tendrá la entidad si se materializara el riesgo .Se pueden seleccionar  1 o mas de los efectos que  presenta el desplegable. No seleccionar el mismo efecto mas de una vez. NOTA: Para los riesgos de soborno, no se debe seleccionar el efecto de interrupción en la prestación del servicio judicial. (En razón al alcance actual del SGAS)</t>
  </si>
  <si>
    <t xml:space="preserve">Valoración de Efectos </t>
  </si>
  <si>
    <t xml:space="preserve">Seleccionar  por cada efecto que identifico  la valoración que le correspondería en términos de afectación </t>
  </si>
  <si>
    <t>Impacto Inherente</t>
  </si>
  <si>
    <t>La Hoja calcula el impacto por cada valoración de efecto que haya seleccionado</t>
  </si>
  <si>
    <t xml:space="preserve">Impacto Inherente Total </t>
  </si>
  <si>
    <t>La Hoja calcula el impacto total teniendo en cuenta si selecciono mas de un efecto</t>
  </si>
  <si>
    <t xml:space="preserve">Zona de Riesgo Inherente </t>
  </si>
  <si>
    <t xml:space="preserve">La Hoja calcula el riesgo inherente: Probabilidad inherente por probabilidad residual </t>
  </si>
  <si>
    <r>
      <rPr>
        <b/>
        <sz val="9"/>
        <rFont val="Arial"/>
        <family val="2"/>
      </rPr>
      <t>NOTA</t>
    </r>
    <r>
      <rPr>
        <sz val="9"/>
        <rFont val="Arial"/>
        <family val="2"/>
      </rPr>
      <t>: Si desea adicionar mas riesgos, copie las filas del riesgo anterior. No modifique las formulas</t>
    </r>
  </si>
  <si>
    <r>
      <t xml:space="preserve"> - </t>
    </r>
    <r>
      <rPr>
        <b/>
        <sz val="9"/>
        <rFont val="Arial"/>
        <family val="2"/>
      </rPr>
      <t xml:space="preserve"> Hoja 5 Valoración Controles:</t>
    </r>
    <r>
      <rPr>
        <sz val="9"/>
        <rFont val="Arial"/>
        <family val="2"/>
      </rPr>
      <t xml:space="preserve"> Información pertinente referente a los controles y mitigación del riesgo</t>
    </r>
  </si>
  <si>
    <t>Diligencie el nombre del proceso al cual se le identificarán y valorarán los riesgos.</t>
  </si>
  <si>
    <t>Diligencie el objetivo del proceso.</t>
  </si>
  <si>
    <t>Diligencie el alcance del proceso.</t>
  </si>
  <si>
    <t>Permite definir el consecutivo de riesgos.</t>
  </si>
  <si>
    <t>La hoja trae el riesgo de la hoja 5</t>
  </si>
  <si>
    <t>Causas</t>
  </si>
  <si>
    <t xml:space="preserve">Diligencie las causas. Recuerde que están  asociadas a los factores: personal, recursos, sistema de información procedimientos, etc., relacionados en el DOFA, si encuentra causas adicionales considere si ES PERTINENTE COMPLEMENTAR el DOFA o no </t>
  </si>
  <si>
    <t>CONTROLES PREVENTIVOS 
(Controles para las causas - Disminuyen la probabilidad)</t>
  </si>
  <si>
    <t>Relacione las medidas con las que cuenta el proceso actualmente para prevenir que el riesgo se materialice por cada una de las causas identificadas. Debe haber coherencia entre las causas y los controles preventivos.</t>
  </si>
  <si>
    <t xml:space="preserve">¿El control esta documentado? </t>
  </si>
  <si>
    <t>Responda la pregunta con SI o NO, según corresponda.</t>
  </si>
  <si>
    <t>¿Queda evidencia de la ejecución del control?</t>
  </si>
  <si>
    <t>La frecuencia del control está definida?</t>
  </si>
  <si>
    <t>¿Esta definido el responsable de la ejecución del control?</t>
  </si>
  <si>
    <t>Valoración de los controles</t>
  </si>
  <si>
    <t>La hoja califica la eficacia del control preventivo de acuerdo con las respuestas anteriores.</t>
  </si>
  <si>
    <t>CONTROLES CORRECTIVOS
(Controles para los efectos - Disminuyen el impacto)</t>
  </si>
  <si>
    <t xml:space="preserve">Frente a cada causa  identificada describa el control, si lo hay. La descripción del control debe contener la siguiente información:  Responsable de aplicar el control, periodicidad con que se aplica, cómo se realiza, qué se hace si se encuentran falencias y que registro queda de la aplicación del control. </t>
  </si>
  <si>
    <t xml:space="preserve"> ¿Queda evidencia de la socialización o capacitación a los responsables?</t>
  </si>
  <si>
    <t xml:space="preserve">Eficacia del Control </t>
  </si>
  <si>
    <t>La hoja califica la eficacia del control correctivo</t>
  </si>
  <si>
    <t>Probabilidad Residual</t>
  </si>
  <si>
    <t>La hoja calcula Impacto Inherente vs. Eficacia controles preventivos</t>
  </si>
  <si>
    <t xml:space="preserve">Impacto Residual </t>
  </si>
  <si>
    <t xml:space="preserve">La hoja calcula Probabilidad inherente vs. Eficacia controles correctivos </t>
  </si>
  <si>
    <t xml:space="preserve">Zona de Riesgo  Residual </t>
  </si>
  <si>
    <t xml:space="preserve">La hoja calcula Probabilidad  Residual por Impacto Residual </t>
  </si>
  <si>
    <r>
      <t xml:space="preserve"> - </t>
    </r>
    <r>
      <rPr>
        <b/>
        <sz val="9"/>
        <rFont val="Arial"/>
        <family val="2"/>
      </rPr>
      <t xml:space="preserve"> Hoja7  Mapa Final</t>
    </r>
    <r>
      <rPr>
        <sz val="9"/>
        <rFont val="Arial"/>
        <family val="2"/>
      </rPr>
      <t>. Resumen del análisis de riesgo inherente , riesgo residual y tratamiento a ejecutar</t>
    </r>
  </si>
  <si>
    <r>
      <t xml:space="preserve"> - </t>
    </r>
    <r>
      <rPr>
        <b/>
        <sz val="9"/>
        <rFont val="Arial"/>
        <family val="2"/>
      </rPr>
      <t xml:space="preserve"> Hoja 7 Tabla de Clasificación Riesgo: </t>
    </r>
    <r>
      <rPr>
        <sz val="9"/>
        <rFont val="Arial"/>
        <family val="2"/>
      </rPr>
      <t>Tabla referente para todos los cálculos (no se diligencia)</t>
    </r>
  </si>
  <si>
    <r>
      <t xml:space="preserve"> - </t>
    </r>
    <r>
      <rPr>
        <b/>
        <sz val="9"/>
        <rFont val="Arial"/>
        <family val="2"/>
      </rPr>
      <t xml:space="preserve"> Hoja 8 Políticas de administración. </t>
    </r>
    <r>
      <rPr>
        <sz val="9"/>
        <rFont val="Arial"/>
        <family val="2"/>
      </rPr>
      <t>Se establecen los criterios de probabilidad e impacto (según apetito y tolerancia de riesgo)</t>
    </r>
  </si>
  <si>
    <r>
      <t xml:space="preserve"> - </t>
    </r>
    <r>
      <rPr>
        <b/>
        <sz val="9"/>
        <rFont val="Arial"/>
        <family val="2"/>
      </rPr>
      <t xml:space="preserve"> Hoja 9 Matriz de Calor :  </t>
    </r>
    <r>
      <rPr>
        <sz val="9"/>
        <rFont val="Arial"/>
        <family val="2"/>
      </rPr>
      <t>Criterios  según política para el tratamiento de riesgos acorde con su evaluación</t>
    </r>
  </si>
  <si>
    <r>
      <t xml:space="preserve"> -  </t>
    </r>
    <r>
      <rPr>
        <b/>
        <sz val="9"/>
        <rFont val="Arial"/>
        <family val="2"/>
      </rPr>
      <t>Hoja 10 a la 13 Seguimientos Trimestrales</t>
    </r>
    <r>
      <rPr>
        <sz val="9"/>
        <rFont val="Arial"/>
        <family val="2"/>
      </rPr>
      <t>: En estas hojas de cálculo se realiza el seguimiento trimestral a las acciones formuladas para gestionar  los riesgos residuales</t>
    </r>
  </si>
  <si>
    <t>Proceso:</t>
  </si>
  <si>
    <t>Objetivo:</t>
  </si>
  <si>
    <t>Velar por el cumplimiento normativo que garantice la seguridad y la salud en el trabajo de los servidores judiciales, contratistas por prestación de servicios, trabajadores en misión, judicantes y practicantes, articulados con el Sistema de Gestión de la Calidad y el Medio Ambiente y antisoborno de la Rama Judicial.</t>
  </si>
  <si>
    <t>Alcance:</t>
  </si>
  <si>
    <t>Nivel Seccional</t>
  </si>
  <si>
    <t>IDENTIFICACIÓN DEL RIESGO</t>
  </si>
  <si>
    <t>CAUSAS</t>
  </si>
  <si>
    <t>PROBABILIDAD INHERENTE</t>
  </si>
  <si>
    <t>IMPACTO INHERENTE</t>
  </si>
  <si>
    <t>RIESGO INHERENTE</t>
  </si>
  <si>
    <t>N.</t>
  </si>
  <si>
    <t>RIESGO 
(Posibilidad de…..)</t>
  </si>
  <si>
    <t>DESCRIPCIÓN  DEL RIESGO</t>
  </si>
  <si>
    <t>Número de veces que se materializo el riesgo en un  año o que se puede materializar</t>
  </si>
  <si>
    <t>% Probabilidad</t>
  </si>
  <si>
    <t xml:space="preserve">EFECTOS  </t>
  </si>
  <si>
    <t>VALORACIÓN DEL EFECTO</t>
  </si>
  <si>
    <t>Valor Inherente</t>
  </si>
  <si>
    <t>IMPACTO INHERENTE TOTAL</t>
  </si>
  <si>
    <t>ZONA DE RIESGO INHERENTE</t>
  </si>
  <si>
    <t>VALORACIÓN DEL RIESGO INHERENTE</t>
  </si>
  <si>
    <t xml:space="preserve">¿Qué pasa, cómo se materializa el riesgo? </t>
  </si>
  <si>
    <t>IMPACTO</t>
  </si>
  <si>
    <t>CALIFICACION DEL RIESGO</t>
  </si>
  <si>
    <t xml:space="preserve">Incumplimiento de los requisitos legales del SG-SST </t>
  </si>
  <si>
    <t>No implementar dentro de los tiempos legales el SSST o implementarlo en forma parcial</t>
  </si>
  <si>
    <t>1. Desconocimiento de los requisitos legales para la implementación del SG-SST</t>
  </si>
  <si>
    <t>Afectación Económica</t>
  </si>
  <si>
    <t>Afectación al presupuesto en un valor ≥0,5%.</t>
  </si>
  <si>
    <t>2. Insuficientes recursos técnicos, humanos y financieros para la implementación del SG-SST</t>
  </si>
  <si>
    <t>3. Falta de competencias del personal contratado.</t>
  </si>
  <si>
    <t>Incumplimiento de las metas establecidas</t>
  </si>
  <si>
    <t>Incumplimiento del 40% de los indicadores del proceso</t>
  </si>
  <si>
    <t>4. Rotación de Coordinadores de SG-SST del Nivel Central, Seccionales y Coordinaciones Administrativas</t>
  </si>
  <si>
    <t>Incumplimiento Plan Trabajo de SG-SST</t>
  </si>
  <si>
    <t>Posibilidad de incumplimiento de las metas establecidas por omisión en la ejecución de actividades del plan anual de SST.</t>
  </si>
  <si>
    <t>1. Falta de recursos técnicos y financieros para la implementación del SG-SST.</t>
  </si>
  <si>
    <t>Afectación al presupuesto en un valor &lt;0,5% y ≥1%.</t>
  </si>
  <si>
    <t>2. Falta de seguimiento y control a la ejecución del plan anual SST.</t>
  </si>
  <si>
    <t>Incumplimiento del 20% de los indicadores del proceso</t>
  </si>
  <si>
    <t>3. Perfil inadecuado para el cargo o alta rotación de servidores judiciales con rol y responsabilidades del SG-SST.</t>
  </si>
  <si>
    <t>4. Baja participación e interés de los grupos del apoyo del SG-SST.</t>
  </si>
  <si>
    <t>Afectación de reputacion,imagén,  credibilidad, satisfacción de usuarios y PI</t>
  </si>
  <si>
    <t xml:space="preserve">De la entidad, seccional, despachos a nivel local o municipal </t>
  </si>
  <si>
    <t xml:space="preserve">Aumento de Accidentes de trabajo y enfermedades laborales o salud pública </t>
  </si>
  <si>
    <t>Violencia social generalizada en el país que puede presentar  accidentes de trabajo leves, graves y mortales y afectaciones a la infraestructura,
Afectación a la salud de la población judicial y ambiental de la entidad  debido al contagio  por virus y/o pandemias</t>
  </si>
  <si>
    <t xml:space="preserve">1.  Ocurrencia de accidentes  y enfermedades laborales por causa u ocacion del trabajo 
</t>
  </si>
  <si>
    <t xml:space="preserve">1. Contagio de enfermedades en los espacios de trabajo </t>
  </si>
  <si>
    <t>Recibir dádivas o beneficios a nombre propio o de terceros para  desviar recursos, no presentar o presentar reportes con información no veraz</t>
  </si>
  <si>
    <t xml:space="preserve">Se favorece indebidamente a un servidor judicial a través de la validación del  reporte de accidentes de trabajo ante la Administradora de Riesgos Laborales </t>
  </si>
  <si>
    <t>1. Insuficientes programas de capacitación para la toma de conciencia debido al desconocimiento de l ley antisoborno (ISO 37001:2016), Plan Anticorrupción y  de los  valores y principios propios de la entidad</t>
  </si>
  <si>
    <t>Muy Baja - 1</t>
  </si>
  <si>
    <t>Mayor - 4</t>
  </si>
  <si>
    <t>Moderado - 3</t>
  </si>
  <si>
    <t xml:space="preserve">PARA LOS RIESGOS DE CORRUPCIÓN POR POLÍTICA EL IMPACTO SIEMPRE SERÁ MAYOR O CATASTRÓFICO Y SU REDACCÓN  DEBE CONSERVAR EL MODELO PROPUESTO </t>
  </si>
  <si>
    <t>2. Desconocimiento y no aplicación del Código de Ética y Buen Gobierno</t>
  </si>
  <si>
    <t>Leve - 1</t>
  </si>
  <si>
    <t>3. Carencia de compromiso  y transparencia de los servidores judiciales</t>
  </si>
  <si>
    <t>Leve - 2</t>
  </si>
  <si>
    <t/>
  </si>
  <si>
    <t>4. Deficiencia de  controles en el trámite  de los documentos</t>
  </si>
  <si>
    <t>Menor - 2</t>
  </si>
  <si>
    <t xml:space="preserve">5. No aplicación adecuada de los procedimientos de control </t>
  </si>
  <si>
    <t>Ofrecer, prometer y entregar, aceptar o solicitar una ventaja indebida  para influir o direccionar  la formulación de   requisitos habiliantes y/o técnicos  para satisfacer un interés personal, de manera directa, indirecta o interpuesta por otras personas</t>
  </si>
  <si>
    <t>Cuando  se direccionan los requisitos habilitanes y/o técnicos para favorecer  indebidamente  a ciertos proponentes</t>
  </si>
  <si>
    <t>1. Falta de ética de los servidores públicos (Debilidades en principios y valores)</t>
  </si>
  <si>
    <t>2. Falta de ética de terceros interesados  (Debilidades principios y valores)</t>
  </si>
  <si>
    <t>3. Debilidades en los controles de los procedimientos de estructuración de los procesos de contratación</t>
  </si>
  <si>
    <t>EVALUACIÓN DE RIESGO - VALORACIÓN DE LOS CONTROLES</t>
  </si>
  <si>
    <t>EVALUACIÓN DEL RIESGO - NIVEL DEL RIESGO RESIDUAL</t>
  </si>
  <si>
    <t xml:space="preserve">RIESGO </t>
  </si>
  <si>
    <t>No. Control</t>
  </si>
  <si>
    <t>Criterios para valorar la eficacia de  los controles preventivos</t>
  </si>
  <si>
    <t>Criterios para  valorar la eficacia de los controles correctivos</t>
  </si>
  <si>
    <t>RIESGO RESIDUAL</t>
  </si>
  <si>
    <t>¿Está establecida la frecuencia del control?</t>
  </si>
  <si>
    <t>Eficacia del cada control</t>
  </si>
  <si>
    <t>Efectos</t>
  </si>
  <si>
    <t xml:space="preserve">¿El control está documentado? </t>
  </si>
  <si>
    <t>¿Queda evidencia de la socialización o capacitación a los responsables?</t>
  </si>
  <si>
    <t>¿Está definido el responsable de la ejecución del control?</t>
  </si>
  <si>
    <t>¿Queda   evidencia de la ejecución del control ?</t>
  </si>
  <si>
    <t xml:space="preserve">Eficacia del control </t>
  </si>
  <si>
    <t>Zona Riesgo Residual</t>
  </si>
  <si>
    <t xml:space="preserve"> El Director Administrativo de la División de SG-SST  mensualmente identifica y actualiza la matriz de requisitos legales   conforme en los lineamientos del P-SST-02. Procedimiento de identificación y evaluación de requisitos legales en SG-SST y enviar a las seccionales para la implemetación. No identificación de la totalidas de normatividad por parte del Nivel Nacional y  No aplicación de requisitos legales por parte de las Seccionales. Matriz de requisitos legales</t>
  </si>
  <si>
    <t>SI</t>
  </si>
  <si>
    <t>Aseguradora: Administradora de Riesgos Laborales (ARL)
Pólizas de calidad y cumplimiento</t>
  </si>
  <si>
    <t>Soliictud de traslado de recursos para implementación del SG-SST</t>
  </si>
  <si>
    <t>Acciones de respuesta ante noticias que afectan la imagen de la entidad</t>
  </si>
  <si>
    <t>NO</t>
  </si>
  <si>
    <t>Garantizar que los profesionales cumplan con los requisitos para desarrollar las actividades especificas</t>
  </si>
  <si>
    <t xml:space="preserve">Análisis de indicadores y acciones de mejoramiento </t>
  </si>
  <si>
    <t>Provición de cargos permanentes y no por descongestión</t>
  </si>
  <si>
    <t>Solicitud de traslado de recursos para dar cumplimiento a SG-SST</t>
  </si>
  <si>
    <t>Contratación de personal idoneo para las activdiades propias</t>
  </si>
  <si>
    <t>Garantizar el cumplimiento del perfil de los profesionales de acuerdo a la normativdiad vigente</t>
  </si>
  <si>
    <t>Generar campañas de promoción de actividades que garanticen el cumplimiento de participación</t>
  </si>
  <si>
    <t>Fometar atividades de promoción y prevención de accidentes de trabajo</t>
  </si>
  <si>
    <t>Aseguradora: Administradora de Riesgos Laborales (ARL)
Aseguradora de riesgos 
Pólizas de calidad y cumplimiento</t>
  </si>
  <si>
    <t xml:space="preserve">Garantizar la implementación del manual de espacios saludables </t>
  </si>
  <si>
    <t>Solicitar capacitación de plan anticorrupción y codigo de etica</t>
  </si>
  <si>
    <t>Soliictar capacitación de plan anticorrupción y codigo de etica</t>
  </si>
  <si>
    <t xml:space="preserve">Administrar el SIstema de  Gestión de Seguridad y Salud en el Trabajo, para que se garantice la seguridad y la salud en el trabajo de los servidores judiciales, contratistas, judicantes y practicantes, dando cumplmiento al marco normativo y articulados con el Sistema de Gestión de la Calidad, Medio Ambiente y Antisoborno de la Rama Judicial. </t>
  </si>
  <si>
    <t>IDENTIFICACIÓN DEL RIEGO</t>
  </si>
  <si>
    <t>VALORACIÓN  DEL RIESGO - NIVEL DEL RIESGO RESIDUAL</t>
  </si>
  <si>
    <t>Probabilidad inherente</t>
  </si>
  <si>
    <t>Impacto inherente</t>
  </si>
  <si>
    <t>Zona de Riesgo Inherente</t>
  </si>
  <si>
    <t>Probabilidad Residual Final</t>
  </si>
  <si>
    <t>Impacto Residual Final</t>
  </si>
  <si>
    <t>#</t>
  </si>
  <si>
    <t>Zona de Riesgo Final</t>
  </si>
  <si>
    <t>Opción de Tratamiento</t>
  </si>
  <si>
    <t>Actividades</t>
  </si>
  <si>
    <t>Responsable</t>
  </si>
  <si>
    <t>Fecha Implementación</t>
  </si>
  <si>
    <t>Aceptar el riesgo</t>
  </si>
  <si>
    <t>8- Política- Criterios para administrar riesgos</t>
  </si>
  <si>
    <t>Frecuencia de la Actividad</t>
  </si>
  <si>
    <t>Probabilidad</t>
  </si>
  <si>
    <t xml:space="preserve">Frecuencia:  Número de casos materializados /Total de actividades </t>
  </si>
  <si>
    <t xml:space="preserve">Factibilidad </t>
  </si>
  <si>
    <t>Muy Baja</t>
  </si>
  <si>
    <t>Resultados entre 0- 4%</t>
  </si>
  <si>
    <t>Puede ocurrir solo en circunstancias excepcionales</t>
  </si>
  <si>
    <t>Baja</t>
  </si>
  <si>
    <t>Resultados entre 5%- 9%</t>
  </si>
  <si>
    <t xml:space="preserve"> Puede ocurrir en algún momento</t>
  </si>
  <si>
    <t>Media</t>
  </si>
  <si>
    <t>Resultados entre 10%- 29%</t>
  </si>
  <si>
    <t xml:space="preserve"> Podría ocurrir en algún momento</t>
  </si>
  <si>
    <t>Alta</t>
  </si>
  <si>
    <t>Resultados entre 30% - 49%</t>
  </si>
  <si>
    <t>Probablemente ocurrirá en la mayoria de las circunstancias</t>
  </si>
  <si>
    <t>Muy Alta</t>
  </si>
  <si>
    <t>Resultados entre 50% - 100%</t>
  </si>
  <si>
    <t>Se espera que ocurra en la mayoría de las circunstancias</t>
  </si>
  <si>
    <t>Afectación Ambiental</t>
  </si>
  <si>
    <t>Tabla Criterios para definir el nivel de impacto</t>
  </si>
  <si>
    <t>Leve</t>
  </si>
  <si>
    <t xml:space="preserve">De un área del nivel central, seccional o despacho judicial </t>
  </si>
  <si>
    <t>Menor</t>
  </si>
  <si>
    <t>Moderado</t>
  </si>
  <si>
    <t xml:space="preserve">De la entidad, seccional, despachos a nivel departamental </t>
  </si>
  <si>
    <t>Mayor</t>
  </si>
  <si>
    <t xml:space="preserve">De la entidad y sector justicia a nivel nacional </t>
  </si>
  <si>
    <t>Interrupción o afectación en la prestación del servicio judicial</t>
  </si>
  <si>
    <t>Catastrófico</t>
  </si>
  <si>
    <t xml:space="preserve">De la entidad y sector justicia a nivel internacional </t>
  </si>
  <si>
    <t>Afectación al presupuesto  en un valor  &lt;1% y ≥5%.</t>
  </si>
  <si>
    <t xml:space="preserve">Si el hecho llegara a presentarse, tendría consecuencias o efectos mínimos sobre la entidad.
</t>
  </si>
  <si>
    <t>Afectación al  presupuesto en un valor  &lt;5% y  ≥20%.</t>
  </si>
  <si>
    <t xml:space="preserve">Si el hecho llegara a presentarse, tendría bajo impacto o efecto sobre la entidad.
</t>
  </si>
  <si>
    <t>Afectación al presupuesto en un valor ≥50%.</t>
  </si>
  <si>
    <t xml:space="preserve">Si el hecho llegara a presentarse, tendría medianas consecuencias o efectos sobre la entidad.
</t>
  </si>
  <si>
    <t xml:space="preserve">Si el hecho llegara a presentarse, tendría altas consecuencias o efectos sobre la entidad
</t>
  </si>
  <si>
    <t xml:space="preserve">Si el hecho llegara a presentarse, tendría desastrosas consecuencias o efectos sobre la entidad.
</t>
  </si>
  <si>
    <t>Incumplimiento del 60% de los indicadores del proceso</t>
  </si>
  <si>
    <t>Incumplimiento del 80% de los indicadores del proceso</t>
  </si>
  <si>
    <t>Incumplimiento del 100% de los indicadores del proceso</t>
  </si>
  <si>
    <t xml:space="preserve">Entre  0 a 48 horas habiles al año </t>
  </si>
  <si>
    <t xml:space="preserve">Entre 49 a 96 horas  habiles al año  </t>
  </si>
  <si>
    <t xml:space="preserve">Entre  97 a 144 horas   habiles al año  </t>
  </si>
  <si>
    <t>Entre  145 a 192 horas  hábiles al año</t>
  </si>
  <si>
    <t xml:space="preserve">Entre e 193 a 240 horas  habiles al año   </t>
  </si>
  <si>
    <t xml:space="preserve">     El riesgo afecta la imagen de la entidad con algunos usuarios de relevancia frente al logro de los objetivos</t>
  </si>
  <si>
    <t>Interrupción o afectación en la prestación del servicio administrativo</t>
  </si>
  <si>
    <t>Entre 0 a 96 horas habiles al año  o afectación minima</t>
  </si>
  <si>
    <t>Entre e 97 a 192 horas  habiles al año o afectación baja</t>
  </si>
  <si>
    <t>Entre 193 a 288 horas   habiles al año  o afectación media</t>
  </si>
  <si>
    <t>Entre  289 a 384 horas o afectación alta</t>
  </si>
  <si>
    <t>Entre  385 a 540 horas  habiles al año  o afectación extrema</t>
  </si>
  <si>
    <t xml:space="preserve"> Matriz de Calor 9- </t>
  </si>
  <si>
    <t>Impacto</t>
  </si>
  <si>
    <t>Tratamiento</t>
  </si>
  <si>
    <t>Muy Alta
5</t>
  </si>
  <si>
    <t>Extremo</t>
  </si>
  <si>
    <t>Evitar,Reducir (Compartir),Reducir(Mitigar)</t>
  </si>
  <si>
    <t>Evitar</t>
  </si>
  <si>
    <t>Alta
4</t>
  </si>
  <si>
    <t>Alto</t>
  </si>
  <si>
    <t>Reducir (Compartir),Reducir(Mitigar), Evitar</t>
  </si>
  <si>
    <t>Reducir (Mitigar)</t>
  </si>
  <si>
    <t>Media
3</t>
  </si>
  <si>
    <t>Aceptar el riesgo, Reducir (Compartir),Reducir(Mitigar)</t>
  </si>
  <si>
    <t>Compartir</t>
  </si>
  <si>
    <t>Baja
2</t>
  </si>
  <si>
    <t>Bajo</t>
  </si>
  <si>
    <t>Muy Baja
1</t>
  </si>
  <si>
    <t xml:space="preserve">Impacto </t>
  </si>
  <si>
    <t>Leve
1</t>
  </si>
  <si>
    <t>Menor
2</t>
  </si>
  <si>
    <t>Moderado
3</t>
  </si>
  <si>
    <t>Mayor
4</t>
  </si>
  <si>
    <t>Catastrófico
5</t>
  </si>
  <si>
    <t>Muy BajaLeve</t>
  </si>
  <si>
    <t>Muy BajaMenor</t>
  </si>
  <si>
    <t>Muy BajaModerado</t>
  </si>
  <si>
    <t>Muy BajaMayor</t>
  </si>
  <si>
    <t xml:space="preserve">Alto </t>
  </si>
  <si>
    <t>Muy BajaCatastrófico</t>
  </si>
  <si>
    <t>BajaLeve</t>
  </si>
  <si>
    <t>BajaMenor</t>
  </si>
  <si>
    <t>BajaModerado</t>
  </si>
  <si>
    <t>BajaMayor</t>
  </si>
  <si>
    <t>BajaCatastrófico</t>
  </si>
  <si>
    <t>MediaLeve</t>
  </si>
  <si>
    <t>MediaMenor</t>
  </si>
  <si>
    <t>MediaModerado</t>
  </si>
  <si>
    <t>MediaMayor</t>
  </si>
  <si>
    <t>MediaCatastrófico</t>
  </si>
  <si>
    <t>AltaLeve</t>
  </si>
  <si>
    <t>AltaMenor</t>
  </si>
  <si>
    <t>AltaModerado</t>
  </si>
  <si>
    <t>AltaMayor</t>
  </si>
  <si>
    <t>AltaCatastrófico</t>
  </si>
  <si>
    <t>Muy AltaLeve</t>
  </si>
  <si>
    <t>Muy AltaMenor</t>
  </si>
  <si>
    <t>Muy AltaModerado</t>
  </si>
  <si>
    <t>Muy AltaMayor</t>
  </si>
  <si>
    <t>Muy AltaCatastrófico</t>
  </si>
  <si>
    <t>Administrar el SIstema de  Gestión de Seguridad y Salud en el Trabajo, para que se garantice la seguridad y la salud en el trabajo de los servidores judiciales, contratistas, judicantes y practicantes, dando cumplmiento al marco normativo y articulados con el Sistema de Gestión de la Calidad, Medio Ambiente y Antisoborno de la Rama Judicial</t>
  </si>
  <si>
    <t xml:space="preserve">IDENTIFICACIÓN DEL RIESGO </t>
  </si>
  <si>
    <t>VALORACION RIESGO RESIDUAL</t>
  </si>
  <si>
    <t>OPCION DE MANEJO</t>
  </si>
  <si>
    <t>ACTIVIDADES</t>
  </si>
  <si>
    <t>PROCESO LIDER</t>
  </si>
  <si>
    <t>FECHA DE LA ACTIVIDAD</t>
  </si>
  <si>
    <t>ANÁLISIS DEL RESULTADO FINAL 
1 TRIMESTRE</t>
  </si>
  <si>
    <t xml:space="preserve">IMPACTO </t>
  </si>
  <si>
    <t>NIVEL</t>
  </si>
  <si>
    <t>CENTRAL</t>
  </si>
  <si>
    <t>SECCIONAL</t>
  </si>
  <si>
    <t xml:space="preserve"> INICIO
DIA/MES/AÑO</t>
  </si>
  <si>
    <t>FIN 
DIA/MES/AÑO</t>
  </si>
  <si>
    <t xml:space="preserve">Realizar seguimiento a la matriz de requisitos legales </t>
  </si>
  <si>
    <t>X</t>
  </si>
  <si>
    <t>Durante el primer trimestre no se ha materializado el riesgo, se cumple con los requisitos legales de acuerdo a la matriz enviada por el nivel central</t>
  </si>
  <si>
    <t xml:space="preserve">Se realiza seguimiento a las activdiades, teniendo en cuenta la proyección mensual </t>
  </si>
  <si>
    <t>El indicador del mes de marzo no se ha cumplido dado que el plan de trabajo 2024  llego durante la segunda semana, ademas no se pudieron adelantar atividades ya  fue un mes en el que se presenta vacancia por Semana Santa</t>
  </si>
  <si>
    <t>Se realizan activdades de promoción y prevención en accidentes de trabajo enmarcado el plan de trabajo 2024</t>
  </si>
  <si>
    <t>Durante el periodo no se ha materialiado el riesgo, se presenta un numero de AT menor respecto al mismo periodo del año pasado</t>
  </si>
  <si>
    <t>Se cumple con el acuerdo antisborno</t>
  </si>
  <si>
    <t>El riesgo no se ha materializado durante le primer trimestre del año 2024</t>
  </si>
  <si>
    <t>Se garantiza la tranparencia de acuerdo a la contratación por medio de la plataforma Secop II</t>
  </si>
  <si>
    <t>Realizar seguimiento a la matriz de requisitos legales</t>
  </si>
  <si>
    <t>Durante el segundo trimestre no se ha materializado el riesgo, se cumple con los requisitos legales de acuerdo a la matriz enviada por el nivel central</t>
  </si>
  <si>
    <t>El indicador del mes de mayo presenta alteriaciones debido a errores en el registro de la información, según el seguimiento que fue brindado por el nivel central y la persona encargada de la ARL Positiva, pues a pesar de contar con numeros significativamente altos, el indicador no cumple de acuerdo a la proyección del Plan de Trabajo</t>
  </si>
  <si>
    <t xml:space="preserve">Se realizan activdades de promoción y prevención en accidentes de trabajo enmarcado el plan de trabajo 2024
</t>
  </si>
  <si>
    <t>Durante el periodo no se ha materialiado el riesgo, se presenta un numero de AT menor respecto al mismo periodo del año 2023</t>
  </si>
  <si>
    <t xml:space="preserve">Se cumple con el acuerdo antisborno
</t>
  </si>
  <si>
    <t>El riesgo no se ha materializado durante le segundo trimestre del año 2024</t>
  </si>
  <si>
    <t>Se garantiza la transparencia de acuerdo a la contratación  por medio de la plataforma SECOP 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</si>
</sst>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240A]d&quot; de &quot;mmmm&quot; de &quot;yyyy;@"/>
    <numFmt numFmtId="165" formatCode="0.0"/>
  </numFmts>
  <fonts count="82">
    <font>
      <sz val="11"/>
      <color theme="1"/>
      <name val="Calibri"/>
      <family val="2"/>
      <scheme val="minor"/>
    </font>
    <font>
      <sz val="14"/>
      <color theme="1"/>
      <name val="Arial Narrow"/>
      <family val="2"/>
    </font>
    <font>
      <b/>
      <sz val="11"/>
      <color theme="1"/>
      <name val="Arial Narrow"/>
      <family val="2"/>
    </font>
    <font>
      <b/>
      <sz val="11"/>
      <color theme="0"/>
      <name val="Arial Narrow"/>
      <family val="2"/>
    </font>
    <font>
      <b/>
      <sz val="14"/>
      <color theme="0"/>
      <name val="Arial Narrow"/>
      <family val="2"/>
    </font>
    <font>
      <b/>
      <sz val="16"/>
      <color theme="0"/>
      <name val="Arial Narrow"/>
      <family val="2"/>
    </font>
    <font>
      <b/>
      <sz val="22"/>
      <color theme="1"/>
      <name val="Arial"/>
      <family val="2"/>
    </font>
    <font>
      <sz val="10"/>
      <name val="Arial"/>
      <family val="2"/>
    </font>
    <font>
      <sz val="12"/>
      <name val="Times New Roman"/>
      <family val="1"/>
    </font>
    <font>
      <b/>
      <sz val="11"/>
      <color theme="1"/>
      <name val="Calibri"/>
      <family val="2"/>
      <scheme val="minor"/>
    </font>
    <font>
      <sz val="11"/>
      <color theme="0"/>
      <name val="Calibri"/>
      <family val="2"/>
      <scheme val="minor"/>
    </font>
    <font>
      <sz val="11"/>
      <name val="Calibri"/>
      <family val="2"/>
      <scheme val="minor"/>
    </font>
    <font>
      <sz val="10"/>
      <color theme="1"/>
      <name val="Calibri"/>
      <family val="2"/>
      <scheme val="minor"/>
    </font>
    <font>
      <sz val="12"/>
      <color theme="1"/>
      <name val="Calibri"/>
      <family val="2"/>
      <scheme val="minor"/>
    </font>
    <font>
      <b/>
      <sz val="20"/>
      <color theme="1"/>
      <name val="Calibri"/>
      <family val="2"/>
      <scheme val="minor"/>
    </font>
    <font>
      <b/>
      <sz val="12"/>
      <color rgb="FF000000"/>
      <name val="Calibri"/>
      <family val="2"/>
    </font>
    <font>
      <b/>
      <i/>
      <sz val="10"/>
      <color theme="1"/>
      <name val="Calibri"/>
      <family val="2"/>
      <scheme val="minor"/>
    </font>
    <font>
      <sz val="11"/>
      <color theme="1"/>
      <name val="Arial"/>
      <family val="2"/>
    </font>
    <font>
      <sz val="10"/>
      <name val="Calibri"/>
      <family val="2"/>
      <scheme val="minor"/>
    </font>
    <font>
      <b/>
      <i/>
      <sz val="16"/>
      <name val="Calibri"/>
      <family val="2"/>
      <scheme val="minor"/>
    </font>
    <font>
      <sz val="10"/>
      <color theme="1"/>
      <name val="Roboto"/>
    </font>
    <font>
      <b/>
      <sz val="22"/>
      <color theme="0"/>
      <name val="Arial Narrow"/>
      <family val="2"/>
    </font>
    <font>
      <sz val="11"/>
      <color theme="0"/>
      <name val="Arial Narrow"/>
      <family val="2"/>
    </font>
    <font>
      <sz val="11"/>
      <color rgb="FF00B050"/>
      <name val="Calibri"/>
      <family val="2"/>
      <scheme val="minor"/>
    </font>
    <font>
      <b/>
      <sz val="16"/>
      <color theme="1"/>
      <name val="Calibri"/>
      <family val="2"/>
      <scheme val="minor"/>
    </font>
    <font>
      <b/>
      <sz val="20"/>
      <color rgb="FF000000"/>
      <name val="Calibri"/>
      <family val="2"/>
    </font>
    <font>
      <b/>
      <sz val="16"/>
      <color rgb="FF000000"/>
      <name val="Calibri"/>
      <family val="2"/>
    </font>
    <font>
      <b/>
      <sz val="10"/>
      <color theme="1"/>
      <name val="Calibri"/>
      <family val="2"/>
      <scheme val="minor"/>
    </font>
    <font>
      <sz val="10"/>
      <color theme="4"/>
      <name val="Calibri"/>
      <family val="2"/>
      <scheme val="minor"/>
    </font>
    <font>
      <b/>
      <sz val="10"/>
      <color theme="0"/>
      <name val="Arial Narrow"/>
      <family val="2"/>
    </font>
    <font>
      <b/>
      <sz val="10"/>
      <color theme="2"/>
      <name val="Arial Narrow"/>
      <family val="2"/>
    </font>
    <font>
      <sz val="11"/>
      <color theme="1"/>
      <name val="Calibri"/>
      <family val="2"/>
      <scheme val="minor"/>
    </font>
    <font>
      <b/>
      <sz val="11"/>
      <color rgb="FFFF0000"/>
      <name val="Arial Narrow"/>
      <family val="2"/>
    </font>
    <font>
      <b/>
      <u/>
      <sz val="18"/>
      <color theme="1"/>
      <name val="Arial"/>
      <family val="2"/>
    </font>
    <font>
      <sz val="16"/>
      <name val="Arial"/>
      <family val="2"/>
    </font>
    <font>
      <b/>
      <sz val="16"/>
      <color rgb="FF000000"/>
      <name val="Arial"/>
      <family val="2"/>
    </font>
    <font>
      <sz val="16"/>
      <color rgb="FF000000"/>
      <name val="Arial"/>
      <family val="2"/>
    </font>
    <font>
      <sz val="16"/>
      <color rgb="FFFFFFFF"/>
      <name val="Arial"/>
      <family val="2"/>
    </font>
    <font>
      <sz val="16"/>
      <color theme="1"/>
      <name val="Arial"/>
      <family val="2"/>
    </font>
    <font>
      <sz val="16"/>
      <color theme="0"/>
      <name val="Arial"/>
      <family val="2"/>
    </font>
    <font>
      <b/>
      <sz val="16"/>
      <color theme="1"/>
      <name val="Arial"/>
      <family val="2"/>
    </font>
    <font>
      <sz val="12"/>
      <color rgb="FFC00000"/>
      <name val="Calibri"/>
      <family val="2"/>
      <scheme val="minor"/>
    </font>
    <font>
      <sz val="11"/>
      <color rgb="FFC00000"/>
      <name val="Calibri"/>
      <family val="2"/>
      <scheme val="minor"/>
    </font>
    <font>
      <sz val="9"/>
      <name val="Arial"/>
      <family val="2"/>
    </font>
    <font>
      <b/>
      <sz val="12"/>
      <color theme="0"/>
      <name val="Calibri"/>
      <family val="2"/>
    </font>
    <font>
      <b/>
      <sz val="24"/>
      <color theme="1"/>
      <name val="Calibri"/>
      <family val="2"/>
      <scheme val="minor"/>
    </font>
    <font>
      <b/>
      <sz val="9"/>
      <name val="Arial"/>
      <family val="2"/>
    </font>
    <font>
      <b/>
      <sz val="9"/>
      <color theme="0"/>
      <name val="Arial"/>
      <family val="2"/>
    </font>
    <font>
      <sz val="9"/>
      <color theme="1"/>
      <name val="Arial"/>
      <family val="2"/>
    </font>
    <font>
      <sz val="22"/>
      <color theme="1"/>
      <name val="Calibri"/>
      <family val="2"/>
      <scheme val="minor"/>
    </font>
    <font>
      <sz val="11"/>
      <color rgb="FFFF0000"/>
      <name val="Calibri"/>
      <family val="2"/>
      <scheme val="minor"/>
    </font>
    <font>
      <b/>
      <sz val="9"/>
      <color theme="1"/>
      <name val="Arial"/>
      <family val="2"/>
    </font>
    <font>
      <sz val="9"/>
      <color theme="0"/>
      <name val="Arial"/>
      <family val="2"/>
    </font>
    <font>
      <b/>
      <i/>
      <sz val="9"/>
      <color theme="1"/>
      <name val="Arial"/>
      <family val="2"/>
    </font>
    <font>
      <sz val="9"/>
      <color theme="4"/>
      <name val="Arial"/>
      <family val="2"/>
    </font>
    <font>
      <sz val="9"/>
      <color theme="5"/>
      <name val="Arial"/>
      <family val="2"/>
    </font>
    <font>
      <sz val="9"/>
      <color theme="9"/>
      <name val="Arial"/>
      <family val="2"/>
    </font>
    <font>
      <sz val="9"/>
      <color rgb="FF7030A0"/>
      <name val="Arial"/>
      <family val="2"/>
    </font>
    <font>
      <b/>
      <u/>
      <sz val="9"/>
      <name val="Arial"/>
      <family val="2"/>
    </font>
    <font>
      <sz val="10"/>
      <color rgb="FF000000"/>
      <name val="Calibri"/>
      <family val="2"/>
      <scheme val="minor"/>
    </font>
    <font>
      <b/>
      <sz val="8"/>
      <color rgb="FF000000"/>
      <name val="Times New Roman"/>
      <family val="1"/>
    </font>
    <font>
      <b/>
      <sz val="8"/>
      <color rgb="FF767171"/>
      <name val="Times New Roman"/>
      <family val="1"/>
    </font>
    <font>
      <sz val="11"/>
      <color theme="1"/>
      <name val="Azo Sans Medium"/>
    </font>
    <font>
      <sz val="16"/>
      <color theme="1"/>
      <name val="Azo Sans Medium"/>
    </font>
    <font>
      <sz val="11"/>
      <color theme="0"/>
      <name val="Azo Sans Medium"/>
    </font>
    <font>
      <sz val="11"/>
      <name val="Azo Sans Medium"/>
    </font>
    <font>
      <sz val="11"/>
      <color rgb="FF004D6D"/>
      <name val="Azo Sans Medium"/>
    </font>
    <font>
      <sz val="11"/>
      <color theme="0" tint="-4.9989318521683403E-2"/>
      <name val="Azo Sans Medium"/>
    </font>
    <font>
      <sz val="11"/>
      <color rgb="FF595959"/>
      <name val="Azo Sans Light"/>
    </font>
    <font>
      <sz val="12"/>
      <name val="Azo Sans Medium"/>
    </font>
    <font>
      <b/>
      <sz val="14"/>
      <color rgb="FF004D6D"/>
      <name val="Azo Sans Medium"/>
    </font>
    <font>
      <sz val="12"/>
      <color theme="1"/>
      <name val="Azo Sans Medium"/>
    </font>
    <font>
      <sz val="12"/>
      <color theme="0"/>
      <name val="Azo Sans Medium"/>
    </font>
    <font>
      <sz val="12"/>
      <color rgb="FF004D6D"/>
      <name val="Azo Sans Medium"/>
    </font>
    <font>
      <sz val="12"/>
      <name val="Azo Sans Light"/>
    </font>
    <font>
      <sz val="12"/>
      <color theme="1"/>
      <name val="Azo Sans Light"/>
    </font>
    <font>
      <sz val="11"/>
      <color theme="1"/>
      <name val="Arial Narrow"/>
      <family val="2"/>
    </font>
    <font>
      <sz val="16"/>
      <color theme="1"/>
      <name val="Calibri"/>
      <family val="2"/>
      <scheme val="minor"/>
    </font>
    <font>
      <b/>
      <sz val="26"/>
      <color theme="1"/>
      <name val="Calibri"/>
      <family val="2"/>
      <scheme val="minor"/>
    </font>
    <font>
      <sz val="10"/>
      <color rgb="FF000000"/>
      <name val="Calibri"/>
      <charset val="1"/>
    </font>
    <font>
      <sz val="10"/>
      <color rgb="FF000000"/>
      <name val="Calibri"/>
      <scheme val="minor"/>
    </font>
    <font>
      <sz val="11"/>
      <name val="Azo Sans Light"/>
    </font>
  </fonts>
  <fills count="24">
    <fill>
      <patternFill patternType="none"/>
    </fill>
    <fill>
      <patternFill patternType="gray125"/>
    </fill>
    <fill>
      <patternFill patternType="solid">
        <fgColor theme="9" tint="0.59999389629810485"/>
        <bgColor indexed="64"/>
      </patternFill>
    </fill>
    <fill>
      <patternFill patternType="solid">
        <fgColor theme="0"/>
        <bgColor indexed="64"/>
      </patternFill>
    </fill>
    <fill>
      <patternFill patternType="solid">
        <fgColor rgb="FF002060"/>
        <bgColor indexed="64"/>
      </patternFill>
    </fill>
    <fill>
      <patternFill patternType="solid">
        <fgColor theme="0" tint="-0.14999847407452621"/>
        <bgColor indexed="64"/>
      </patternFill>
    </fill>
    <fill>
      <patternFill patternType="solid">
        <fgColor rgb="FFBFBFBF"/>
        <bgColor indexed="64"/>
      </patternFill>
    </fill>
    <fill>
      <patternFill patternType="solid">
        <fgColor rgb="FF92D050"/>
        <bgColor indexed="64"/>
      </patternFill>
    </fill>
    <fill>
      <patternFill patternType="solid">
        <fgColor rgb="FF00B050"/>
        <bgColor indexed="64"/>
      </patternFill>
    </fill>
    <fill>
      <patternFill patternType="solid">
        <fgColor rgb="FFFFFF66"/>
        <bgColor indexed="64"/>
      </patternFill>
    </fill>
    <fill>
      <patternFill patternType="solid">
        <fgColor rgb="FFFFC000"/>
        <bgColor indexed="64"/>
      </patternFill>
    </fill>
    <fill>
      <patternFill patternType="solid">
        <fgColor rgb="FFFF0000"/>
        <bgColor indexed="64"/>
      </patternFill>
    </fill>
    <fill>
      <patternFill patternType="solid">
        <fgColor rgb="FFD9D9D9"/>
        <bgColor indexed="64"/>
      </patternFill>
    </fill>
    <fill>
      <patternFill patternType="solid">
        <fgColor rgb="FFE26B0A"/>
        <bgColor indexed="64"/>
      </patternFill>
    </fill>
    <fill>
      <patternFill patternType="solid">
        <fgColor rgb="FFC00000"/>
        <bgColor indexed="64"/>
      </patternFill>
    </fill>
    <fill>
      <patternFill patternType="solid">
        <fgColor theme="0" tint="-0.34998626667073579"/>
        <bgColor indexed="64"/>
      </patternFill>
    </fill>
    <fill>
      <patternFill patternType="solid">
        <fgColor theme="9" tint="-0.249977111117893"/>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0084B6"/>
        <bgColor indexed="64"/>
      </patternFill>
    </fill>
    <fill>
      <patternFill patternType="solid">
        <fgColor rgb="FF4DC0E3"/>
        <bgColor indexed="64"/>
      </patternFill>
    </fill>
    <fill>
      <patternFill patternType="solid">
        <fgColor theme="4" tint="-0.499984740745262"/>
        <bgColor indexed="64"/>
      </patternFill>
    </fill>
    <fill>
      <patternFill patternType="solid">
        <fgColor theme="4" tint="0.79998168889431442"/>
        <bgColor indexed="64"/>
      </patternFill>
    </fill>
    <fill>
      <patternFill patternType="solid">
        <fgColor rgb="FFFFFF00"/>
        <bgColor indexed="64"/>
      </patternFill>
    </fill>
  </fills>
  <borders count="110">
    <border>
      <left/>
      <right/>
      <top/>
      <bottom/>
      <diagonal/>
    </border>
    <border>
      <left style="dashed">
        <color theme="9" tint="-0.24994659260841701"/>
      </left>
      <right style="dashed">
        <color theme="9" tint="-0.24994659260841701"/>
      </right>
      <top style="dashed">
        <color theme="9" tint="-0.24994659260841701"/>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diagonal/>
    </border>
    <border>
      <left/>
      <right/>
      <top style="thin">
        <color auto="1"/>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hair">
        <color indexed="64"/>
      </left>
      <right style="hair">
        <color indexed="64"/>
      </right>
      <top style="hair">
        <color indexed="64"/>
      </top>
      <bottom style="hair">
        <color indexed="64"/>
      </bottom>
      <diagonal/>
    </border>
    <border>
      <left style="hair">
        <color auto="1"/>
      </left>
      <right/>
      <top style="hair">
        <color auto="1"/>
      </top>
      <bottom style="hair">
        <color auto="1"/>
      </bottom>
      <diagonal/>
    </border>
    <border>
      <left/>
      <right style="hair">
        <color indexed="64"/>
      </right>
      <top style="hair">
        <color indexed="64"/>
      </top>
      <bottom style="hair">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dotted">
        <color rgb="FFF79646"/>
      </left>
      <right style="dotted">
        <color rgb="FFF79646"/>
      </right>
      <top/>
      <bottom style="dotted">
        <color rgb="FFF79646"/>
      </bottom>
      <diagonal/>
    </border>
    <border>
      <left style="dotted">
        <color rgb="FFF79646"/>
      </left>
      <right style="dotted">
        <color rgb="FFF79646"/>
      </right>
      <top style="dotted">
        <color rgb="FFF79646"/>
      </top>
      <bottom style="dotted">
        <color rgb="FFF79646"/>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theme="0"/>
      </left>
      <right/>
      <top style="medium">
        <color theme="0"/>
      </top>
      <bottom/>
      <diagonal/>
    </border>
    <border>
      <left/>
      <right/>
      <top style="medium">
        <color theme="0"/>
      </top>
      <bottom/>
      <diagonal/>
    </border>
    <border>
      <left/>
      <right style="medium">
        <color theme="0"/>
      </right>
      <top style="medium">
        <color theme="0"/>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top style="thick">
        <color theme="0"/>
      </top>
      <bottom style="thick">
        <color theme="0"/>
      </bottom>
      <diagonal/>
    </border>
    <border>
      <left/>
      <right style="thick">
        <color theme="0"/>
      </right>
      <top style="thick">
        <color theme="0"/>
      </top>
      <bottom style="thick">
        <color theme="0"/>
      </bottom>
      <diagonal/>
    </border>
    <border>
      <left style="thick">
        <color theme="0"/>
      </left>
      <right style="thick">
        <color theme="0"/>
      </right>
      <top/>
      <bottom style="thick">
        <color theme="0"/>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top style="thick">
        <color theme="0"/>
      </top>
      <bottom style="medium">
        <color indexed="64"/>
      </bottom>
      <diagonal/>
    </border>
    <border>
      <left/>
      <right/>
      <top style="thick">
        <color theme="0"/>
      </top>
      <bottom style="medium">
        <color indexed="64"/>
      </bottom>
      <diagonal/>
    </border>
    <border>
      <left/>
      <right/>
      <top style="thick">
        <color theme="0"/>
      </top>
      <bottom style="thick">
        <color theme="0"/>
      </bottom>
      <diagonal/>
    </border>
    <border>
      <left style="thick">
        <color theme="0"/>
      </left>
      <right/>
      <top/>
      <bottom style="thick">
        <color theme="0"/>
      </bottom>
      <diagonal/>
    </border>
    <border>
      <left/>
      <right/>
      <top/>
      <bottom style="thick">
        <color theme="0"/>
      </bottom>
      <diagonal/>
    </border>
    <border>
      <left/>
      <right style="thick">
        <color theme="0"/>
      </right>
      <top/>
      <bottom style="thick">
        <color theme="0"/>
      </bottom>
      <diagonal/>
    </border>
    <border>
      <left/>
      <right style="thick">
        <color theme="0"/>
      </right>
      <top style="thick">
        <color theme="0"/>
      </top>
      <bottom/>
      <diagonal/>
    </border>
    <border>
      <left/>
      <right/>
      <top style="thick">
        <color theme="0"/>
      </top>
      <bottom/>
      <diagonal/>
    </border>
    <border>
      <left style="thick">
        <color theme="0"/>
      </left>
      <right style="thick">
        <color theme="0"/>
      </right>
      <top style="thick">
        <color theme="0"/>
      </top>
      <bottom style="dashed">
        <color theme="9" tint="-0.24994659260841701"/>
      </bottom>
      <diagonal/>
    </border>
    <border>
      <left style="thick">
        <color theme="0"/>
      </left>
      <right/>
      <top/>
      <bottom/>
      <diagonal/>
    </border>
    <border>
      <left/>
      <right style="thick">
        <color theme="0"/>
      </right>
      <top/>
      <bottom/>
      <diagonal/>
    </border>
    <border>
      <left style="thick">
        <color theme="0"/>
      </left>
      <right style="thick">
        <color theme="0"/>
      </right>
      <top/>
      <bottom/>
      <diagonal/>
    </border>
    <border>
      <left style="dashed">
        <color theme="9" tint="-0.24994659260841701"/>
      </left>
      <right style="dashed">
        <color theme="9" tint="-0.24994659260841701"/>
      </right>
      <top/>
      <bottom/>
      <diagonal/>
    </border>
    <border>
      <left style="dashed">
        <color theme="9" tint="-0.24994659260841701"/>
      </left>
      <right style="dashed">
        <color theme="9" tint="-0.24994659260841701"/>
      </right>
      <top style="dashed">
        <color theme="9" tint="-0.24994659260841701"/>
      </top>
      <bottom style="dashed">
        <color theme="9" tint="-0.24994659260841701"/>
      </bottom>
      <diagonal/>
    </border>
    <border>
      <left style="thick">
        <color theme="0"/>
      </left>
      <right/>
      <top style="thick">
        <color theme="0"/>
      </top>
      <bottom style="thin">
        <color indexed="64"/>
      </bottom>
      <diagonal/>
    </border>
    <border>
      <left style="dashed">
        <color theme="9" tint="-0.24994659260841701"/>
      </left>
      <right/>
      <top style="thick">
        <color theme="0"/>
      </top>
      <bottom/>
      <diagonal/>
    </border>
    <border>
      <left style="dashed">
        <color theme="9" tint="-0.24994659260841701"/>
      </left>
      <right/>
      <top style="thick">
        <color theme="0"/>
      </top>
      <bottom style="dashed">
        <color theme="9" tint="-0.24994659260841701"/>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ck">
        <color theme="0"/>
      </left>
      <right style="thick">
        <color theme="0"/>
      </right>
      <top style="dashed">
        <color theme="9" tint="-0.24994659260841701"/>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hair">
        <color indexed="64"/>
      </top>
      <bottom/>
      <diagonal/>
    </border>
    <border>
      <left/>
      <right style="hair">
        <color indexed="64"/>
      </right>
      <top style="hair">
        <color indexed="64"/>
      </top>
      <bottom/>
      <diagonal/>
    </border>
    <border>
      <left style="thin">
        <color theme="0"/>
      </left>
      <right style="thin">
        <color theme="0"/>
      </right>
      <top style="thin">
        <color theme="0"/>
      </top>
      <bottom/>
      <diagonal/>
    </border>
    <border>
      <left/>
      <right style="thin">
        <color indexed="64"/>
      </right>
      <top/>
      <bottom style="thin">
        <color indexed="64"/>
      </bottom>
      <diagonal/>
    </border>
    <border>
      <left style="thick">
        <color theme="0"/>
      </left>
      <right style="thick">
        <color theme="0"/>
      </right>
      <top style="thin">
        <color theme="0"/>
      </top>
      <bottom/>
      <diagonal/>
    </border>
    <border>
      <left style="thin">
        <color theme="0"/>
      </left>
      <right/>
      <top/>
      <bottom style="thick">
        <color theme="0"/>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auto="1"/>
      </top>
      <bottom/>
      <diagonal/>
    </border>
    <border>
      <left/>
      <right style="medium">
        <color indexed="64"/>
      </right>
      <top/>
      <bottom style="thin">
        <color indexed="64"/>
      </bottom>
      <diagonal/>
    </border>
    <border>
      <left/>
      <right style="thin">
        <color theme="0"/>
      </right>
      <top style="medium">
        <color indexed="64"/>
      </top>
      <bottom/>
      <diagonal/>
    </border>
    <border>
      <left style="thin">
        <color theme="0"/>
      </left>
      <right/>
      <top style="medium">
        <color indexed="64"/>
      </top>
      <bottom style="thin">
        <color indexed="64"/>
      </bottom>
      <diagonal/>
    </border>
    <border>
      <left/>
      <right style="medium">
        <color indexed="64"/>
      </right>
      <top style="hair">
        <color indexed="64"/>
      </top>
      <bottom style="hair">
        <color indexed="64"/>
      </bottom>
      <diagonal/>
    </border>
    <border>
      <left/>
      <right style="thin">
        <color theme="0"/>
      </right>
      <top/>
      <bottom/>
      <diagonal/>
    </border>
    <border>
      <left style="thin">
        <color theme="0"/>
      </left>
      <right style="medium">
        <color indexed="64"/>
      </right>
      <top style="thin">
        <color theme="0"/>
      </top>
      <bottom/>
      <diagonal/>
    </border>
    <border>
      <left/>
      <right style="medium">
        <color indexed="64"/>
      </right>
      <top style="thin">
        <color indexed="64"/>
      </top>
      <bottom style="thin">
        <color indexed="64"/>
      </bottom>
      <diagonal/>
    </border>
    <border>
      <left style="thin">
        <color theme="0"/>
      </left>
      <right/>
      <top/>
      <bottom style="thin">
        <color theme="0"/>
      </bottom>
      <diagonal/>
    </border>
    <border>
      <left/>
      <right/>
      <top/>
      <bottom style="thin">
        <color theme="0"/>
      </bottom>
      <diagonal/>
    </border>
    <border>
      <left/>
      <right style="thin">
        <color theme="0"/>
      </right>
      <top/>
      <bottom style="thin">
        <color theme="0"/>
      </bottom>
      <diagonal/>
    </border>
    <border>
      <left style="thick">
        <color theme="0"/>
      </left>
      <right style="thick">
        <color theme="0"/>
      </right>
      <top/>
      <bottom style="medium">
        <color indexed="64"/>
      </bottom>
      <diagonal/>
    </border>
    <border>
      <left style="dashed">
        <color theme="9" tint="-0.24994659260841701"/>
      </left>
      <right style="dashed">
        <color theme="9" tint="-0.24994659260841701"/>
      </right>
      <top style="thick">
        <color theme="0"/>
      </top>
      <bottom/>
      <diagonal/>
    </border>
    <border>
      <left style="thin">
        <color indexed="64"/>
      </left>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rgb="FF4DC0E3"/>
      </left>
      <right style="hair">
        <color rgb="FF4DC0E3"/>
      </right>
      <top style="hair">
        <color rgb="FF4DC0E3"/>
      </top>
      <bottom style="hair">
        <color rgb="FF4DC0E3"/>
      </bottom>
      <diagonal/>
    </border>
    <border>
      <left style="hair">
        <color rgb="FF4DC0E3"/>
      </left>
      <right/>
      <top style="hair">
        <color rgb="FF4DC0E3"/>
      </top>
      <bottom style="hair">
        <color rgb="FF4DC0E3"/>
      </bottom>
      <diagonal/>
    </border>
    <border>
      <left/>
      <right style="hair">
        <color rgb="FF4DC0E3"/>
      </right>
      <top style="hair">
        <color rgb="FF4DC0E3"/>
      </top>
      <bottom style="hair">
        <color rgb="FF4DC0E3"/>
      </bottom>
      <diagonal/>
    </border>
    <border>
      <left style="dotted">
        <color rgb="FF4DC0E3"/>
      </left>
      <right style="dotted">
        <color rgb="FF4DC0E3"/>
      </right>
      <top style="dotted">
        <color rgb="FF4DC0E3"/>
      </top>
      <bottom style="dotted">
        <color rgb="FF4DC0E3"/>
      </bottom>
      <diagonal/>
    </border>
    <border>
      <left style="dotted">
        <color rgb="FF4DC0E3"/>
      </left>
      <right style="dotted">
        <color rgb="FF4DC0E3"/>
      </right>
      <top style="dotted">
        <color rgb="FF4DC0E3"/>
      </top>
      <bottom/>
      <diagonal/>
    </border>
    <border>
      <left style="dotted">
        <color rgb="FF4DC0E3"/>
      </left>
      <right style="dotted">
        <color rgb="FF4DC0E3"/>
      </right>
      <top/>
      <bottom style="dotted">
        <color rgb="FF4DC0E3"/>
      </bottom>
      <diagonal/>
    </border>
    <border>
      <left style="dotted">
        <color rgb="FF4DC0E3"/>
      </left>
      <right style="dotted">
        <color rgb="FF4DC0E3"/>
      </right>
      <top/>
      <bottom/>
      <diagonal/>
    </border>
    <border>
      <left/>
      <right/>
      <top style="thin">
        <color indexed="64"/>
      </top>
      <bottom style="double">
        <color indexed="64"/>
      </bottom>
      <diagonal/>
    </border>
    <border>
      <left style="dotted">
        <color rgb="FFF79646"/>
      </left>
      <right/>
      <top/>
      <bottom style="dotted">
        <color rgb="FFF79646"/>
      </bottom>
      <diagonal/>
    </border>
    <border>
      <left style="dotted">
        <color rgb="FFF79646"/>
      </left>
      <right/>
      <top style="dotted">
        <color rgb="FFF79646"/>
      </top>
      <bottom style="dotted">
        <color rgb="FFF79646"/>
      </bottom>
      <diagonal/>
    </border>
    <border>
      <left/>
      <right/>
      <top style="dotted">
        <color rgb="FF4DC0E3"/>
      </top>
      <bottom/>
      <diagonal/>
    </border>
  </borders>
  <cellStyleXfs count="5">
    <xf numFmtId="0" fontId="0" fillId="0" borderId="0"/>
    <xf numFmtId="0" fontId="7" fillId="0" borderId="0"/>
    <xf numFmtId="0" fontId="8" fillId="0" borderId="0"/>
    <xf numFmtId="43" fontId="31" fillId="0" borderId="0" applyFont="0" applyFill="0" applyBorder="0" applyAlignment="0" applyProtection="0"/>
    <xf numFmtId="9" fontId="31" fillId="0" borderId="0" applyFont="0" applyFill="0" applyBorder="0" applyAlignment="0" applyProtection="0"/>
  </cellStyleXfs>
  <cellXfs count="573">
    <xf numFmtId="0" fontId="0" fillId="0" borderId="0" xfId="0"/>
    <xf numFmtId="0" fontId="0" fillId="3" borderId="0" xfId="0" applyFill="1"/>
    <xf numFmtId="0" fontId="11" fillId="3" borderId="0" xfId="0" applyFont="1" applyFill="1"/>
    <xf numFmtId="0" fontId="2" fillId="3" borderId="0" xfId="0" applyFont="1" applyFill="1" applyAlignment="1">
      <alignment horizontal="left" vertical="center"/>
    </xf>
    <xf numFmtId="0" fontId="0" fillId="0" borderId="0" xfId="0" applyAlignment="1">
      <alignment wrapText="1"/>
    </xf>
    <xf numFmtId="0" fontId="16" fillId="0" borderId="0" xfId="0" applyFont="1" applyAlignment="1">
      <alignment horizontal="center"/>
    </xf>
    <xf numFmtId="0" fontId="17" fillId="0" borderId="0" xfId="0" applyFont="1"/>
    <xf numFmtId="0" fontId="0" fillId="0" borderId="0" xfId="0" applyAlignment="1">
      <alignment horizontal="left"/>
    </xf>
    <xf numFmtId="0" fontId="17" fillId="3" borderId="0" xfId="0" applyFont="1" applyFill="1"/>
    <xf numFmtId="0" fontId="10" fillId="3" borderId="0" xfId="0" applyFont="1" applyFill="1"/>
    <xf numFmtId="0" fontId="22" fillId="3" borderId="0" xfId="0" applyFont="1" applyFill="1"/>
    <xf numFmtId="0" fontId="22" fillId="0" borderId="0" xfId="0" applyFont="1"/>
    <xf numFmtId="0" fontId="3" fillId="3" borderId="0" xfId="0" applyFont="1" applyFill="1" applyAlignment="1">
      <alignment horizontal="center" vertical="center"/>
    </xf>
    <xf numFmtId="0" fontId="3" fillId="2" borderId="0" xfId="0" applyFont="1" applyFill="1" applyAlignment="1">
      <alignment horizontal="center" vertical="center"/>
    </xf>
    <xf numFmtId="0" fontId="10" fillId="0" borderId="0" xfId="0" applyFont="1"/>
    <xf numFmtId="0" fontId="12" fillId="0" borderId="0" xfId="0" applyFont="1" applyAlignment="1" applyProtection="1">
      <alignment vertical="center"/>
      <protection locked="0"/>
    </xf>
    <xf numFmtId="0" fontId="27" fillId="0" borderId="0" xfId="0" applyFont="1" applyAlignment="1" applyProtection="1">
      <alignment horizontal="center" vertical="center"/>
      <protection locked="0"/>
    </xf>
    <xf numFmtId="0" fontId="23" fillId="0" borderId="0" xfId="0" applyFont="1"/>
    <xf numFmtId="0" fontId="12" fillId="0" borderId="0" xfId="0" applyFont="1"/>
    <xf numFmtId="0" fontId="0" fillId="0" borderId="0" xfId="0" applyProtection="1">
      <protection locked="0"/>
    </xf>
    <xf numFmtId="0" fontId="29" fillId="16" borderId="34" xfId="0" applyFont="1" applyFill="1" applyBorder="1" applyAlignment="1" applyProtection="1">
      <alignment horizontal="center" vertical="center" textRotation="90"/>
      <protection locked="0"/>
    </xf>
    <xf numFmtId="0" fontId="30" fillId="4" borderId="34" xfId="0" applyFont="1" applyFill="1" applyBorder="1" applyAlignment="1">
      <alignment horizontal="center" vertical="center" wrapText="1"/>
    </xf>
    <xf numFmtId="0" fontId="23" fillId="17" borderId="0" xfId="0" applyFont="1" applyFill="1"/>
    <xf numFmtId="0" fontId="12" fillId="3" borderId="0" xfId="0" applyFont="1" applyFill="1" applyAlignment="1" applyProtection="1">
      <alignment vertical="center"/>
      <protection locked="0"/>
    </xf>
    <xf numFmtId="0" fontId="27" fillId="3" borderId="0" xfId="0" applyFont="1" applyFill="1" applyAlignment="1" applyProtection="1">
      <alignment horizontal="center" vertical="center"/>
      <protection locked="0"/>
    </xf>
    <xf numFmtId="0" fontId="23" fillId="3" borderId="0" xfId="0" applyFont="1" applyFill="1"/>
    <xf numFmtId="0" fontId="12" fillId="3" borderId="0" xfId="0" applyFont="1" applyFill="1"/>
    <xf numFmtId="0" fontId="29" fillId="4" borderId="34" xfId="0" applyFont="1" applyFill="1" applyBorder="1" applyAlignment="1" applyProtection="1">
      <alignment horizontal="center" vertical="center" wrapText="1"/>
      <protection locked="0"/>
    </xf>
    <xf numFmtId="0" fontId="21" fillId="4" borderId="0" xfId="0" applyFont="1" applyFill="1" applyAlignment="1">
      <alignment vertical="center"/>
    </xf>
    <xf numFmtId="165" fontId="0" fillId="0" borderId="0" xfId="3" applyNumberFormat="1" applyFont="1" applyAlignment="1">
      <alignment horizontal="center"/>
    </xf>
    <xf numFmtId="2" fontId="0" fillId="0" borderId="0" xfId="3" applyNumberFormat="1" applyFont="1"/>
    <xf numFmtId="165" fontId="0" fillId="0" borderId="0" xfId="3" applyNumberFormat="1" applyFont="1"/>
    <xf numFmtId="2" fontId="0" fillId="0" borderId="0" xfId="0" applyNumberFormat="1"/>
    <xf numFmtId="0" fontId="21" fillId="4" borderId="6" xfId="0" applyFont="1" applyFill="1" applyBorder="1" applyAlignment="1">
      <alignment vertical="center"/>
    </xf>
    <xf numFmtId="0" fontId="0" fillId="3" borderId="0" xfId="0" applyFill="1" applyAlignment="1">
      <alignment horizontal="center" vertical="center"/>
    </xf>
    <xf numFmtId="0" fontId="17" fillId="3" borderId="0" xfId="0" applyFont="1" applyFill="1" applyAlignment="1">
      <alignment horizontal="center" vertical="center"/>
    </xf>
    <xf numFmtId="0" fontId="11" fillId="3" borderId="0" xfId="0" applyFont="1" applyFill="1" applyAlignment="1">
      <alignment horizontal="center" vertical="center"/>
    </xf>
    <xf numFmtId="0" fontId="0" fillId="0" borderId="0" xfId="0" applyAlignment="1">
      <alignment horizontal="center" vertical="center"/>
    </xf>
    <xf numFmtId="0" fontId="3" fillId="4" borderId="35" xfId="0" applyFont="1" applyFill="1" applyBorder="1" applyAlignment="1">
      <alignment horizontal="center" vertical="center" textRotation="90" wrapText="1"/>
    </xf>
    <xf numFmtId="43" fontId="0" fillId="3" borderId="0" xfId="3" applyFont="1" applyFill="1"/>
    <xf numFmtId="3" fontId="0" fillId="0" borderId="0" xfId="0" applyNumberFormat="1" applyAlignment="1">
      <alignment horizontal="left"/>
    </xf>
    <xf numFmtId="0" fontId="3" fillId="4" borderId="55" xfId="0" applyFont="1" applyFill="1" applyBorder="1" applyAlignment="1">
      <alignment horizontal="center" vertical="center" textRotation="90" wrapText="1"/>
    </xf>
    <xf numFmtId="0" fontId="3" fillId="4" borderId="1" xfId="0" applyFont="1" applyFill="1" applyBorder="1" applyAlignment="1">
      <alignment horizontal="center" vertical="center" textRotation="90" wrapText="1"/>
    </xf>
    <xf numFmtId="0" fontId="24" fillId="0" borderId="2" xfId="0" applyFont="1" applyBorder="1" applyAlignment="1">
      <alignment horizontal="center" vertical="center" wrapText="1"/>
    </xf>
    <xf numFmtId="0" fontId="15" fillId="13" borderId="2" xfId="0" applyFont="1" applyFill="1" applyBorder="1" applyAlignment="1" applyProtection="1">
      <alignment horizontal="center" vertical="center" wrapText="1" readingOrder="1"/>
      <protection hidden="1"/>
    </xf>
    <xf numFmtId="0" fontId="15" fillId="18" borderId="2" xfId="0" applyFont="1" applyFill="1" applyBorder="1" applyAlignment="1" applyProtection="1">
      <alignment horizontal="center" vertical="center" wrapText="1" readingOrder="1"/>
      <protection hidden="1"/>
    </xf>
    <xf numFmtId="0" fontId="15" fillId="7" borderId="2" xfId="0" applyFont="1" applyFill="1" applyBorder="1" applyAlignment="1" applyProtection="1">
      <alignment horizontal="center" vertical="center" wrapText="1" readingOrder="1"/>
      <protection hidden="1"/>
    </xf>
    <xf numFmtId="0" fontId="3" fillId="4" borderId="57" xfId="0" applyFont="1" applyFill="1" applyBorder="1" applyAlignment="1">
      <alignment horizontal="center" vertical="center" textRotation="90" wrapText="1"/>
    </xf>
    <xf numFmtId="0" fontId="3" fillId="4" borderId="58" xfId="0" applyFont="1" applyFill="1" applyBorder="1" applyAlignment="1">
      <alignment horizontal="center" vertical="center" textRotation="90" wrapText="1"/>
    </xf>
    <xf numFmtId="0" fontId="33" fillId="0" borderId="0" xfId="0" applyFont="1" applyAlignment="1">
      <alignment horizontal="center" vertical="center"/>
    </xf>
    <xf numFmtId="0" fontId="34" fillId="0" borderId="0" xfId="0" applyFont="1" applyAlignment="1">
      <alignment horizontal="center" vertical="center" wrapText="1"/>
    </xf>
    <xf numFmtId="0" fontId="36" fillId="7" borderId="2" xfId="0" applyFont="1" applyFill="1" applyBorder="1" applyAlignment="1">
      <alignment horizontal="center" vertical="center" wrapText="1" readingOrder="1"/>
    </xf>
    <xf numFmtId="0" fontId="36" fillId="8" borderId="2" xfId="0" applyFont="1" applyFill="1" applyBorder="1" applyAlignment="1">
      <alignment horizontal="center" vertical="center" wrapText="1" readingOrder="1"/>
    </xf>
    <xf numFmtId="0" fontId="36" fillId="9" borderId="2" xfId="0" applyFont="1" applyFill="1" applyBorder="1" applyAlignment="1">
      <alignment horizontal="center" vertical="center" wrapText="1" readingOrder="1"/>
    </xf>
    <xf numFmtId="0" fontId="36" fillId="10" borderId="2" xfId="0" applyFont="1" applyFill="1" applyBorder="1" applyAlignment="1">
      <alignment horizontal="center" vertical="center" wrapText="1" readingOrder="1"/>
    </xf>
    <xf numFmtId="0" fontId="37" fillId="11" borderId="2" xfId="0" applyFont="1" applyFill="1" applyBorder="1" applyAlignment="1">
      <alignment horizontal="center" vertical="center" wrapText="1" readingOrder="1"/>
    </xf>
    <xf numFmtId="0" fontId="36" fillId="3" borderId="0" xfId="0" applyFont="1" applyFill="1" applyAlignment="1">
      <alignment horizontal="justify" vertical="center" wrapText="1" readingOrder="1"/>
    </xf>
    <xf numFmtId="0" fontId="38" fillId="3" borderId="0" xfId="0" applyFont="1" applyFill="1"/>
    <xf numFmtId="0" fontId="34" fillId="3" borderId="0" xfId="0" applyFont="1" applyFill="1" applyAlignment="1">
      <alignment horizontal="center" vertical="center" wrapText="1"/>
    </xf>
    <xf numFmtId="0" fontId="38" fillId="0" borderId="0" xfId="0" applyFont="1"/>
    <xf numFmtId="0" fontId="36" fillId="7" borderId="17" xfId="0" applyFont="1" applyFill="1" applyBorder="1" applyAlignment="1">
      <alignment horizontal="center" vertical="center" wrapText="1" readingOrder="1"/>
    </xf>
    <xf numFmtId="0" fontId="36" fillId="8" borderId="18" xfId="0" applyFont="1" applyFill="1" applyBorder="1" applyAlignment="1">
      <alignment horizontal="center" vertical="center" wrapText="1" readingOrder="1"/>
    </xf>
    <xf numFmtId="0" fontId="36" fillId="9" borderId="18" xfId="0" applyFont="1" applyFill="1" applyBorder="1" applyAlignment="1">
      <alignment horizontal="center" vertical="center" wrapText="1" readingOrder="1"/>
    </xf>
    <xf numFmtId="0" fontId="36" fillId="10" borderId="18" xfId="0" applyFont="1" applyFill="1" applyBorder="1" applyAlignment="1">
      <alignment horizontal="center" vertical="center" wrapText="1" readingOrder="1"/>
    </xf>
    <xf numFmtId="0" fontId="37" fillId="11" borderId="18" xfId="0" applyFont="1" applyFill="1" applyBorder="1" applyAlignment="1">
      <alignment horizontal="center" vertical="center" wrapText="1" readingOrder="1"/>
    </xf>
    <xf numFmtId="0" fontId="39" fillId="3" borderId="0" xfId="0" applyFont="1" applyFill="1"/>
    <xf numFmtId="1" fontId="38" fillId="3" borderId="0" xfId="0" applyNumberFormat="1" applyFont="1" applyFill="1" applyAlignment="1">
      <alignment horizontal="center"/>
    </xf>
    <xf numFmtId="0" fontId="40" fillId="3" borderId="0" xfId="0" applyFont="1" applyFill="1" applyAlignment="1">
      <alignment vertical="center"/>
    </xf>
    <xf numFmtId="0" fontId="38" fillId="3" borderId="0" xfId="0" applyFont="1" applyFill="1" applyAlignment="1">
      <alignment horizontal="center" vertical="center"/>
    </xf>
    <xf numFmtId="0" fontId="3" fillId="4" borderId="59" xfId="0" applyFont="1" applyFill="1" applyBorder="1" applyAlignment="1">
      <alignment horizontal="center" vertical="center" wrapText="1"/>
    </xf>
    <xf numFmtId="0" fontId="3" fillId="3" borderId="47" xfId="0" applyFont="1" applyFill="1" applyBorder="1" applyAlignment="1">
      <alignment horizontal="center" vertical="center"/>
    </xf>
    <xf numFmtId="0" fontId="0" fillId="3" borderId="24" xfId="0" applyFill="1" applyBorder="1" applyAlignment="1">
      <alignment horizontal="center" vertical="center" wrapText="1"/>
    </xf>
    <xf numFmtId="0" fontId="0" fillId="3" borderId="19" xfId="0" applyFill="1" applyBorder="1" applyAlignment="1">
      <alignment horizontal="center" vertical="center" wrapText="1"/>
    </xf>
    <xf numFmtId="0" fontId="0" fillId="0" borderId="2" xfId="0" applyBorder="1" applyAlignment="1">
      <alignment vertical="center" wrapText="1"/>
    </xf>
    <xf numFmtId="0" fontId="9" fillId="5" borderId="0" xfId="0" applyFont="1" applyFill="1" applyAlignment="1">
      <alignment horizontal="center" vertical="center"/>
    </xf>
    <xf numFmtId="0" fontId="11" fillId="0" borderId="0" xfId="0" applyFont="1" applyProtection="1">
      <protection locked="0"/>
    </xf>
    <xf numFmtId="0" fontId="34" fillId="3" borderId="2" xfId="0" applyFont="1" applyFill="1" applyBorder="1" applyAlignment="1">
      <alignment horizontal="center" vertical="center" wrapText="1"/>
    </xf>
    <xf numFmtId="1" fontId="36" fillId="0" borderId="2" xfId="3" applyNumberFormat="1" applyFont="1" applyBorder="1" applyAlignment="1">
      <alignment horizontal="center" vertical="center" wrapText="1" readingOrder="1"/>
    </xf>
    <xf numFmtId="0" fontId="0" fillId="3" borderId="66" xfId="0" applyFill="1" applyBorder="1"/>
    <xf numFmtId="0" fontId="0" fillId="3" borderId="68" xfId="0" applyFill="1" applyBorder="1"/>
    <xf numFmtId="0" fontId="0" fillId="3" borderId="69" xfId="0" applyFill="1" applyBorder="1"/>
    <xf numFmtId="0" fontId="0" fillId="3" borderId="7" xfId="0" applyFill="1" applyBorder="1"/>
    <xf numFmtId="0" fontId="0" fillId="3" borderId="8" xfId="0" applyFill="1" applyBorder="1"/>
    <xf numFmtId="0" fontId="15" fillId="14" borderId="64" xfId="0" applyFont="1" applyFill="1" applyBorder="1" applyAlignment="1" applyProtection="1">
      <alignment horizontal="center" vertical="center" wrapText="1" readingOrder="1"/>
      <protection hidden="1"/>
    </xf>
    <xf numFmtId="0" fontId="0" fillId="3" borderId="14" xfId="0" applyFill="1" applyBorder="1"/>
    <xf numFmtId="0" fontId="24" fillId="0" borderId="14" xfId="0" applyFont="1" applyBorder="1" applyAlignment="1">
      <alignment horizontal="center" vertical="center" wrapText="1"/>
    </xf>
    <xf numFmtId="0" fontId="24" fillId="0" borderId="67" xfId="0" applyFont="1" applyBorder="1" applyAlignment="1">
      <alignment horizontal="center" vertical="center" wrapText="1"/>
    </xf>
    <xf numFmtId="0" fontId="44" fillId="0" borderId="0" xfId="0" applyFont="1" applyAlignment="1" applyProtection="1">
      <alignment horizontal="center" vertical="center" wrapText="1" readingOrder="1"/>
      <protection hidden="1"/>
    </xf>
    <xf numFmtId="0" fontId="3" fillId="4" borderId="35" xfId="0" applyFont="1" applyFill="1" applyBorder="1" applyAlignment="1">
      <alignment horizontal="center" vertical="center" wrapText="1"/>
    </xf>
    <xf numFmtId="0" fontId="10" fillId="3" borderId="0" xfId="0" applyFont="1" applyFill="1" applyAlignment="1">
      <alignment vertical="top"/>
    </xf>
    <xf numFmtId="0" fontId="10" fillId="0" borderId="0" xfId="0" applyFont="1" applyAlignment="1">
      <alignment vertical="top"/>
    </xf>
    <xf numFmtId="0" fontId="32" fillId="4" borderId="35" xfId="0" applyFont="1" applyFill="1" applyBorder="1" applyAlignment="1">
      <alignment horizontal="center" vertical="center" textRotation="90"/>
    </xf>
    <xf numFmtId="0" fontId="3" fillId="4" borderId="54" xfId="0" applyFont="1" applyFill="1" applyBorder="1" applyAlignment="1">
      <alignment horizontal="center" vertical="center" wrapText="1"/>
    </xf>
    <xf numFmtId="0" fontId="3" fillId="4" borderId="51" xfId="0" applyFont="1" applyFill="1" applyBorder="1" applyAlignment="1">
      <alignment horizontal="center" vertical="center"/>
    </xf>
    <xf numFmtId="0" fontId="43" fillId="3" borderId="7" xfId="1" applyFont="1" applyFill="1" applyBorder="1" applyAlignment="1">
      <alignment horizontal="left" vertical="center" wrapText="1"/>
    </xf>
    <xf numFmtId="0" fontId="46" fillId="3" borderId="0" xfId="0" applyFont="1" applyFill="1" applyAlignment="1">
      <alignment horizontal="center" vertical="center" wrapText="1"/>
    </xf>
    <xf numFmtId="0" fontId="46" fillId="3" borderId="0" xfId="0" applyFont="1" applyFill="1" applyAlignment="1">
      <alignment horizontal="left" vertical="center" wrapText="1"/>
    </xf>
    <xf numFmtId="0" fontId="43" fillId="3" borderId="0" xfId="1" applyFont="1" applyFill="1" applyAlignment="1">
      <alignment horizontal="justify" vertical="center" wrapText="1"/>
    </xf>
    <xf numFmtId="0" fontId="1" fillId="3" borderId="2" xfId="0" applyFont="1" applyFill="1" applyBorder="1" applyAlignment="1" applyProtection="1">
      <alignment vertical="center" wrapText="1"/>
      <protection locked="0"/>
    </xf>
    <xf numFmtId="0" fontId="3" fillId="4" borderId="52" xfId="0" applyFont="1" applyFill="1" applyBorder="1" applyAlignment="1">
      <alignment vertical="center"/>
    </xf>
    <xf numFmtId="0" fontId="3" fillId="4" borderId="0" xfId="0" applyFont="1" applyFill="1" applyAlignment="1">
      <alignment vertical="center"/>
    </xf>
    <xf numFmtId="0" fontId="0" fillId="3" borderId="40" xfId="0" applyFill="1" applyBorder="1" applyAlignment="1">
      <alignment horizontal="center" vertical="center" wrapText="1"/>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0" fillId="0" borderId="19" xfId="0"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2" fontId="0" fillId="0" borderId="31" xfId="3" applyNumberFormat="1" applyFont="1" applyBorder="1" applyAlignment="1">
      <alignment horizontal="center" vertical="center" wrapText="1"/>
    </xf>
    <xf numFmtId="0" fontId="18" fillId="0" borderId="31" xfId="0" applyFont="1" applyBorder="1" applyAlignment="1" applyProtection="1">
      <alignment horizontal="justify" vertical="center" wrapText="1"/>
      <protection locked="0"/>
    </xf>
    <xf numFmtId="0" fontId="18" fillId="0" borderId="2" xfId="0" applyFont="1" applyBorder="1" applyAlignment="1" applyProtection="1">
      <alignment horizontal="justify" vertical="center" wrapText="1"/>
      <protection locked="0"/>
    </xf>
    <xf numFmtId="0" fontId="0" fillId="0" borderId="2" xfId="0" applyBorder="1" applyAlignment="1">
      <alignment horizontal="justify" vertical="center"/>
    </xf>
    <xf numFmtId="0" fontId="0" fillId="0" borderId="2" xfId="0" applyBorder="1" applyAlignment="1">
      <alignment horizontal="justify" vertical="center" wrapText="1"/>
    </xf>
    <xf numFmtId="0" fontId="0" fillId="0" borderId="20" xfId="0" applyBorder="1" applyAlignment="1">
      <alignment horizontal="justify" vertical="center" wrapText="1"/>
    </xf>
    <xf numFmtId="0" fontId="11" fillId="0" borderId="2" xfId="0" applyFont="1" applyBorder="1" applyAlignment="1">
      <alignment horizontal="justify" vertical="center"/>
    </xf>
    <xf numFmtId="0" fontId="11" fillId="0" borderId="2" xfId="0" applyFont="1" applyBorder="1" applyAlignment="1">
      <alignment horizontal="justify" vertical="center" wrapText="1"/>
    </xf>
    <xf numFmtId="0" fontId="0" fillId="0" borderId="31" xfId="0" applyBorder="1" applyAlignment="1">
      <alignment horizontal="justify" vertical="center" wrapText="1"/>
    </xf>
    <xf numFmtId="0" fontId="17" fillId="0" borderId="2" xfId="0" applyFont="1" applyBorder="1" applyAlignment="1">
      <alignment horizontal="justify" vertical="center" wrapText="1"/>
    </xf>
    <xf numFmtId="0" fontId="7" fillId="0" borderId="2" xfId="0" applyFont="1" applyBorder="1" applyAlignment="1" applyProtection="1">
      <alignment horizontal="justify" vertical="center" wrapText="1"/>
      <protection locked="0"/>
    </xf>
    <xf numFmtId="0" fontId="17" fillId="0" borderId="20" xfId="0" applyFont="1" applyBorder="1" applyAlignment="1">
      <alignment horizontal="justify" vertical="center" wrapText="1"/>
    </xf>
    <xf numFmtId="0" fontId="11" fillId="3" borderId="31" xfId="0" applyFont="1" applyFill="1" applyBorder="1" applyAlignment="1">
      <alignment horizontal="center" vertical="center" wrapText="1"/>
    </xf>
    <xf numFmtId="3" fontId="0" fillId="0" borderId="31" xfId="0" applyNumberFormat="1" applyBorder="1" applyAlignment="1">
      <alignment horizontal="justify" vertical="center" wrapText="1"/>
    </xf>
    <xf numFmtId="3" fontId="0" fillId="0" borderId="2" xfId="0" applyNumberFormat="1" applyBorder="1" applyAlignment="1">
      <alignment horizontal="justify" vertical="center" wrapText="1"/>
    </xf>
    <xf numFmtId="3" fontId="0" fillId="0" borderId="20" xfId="0" applyNumberFormat="1" applyBorder="1" applyAlignment="1">
      <alignment horizontal="justify" vertical="center" wrapText="1"/>
    </xf>
    <xf numFmtId="0" fontId="11" fillId="0" borderId="20" xfId="0" applyFont="1" applyBorder="1" applyAlignment="1" applyProtection="1">
      <alignment horizontal="justify" vertical="center" wrapText="1"/>
      <protection locked="0"/>
    </xf>
    <xf numFmtId="2" fontId="0" fillId="0" borderId="2" xfId="3" applyNumberFormat="1" applyFont="1" applyBorder="1" applyAlignment="1">
      <alignment horizontal="justify" vertical="center" wrapText="1"/>
    </xf>
    <xf numFmtId="2" fontId="0" fillId="0" borderId="20" xfId="3" applyNumberFormat="1" applyFont="1" applyBorder="1" applyAlignment="1">
      <alignment horizontal="justify" vertical="center" wrapText="1"/>
    </xf>
    <xf numFmtId="4" fontId="0" fillId="0" borderId="31" xfId="0" applyNumberFormat="1" applyBorder="1" applyAlignment="1">
      <alignment horizontal="center" vertical="center" wrapText="1"/>
    </xf>
    <xf numFmtId="0" fontId="10" fillId="3" borderId="31" xfId="0" applyFont="1" applyFill="1" applyBorder="1" applyAlignment="1">
      <alignment horizontal="center" vertical="center"/>
    </xf>
    <xf numFmtId="0" fontId="10" fillId="3" borderId="63" xfId="0" applyFont="1" applyFill="1" applyBorder="1" applyAlignment="1">
      <alignment horizontal="center" vertical="center"/>
    </xf>
    <xf numFmtId="4" fontId="0" fillId="0" borderId="19" xfId="0" applyNumberFormat="1" applyBorder="1" applyAlignment="1">
      <alignment horizontal="center" vertical="center" wrapText="1"/>
    </xf>
    <xf numFmtId="0" fontId="10" fillId="3" borderId="2" xfId="0" applyFont="1" applyFill="1" applyBorder="1" applyAlignment="1">
      <alignment horizontal="center" vertical="center"/>
    </xf>
    <xf numFmtId="0" fontId="10" fillId="3" borderId="64" xfId="0" applyFont="1" applyFill="1" applyBorder="1" applyAlignment="1">
      <alignment horizontal="center" vertical="center"/>
    </xf>
    <xf numFmtId="1" fontId="0" fillId="0" borderId="2" xfId="4" applyNumberFormat="1" applyFont="1" applyBorder="1" applyAlignment="1">
      <alignment horizontal="center" vertical="center" wrapText="1"/>
    </xf>
    <xf numFmtId="1" fontId="0" fillId="0" borderId="31" xfId="4" applyNumberFormat="1" applyFont="1" applyBorder="1" applyAlignment="1">
      <alignment horizontal="center" vertical="center" wrapText="1"/>
    </xf>
    <xf numFmtId="1" fontId="0" fillId="0" borderId="20" xfId="4" applyNumberFormat="1" applyFont="1" applyBorder="1" applyAlignment="1">
      <alignment horizontal="center" vertical="center" wrapText="1"/>
    </xf>
    <xf numFmtId="0" fontId="1" fillId="3" borderId="2" xfId="0" applyFont="1" applyFill="1" applyBorder="1" applyAlignment="1" applyProtection="1">
      <alignment horizontal="left" vertical="center"/>
      <protection locked="0"/>
    </xf>
    <xf numFmtId="0" fontId="1" fillId="3" borderId="2" xfId="0" applyFont="1" applyFill="1" applyBorder="1" applyAlignment="1" applyProtection="1">
      <alignment horizontal="left" vertical="center" wrapText="1"/>
      <protection locked="0"/>
    </xf>
    <xf numFmtId="0" fontId="11" fillId="3" borderId="2" xfId="0" applyFont="1" applyFill="1" applyBorder="1" applyAlignment="1">
      <alignment horizontal="center" vertical="center" wrapText="1"/>
    </xf>
    <xf numFmtId="0" fontId="11" fillId="3" borderId="20" xfId="0" applyFont="1" applyFill="1" applyBorder="1" applyAlignment="1">
      <alignment horizontal="center" vertical="center" wrapText="1"/>
    </xf>
    <xf numFmtId="0" fontId="46" fillId="3" borderId="61" xfId="0" applyFont="1" applyFill="1" applyBorder="1" applyAlignment="1">
      <alignment vertical="center" wrapText="1"/>
    </xf>
    <xf numFmtId="0" fontId="46" fillId="3" borderId="13" xfId="0" applyFont="1" applyFill="1" applyBorder="1" applyAlignment="1">
      <alignment vertical="center" wrapText="1"/>
    </xf>
    <xf numFmtId="0" fontId="48" fillId="0" borderId="0" xfId="0" applyFont="1"/>
    <xf numFmtId="0" fontId="51" fillId="0" borderId="0" xfId="0" applyFont="1" applyAlignment="1" applyProtection="1">
      <alignment horizontal="left" vertical="center"/>
      <protection locked="0"/>
    </xf>
    <xf numFmtId="0" fontId="47" fillId="0" borderId="0" xfId="0" applyFont="1" applyAlignment="1" applyProtection="1">
      <alignment horizontal="center" vertical="center"/>
      <protection locked="0"/>
    </xf>
    <xf numFmtId="0" fontId="52" fillId="0" borderId="0" xfId="0" applyFont="1" applyAlignment="1" applyProtection="1">
      <alignment horizontal="center" vertical="center"/>
      <protection locked="0"/>
    </xf>
    <xf numFmtId="0" fontId="53" fillId="0" borderId="0" xfId="0" applyFont="1" applyAlignment="1">
      <alignment horizontal="center"/>
    </xf>
    <xf numFmtId="0" fontId="47" fillId="4" borderId="0" xfId="0" applyFont="1" applyFill="1" applyAlignment="1" applyProtection="1">
      <alignment horizontal="left" vertical="center" wrapText="1"/>
      <protection locked="0"/>
    </xf>
    <xf numFmtId="0" fontId="51" fillId="15" borderId="0" xfId="0" applyFont="1" applyFill="1" applyAlignment="1" applyProtection="1">
      <alignment vertical="center" wrapText="1"/>
      <protection locked="0"/>
    </xf>
    <xf numFmtId="0" fontId="48" fillId="0" borderId="0" xfId="0" applyFont="1" applyAlignment="1">
      <alignment horizontal="left"/>
    </xf>
    <xf numFmtId="0" fontId="47" fillId="4" borderId="0" xfId="0" applyFont="1" applyFill="1" applyAlignment="1" applyProtection="1">
      <alignment vertical="center" wrapText="1"/>
      <protection locked="0"/>
    </xf>
    <xf numFmtId="0" fontId="48" fillId="3" borderId="0" xfId="0" applyFont="1" applyFill="1"/>
    <xf numFmtId="0" fontId="48" fillId="3" borderId="0" xfId="0" applyFont="1" applyFill="1" applyAlignment="1">
      <alignment horizontal="center" vertical="center"/>
    </xf>
    <xf numFmtId="0" fontId="58" fillId="3" borderId="7" xfId="1" quotePrefix="1" applyFont="1" applyFill="1" applyBorder="1" applyAlignment="1">
      <alignment horizontal="left" vertical="top" wrapText="1"/>
    </xf>
    <xf numFmtId="0" fontId="43" fillId="3" borderId="14" xfId="1" applyFont="1" applyFill="1" applyBorder="1"/>
    <xf numFmtId="0" fontId="43" fillId="3" borderId="15" xfId="1" applyFont="1" applyFill="1" applyBorder="1" applyAlignment="1">
      <alignment horizontal="center" vertical="center"/>
    </xf>
    <xf numFmtId="0" fontId="46" fillId="3" borderId="15" xfId="1" applyFont="1" applyFill="1" applyBorder="1" applyAlignment="1">
      <alignment horizontal="left" vertical="center" wrapText="1"/>
    </xf>
    <xf numFmtId="0" fontId="43" fillId="3" borderId="15" xfId="1" applyFont="1" applyFill="1" applyBorder="1" applyAlignment="1">
      <alignment horizontal="left" vertical="center" wrapText="1"/>
    </xf>
    <xf numFmtId="0" fontId="43" fillId="3" borderId="39" xfId="1" applyFont="1" applyFill="1" applyBorder="1"/>
    <xf numFmtId="0" fontId="47" fillId="4" borderId="31" xfId="1" applyFont="1" applyFill="1" applyBorder="1" applyAlignment="1">
      <alignment horizontal="center" vertical="center"/>
    </xf>
    <xf numFmtId="0" fontId="43" fillId="3" borderId="41" xfId="1" applyFont="1" applyFill="1" applyBorder="1"/>
    <xf numFmtId="0" fontId="43" fillId="3" borderId="2" xfId="1" applyFont="1" applyFill="1" applyBorder="1" applyAlignment="1">
      <alignment horizontal="center" vertical="center"/>
    </xf>
    <xf numFmtId="0" fontId="48" fillId="3" borderId="7" xfId="0" applyFont="1" applyFill="1" applyBorder="1"/>
    <xf numFmtId="0" fontId="48" fillId="3" borderId="88" xfId="0" applyFont="1" applyFill="1" applyBorder="1" applyAlignment="1">
      <alignment horizontal="center" vertical="center"/>
    </xf>
    <xf numFmtId="0" fontId="43" fillId="3" borderId="7" xfId="1" applyFont="1" applyFill="1" applyBorder="1"/>
    <xf numFmtId="0" fontId="43" fillId="3" borderId="0" xfId="1" applyFont="1" applyFill="1" applyAlignment="1">
      <alignment horizontal="center" vertical="center"/>
    </xf>
    <xf numFmtId="0" fontId="48" fillId="3" borderId="68" xfId="0" applyFont="1" applyFill="1" applyBorder="1"/>
    <xf numFmtId="0" fontId="48" fillId="3" borderId="68" xfId="0" applyFont="1" applyFill="1" applyBorder="1" applyAlignment="1">
      <alignment horizontal="center" vertical="center"/>
    </xf>
    <xf numFmtId="0" fontId="58" fillId="3" borderId="0" xfId="1" quotePrefix="1" applyFont="1" applyFill="1" applyAlignment="1">
      <alignment horizontal="center" vertical="center" wrapText="1"/>
    </xf>
    <xf numFmtId="0" fontId="46" fillId="3" borderId="0" xfId="1" quotePrefix="1" applyFont="1" applyFill="1" applyAlignment="1">
      <alignment horizontal="center" vertical="center" wrapText="1"/>
    </xf>
    <xf numFmtId="0" fontId="46" fillId="3" borderId="0" xfId="1" quotePrefix="1" applyFont="1" applyFill="1" applyAlignment="1">
      <alignment horizontal="left" vertical="top" wrapText="1"/>
    </xf>
    <xf numFmtId="0" fontId="46" fillId="3" borderId="8" xfId="1" quotePrefix="1" applyFont="1" applyFill="1" applyBorder="1" applyAlignment="1">
      <alignment horizontal="left" vertical="top" wrapText="1"/>
    </xf>
    <xf numFmtId="0" fontId="43" fillId="3" borderId="16" xfId="1" applyFont="1" applyFill="1" applyBorder="1" applyAlignment="1">
      <alignment horizontal="left" vertical="center" wrapText="1"/>
    </xf>
    <xf numFmtId="0" fontId="18" fillId="0" borderId="19" xfId="0" applyFont="1" applyBorder="1" applyAlignment="1" applyProtection="1">
      <alignment horizontal="justify" vertical="center" wrapText="1"/>
      <protection locked="0"/>
    </xf>
    <xf numFmtId="2" fontId="0" fillId="0" borderId="2" xfId="3" applyNumberFormat="1" applyFont="1" applyBorder="1" applyAlignment="1">
      <alignment horizontal="left" vertical="center" wrapText="1"/>
    </xf>
    <xf numFmtId="0" fontId="59" fillId="0" borderId="2" xfId="0" applyFont="1" applyBorder="1" applyAlignment="1">
      <alignment wrapText="1"/>
    </xf>
    <xf numFmtId="0" fontId="0" fillId="0" borderId="31" xfId="0" applyBorder="1" applyAlignment="1">
      <alignment horizontal="left" vertical="center" wrapText="1"/>
    </xf>
    <xf numFmtId="0" fontId="0" fillId="0" borderId="2" xfId="0" applyBorder="1" applyAlignment="1">
      <alignment horizontal="left" vertical="center" wrapText="1"/>
    </xf>
    <xf numFmtId="0" fontId="0" fillId="0" borderId="20" xfId="0" applyBorder="1" applyAlignment="1">
      <alignment horizontal="left" vertical="center" wrapText="1"/>
    </xf>
    <xf numFmtId="0" fontId="3" fillId="4" borderId="62" xfId="0" applyFont="1" applyFill="1" applyBorder="1" applyAlignment="1">
      <alignment horizontal="center" vertical="center" wrapText="1"/>
    </xf>
    <xf numFmtId="0" fontId="0" fillId="0" borderId="19" xfId="0" applyBorder="1" applyAlignment="1">
      <alignment horizontal="left" vertical="center" wrapText="1"/>
    </xf>
    <xf numFmtId="0" fontId="36" fillId="0" borderId="2" xfId="0" applyFont="1" applyBorder="1" applyAlignment="1">
      <alignment horizontal="left" vertical="center" wrapText="1" readingOrder="1"/>
    </xf>
    <xf numFmtId="9" fontId="36" fillId="0" borderId="2" xfId="4" applyFont="1" applyBorder="1" applyAlignment="1">
      <alignment horizontal="center" vertical="center" wrapText="1" readingOrder="1"/>
    </xf>
    <xf numFmtId="0" fontId="36" fillId="0" borderId="2" xfId="0" applyFont="1" applyBorder="1" applyAlignment="1">
      <alignment horizontal="justify" vertical="center" wrapText="1" readingOrder="1"/>
    </xf>
    <xf numFmtId="0" fontId="3" fillId="4" borderId="48" xfId="0" applyFont="1" applyFill="1" applyBorder="1" applyAlignment="1">
      <alignment horizontal="center" vertical="center"/>
    </xf>
    <xf numFmtId="0" fontId="60" fillId="0" borderId="97" xfId="0" applyFont="1" applyBorder="1" applyAlignment="1">
      <alignment horizontal="center" vertical="center" wrapText="1"/>
    </xf>
    <xf numFmtId="0" fontId="60" fillId="0" borderId="69" xfId="0" applyFont="1" applyBorder="1" applyAlignment="1">
      <alignment horizontal="center" vertical="center" wrapText="1"/>
    </xf>
    <xf numFmtId="0" fontId="61" fillId="0" borderId="67" xfId="0" applyFont="1" applyBorder="1" applyAlignment="1">
      <alignment horizontal="center" vertical="center" wrapText="1"/>
    </xf>
    <xf numFmtId="0" fontId="61" fillId="0" borderId="16" xfId="0" applyFont="1" applyBorder="1" applyAlignment="1">
      <alignment horizontal="center" vertical="center" wrapText="1"/>
    </xf>
    <xf numFmtId="0" fontId="60" fillId="0" borderId="98" xfId="0" applyFont="1" applyBorder="1" applyAlignment="1">
      <alignment horizontal="center" vertical="center" wrapText="1"/>
    </xf>
    <xf numFmtId="0" fontId="60" fillId="0" borderId="8" xfId="0" applyFont="1" applyBorder="1" applyAlignment="1">
      <alignment horizontal="center" vertical="center" wrapText="1"/>
    </xf>
    <xf numFmtId="14" fontId="61" fillId="0" borderId="16" xfId="0" applyNumberFormat="1" applyFont="1" applyBorder="1" applyAlignment="1">
      <alignment horizontal="center" vertical="center" wrapText="1"/>
    </xf>
    <xf numFmtId="0" fontId="62" fillId="0" borderId="0" xfId="0" applyFont="1" applyAlignment="1" applyProtection="1">
      <alignment vertical="center"/>
      <protection locked="0"/>
    </xf>
    <xf numFmtId="0" fontId="62" fillId="0" borderId="0" xfId="0" applyFont="1" applyProtection="1">
      <protection locked="0"/>
    </xf>
    <xf numFmtId="0" fontId="62" fillId="0" borderId="0" xfId="0" applyFont="1"/>
    <xf numFmtId="0" fontId="64" fillId="19" borderId="99" xfId="0" applyFont="1" applyFill="1" applyBorder="1" applyAlignment="1" applyProtection="1">
      <alignment horizontal="left" vertical="center" wrapText="1"/>
      <protection locked="0"/>
    </xf>
    <xf numFmtId="0" fontId="64" fillId="19" borderId="99" xfId="0" applyFont="1" applyFill="1" applyBorder="1" applyAlignment="1" applyProtection="1">
      <alignment horizontal="center" vertical="center"/>
      <protection locked="0"/>
    </xf>
    <xf numFmtId="0" fontId="65" fillId="5" borderId="99" xfId="0" applyFont="1" applyFill="1" applyBorder="1" applyAlignment="1" applyProtection="1">
      <alignment horizontal="center" vertical="center" wrapText="1"/>
      <protection locked="0"/>
    </xf>
    <xf numFmtId="0" fontId="62" fillId="0" borderId="0" xfId="0" applyFont="1" applyAlignment="1" applyProtection="1">
      <alignment horizontal="left" vertical="center"/>
      <protection locked="0"/>
    </xf>
    <xf numFmtId="0" fontId="64" fillId="0" borderId="0" xfId="0" applyFont="1" applyAlignment="1" applyProtection="1">
      <alignment horizontal="center" vertical="center"/>
      <protection locked="0"/>
    </xf>
    <xf numFmtId="0" fontId="62" fillId="0" borderId="0" xfId="0" applyFont="1" applyAlignment="1" applyProtection="1">
      <alignment horizontal="center" vertical="center"/>
      <protection locked="0"/>
    </xf>
    <xf numFmtId="0" fontId="62" fillId="0" borderId="0" xfId="0" applyFont="1" applyAlignment="1" applyProtection="1">
      <alignment horizontal="left"/>
      <protection locked="0"/>
    </xf>
    <xf numFmtId="0" fontId="62" fillId="0" borderId="0" xfId="0" applyFont="1" applyAlignment="1" applyProtection="1">
      <alignment horizontal="center"/>
      <protection locked="0"/>
    </xf>
    <xf numFmtId="0" fontId="66" fillId="20" borderId="102" xfId="0" applyFont="1" applyFill="1" applyBorder="1" applyAlignment="1">
      <alignment horizontal="center" vertical="center" wrapText="1" readingOrder="1"/>
    </xf>
    <xf numFmtId="0" fontId="68" fillId="3" borderId="102" xfId="0" applyFont="1" applyFill="1" applyBorder="1" applyAlignment="1">
      <alignment horizontal="center" vertical="center" wrapText="1" readingOrder="1"/>
    </xf>
    <xf numFmtId="0" fontId="68" fillId="3" borderId="102" xfId="0" applyFont="1" applyFill="1" applyBorder="1" applyAlignment="1">
      <alignment horizontal="left" vertical="center" wrapText="1"/>
    </xf>
    <xf numFmtId="0" fontId="68" fillId="3" borderId="102" xfId="0" applyFont="1" applyFill="1" applyBorder="1" applyAlignment="1">
      <alignment horizontal="center" vertical="center" wrapText="1"/>
    </xf>
    <xf numFmtId="0" fontId="62" fillId="3" borderId="0" xfId="0" applyFont="1" applyFill="1"/>
    <xf numFmtId="0" fontId="68" fillId="0" borderId="102" xfId="0" applyFont="1" applyBorder="1" applyAlignment="1">
      <alignment horizontal="center" vertical="center" wrapText="1" readingOrder="1"/>
    </xf>
    <xf numFmtId="0" fontId="68" fillId="0" borderId="102" xfId="0" applyFont="1" applyBorder="1" applyAlignment="1">
      <alignment horizontal="left" vertical="center" wrapText="1"/>
    </xf>
    <xf numFmtId="0" fontId="65" fillId="0" borderId="0" xfId="0" applyFont="1" applyAlignment="1">
      <alignment vertical="center" wrapText="1"/>
    </xf>
    <xf numFmtId="0" fontId="64" fillId="0" borderId="0" xfId="0" applyFont="1"/>
    <xf numFmtId="0" fontId="68" fillId="3" borderId="102" xfId="0" applyFont="1" applyFill="1" applyBorder="1" applyAlignment="1">
      <alignment vertical="center" wrapText="1"/>
    </xf>
    <xf numFmtId="0" fontId="68" fillId="3" borderId="102" xfId="0" applyFont="1" applyFill="1" applyBorder="1" applyAlignment="1">
      <alignment vertical="center" wrapText="1" readingOrder="1"/>
    </xf>
    <xf numFmtId="0" fontId="62" fillId="0" borderId="0" xfId="0" applyFont="1" applyAlignment="1">
      <alignment horizontal="left"/>
    </xf>
    <xf numFmtId="0" fontId="62" fillId="0" borderId="0" xfId="0" applyFont="1" applyAlignment="1">
      <alignment horizontal="center"/>
    </xf>
    <xf numFmtId="0" fontId="69" fillId="0" borderId="0" xfId="0" applyFont="1" applyAlignment="1">
      <alignment wrapText="1"/>
    </xf>
    <xf numFmtId="0" fontId="71" fillId="0" borderId="0" xfId="0" applyFont="1"/>
    <xf numFmtId="0" fontId="73" fillId="20" borderId="99" xfId="0" applyFont="1" applyFill="1" applyBorder="1" applyAlignment="1">
      <alignment horizontal="center" vertical="center"/>
    </xf>
    <xf numFmtId="0" fontId="73" fillId="5" borderId="99" xfId="0" applyFont="1" applyFill="1" applyBorder="1" applyAlignment="1">
      <alignment horizontal="center" vertical="center"/>
    </xf>
    <xf numFmtId="0" fontId="73" fillId="5" borderId="99" xfId="0" applyFont="1" applyFill="1" applyBorder="1" applyAlignment="1">
      <alignment vertical="center" wrapText="1"/>
    </xf>
    <xf numFmtId="0" fontId="73" fillId="3" borderId="99" xfId="0" applyFont="1" applyFill="1" applyBorder="1" applyAlignment="1">
      <alignment horizontal="left" vertical="top" wrapText="1"/>
    </xf>
    <xf numFmtId="0" fontId="74" fillId="3" borderId="99" xfId="0" applyFont="1" applyFill="1" applyBorder="1" applyAlignment="1">
      <alignment horizontal="center" vertical="center" wrapText="1"/>
    </xf>
    <xf numFmtId="0" fontId="75" fillId="3" borderId="99" xfId="0" applyFont="1" applyFill="1" applyBorder="1" applyAlignment="1">
      <alignment horizontal="center" vertical="center" wrapText="1"/>
    </xf>
    <xf numFmtId="0" fontId="75" fillId="3" borderId="99" xfId="0" applyFont="1" applyFill="1" applyBorder="1" applyAlignment="1">
      <alignment horizontal="left" vertical="center"/>
    </xf>
    <xf numFmtId="0" fontId="73" fillId="0" borderId="99" xfId="0" applyFont="1" applyBorder="1" applyAlignment="1">
      <alignment vertical="top" wrapText="1"/>
    </xf>
    <xf numFmtId="0" fontId="74" fillId="3" borderId="99" xfId="0" applyFont="1" applyFill="1" applyBorder="1" applyAlignment="1">
      <alignment horizontal="center" vertical="center"/>
    </xf>
    <xf numFmtId="0" fontId="75" fillId="3" borderId="99" xfId="0" applyFont="1" applyFill="1" applyBorder="1" applyAlignment="1">
      <alignment horizontal="center" vertical="center"/>
    </xf>
    <xf numFmtId="0" fontId="73" fillId="3" borderId="99" xfId="0" applyFont="1" applyFill="1" applyBorder="1" applyAlignment="1">
      <alignment horizontal="left" vertical="center" wrapText="1"/>
    </xf>
    <xf numFmtId="0" fontId="73" fillId="0" borderId="99" xfId="0" applyFont="1" applyBorder="1" applyAlignment="1">
      <alignment horizontal="left" vertical="center" wrapText="1"/>
    </xf>
    <xf numFmtId="0" fontId="75" fillId="0" borderId="99" xfId="0" applyFont="1" applyBorder="1" applyAlignment="1">
      <alignment horizontal="left" vertical="center"/>
    </xf>
    <xf numFmtId="0" fontId="71" fillId="0" borderId="0" xfId="0" applyFont="1" applyAlignment="1">
      <alignment horizontal="left"/>
    </xf>
    <xf numFmtId="0" fontId="69" fillId="0" borderId="0" xfId="0" applyFont="1" applyAlignment="1">
      <alignment horizontal="center"/>
    </xf>
    <xf numFmtId="0" fontId="71" fillId="0" borderId="0" xfId="0" applyFont="1" applyAlignment="1">
      <alignment horizontal="center"/>
    </xf>
    <xf numFmtId="0" fontId="21" fillId="4" borderId="6" xfId="0" applyFont="1" applyFill="1" applyBorder="1" applyAlignment="1">
      <alignment horizontal="left" vertical="top"/>
    </xf>
    <xf numFmtId="0" fontId="21" fillId="4" borderId="33" xfId="0" applyFont="1" applyFill="1" applyBorder="1" applyAlignment="1">
      <alignment vertical="center"/>
    </xf>
    <xf numFmtId="0" fontId="21" fillId="4" borderId="0" xfId="0" applyFont="1" applyFill="1" applyAlignment="1">
      <alignment horizontal="left" vertical="top"/>
    </xf>
    <xf numFmtId="0" fontId="21" fillId="4" borderId="32" xfId="0" applyFont="1" applyFill="1" applyBorder="1" applyAlignment="1">
      <alignment vertical="center"/>
    </xf>
    <xf numFmtId="0" fontId="76" fillId="3" borderId="30" xfId="0" applyFont="1" applyFill="1" applyBorder="1" applyAlignment="1">
      <alignment horizontal="center" vertical="center"/>
    </xf>
    <xf numFmtId="0" fontId="76" fillId="3" borderId="0" xfId="0" applyFont="1" applyFill="1" applyAlignment="1">
      <alignment horizontal="center" vertical="center"/>
    </xf>
    <xf numFmtId="0" fontId="5" fillId="3" borderId="29" xfId="0" applyFont="1" applyFill="1" applyBorder="1" applyAlignment="1">
      <alignment vertical="center"/>
    </xf>
    <xf numFmtId="0" fontId="5" fillId="3" borderId="6" xfId="0" applyFont="1" applyFill="1" applyBorder="1" applyAlignment="1">
      <alignment vertical="center"/>
    </xf>
    <xf numFmtId="0" fontId="5" fillId="3" borderId="30" xfId="0" applyFont="1" applyFill="1" applyBorder="1" applyAlignment="1">
      <alignment vertical="center"/>
    </xf>
    <xf numFmtId="0" fontId="5" fillId="3" borderId="0" xfId="0" applyFont="1" applyFill="1" applyAlignment="1">
      <alignment vertical="center"/>
    </xf>
    <xf numFmtId="0" fontId="5" fillId="3" borderId="96" xfId="0" applyFont="1" applyFill="1" applyBorder="1" applyAlignment="1">
      <alignment vertical="center"/>
    </xf>
    <xf numFmtId="0" fontId="5" fillId="3" borderId="10" xfId="0" applyFont="1" applyFill="1" applyBorder="1" applyAlignment="1">
      <alignment vertical="center"/>
    </xf>
    <xf numFmtId="0" fontId="0" fillId="3" borderId="106" xfId="0" applyFill="1" applyBorder="1"/>
    <xf numFmtId="0" fontId="35" fillId="6" borderId="66" xfId="0" applyFont="1" applyFill="1" applyBorder="1" applyAlignment="1">
      <alignment horizontal="center" vertical="center" wrapText="1" readingOrder="1"/>
    </xf>
    <xf numFmtId="0" fontId="35" fillId="6" borderId="68" xfId="0" applyFont="1" applyFill="1" applyBorder="1" applyAlignment="1">
      <alignment horizontal="center" vertical="center" wrapText="1" readingOrder="1"/>
    </xf>
    <xf numFmtId="0" fontId="35" fillId="6" borderId="69" xfId="0" applyFont="1" applyFill="1" applyBorder="1" applyAlignment="1">
      <alignment horizontal="center" vertical="center" wrapText="1" readingOrder="1"/>
    </xf>
    <xf numFmtId="0" fontId="77" fillId="3" borderId="0" xfId="0" applyFont="1" applyFill="1"/>
    <xf numFmtId="0" fontId="35" fillId="6" borderId="28" xfId="0" applyFont="1" applyFill="1" applyBorder="1" applyAlignment="1">
      <alignment horizontal="center" vertical="center" wrapText="1" readingOrder="1"/>
    </xf>
    <xf numFmtId="0" fontId="35" fillId="6" borderId="0" xfId="0" applyFont="1" applyFill="1" applyAlignment="1">
      <alignment horizontal="center" vertical="center" wrapText="1" readingOrder="1"/>
    </xf>
    <xf numFmtId="0" fontId="0" fillId="3" borderId="6" xfId="0" applyFill="1" applyBorder="1"/>
    <xf numFmtId="0" fontId="17" fillId="3" borderId="2" xfId="0" applyFont="1" applyFill="1" applyBorder="1"/>
    <xf numFmtId="0" fontId="36" fillId="7" borderId="107" xfId="0" applyFont="1" applyFill="1" applyBorder="1" applyAlignment="1">
      <alignment horizontal="center" vertical="center" wrapText="1" readingOrder="1"/>
    </xf>
    <xf numFmtId="0" fontId="36" fillId="8" borderId="108" xfId="0" applyFont="1" applyFill="1" applyBorder="1" applyAlignment="1">
      <alignment horizontal="center" vertical="center" wrapText="1" readingOrder="1"/>
    </xf>
    <xf numFmtId="0" fontId="36" fillId="9" borderId="108" xfId="0" applyFont="1" applyFill="1" applyBorder="1" applyAlignment="1">
      <alignment horizontal="center" vertical="center" wrapText="1" readingOrder="1"/>
    </xf>
    <xf numFmtId="0" fontId="36" fillId="10" borderId="108" xfId="0" applyFont="1" applyFill="1" applyBorder="1" applyAlignment="1">
      <alignment horizontal="center" vertical="center" wrapText="1" readingOrder="1"/>
    </xf>
    <xf numFmtId="0" fontId="37" fillId="11" borderId="108" xfId="0" applyFont="1" applyFill="1" applyBorder="1" applyAlignment="1">
      <alignment horizontal="center" vertical="center" wrapText="1" readingOrder="1"/>
    </xf>
    <xf numFmtId="0" fontId="35" fillId="6" borderId="0" xfId="0" applyFont="1" applyFill="1" applyAlignment="1">
      <alignment vertical="center" wrapText="1" readingOrder="1"/>
    </xf>
    <xf numFmtId="0" fontId="6" fillId="3" borderId="0" xfId="0" applyFont="1" applyFill="1" applyAlignment="1">
      <alignment vertical="center"/>
    </xf>
    <xf numFmtId="0" fontId="6" fillId="3" borderId="10" xfId="0" applyFont="1" applyFill="1" applyBorder="1" applyAlignment="1">
      <alignment vertical="center"/>
    </xf>
    <xf numFmtId="0" fontId="6" fillId="21" borderId="0" xfId="0" applyFont="1" applyFill="1" applyAlignment="1">
      <alignment vertical="center"/>
    </xf>
    <xf numFmtId="0" fontId="6" fillId="21" borderId="10" xfId="0" applyFont="1" applyFill="1" applyBorder="1" applyAlignment="1">
      <alignment vertical="center"/>
    </xf>
    <xf numFmtId="0" fontId="7" fillId="0" borderId="19" xfId="0" applyFont="1" applyBorder="1" applyAlignment="1" applyProtection="1">
      <alignment horizontal="justify" vertical="center" wrapText="1"/>
      <protection locked="0"/>
    </xf>
    <xf numFmtId="0" fontId="79" fillId="0" borderId="0" xfId="0" applyFont="1"/>
    <xf numFmtId="0" fontId="80" fillId="0" borderId="24" xfId="0" applyFont="1" applyBorder="1" applyAlignment="1">
      <alignment wrapText="1"/>
    </xf>
    <xf numFmtId="0" fontId="81" fillId="3" borderId="102" xfId="0" applyFont="1" applyFill="1" applyBorder="1" applyAlignment="1">
      <alignment horizontal="center" vertical="center" wrapText="1"/>
    </xf>
    <xf numFmtId="0" fontId="81" fillId="3" borderId="102" xfId="0" applyFont="1" applyFill="1" applyBorder="1" applyAlignment="1">
      <alignment horizontal="left" vertical="center" wrapText="1"/>
    </xf>
    <xf numFmtId="0" fontId="81" fillId="22" borderId="102" xfId="0" applyFont="1" applyFill="1" applyBorder="1" applyAlignment="1">
      <alignment horizontal="left" vertical="center" wrapText="1"/>
    </xf>
    <xf numFmtId="0" fontId="81" fillId="0" borderId="102" xfId="0" applyFont="1" applyBorder="1" applyAlignment="1">
      <alignment horizontal="center" vertical="center" wrapText="1" readingOrder="1"/>
    </xf>
    <xf numFmtId="0" fontId="81" fillId="3" borderId="102" xfId="0" applyFont="1" applyFill="1" applyBorder="1" applyAlignment="1">
      <alignment horizontal="center" vertical="center" wrapText="1" readingOrder="1"/>
    </xf>
    <xf numFmtId="0" fontId="81" fillId="22" borderId="102" xfId="0" applyFont="1" applyFill="1" applyBorder="1" applyAlignment="1">
      <alignment horizontal="left" vertical="center" wrapText="1" readingOrder="1"/>
    </xf>
    <xf numFmtId="0" fontId="81" fillId="0" borderId="102" xfId="0" applyFont="1" applyBorder="1" applyAlignment="1">
      <alignment horizontal="left" vertical="center" wrapText="1"/>
    </xf>
    <xf numFmtId="0" fontId="81" fillId="3" borderId="102" xfId="0" applyFont="1" applyFill="1" applyBorder="1" applyAlignment="1">
      <alignment horizontal="left" vertical="center" wrapText="1" readingOrder="1"/>
    </xf>
    <xf numFmtId="0" fontId="65" fillId="3" borderId="0" xfId="0" applyFont="1" applyFill="1"/>
    <xf numFmtId="0" fontId="81" fillId="3" borderId="102" xfId="0" applyFont="1" applyFill="1" applyBorder="1" applyAlignment="1">
      <alignment horizontal="left" vertical="center"/>
    </xf>
    <xf numFmtId="0" fontId="81" fillId="3" borderId="102" xfId="0" applyFont="1" applyFill="1" applyBorder="1" applyAlignment="1">
      <alignment vertical="center" wrapText="1"/>
    </xf>
    <xf numFmtId="0" fontId="81" fillId="22" borderId="102" xfId="0" applyFont="1" applyFill="1" applyBorder="1" applyAlignment="1">
      <alignment vertical="center" wrapText="1"/>
    </xf>
    <xf numFmtId="0" fontId="81" fillId="23" borderId="102" xfId="0" applyFont="1" applyFill="1" applyBorder="1" applyAlignment="1">
      <alignment horizontal="center" vertical="center" wrapText="1" readingOrder="1"/>
    </xf>
    <xf numFmtId="0" fontId="81" fillId="3" borderId="102" xfId="0" applyFont="1" applyFill="1" applyBorder="1" applyAlignment="1">
      <alignment vertical="center"/>
    </xf>
    <xf numFmtId="0" fontId="81" fillId="3" borderId="103" xfId="0" applyFont="1" applyFill="1" applyBorder="1" applyAlignment="1">
      <alignment horizontal="center" vertical="center" wrapText="1" readingOrder="1"/>
    </xf>
    <xf numFmtId="0" fontId="81" fillId="3" borderId="103" xfId="0" applyFont="1" applyFill="1" applyBorder="1" applyAlignment="1">
      <alignment horizontal="left" vertical="center" wrapText="1"/>
    </xf>
    <xf numFmtId="0" fontId="62" fillId="22" borderId="0" xfId="0" applyFont="1" applyFill="1" applyAlignment="1">
      <alignment wrapText="1"/>
    </xf>
    <xf numFmtId="164" fontId="51" fillId="15" borderId="0" xfId="0" applyNumberFormat="1" applyFont="1" applyFill="1" applyAlignment="1" applyProtection="1">
      <alignment horizontal="center" vertical="center" wrapText="1"/>
      <protection locked="0"/>
    </xf>
    <xf numFmtId="0" fontId="51" fillId="15" borderId="0" xfId="0" applyFont="1" applyFill="1" applyAlignment="1" applyProtection="1">
      <alignment horizontal="center" vertical="center" wrapText="1"/>
      <protection locked="0"/>
    </xf>
    <xf numFmtId="0" fontId="19" fillId="0" borderId="0" xfId="0" applyFont="1" applyAlignment="1">
      <alignment horizontal="center" wrapText="1"/>
    </xf>
    <xf numFmtId="0" fontId="78" fillId="0" borderId="0" xfId="0" applyFont="1" applyAlignment="1">
      <alignment horizontal="center"/>
    </xf>
    <xf numFmtId="0" fontId="51" fillId="15" borderId="0" xfId="0" applyFont="1" applyFill="1" applyAlignment="1" applyProtection="1">
      <alignment horizontal="center" vertical="center"/>
      <protection locked="0"/>
    </xf>
    <xf numFmtId="0" fontId="51" fillId="3" borderId="0" xfId="0" applyFont="1" applyFill="1" applyAlignment="1">
      <alignment horizontal="center"/>
    </xf>
    <xf numFmtId="0" fontId="48" fillId="3" borderId="66" xfId="0" applyFont="1" applyFill="1" applyBorder="1" applyAlignment="1">
      <alignment horizontal="left" vertical="top" wrapText="1"/>
    </xf>
    <xf numFmtId="0" fontId="48" fillId="3" borderId="68" xfId="0" applyFont="1" applyFill="1" applyBorder="1" applyAlignment="1">
      <alignment horizontal="left" vertical="top" wrapText="1"/>
    </xf>
    <xf numFmtId="0" fontId="48" fillId="3" borderId="69" xfId="0" applyFont="1" applyFill="1" applyBorder="1" applyAlignment="1">
      <alignment horizontal="left" vertical="top" wrapText="1"/>
    </xf>
    <xf numFmtId="0" fontId="48" fillId="3" borderId="7" xfId="0" applyFont="1" applyFill="1" applyBorder="1" applyAlignment="1">
      <alignment horizontal="left" vertical="top" wrapText="1"/>
    </xf>
    <xf numFmtId="0" fontId="48" fillId="3" borderId="0" xfId="0" applyFont="1" applyFill="1" applyAlignment="1">
      <alignment horizontal="left" vertical="top" wrapText="1"/>
    </xf>
    <xf numFmtId="0" fontId="48" fillId="3" borderId="8" xfId="0" applyFont="1" applyFill="1" applyBorder="1" applyAlignment="1">
      <alignment horizontal="left" vertical="top" wrapText="1"/>
    </xf>
    <xf numFmtId="0" fontId="48" fillId="3" borderId="14" xfId="0" applyFont="1" applyFill="1" applyBorder="1" applyAlignment="1">
      <alignment horizontal="left" vertical="top" wrapText="1"/>
    </xf>
    <xf numFmtId="0" fontId="48" fillId="3" borderId="15" xfId="0" applyFont="1" applyFill="1" applyBorder="1" applyAlignment="1">
      <alignment horizontal="left" vertical="top" wrapText="1"/>
    </xf>
    <xf numFmtId="0" fontId="48" fillId="3" borderId="16" xfId="0" applyFont="1" applyFill="1" applyBorder="1" applyAlignment="1">
      <alignment horizontal="left" vertical="top" wrapText="1"/>
    </xf>
    <xf numFmtId="0" fontId="67" fillId="19" borderId="102" xfId="0" applyFont="1" applyFill="1" applyBorder="1" applyAlignment="1">
      <alignment horizontal="center" vertical="center" wrapText="1" readingOrder="1"/>
    </xf>
    <xf numFmtId="0" fontId="66" fillId="0" borderId="102" xfId="0" applyFont="1" applyBorder="1" applyAlignment="1">
      <alignment horizontal="left" vertical="center" wrapText="1" readingOrder="1"/>
    </xf>
    <xf numFmtId="0" fontId="66" fillId="0" borderId="102" xfId="0" applyFont="1" applyBorder="1" applyAlignment="1">
      <alignment horizontal="center" vertical="center" wrapText="1" readingOrder="1"/>
    </xf>
    <xf numFmtId="0" fontId="66" fillId="20" borderId="99" xfId="0" applyFont="1" applyFill="1" applyBorder="1" applyAlignment="1" applyProtection="1">
      <alignment horizontal="center" vertical="center"/>
      <protection locked="0"/>
    </xf>
    <xf numFmtId="0" fontId="66" fillId="3" borderId="103" xfId="0" applyFont="1" applyFill="1" applyBorder="1" applyAlignment="1">
      <alignment horizontal="center" vertical="center" wrapText="1" readingOrder="1"/>
    </xf>
    <xf numFmtId="0" fontId="66" fillId="3" borderId="105" xfId="0" applyFont="1" applyFill="1" applyBorder="1" applyAlignment="1">
      <alignment horizontal="center" vertical="center" wrapText="1" readingOrder="1"/>
    </xf>
    <xf numFmtId="0" fontId="66" fillId="3" borderId="104" xfId="0" applyFont="1" applyFill="1" applyBorder="1" applyAlignment="1">
      <alignment horizontal="center" vertical="center" wrapText="1" readingOrder="1"/>
    </xf>
    <xf numFmtId="0" fontId="63" fillId="0" borderId="0" xfId="0" applyFont="1" applyAlignment="1" applyProtection="1">
      <alignment horizontal="center" vertical="center" wrapText="1"/>
      <protection locked="0"/>
    </xf>
    <xf numFmtId="0" fontId="65" fillId="5" borderId="100" xfId="0" applyFont="1" applyFill="1" applyBorder="1" applyAlignment="1" applyProtection="1">
      <alignment horizontal="center" vertical="center" wrapText="1"/>
      <protection locked="0"/>
    </xf>
    <xf numFmtId="0" fontId="65" fillId="5" borderId="101" xfId="0" applyFont="1" applyFill="1" applyBorder="1" applyAlignment="1" applyProtection="1">
      <alignment horizontal="center" vertical="center" wrapText="1"/>
      <protection locked="0"/>
    </xf>
    <xf numFmtId="0" fontId="65" fillId="5" borderId="99" xfId="0" applyFont="1" applyFill="1" applyBorder="1" applyAlignment="1" applyProtection="1">
      <alignment horizontal="center" vertical="center"/>
      <protection locked="0"/>
    </xf>
    <xf numFmtId="0" fontId="64" fillId="5" borderId="99" xfId="0" applyFont="1" applyFill="1" applyBorder="1" applyAlignment="1" applyProtection="1">
      <alignment horizontal="center" vertical="center"/>
      <protection locked="0"/>
    </xf>
    <xf numFmtId="0" fontId="66" fillId="0" borderId="99" xfId="0" applyFont="1" applyBorder="1" applyAlignment="1" applyProtection="1">
      <alignment horizontal="center" vertical="center"/>
      <protection locked="0"/>
    </xf>
    <xf numFmtId="0" fontId="62" fillId="5" borderId="99" xfId="0" applyFont="1" applyFill="1" applyBorder="1" applyAlignment="1" applyProtection="1">
      <alignment horizontal="center" vertical="center" wrapText="1"/>
      <protection locked="0"/>
    </xf>
    <xf numFmtId="0" fontId="62" fillId="5" borderId="99" xfId="0" applyFont="1" applyFill="1" applyBorder="1" applyAlignment="1" applyProtection="1">
      <alignment horizontal="center" vertical="center"/>
      <protection locked="0"/>
    </xf>
    <xf numFmtId="0" fontId="65" fillId="5" borderId="99" xfId="0" applyFont="1" applyFill="1" applyBorder="1" applyAlignment="1" applyProtection="1">
      <alignment horizontal="left" vertical="center" wrapText="1"/>
      <protection locked="0"/>
    </xf>
    <xf numFmtId="0" fontId="66" fillId="0" borderId="103" xfId="0" applyFont="1" applyBorder="1" applyAlignment="1">
      <alignment horizontal="center" vertical="center" wrapText="1" readingOrder="1"/>
    </xf>
    <xf numFmtId="0" fontId="66" fillId="0" borderId="104" xfId="0" applyFont="1" applyBorder="1" applyAlignment="1">
      <alignment horizontal="center" vertical="center" wrapText="1" readingOrder="1"/>
    </xf>
    <xf numFmtId="0" fontId="66" fillId="0" borderId="105" xfId="0" applyFont="1" applyBorder="1" applyAlignment="1">
      <alignment horizontal="center" vertical="center" wrapText="1" readingOrder="1"/>
    </xf>
    <xf numFmtId="0" fontId="66" fillId="0" borderId="109" xfId="0" applyFont="1" applyBorder="1" applyAlignment="1">
      <alignment horizontal="center" vertical="center" wrapText="1" readingOrder="1"/>
    </xf>
    <xf numFmtId="0" fontId="66" fillId="0" borderId="0" xfId="0" applyFont="1" applyAlignment="1">
      <alignment horizontal="center" vertical="center" wrapText="1" readingOrder="1"/>
    </xf>
    <xf numFmtId="0" fontId="72" fillId="19" borderId="99" xfId="0" applyFont="1" applyFill="1" applyBorder="1" applyAlignment="1">
      <alignment horizontal="center"/>
    </xf>
    <xf numFmtId="0" fontId="70" fillId="0" borderId="0" xfId="0" applyFont="1" applyAlignment="1">
      <alignment horizontal="center" vertical="center" wrapText="1"/>
    </xf>
    <xf numFmtId="0" fontId="73" fillId="20" borderId="99" xfId="0" applyFont="1" applyFill="1" applyBorder="1" applyAlignment="1">
      <alignment horizontal="center" vertical="center" wrapText="1"/>
    </xf>
    <xf numFmtId="0" fontId="73" fillId="20" borderId="99" xfId="0" applyFont="1" applyFill="1" applyBorder="1" applyAlignment="1">
      <alignment horizontal="center" vertical="center"/>
    </xf>
    <xf numFmtId="0" fontId="43" fillId="3" borderId="0" xfId="1" applyFont="1" applyFill="1" applyAlignment="1">
      <alignment horizontal="justify" vertical="center" wrapText="1"/>
    </xf>
    <xf numFmtId="0" fontId="43" fillId="3" borderId="0" xfId="1" applyFont="1" applyFill="1" applyAlignment="1">
      <alignment horizontal="left" vertical="center" wrapText="1"/>
    </xf>
    <xf numFmtId="0" fontId="43" fillId="3" borderId="0" xfId="1" applyFont="1" applyFill="1" applyAlignment="1">
      <alignment horizontal="center" vertical="center" wrapText="1"/>
    </xf>
    <xf numFmtId="0" fontId="43" fillId="3" borderId="7" xfId="1" applyFont="1" applyFill="1" applyBorder="1" applyAlignment="1">
      <alignment horizontal="left" vertical="top" wrapText="1"/>
    </xf>
    <xf numFmtId="0" fontId="43" fillId="3" borderId="0" xfId="1" applyFont="1" applyFill="1" applyAlignment="1">
      <alignment horizontal="left" vertical="top" wrapText="1"/>
    </xf>
    <xf numFmtId="0" fontId="43" fillId="3" borderId="8" xfId="1" applyFont="1" applyFill="1" applyBorder="1" applyAlignment="1">
      <alignment horizontal="left" vertical="top" wrapText="1"/>
    </xf>
    <xf numFmtId="0" fontId="43" fillId="3" borderId="14" xfId="1" applyFont="1" applyFill="1" applyBorder="1" applyAlignment="1">
      <alignment horizontal="left" vertical="top" wrapText="1"/>
    </xf>
    <xf numFmtId="0" fontId="43" fillId="3" borderId="15" xfId="1" applyFont="1" applyFill="1" applyBorder="1" applyAlignment="1">
      <alignment horizontal="left" vertical="top" wrapText="1"/>
    </xf>
    <xf numFmtId="0" fontId="43" fillId="3" borderId="16" xfId="1" applyFont="1" applyFill="1" applyBorder="1" applyAlignment="1">
      <alignment horizontal="left" vertical="top" wrapText="1"/>
    </xf>
    <xf numFmtId="0" fontId="46" fillId="3" borderId="2" xfId="0" applyFont="1" applyFill="1" applyBorder="1" applyAlignment="1">
      <alignment horizontal="left" vertical="center" wrapText="1"/>
    </xf>
    <xf numFmtId="0" fontId="43" fillId="3" borderId="2" xfId="1" applyFont="1" applyFill="1" applyBorder="1" applyAlignment="1">
      <alignment horizontal="justify" vertical="center" wrapText="1"/>
    </xf>
    <xf numFmtId="0" fontId="43" fillId="3" borderId="64" xfId="1" applyFont="1" applyFill="1" applyBorder="1" applyAlignment="1">
      <alignment horizontal="justify" vertical="center" wrapText="1"/>
    </xf>
    <xf numFmtId="0" fontId="46" fillId="3" borderId="25" xfId="0" applyFont="1" applyFill="1" applyBorder="1" applyAlignment="1">
      <alignment horizontal="left" vertical="center" wrapText="1"/>
    </xf>
    <xf numFmtId="0" fontId="46" fillId="3" borderId="27" xfId="0" applyFont="1" applyFill="1" applyBorder="1" applyAlignment="1">
      <alignment horizontal="left" vertical="center" wrapText="1"/>
    </xf>
    <xf numFmtId="0" fontId="43" fillId="3" borderId="25" xfId="1" applyFont="1" applyFill="1" applyBorder="1" applyAlignment="1">
      <alignment horizontal="justify" vertical="center" wrapText="1"/>
    </xf>
    <xf numFmtId="0" fontId="43" fillId="3" borderId="90" xfId="1" applyFont="1" applyFill="1" applyBorder="1" applyAlignment="1">
      <alignment horizontal="justify" vertical="center" wrapText="1"/>
    </xf>
    <xf numFmtId="0" fontId="48" fillId="0" borderId="0" xfId="0" applyFont="1" applyAlignment="1">
      <alignment horizontal="left" vertical="center" wrapText="1"/>
    </xf>
    <xf numFmtId="0" fontId="48" fillId="0" borderId="8" xfId="0" applyFont="1" applyBorder="1" applyAlignment="1">
      <alignment horizontal="left" vertical="center" wrapText="1"/>
    </xf>
    <xf numFmtId="0" fontId="47" fillId="4" borderId="72" xfId="2" applyFont="1" applyFill="1" applyBorder="1" applyAlignment="1">
      <alignment horizontal="center" vertical="center" wrapText="1"/>
    </xf>
    <xf numFmtId="0" fontId="47" fillId="4" borderId="72" xfId="1" applyFont="1" applyFill="1" applyBorder="1" applyAlignment="1">
      <alignment horizontal="center" vertical="center"/>
    </xf>
    <xf numFmtId="0" fontId="47" fillId="4" borderId="89" xfId="1" applyFont="1" applyFill="1" applyBorder="1" applyAlignment="1">
      <alignment horizontal="center" vertical="center"/>
    </xf>
    <xf numFmtId="0" fontId="46" fillId="7" borderId="2" xfId="0" applyFont="1" applyFill="1" applyBorder="1" applyAlignment="1">
      <alignment horizontal="left" vertical="center" wrapText="1"/>
    </xf>
    <xf numFmtId="0" fontId="43" fillId="3" borderId="60" xfId="1" applyFont="1" applyFill="1" applyBorder="1" applyAlignment="1">
      <alignment horizontal="justify" vertical="center" wrapText="1"/>
    </xf>
    <xf numFmtId="0" fontId="43" fillId="3" borderId="87" xfId="1" applyFont="1" applyFill="1" applyBorder="1" applyAlignment="1">
      <alignment horizontal="justify" vertical="center" wrapText="1"/>
    </xf>
    <xf numFmtId="0" fontId="46" fillId="7" borderId="25" xfId="0" applyFont="1" applyFill="1" applyBorder="1" applyAlignment="1">
      <alignment horizontal="left" vertical="center" wrapText="1"/>
    </xf>
    <xf numFmtId="0" fontId="46" fillId="7" borderId="27" xfId="0" applyFont="1" applyFill="1" applyBorder="1" applyAlignment="1">
      <alignment horizontal="left" vertical="center" wrapText="1"/>
    </xf>
    <xf numFmtId="0" fontId="43" fillId="3" borderId="12" xfId="1" applyFont="1" applyFill="1" applyBorder="1" applyAlignment="1">
      <alignment horizontal="justify" vertical="center" wrapText="1"/>
    </xf>
    <xf numFmtId="0" fontId="46" fillId="3" borderId="61" xfId="0" applyFont="1" applyFill="1" applyBorder="1" applyAlignment="1">
      <alignment vertical="center" wrapText="1"/>
    </xf>
    <xf numFmtId="0" fontId="46" fillId="3" borderId="13" xfId="0" applyFont="1" applyFill="1" applyBorder="1" applyAlignment="1">
      <alignment vertical="center" wrapText="1"/>
    </xf>
    <xf numFmtId="0" fontId="46" fillId="3" borderId="70" xfId="0" applyFont="1" applyFill="1" applyBorder="1" applyAlignment="1">
      <alignment vertical="center" wrapText="1"/>
    </xf>
    <xf numFmtId="0" fontId="46" fillId="3" borderId="71" xfId="0" applyFont="1" applyFill="1" applyBorder="1" applyAlignment="1">
      <alignment vertical="center" wrapText="1"/>
    </xf>
    <xf numFmtId="0" fontId="46" fillId="3" borderId="11" xfId="0" applyFont="1" applyFill="1" applyBorder="1" applyAlignment="1">
      <alignment vertical="center" wrapText="1"/>
    </xf>
    <xf numFmtId="0" fontId="46" fillId="3" borderId="13" xfId="0" applyFont="1" applyFill="1" applyBorder="1" applyAlignment="1">
      <alignment horizontal="left" vertical="center" wrapText="1"/>
    </xf>
    <xf numFmtId="0" fontId="46" fillId="3" borderId="11" xfId="0" applyFont="1" applyFill="1" applyBorder="1" applyAlignment="1">
      <alignment horizontal="left" vertical="center" wrapText="1"/>
    </xf>
    <xf numFmtId="0" fontId="47" fillId="4" borderId="3" xfId="1" applyFont="1" applyFill="1" applyBorder="1" applyAlignment="1">
      <alignment horizontal="center" vertical="center" wrapText="1"/>
    </xf>
    <xf numFmtId="0" fontId="47" fillId="4" borderId="4" xfId="1" applyFont="1" applyFill="1" applyBorder="1" applyAlignment="1">
      <alignment horizontal="center" vertical="center" wrapText="1"/>
    </xf>
    <xf numFmtId="0" fontId="47" fillId="4" borderId="82" xfId="1" applyFont="1" applyFill="1" applyBorder="1" applyAlignment="1">
      <alignment horizontal="center" vertical="center" wrapText="1"/>
    </xf>
    <xf numFmtId="0" fontId="58" fillId="3" borderId="5" xfId="1" quotePrefix="1" applyFont="1" applyFill="1" applyBorder="1" applyAlignment="1">
      <alignment horizontal="left" vertical="top" wrapText="1"/>
    </xf>
    <xf numFmtId="0" fontId="58" fillId="3" borderId="6" xfId="1" quotePrefix="1" applyFont="1" applyFill="1" applyBorder="1" applyAlignment="1">
      <alignment horizontal="left" vertical="top" wrapText="1"/>
    </xf>
    <xf numFmtId="0" fontId="46" fillId="3" borderId="6" xfId="1" quotePrefix="1" applyFont="1" applyFill="1" applyBorder="1" applyAlignment="1">
      <alignment horizontal="left" vertical="top" wrapText="1"/>
    </xf>
    <xf numFmtId="0" fontId="46" fillId="3" borderId="83" xfId="1" quotePrefix="1" applyFont="1" applyFill="1" applyBorder="1" applyAlignment="1">
      <alignment horizontal="left" vertical="top" wrapText="1"/>
    </xf>
    <xf numFmtId="0" fontId="43" fillId="3" borderId="9" xfId="1" quotePrefix="1" applyFont="1" applyFill="1" applyBorder="1" applyAlignment="1">
      <alignment horizontal="justify" vertical="center" wrapText="1"/>
    </xf>
    <xf numFmtId="0" fontId="43" fillId="3" borderId="10" xfId="1" quotePrefix="1" applyFont="1" applyFill="1" applyBorder="1" applyAlignment="1">
      <alignment horizontal="justify" vertical="center" wrapText="1"/>
    </xf>
    <xf numFmtId="0" fontId="43" fillId="3" borderId="84" xfId="1" quotePrefix="1" applyFont="1" applyFill="1" applyBorder="1" applyAlignment="1">
      <alignment horizontal="justify" vertical="center" wrapText="1"/>
    </xf>
    <xf numFmtId="0" fontId="43" fillId="0" borderId="7" xfId="1" quotePrefix="1" applyFont="1" applyBorder="1" applyAlignment="1">
      <alignment horizontal="left" vertical="top" wrapText="1"/>
    </xf>
    <xf numFmtId="0" fontId="43" fillId="0" borderId="0" xfId="1" quotePrefix="1" applyFont="1" applyAlignment="1">
      <alignment horizontal="left" vertical="top" wrapText="1"/>
    </xf>
    <xf numFmtId="0" fontId="43" fillId="0" borderId="8" xfId="1" quotePrefix="1" applyFont="1" applyBorder="1" applyAlignment="1">
      <alignment horizontal="left" vertical="top" wrapText="1"/>
    </xf>
    <xf numFmtId="0" fontId="47" fillId="4" borderId="68" xfId="2" applyFont="1" applyFill="1" applyBorder="1" applyAlignment="1">
      <alignment horizontal="center" vertical="center" wrapText="1"/>
    </xf>
    <xf numFmtId="0" fontId="47" fillId="4" borderId="85" xfId="2" applyFont="1" applyFill="1" applyBorder="1" applyAlignment="1">
      <alignment horizontal="center" vertical="center" wrapText="1"/>
    </xf>
    <xf numFmtId="0" fontId="47" fillId="4" borderId="86" xfId="1" applyFont="1" applyFill="1" applyBorder="1" applyAlignment="1">
      <alignment horizontal="center" vertical="center"/>
    </xf>
    <xf numFmtId="0" fontId="47" fillId="4" borderId="82" xfId="1" applyFont="1" applyFill="1" applyBorder="1" applyAlignment="1">
      <alignment horizontal="center" vertical="center"/>
    </xf>
    <xf numFmtId="0" fontId="0" fillId="0" borderId="31" xfId="0" applyBorder="1" applyAlignment="1">
      <alignment horizontal="center" vertical="center" wrapText="1"/>
    </xf>
    <xf numFmtId="0" fontId="0" fillId="0" borderId="2" xfId="0" applyBorder="1" applyAlignment="1">
      <alignment horizontal="center" vertical="center" wrapText="1"/>
    </xf>
    <xf numFmtId="0" fontId="0" fillId="0" borderId="20" xfId="0" applyBorder="1" applyAlignment="1">
      <alignment horizontal="center" vertical="center" wrapText="1"/>
    </xf>
    <xf numFmtId="0" fontId="0" fillId="0" borderId="40" xfId="0" applyBorder="1" applyAlignment="1">
      <alignment horizontal="center" vertical="center" wrapText="1"/>
    </xf>
    <xf numFmtId="0" fontId="0" fillId="0" borderId="24" xfId="0" applyBorder="1" applyAlignment="1">
      <alignment horizontal="center" vertical="center" wrapText="1"/>
    </xf>
    <xf numFmtId="0" fontId="0" fillId="0" borderId="42" xfId="0" applyBorder="1" applyAlignment="1">
      <alignment horizontal="center" vertical="center" wrapText="1"/>
    </xf>
    <xf numFmtId="0" fontId="13" fillId="0" borderId="40" xfId="0" applyFont="1" applyBorder="1" applyAlignment="1">
      <alignment horizontal="center" vertical="center" wrapText="1"/>
    </xf>
    <xf numFmtId="0" fontId="13" fillId="0" borderId="24" xfId="0" applyFont="1" applyBorder="1" applyAlignment="1">
      <alignment horizontal="center" vertical="center" wrapText="1"/>
    </xf>
    <xf numFmtId="0" fontId="13" fillId="0" borderId="42" xfId="0" applyFont="1" applyBorder="1" applyAlignment="1">
      <alignment horizontal="center" vertical="center" wrapText="1"/>
    </xf>
    <xf numFmtId="9" fontId="0" fillId="0" borderId="31" xfId="4" applyFont="1" applyBorder="1" applyAlignment="1">
      <alignment horizontal="center" vertical="center" wrapText="1"/>
    </xf>
    <xf numFmtId="9" fontId="0" fillId="0" borderId="2" xfId="4" applyFont="1" applyBorder="1" applyAlignment="1">
      <alignment horizontal="center" vertical="center" wrapText="1"/>
    </xf>
    <xf numFmtId="9" fontId="0" fillId="0" borderId="20" xfId="4" applyFont="1" applyBorder="1" applyAlignment="1">
      <alignment horizontal="center" vertical="center" wrapText="1"/>
    </xf>
    <xf numFmtId="0" fontId="20" fillId="0" borderId="3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20" xfId="0" applyFont="1" applyBorder="1" applyAlignment="1">
      <alignment horizontal="center" vertical="center" wrapText="1"/>
    </xf>
    <xf numFmtId="0" fontId="0" fillId="11" borderId="78" xfId="0" applyFill="1" applyBorder="1" applyAlignment="1">
      <alignment horizontal="center" vertical="center" wrapText="1"/>
    </xf>
    <xf numFmtId="0" fontId="0" fillId="11" borderId="79" xfId="0" applyFill="1" applyBorder="1" applyAlignment="1">
      <alignment horizontal="center" vertical="center" wrapText="1"/>
    </xf>
    <xf numFmtId="0" fontId="0" fillId="11" borderId="80" xfId="0" applyFill="1" applyBorder="1" applyAlignment="1">
      <alignment horizontal="center" vertical="center" wrapText="1"/>
    </xf>
    <xf numFmtId="0" fontId="11" fillId="0" borderId="3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20" xfId="0" applyFont="1" applyBorder="1" applyAlignment="1">
      <alignment horizontal="center" vertical="center" wrapText="1"/>
    </xf>
    <xf numFmtId="0" fontId="0" fillId="0" borderId="78" xfId="0" applyBorder="1" applyAlignment="1">
      <alignment horizontal="center" vertical="center" wrapText="1"/>
    </xf>
    <xf numFmtId="0" fontId="0" fillId="0" borderId="79" xfId="0" applyBorder="1" applyAlignment="1">
      <alignment horizontal="center" vertical="center" wrapText="1"/>
    </xf>
    <xf numFmtId="0" fontId="0" fillId="0" borderId="80" xfId="0" applyBorder="1" applyAlignment="1">
      <alignment horizontal="center" vertical="center" wrapText="1"/>
    </xf>
    <xf numFmtId="0" fontId="0" fillId="0" borderId="19" xfId="0" applyBorder="1" applyAlignment="1">
      <alignment horizontal="center" vertical="center" wrapText="1"/>
    </xf>
    <xf numFmtId="0" fontId="0" fillId="0" borderId="31" xfId="0" applyBorder="1" applyAlignment="1">
      <alignment horizontal="left" vertical="center" wrapText="1"/>
    </xf>
    <xf numFmtId="0" fontId="0" fillId="0" borderId="2" xfId="0" applyBorder="1" applyAlignment="1">
      <alignment horizontal="left" vertical="center" wrapText="1"/>
    </xf>
    <xf numFmtId="0" fontId="0" fillId="0" borderId="20" xfId="0" applyBorder="1" applyAlignment="1">
      <alignment horizontal="left" vertical="center" wrapText="1"/>
    </xf>
    <xf numFmtId="0" fontId="4" fillId="4" borderId="2" xfId="0" applyFont="1" applyFill="1" applyBorder="1" applyAlignment="1">
      <alignment horizontal="left" vertical="center"/>
    </xf>
    <xf numFmtId="0" fontId="3" fillId="4" borderId="35" xfId="0" applyFont="1" applyFill="1" applyBorder="1" applyAlignment="1">
      <alignment horizontal="center" vertical="center" textRotation="1"/>
    </xf>
    <xf numFmtId="0" fontId="3" fillId="4" borderId="54" xfId="0" applyFont="1" applyFill="1" applyBorder="1" applyAlignment="1">
      <alignment horizontal="center" vertical="center" textRotation="1"/>
    </xf>
    <xf numFmtId="0" fontId="3" fillId="4" borderId="50" xfId="0" applyFont="1" applyFill="1" applyBorder="1" applyAlignment="1">
      <alignment horizontal="center" vertical="center" wrapText="1"/>
    </xf>
    <xf numFmtId="0" fontId="3" fillId="4" borderId="0" xfId="0" applyFont="1" applyFill="1" applyAlignment="1">
      <alignment horizontal="center" vertical="center"/>
    </xf>
    <xf numFmtId="0" fontId="3" fillId="4" borderId="74" xfId="0" applyFont="1" applyFill="1" applyBorder="1" applyAlignment="1">
      <alignment horizontal="center" vertical="center" wrapText="1"/>
    </xf>
    <xf numFmtId="0" fontId="3" fillId="4" borderId="54" xfId="0" applyFont="1" applyFill="1" applyBorder="1" applyAlignment="1">
      <alignment horizontal="center" vertical="center" wrapText="1"/>
    </xf>
    <xf numFmtId="0" fontId="1" fillId="3" borderId="25" xfId="0" applyFont="1" applyFill="1" applyBorder="1" applyAlignment="1" applyProtection="1">
      <alignment horizontal="justify" vertical="center" wrapText="1"/>
      <protection locked="0"/>
    </xf>
    <xf numFmtId="0" fontId="0" fillId="0" borderId="26" xfId="0" applyBorder="1" applyAlignment="1">
      <alignment horizontal="justify" vertical="center" wrapText="1"/>
    </xf>
    <xf numFmtId="0" fontId="0" fillId="0" borderId="27" xfId="0" applyBorder="1" applyAlignment="1">
      <alignment horizontal="justify" vertical="center" wrapText="1"/>
    </xf>
    <xf numFmtId="0" fontId="50" fillId="0" borderId="31" xfId="0" applyFont="1" applyBorder="1" applyAlignment="1">
      <alignment horizontal="center" vertical="center" wrapText="1"/>
    </xf>
    <xf numFmtId="0" fontId="50" fillId="0" borderId="2" xfId="0" applyFont="1" applyBorder="1" applyAlignment="1">
      <alignment horizontal="center" vertical="center" wrapText="1"/>
    </xf>
    <xf numFmtId="0" fontId="50" fillId="0" borderId="20" xfId="0" applyFont="1" applyBorder="1" applyAlignment="1">
      <alignment horizontal="center" vertical="center" wrapText="1"/>
    </xf>
    <xf numFmtId="9" fontId="42" fillId="0" borderId="31" xfId="4" applyFont="1" applyBorder="1" applyAlignment="1">
      <alignment horizontal="center" vertical="center" wrapText="1"/>
    </xf>
    <xf numFmtId="9" fontId="42" fillId="0" borderId="2" xfId="4" applyFont="1" applyBorder="1" applyAlignment="1">
      <alignment horizontal="center" vertical="center" wrapText="1"/>
    </xf>
    <xf numFmtId="9" fontId="42" fillId="0" borderId="20" xfId="4" applyFont="1" applyBorder="1" applyAlignment="1">
      <alignment horizontal="center" vertical="center" wrapText="1"/>
    </xf>
    <xf numFmtId="0" fontId="3" fillId="16" borderId="46" xfId="0" applyFont="1" applyFill="1" applyBorder="1" applyAlignment="1" applyProtection="1">
      <alignment horizontal="center" vertical="center"/>
      <protection locked="0"/>
    </xf>
    <xf numFmtId="0" fontId="3" fillId="16" borderId="47" xfId="0" applyFont="1" applyFill="1" applyBorder="1" applyAlignment="1" applyProtection="1">
      <alignment horizontal="center" vertical="center"/>
      <protection locked="0"/>
    </xf>
    <xf numFmtId="0" fontId="3" fillId="4" borderId="75" xfId="0" applyFont="1" applyFill="1" applyBorder="1" applyAlignment="1">
      <alignment horizontal="center" vertical="center"/>
    </xf>
    <xf numFmtId="0" fontId="3" fillId="4" borderId="47" xfId="0" applyFont="1" applyFill="1" applyBorder="1" applyAlignment="1">
      <alignment horizontal="center" vertical="center"/>
    </xf>
    <xf numFmtId="0" fontId="3" fillId="4" borderId="48" xfId="0" applyFont="1" applyFill="1" applyBorder="1" applyAlignment="1">
      <alignment horizontal="center" vertical="center"/>
    </xf>
    <xf numFmtId="9" fontId="0" fillId="0" borderId="19" xfId="4" applyFont="1" applyBorder="1" applyAlignment="1">
      <alignment horizontal="center" vertical="center" wrapText="1"/>
    </xf>
    <xf numFmtId="0" fontId="20" fillId="0" borderId="19" xfId="0" applyFont="1" applyBorder="1" applyAlignment="1">
      <alignment horizontal="center" vertical="center" wrapText="1"/>
    </xf>
    <xf numFmtId="0" fontId="41" fillId="0" borderId="31" xfId="0" applyFont="1" applyBorder="1" applyAlignment="1">
      <alignment horizontal="center" vertical="center" wrapText="1"/>
    </xf>
    <xf numFmtId="0" fontId="41" fillId="0" borderId="2" xfId="0" applyFont="1" applyBorder="1" applyAlignment="1">
      <alignment horizontal="center" vertical="center" wrapText="1"/>
    </xf>
    <xf numFmtId="0" fontId="41" fillId="0" borderId="20" xfId="0" applyFont="1" applyBorder="1" applyAlignment="1">
      <alignment horizontal="center" vertical="center" wrapText="1"/>
    </xf>
    <xf numFmtId="0" fontId="3" fillId="4" borderId="35" xfId="0" applyFont="1" applyFill="1" applyBorder="1" applyAlignment="1">
      <alignment horizontal="center" vertical="center" wrapText="1"/>
    </xf>
    <xf numFmtId="0" fontId="0" fillId="0" borderId="63" xfId="0" applyBorder="1" applyAlignment="1">
      <alignment horizontal="center" vertical="center" wrapText="1"/>
    </xf>
    <xf numFmtId="0" fontId="0" fillId="0" borderId="64" xfId="0" applyBorder="1" applyAlignment="1">
      <alignment horizontal="center" vertical="center" wrapText="1"/>
    </xf>
    <xf numFmtId="0" fontId="0" fillId="0" borderId="65" xfId="0" applyBorder="1" applyAlignment="1">
      <alignment horizontal="center" vertical="center" wrapText="1"/>
    </xf>
    <xf numFmtId="0" fontId="3" fillId="16" borderId="35" xfId="0" applyFont="1" applyFill="1" applyBorder="1" applyAlignment="1" applyProtection="1">
      <alignment horizontal="center" vertical="center" wrapText="1"/>
      <protection locked="0"/>
    </xf>
    <xf numFmtId="0" fontId="3" fillId="16" borderId="94" xfId="0" applyFont="1" applyFill="1" applyBorder="1" applyAlignment="1" applyProtection="1">
      <alignment horizontal="center" vertical="center" wrapText="1"/>
      <protection locked="0"/>
    </xf>
    <xf numFmtId="0" fontId="3" fillId="16" borderId="54" xfId="0" applyFont="1" applyFill="1" applyBorder="1" applyAlignment="1" applyProtection="1">
      <alignment horizontal="center" vertical="center" wrapText="1"/>
      <protection locked="0"/>
    </xf>
    <xf numFmtId="0" fontId="0" fillId="0" borderId="76" xfId="0" applyBorder="1" applyAlignment="1">
      <alignment horizontal="center" vertical="center" wrapText="1"/>
    </xf>
    <xf numFmtId="0" fontId="0" fillId="0" borderId="41" xfId="0" applyBorder="1" applyAlignment="1">
      <alignment horizontal="center" vertical="center" wrapText="1"/>
    </xf>
    <xf numFmtId="0" fontId="0" fillId="0" borderId="27" xfId="0" applyBorder="1" applyAlignment="1">
      <alignment horizontal="center" vertical="center" wrapText="1"/>
    </xf>
    <xf numFmtId="0" fontId="0" fillId="0" borderId="81" xfId="0" applyBorder="1" applyAlignment="1">
      <alignment horizontal="center" vertical="center" wrapText="1"/>
    </xf>
    <xf numFmtId="0" fontId="5" fillId="3" borderId="29" xfId="0" applyFont="1" applyFill="1" applyBorder="1" applyAlignment="1">
      <alignment horizontal="center" vertical="center"/>
    </xf>
    <xf numFmtId="0" fontId="5" fillId="3" borderId="6" xfId="0" applyFont="1" applyFill="1" applyBorder="1" applyAlignment="1">
      <alignment horizontal="center" vertical="center"/>
    </xf>
    <xf numFmtId="0" fontId="5" fillId="3" borderId="30" xfId="0" applyFont="1" applyFill="1" applyBorder="1" applyAlignment="1">
      <alignment horizontal="center" vertical="center"/>
    </xf>
    <xf numFmtId="0" fontId="5" fillId="3" borderId="0" xfId="0" applyFont="1" applyFill="1" applyAlignment="1">
      <alignment horizontal="center" vertical="center"/>
    </xf>
    <xf numFmtId="0" fontId="49" fillId="10" borderId="0" xfId="0" applyFont="1" applyFill="1" applyAlignment="1">
      <alignment horizontal="center" vertical="center" wrapText="1"/>
    </xf>
    <xf numFmtId="0" fontId="0" fillId="0" borderId="0" xfId="0" applyAlignment="1">
      <alignment horizontal="center" vertical="center" wrapText="1"/>
    </xf>
    <xf numFmtId="0" fontId="0" fillId="0" borderId="73" xfId="0" applyBorder="1" applyAlignment="1">
      <alignment horizontal="center" vertical="center" wrapText="1"/>
    </xf>
    <xf numFmtId="0" fontId="3" fillId="4" borderId="91" xfId="0" applyFont="1" applyFill="1" applyBorder="1" applyAlignment="1">
      <alignment horizontal="center" vertical="center"/>
    </xf>
    <xf numFmtId="0" fontId="3" fillId="4" borderId="92" xfId="0" applyFont="1" applyFill="1" applyBorder="1" applyAlignment="1">
      <alignment horizontal="center" vertical="center"/>
    </xf>
    <xf numFmtId="0" fontId="3" fillId="4" borderId="93" xfId="0" applyFont="1" applyFill="1" applyBorder="1" applyAlignment="1">
      <alignment horizontal="center" vertical="center"/>
    </xf>
    <xf numFmtId="0" fontId="0" fillId="0" borderId="27" xfId="0" applyBorder="1" applyAlignment="1">
      <alignment horizontal="center" vertical="top" wrapText="1"/>
    </xf>
    <xf numFmtId="2" fontId="0" fillId="0" borderId="31" xfId="3" applyNumberFormat="1" applyFont="1" applyBorder="1" applyAlignment="1">
      <alignment horizontal="center" vertical="center" wrapText="1"/>
    </xf>
    <xf numFmtId="2" fontId="0" fillId="0" borderId="2" xfId="3" applyNumberFormat="1" applyFont="1" applyBorder="1" applyAlignment="1">
      <alignment horizontal="center" vertical="center" wrapText="1"/>
    </xf>
    <xf numFmtId="2" fontId="0" fillId="0" borderId="20" xfId="3" applyNumberFormat="1" applyFont="1" applyBorder="1" applyAlignment="1">
      <alignment horizontal="center" vertical="center" wrapText="1"/>
    </xf>
    <xf numFmtId="3" fontId="3" fillId="4" borderId="34" xfId="0" applyNumberFormat="1" applyFont="1" applyFill="1" applyBorder="1" applyAlignment="1">
      <alignment horizontal="center" vertical="center"/>
    </xf>
    <xf numFmtId="3" fontId="3" fillId="4" borderId="35" xfId="0" applyNumberFormat="1" applyFont="1" applyFill="1" applyBorder="1" applyAlignment="1">
      <alignment horizontal="center" vertical="center"/>
    </xf>
    <xf numFmtId="0" fontId="3" fillId="4" borderId="34" xfId="0" applyFont="1" applyFill="1" applyBorder="1" applyAlignment="1">
      <alignment horizontal="center" vertical="center" textRotation="90" wrapText="1"/>
    </xf>
    <xf numFmtId="0" fontId="3" fillId="4" borderId="35" xfId="0" applyFont="1" applyFill="1" applyBorder="1" applyAlignment="1">
      <alignment horizontal="center" vertical="center" textRotation="90" wrapText="1"/>
    </xf>
    <xf numFmtId="0" fontId="3" fillId="4" borderId="34" xfId="0" applyFont="1" applyFill="1" applyBorder="1" applyAlignment="1">
      <alignment horizontal="center" vertical="center" wrapText="1"/>
    </xf>
    <xf numFmtId="0" fontId="3" fillId="4" borderId="36" xfId="0" applyFont="1" applyFill="1" applyBorder="1" applyAlignment="1">
      <alignment horizontal="center" vertical="center" wrapText="1"/>
    </xf>
    <xf numFmtId="0" fontId="3" fillId="4" borderId="45" xfId="0" applyFont="1" applyFill="1" applyBorder="1" applyAlignment="1">
      <alignment horizontal="center" vertical="center" wrapText="1"/>
    </xf>
    <xf numFmtId="0" fontId="3" fillId="4" borderId="37" xfId="0" applyFont="1" applyFill="1" applyBorder="1" applyAlignment="1">
      <alignment horizontal="center" vertical="center" wrapText="1"/>
    </xf>
    <xf numFmtId="0" fontId="21" fillId="4" borderId="0" xfId="0" applyFont="1" applyFill="1" applyAlignment="1">
      <alignment horizontal="center" vertical="center"/>
    </xf>
    <xf numFmtId="0" fontId="1" fillId="3" borderId="2" xfId="0" applyFont="1" applyFill="1" applyBorder="1" applyAlignment="1" applyProtection="1">
      <alignment horizontal="left" vertical="center" wrapText="1"/>
      <protection locked="0"/>
    </xf>
    <xf numFmtId="0" fontId="3" fillId="4" borderId="34" xfId="0" applyFont="1" applyFill="1" applyBorder="1" applyAlignment="1">
      <alignment horizontal="center" vertical="center"/>
    </xf>
    <xf numFmtId="0" fontId="3" fillId="4" borderId="38" xfId="0" applyFont="1" applyFill="1" applyBorder="1" applyAlignment="1">
      <alignment horizontal="center" vertical="center"/>
    </xf>
    <xf numFmtId="0" fontId="3" fillId="4" borderId="46" xfId="0" applyFont="1" applyFill="1" applyBorder="1" applyAlignment="1">
      <alignment horizontal="center" vertical="center"/>
    </xf>
    <xf numFmtId="0" fontId="3" fillId="4" borderId="34" xfId="0" applyFont="1" applyFill="1" applyBorder="1" applyAlignment="1">
      <alignment horizontal="center" vertical="center" textRotation="1"/>
    </xf>
    <xf numFmtId="0" fontId="3" fillId="4" borderId="35" xfId="0" applyFont="1" applyFill="1" applyBorder="1" applyAlignment="1">
      <alignment horizontal="center" vertical="center"/>
    </xf>
    <xf numFmtId="0" fontId="0" fillId="0" borderId="39" xfId="0" applyBorder="1" applyAlignment="1">
      <alignment horizontal="center" vertical="center" wrapText="1"/>
    </xf>
    <xf numFmtId="0" fontId="0" fillId="0" borderId="77" xfId="0" applyBorder="1" applyAlignment="1">
      <alignment horizontal="center" vertical="center" wrapText="1"/>
    </xf>
    <xf numFmtId="2" fontId="0" fillId="0" borderId="40" xfId="3" applyNumberFormat="1" applyFont="1" applyBorder="1" applyAlignment="1">
      <alignment horizontal="center" vertical="center" wrapText="1"/>
    </xf>
    <xf numFmtId="2" fontId="0" fillId="0" borderId="24" xfId="3" applyNumberFormat="1" applyFont="1" applyBorder="1" applyAlignment="1">
      <alignment horizontal="center" vertical="center" wrapText="1"/>
    </xf>
    <xf numFmtId="2" fontId="0" fillId="0" borderId="19" xfId="3" applyNumberFormat="1" applyFont="1" applyBorder="1" applyAlignment="1">
      <alignment horizontal="center" vertical="center" wrapText="1"/>
    </xf>
    <xf numFmtId="9" fontId="0" fillId="0" borderId="24" xfId="0" applyNumberFormat="1" applyBorder="1" applyAlignment="1">
      <alignment horizontal="center" vertical="center" wrapText="1"/>
    </xf>
    <xf numFmtId="9" fontId="0" fillId="0" borderId="19" xfId="0" applyNumberFormat="1" applyBorder="1" applyAlignment="1">
      <alignment horizontal="center" vertical="center" wrapText="1"/>
    </xf>
    <xf numFmtId="2" fontId="0" fillId="0" borderId="24" xfId="0" applyNumberFormat="1" applyBorder="1" applyAlignment="1">
      <alignment horizontal="center" vertical="center" wrapText="1"/>
    </xf>
    <xf numFmtId="2" fontId="0" fillId="0" borderId="19" xfId="0" applyNumberFormat="1" applyBorder="1" applyAlignment="1">
      <alignment horizontal="center" vertical="center" wrapText="1"/>
    </xf>
    <xf numFmtId="0" fontId="0" fillId="11" borderId="77" xfId="0" applyFill="1" applyBorder="1" applyAlignment="1">
      <alignment horizontal="center" vertical="center" wrapText="1"/>
    </xf>
    <xf numFmtId="0" fontId="0" fillId="0" borderId="2" xfId="0" applyBorder="1" applyAlignment="1">
      <alignment horizontal="center" vertical="center"/>
    </xf>
    <xf numFmtId="2" fontId="0" fillId="0" borderId="40" xfId="0" applyNumberFormat="1" applyBorder="1" applyAlignment="1">
      <alignment horizontal="center" vertical="center" wrapText="1"/>
    </xf>
    <xf numFmtId="9" fontId="0" fillId="0" borderId="40" xfId="0" applyNumberFormat="1" applyBorder="1" applyAlignment="1">
      <alignment horizontal="center" vertical="center" wrapText="1"/>
    </xf>
    <xf numFmtId="0" fontId="3" fillId="4" borderId="56"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3" fillId="3" borderId="95" xfId="0" applyFont="1" applyFill="1" applyBorder="1" applyAlignment="1">
      <alignment horizontal="center" vertical="center" wrapText="1"/>
    </xf>
    <xf numFmtId="0" fontId="3" fillId="3" borderId="55" xfId="0" applyFont="1" applyFill="1" applyBorder="1" applyAlignment="1">
      <alignment horizontal="center" vertical="center" wrapText="1"/>
    </xf>
    <xf numFmtId="0" fontId="3" fillId="4" borderId="49" xfId="0" applyFont="1" applyFill="1" applyBorder="1" applyAlignment="1">
      <alignment horizontal="center" vertical="center"/>
    </xf>
    <xf numFmtId="0" fontId="3" fillId="4" borderId="53" xfId="0" applyFont="1" applyFill="1" applyBorder="1" applyAlignment="1">
      <alignment horizontal="center" vertical="center"/>
    </xf>
    <xf numFmtId="0" fontId="5" fillId="21" borderId="6" xfId="0" applyFont="1" applyFill="1" applyBorder="1" applyAlignment="1">
      <alignment horizontal="center" vertical="center"/>
    </xf>
    <xf numFmtId="0" fontId="5" fillId="21" borderId="33" xfId="0" applyFont="1" applyFill="1" applyBorder="1" applyAlignment="1">
      <alignment horizontal="center" vertical="center"/>
    </xf>
    <xf numFmtId="0" fontId="5" fillId="21" borderId="0" xfId="0" applyFont="1" applyFill="1" applyAlignment="1">
      <alignment horizontal="center" vertical="center"/>
    </xf>
    <xf numFmtId="0" fontId="5" fillId="21" borderId="32" xfId="0" applyFont="1" applyFill="1" applyBorder="1" applyAlignment="1">
      <alignment horizontal="center" vertical="center"/>
    </xf>
    <xf numFmtId="0" fontId="5" fillId="21" borderId="10" xfId="0" applyFont="1" applyFill="1" applyBorder="1" applyAlignment="1">
      <alignment horizontal="center" vertical="center"/>
    </xf>
    <xf numFmtId="0" fontId="5" fillId="21" borderId="73" xfId="0" applyFont="1" applyFill="1" applyBorder="1" applyAlignment="1">
      <alignment horizontal="center" vertical="center"/>
    </xf>
    <xf numFmtId="0" fontId="1" fillId="3" borderId="2" xfId="0" applyFont="1" applyFill="1" applyBorder="1" applyAlignment="1" applyProtection="1">
      <alignment horizontal="justify" vertical="center" wrapText="1"/>
      <protection locked="0"/>
    </xf>
    <xf numFmtId="0" fontId="1" fillId="3" borderId="2" xfId="0" applyFont="1" applyFill="1" applyBorder="1" applyAlignment="1" applyProtection="1">
      <alignment horizontal="justify" vertical="center"/>
      <protection locked="0"/>
    </xf>
    <xf numFmtId="0" fontId="3" fillId="4" borderId="51" xfId="0" applyFont="1" applyFill="1" applyBorder="1" applyAlignment="1">
      <alignment horizontal="center" vertical="center"/>
    </xf>
    <xf numFmtId="0" fontId="3" fillId="4" borderId="62" xfId="0" applyFont="1" applyFill="1" applyBorder="1" applyAlignment="1">
      <alignment horizontal="center" vertical="center"/>
    </xf>
    <xf numFmtId="0" fontId="38" fillId="0" borderId="2" xfId="0" applyFont="1" applyBorder="1" applyAlignment="1">
      <alignment horizontal="left" vertical="center" wrapText="1"/>
    </xf>
    <xf numFmtId="0" fontId="35" fillId="6" borderId="2" xfId="0" applyFont="1" applyFill="1" applyBorder="1" applyAlignment="1">
      <alignment horizontal="center" vertical="center" wrapText="1" readingOrder="1"/>
    </xf>
    <xf numFmtId="0" fontId="38" fillId="0" borderId="2" xfId="0" applyFont="1" applyBorder="1" applyAlignment="1">
      <alignment horizontal="left" vertical="top" wrapText="1"/>
    </xf>
    <xf numFmtId="0" fontId="35" fillId="6" borderId="0" xfId="0" applyFont="1" applyFill="1" applyAlignment="1">
      <alignment horizontal="center" vertical="center" wrapText="1" readingOrder="1"/>
    </xf>
    <xf numFmtId="0" fontId="33" fillId="0" borderId="106" xfId="0" applyFont="1" applyBorder="1" applyAlignment="1">
      <alignment horizontal="center" vertical="center"/>
    </xf>
    <xf numFmtId="0" fontId="33" fillId="0" borderId="6" xfId="0" applyFont="1" applyBorder="1" applyAlignment="1">
      <alignment horizontal="center" vertical="center"/>
    </xf>
    <xf numFmtId="0" fontId="14" fillId="3" borderId="15" xfId="0" applyFont="1" applyFill="1" applyBorder="1" applyAlignment="1">
      <alignment horizontal="center"/>
    </xf>
    <xf numFmtId="0" fontId="14" fillId="3" borderId="16" xfId="0" applyFont="1" applyFill="1" applyBorder="1" applyAlignment="1">
      <alignment horizontal="center"/>
    </xf>
    <xf numFmtId="0" fontId="45" fillId="0" borderId="7" xfId="0" applyFont="1" applyBorder="1" applyAlignment="1">
      <alignment horizontal="center" vertical="center" wrapText="1"/>
    </xf>
    <xf numFmtId="0" fontId="45" fillId="0" borderId="0" xfId="0" applyFont="1" applyAlignment="1">
      <alignment horizontal="center" vertical="center" wrapText="1"/>
    </xf>
    <xf numFmtId="0" fontId="25" fillId="12" borderId="0" xfId="0" applyFont="1" applyFill="1" applyAlignment="1">
      <alignment horizontal="center" vertical="center" wrapText="1" readingOrder="1"/>
    </xf>
    <xf numFmtId="0" fontId="25" fillId="12" borderId="8" xfId="0" applyFont="1" applyFill="1" applyBorder="1" applyAlignment="1">
      <alignment horizontal="center" vertical="center" wrapText="1" readingOrder="1"/>
    </xf>
    <xf numFmtId="0" fontId="14" fillId="5" borderId="0" xfId="0" applyFont="1" applyFill="1" applyAlignment="1">
      <alignment horizontal="center" vertical="center" wrapText="1"/>
    </xf>
    <xf numFmtId="0" fontId="25" fillId="12" borderId="7" xfId="0" applyFont="1" applyFill="1" applyBorder="1" applyAlignment="1">
      <alignment horizontal="center" vertical="center" textRotation="90" wrapText="1" readingOrder="1"/>
    </xf>
    <xf numFmtId="0" fontId="25" fillId="12" borderId="0" xfId="0" applyFont="1" applyFill="1" applyAlignment="1">
      <alignment horizontal="center" vertical="center" textRotation="90" wrapText="1" readingOrder="1"/>
    </xf>
    <xf numFmtId="0" fontId="26" fillId="14" borderId="21" xfId="0" applyFont="1" applyFill="1" applyBorder="1" applyAlignment="1">
      <alignment horizontal="center" vertical="center" wrapText="1" readingOrder="1"/>
    </xf>
    <xf numFmtId="0" fontId="26" fillId="14" borderId="22" xfId="0" applyFont="1" applyFill="1" applyBorder="1" applyAlignment="1">
      <alignment horizontal="center" vertical="center" wrapText="1" readingOrder="1"/>
    </xf>
    <xf numFmtId="0" fontId="26" fillId="14" borderId="23" xfId="0" applyFont="1" applyFill="1" applyBorder="1" applyAlignment="1">
      <alignment horizontal="center" vertical="center" wrapText="1" readingOrder="1"/>
    </xf>
    <xf numFmtId="0" fontId="13" fillId="3" borderId="2" xfId="0" applyFont="1" applyFill="1" applyBorder="1" applyAlignment="1">
      <alignment horizontal="center" vertical="center" wrapText="1"/>
    </xf>
    <xf numFmtId="0" fontId="26" fillId="13" borderId="21" xfId="0" applyFont="1" applyFill="1" applyBorder="1" applyAlignment="1">
      <alignment horizontal="center" vertical="center" wrapText="1" readingOrder="1"/>
    </xf>
    <xf numFmtId="0" fontId="26" fillId="13" borderId="22" xfId="0" applyFont="1" applyFill="1" applyBorder="1" applyAlignment="1">
      <alignment horizontal="center" vertical="center" wrapText="1" readingOrder="1"/>
    </xf>
    <xf numFmtId="0" fontId="13" fillId="3" borderId="29" xfId="0" applyFont="1" applyFill="1" applyBorder="1" applyAlignment="1">
      <alignment horizontal="center" vertical="center" wrapText="1"/>
    </xf>
    <xf numFmtId="0" fontId="13" fillId="3" borderId="33" xfId="0" applyFont="1" applyFill="1" applyBorder="1" applyAlignment="1">
      <alignment horizontal="center" vertical="center" wrapText="1"/>
    </xf>
    <xf numFmtId="0" fontId="26" fillId="18" borderId="21" xfId="0" applyFont="1" applyFill="1" applyBorder="1" applyAlignment="1">
      <alignment horizontal="center" vertical="center" wrapText="1" readingOrder="1"/>
    </xf>
    <xf numFmtId="0" fontId="26" fillId="18" borderId="22" xfId="0" applyFont="1" applyFill="1" applyBorder="1" applyAlignment="1">
      <alignment horizontal="center" vertical="center" wrapText="1" readingOrder="1"/>
    </xf>
    <xf numFmtId="0" fontId="26" fillId="7" borderId="21" xfId="0" applyFont="1" applyFill="1" applyBorder="1" applyAlignment="1">
      <alignment horizontal="center" vertical="center" wrapText="1" readingOrder="1"/>
    </xf>
    <xf numFmtId="0" fontId="26" fillId="7" borderId="22" xfId="0" applyFont="1" applyFill="1" applyBorder="1" applyAlignment="1">
      <alignment horizontal="center" vertical="center" wrapText="1" readingOrder="1"/>
    </xf>
    <xf numFmtId="0" fontId="13" fillId="0" borderId="2" xfId="0" applyFont="1" applyBorder="1" applyAlignment="1">
      <alignment horizontal="center" vertical="center" wrapText="1"/>
    </xf>
    <xf numFmtId="0" fontId="12" fillId="0" borderId="64" xfId="0" applyFont="1" applyBorder="1" applyAlignment="1">
      <alignment horizontal="center" vertical="center" wrapText="1"/>
    </xf>
    <xf numFmtId="0" fontId="12" fillId="0" borderId="2" xfId="0" applyFont="1" applyBorder="1" applyAlignment="1" applyProtection="1">
      <alignment horizontal="center" vertical="center"/>
      <protection locked="0"/>
    </xf>
    <xf numFmtId="0" fontId="12" fillId="0" borderId="2" xfId="0" applyFont="1" applyBorder="1" applyAlignment="1">
      <alignment horizontal="center" vertical="center" wrapText="1"/>
    </xf>
    <xf numFmtId="0" fontId="12" fillId="0" borderId="2" xfId="0" applyFont="1" applyBorder="1" applyAlignment="1">
      <alignment horizontal="center" vertical="center"/>
    </xf>
    <xf numFmtId="1" fontId="28" fillId="0" borderId="79" xfId="0" applyNumberFormat="1" applyFont="1" applyBorder="1" applyAlignment="1" applyProtection="1">
      <alignment horizontal="center" vertical="center" wrapText="1"/>
      <protection locked="0"/>
    </xf>
    <xf numFmtId="1" fontId="28" fillId="0" borderId="2" xfId="0" applyNumberFormat="1" applyFont="1" applyBorder="1" applyAlignment="1" applyProtection="1">
      <alignment horizontal="center" vertical="center" wrapText="1"/>
      <protection locked="0"/>
    </xf>
    <xf numFmtId="14" fontId="12" fillId="0" borderId="2" xfId="0" applyNumberFormat="1" applyFont="1" applyBorder="1" applyAlignment="1">
      <alignment horizontal="center" vertical="center"/>
    </xf>
    <xf numFmtId="1" fontId="18" fillId="0" borderId="2" xfId="0" applyNumberFormat="1" applyFont="1" applyBorder="1" applyAlignment="1">
      <alignment horizontal="center" vertical="center"/>
    </xf>
    <xf numFmtId="0" fontId="18" fillId="0" borderId="2" xfId="0" applyFont="1" applyBorder="1" applyAlignment="1">
      <alignment horizontal="center" vertical="center"/>
    </xf>
    <xf numFmtId="1" fontId="28" fillId="0" borderId="2" xfId="0" applyNumberFormat="1" applyFont="1" applyBorder="1" applyAlignment="1">
      <alignment horizontal="center" vertical="center"/>
    </xf>
    <xf numFmtId="0" fontId="28" fillId="0" borderId="2" xfId="0" applyFont="1" applyBorder="1" applyAlignment="1">
      <alignment horizontal="center" vertical="center"/>
    </xf>
    <xf numFmtId="1" fontId="28" fillId="0" borderId="31" xfId="0" applyNumberFormat="1" applyFont="1" applyBorder="1" applyAlignment="1" applyProtection="1">
      <alignment horizontal="center" vertical="center" wrapText="1"/>
      <protection locked="0"/>
    </xf>
    <xf numFmtId="1" fontId="18" fillId="0" borderId="31" xfId="0" applyNumberFormat="1" applyFont="1" applyBorder="1" applyAlignment="1">
      <alignment horizontal="center" vertical="center"/>
    </xf>
    <xf numFmtId="1" fontId="28" fillId="0" borderId="31" xfId="0" applyNumberFormat="1" applyFont="1" applyBorder="1" applyAlignment="1">
      <alignment horizontal="center" vertical="center"/>
    </xf>
    <xf numFmtId="0" fontId="6" fillId="21" borderId="0" xfId="0" applyFont="1" applyFill="1" applyAlignment="1">
      <alignment horizontal="center" vertical="center"/>
    </xf>
    <xf numFmtId="0" fontId="6" fillId="3" borderId="0" xfId="0" applyFont="1" applyFill="1" applyAlignment="1">
      <alignment horizontal="center" vertical="center"/>
    </xf>
    <xf numFmtId="0" fontId="6" fillId="3" borderId="32" xfId="0" applyFont="1" applyFill="1" applyBorder="1" applyAlignment="1">
      <alignment horizontal="center" vertical="center"/>
    </xf>
    <xf numFmtId="0" fontId="23" fillId="17" borderId="43" xfId="0" applyFont="1" applyFill="1" applyBorder="1" applyAlignment="1">
      <alignment horizontal="center"/>
    </xf>
    <xf numFmtId="0" fontId="23" fillId="17" borderId="44" xfId="0" applyFont="1" applyFill="1" applyBorder="1" applyAlignment="1">
      <alignment horizontal="center"/>
    </xf>
    <xf numFmtId="1" fontId="28" fillId="0" borderId="78" xfId="0" applyNumberFormat="1" applyFont="1" applyBorder="1" applyAlignment="1" applyProtection="1">
      <alignment horizontal="center" vertical="center" wrapText="1"/>
      <protection locked="0"/>
    </xf>
    <xf numFmtId="14" fontId="12" fillId="0" borderId="31" xfId="0" applyNumberFormat="1" applyFont="1" applyBorder="1" applyAlignment="1">
      <alignment horizontal="center" vertical="center"/>
    </xf>
    <xf numFmtId="0" fontId="12" fillId="0" borderId="63" xfId="0" applyFont="1" applyBorder="1" applyAlignment="1">
      <alignment horizontal="center" vertical="center" wrapText="1"/>
    </xf>
    <xf numFmtId="0" fontId="12" fillId="0" borderId="31" xfId="0" applyFont="1" applyBorder="1" applyAlignment="1" applyProtection="1">
      <alignment horizontal="center" vertical="center"/>
      <protection locked="0"/>
    </xf>
    <xf numFmtId="0" fontId="12" fillId="0" borderId="31" xfId="0" applyFont="1" applyBorder="1" applyAlignment="1">
      <alignment horizontal="center" vertical="center" wrapText="1"/>
    </xf>
    <xf numFmtId="0" fontId="12" fillId="0" borderId="31" xfId="0" applyFont="1" applyBorder="1" applyAlignment="1">
      <alignment horizontal="center" vertical="center"/>
    </xf>
    <xf numFmtId="0" fontId="30" fillId="4" borderId="35" xfId="0" applyFont="1" applyFill="1" applyBorder="1" applyAlignment="1">
      <alignment horizontal="center" vertical="center" wrapText="1"/>
    </xf>
    <xf numFmtId="0" fontId="30" fillId="4" borderId="38" xfId="0" applyFont="1" applyFill="1" applyBorder="1" applyAlignment="1">
      <alignment horizontal="center" vertical="center" wrapText="1"/>
    </xf>
    <xf numFmtId="0" fontId="30" fillId="4" borderId="36" xfId="0" applyFont="1" applyFill="1" applyBorder="1" applyAlignment="1">
      <alignment horizontal="center" vertical="center" wrapText="1"/>
    </xf>
    <xf numFmtId="0" fontId="30" fillId="4" borderId="37" xfId="0" applyFont="1" applyFill="1" applyBorder="1" applyAlignment="1">
      <alignment horizontal="center" vertical="center" wrapText="1"/>
    </xf>
    <xf numFmtId="0" fontId="29" fillId="4" borderId="36" xfId="0" applyFont="1" applyFill="1" applyBorder="1" applyAlignment="1" applyProtection="1">
      <alignment horizontal="center" vertical="center" wrapText="1"/>
      <protection locked="0"/>
    </xf>
    <xf numFmtId="0" fontId="29" fillId="4" borderId="36" xfId="0" applyFont="1" applyFill="1" applyBorder="1" applyAlignment="1">
      <alignment horizontal="center" vertical="center"/>
    </xf>
    <xf numFmtId="0" fontId="29" fillId="4" borderId="45" xfId="0" applyFont="1" applyFill="1" applyBorder="1" applyAlignment="1">
      <alignment horizontal="center" vertical="center"/>
    </xf>
    <xf numFmtId="0" fontId="29" fillId="4" borderId="37" xfId="0" applyFont="1" applyFill="1" applyBorder="1" applyAlignment="1">
      <alignment horizontal="center" vertical="center"/>
    </xf>
    <xf numFmtId="0" fontId="29" fillId="16" borderId="34" xfId="0" applyFont="1" applyFill="1" applyBorder="1" applyAlignment="1" applyProtection="1">
      <alignment horizontal="center" vertical="center" wrapText="1"/>
      <protection locked="0"/>
    </xf>
    <xf numFmtId="0" fontId="29" fillId="4" borderId="34" xfId="0" applyFont="1" applyFill="1" applyBorder="1" applyAlignment="1" applyProtection="1">
      <alignment horizontal="center" vertical="center" wrapText="1"/>
      <protection locked="0"/>
    </xf>
    <xf numFmtId="0" fontId="1" fillId="3" borderId="26" xfId="0" applyFont="1" applyFill="1" applyBorder="1" applyAlignment="1" applyProtection="1">
      <alignment horizontal="justify" vertical="center" wrapText="1"/>
      <protection locked="0"/>
    </xf>
    <xf numFmtId="0" fontId="1" fillId="3" borderId="27" xfId="0" applyFont="1" applyFill="1" applyBorder="1" applyAlignment="1" applyProtection="1">
      <alignment horizontal="justify" vertical="center" wrapText="1"/>
      <protection locked="0"/>
    </xf>
    <xf numFmtId="0" fontId="12" fillId="0" borderId="63" xfId="0" applyFont="1" applyBorder="1" applyAlignment="1">
      <alignment horizontal="center" vertical="center"/>
    </xf>
    <xf numFmtId="0" fontId="12" fillId="0" borderId="64" xfId="0" applyFont="1" applyBorder="1" applyAlignment="1">
      <alignment horizontal="center" vertical="center"/>
    </xf>
    <xf numFmtId="0" fontId="12" fillId="0" borderId="31" xfId="0" applyFont="1" applyBorder="1" applyAlignment="1">
      <alignment horizontal="left" vertical="center" wrapText="1" indent="1"/>
    </xf>
    <xf numFmtId="0" fontId="12" fillId="0" borderId="2" xfId="0" applyFont="1" applyBorder="1" applyAlignment="1">
      <alignment horizontal="left" vertical="center" wrapText="1" indent="1"/>
    </xf>
    <xf numFmtId="0" fontId="12" fillId="0" borderId="31" xfId="0" applyFont="1" applyBorder="1" applyAlignment="1">
      <alignment vertical="center" wrapText="1"/>
    </xf>
    <xf numFmtId="0" fontId="12" fillId="0" borderId="2" xfId="0" applyFont="1" applyBorder="1" applyAlignment="1">
      <alignment vertical="center" wrapText="1"/>
    </xf>
    <xf numFmtId="0" fontId="6" fillId="3" borderId="10" xfId="0" applyFont="1" applyFill="1" applyBorder="1" applyAlignment="1">
      <alignment horizontal="center" vertical="center"/>
    </xf>
    <xf numFmtId="0" fontId="6" fillId="3" borderId="73" xfId="0" applyFont="1" applyFill="1" applyBorder="1" applyAlignment="1">
      <alignment horizontal="center" vertical="center"/>
    </xf>
    <xf numFmtId="0" fontId="6" fillId="21" borderId="10" xfId="0" applyFont="1" applyFill="1" applyBorder="1" applyAlignment="1">
      <alignment horizontal="center" vertical="center"/>
    </xf>
  </cellXfs>
  <cellStyles count="5">
    <cellStyle name="Millares" xfId="3" builtinId="3"/>
    <cellStyle name="Normal" xfId="0" builtinId="0"/>
    <cellStyle name="Normal - Style1 2" xfId="1" xr:uid="{00000000-0005-0000-0000-000002000000}"/>
    <cellStyle name="Normal 2 2" xfId="2" xr:uid="{00000000-0005-0000-0000-000003000000}"/>
    <cellStyle name="Porcentaje" xfId="4" builtinId="5"/>
  </cellStyles>
  <dxfs count="849">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C000"/>
        </patternFill>
      </fill>
    </dxf>
    <dxf>
      <fill>
        <patternFill>
          <bgColor rgb="FFFFFF00"/>
        </patternFill>
      </fill>
    </dxf>
    <dxf>
      <fill>
        <patternFill>
          <bgColor rgb="FF00B05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ill>
        <patternFill>
          <bgColor rgb="FFFFC000"/>
        </patternFill>
      </fill>
    </dxf>
    <dxf>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ont>
        <color rgb="FF006100"/>
      </font>
      <fill>
        <patternFill>
          <bgColor rgb="FFC6EFCE"/>
        </patternFill>
      </fill>
    </dxf>
    <dxf>
      <font>
        <color theme="1"/>
      </font>
      <fill>
        <patternFill>
          <bgColor rgb="FFFFC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FFC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ont>
        <color theme="1"/>
      </font>
      <fill>
        <patternFill>
          <bgColor theme="7" tint="0.39994506668294322"/>
        </patternFill>
      </fill>
    </dxf>
    <dxf>
      <font>
        <color theme="1"/>
      </font>
      <fill>
        <patternFill>
          <bgColor rgb="FF92D050"/>
        </patternFill>
      </fill>
    </dxf>
    <dxf>
      <font>
        <color theme="1"/>
      </font>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theme="1"/>
      </font>
      <fill>
        <patternFill>
          <bgColor rgb="FF92D050"/>
        </patternFill>
      </fill>
    </dxf>
    <dxf>
      <font>
        <color theme="1"/>
      </font>
      <fill>
        <patternFill>
          <bgColor rgb="FF00B050"/>
        </patternFill>
      </fill>
    </dxf>
    <dxf>
      <font>
        <color theme="1"/>
      </font>
      <fill>
        <patternFill>
          <bgColor theme="7" tint="0.39994506668294322"/>
        </patternFill>
      </fill>
    </dxf>
    <dxf>
      <font>
        <color theme="1"/>
      </font>
      <fill>
        <patternFill>
          <bgColor rgb="FFFFC000"/>
        </patternFill>
      </fill>
    </dxf>
    <dxf>
      <fill>
        <patternFill>
          <bgColor rgb="FFFFC000"/>
        </patternFill>
      </fill>
    </dxf>
    <dxf>
      <font>
        <color theme="1"/>
      </font>
      <fill>
        <patternFill>
          <bgColor rgb="FFFF000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5700"/>
      </font>
      <fill>
        <patternFill>
          <bgColor rgb="FFFFEB9C"/>
        </patternFill>
      </fill>
    </dxf>
    <dxf>
      <font>
        <color rgb="FF9C0006"/>
      </font>
      <fill>
        <patternFill>
          <bgColor rgb="FFFFC7CE"/>
        </patternFill>
      </fill>
    </dxf>
    <dxf>
      <fill>
        <patternFill>
          <bgColor rgb="FFFFC7CE"/>
        </patternFill>
      </fill>
    </dxf>
    <dxf>
      <fill>
        <patternFill>
          <bgColor theme="9"/>
        </patternFill>
      </fill>
    </dxf>
    <dxf>
      <fill>
        <patternFill>
          <bgColor theme="9"/>
        </patternFill>
      </fill>
    </dxf>
    <dxf>
      <fill>
        <patternFill>
          <bgColor theme="9"/>
        </patternFill>
      </fill>
    </dxf>
    <dxf>
      <font>
        <color theme="1"/>
      </font>
    </dxf>
    <dxf>
      <fill>
        <patternFill>
          <bgColor rgb="FF92D050"/>
        </patternFill>
      </fill>
    </dxf>
    <dxf>
      <fill>
        <patternFill>
          <bgColor rgb="FF00B050"/>
        </patternFill>
      </fill>
    </dxf>
    <dxf>
      <fill>
        <patternFill>
          <bgColor rgb="FF92D050"/>
        </patternFill>
      </fill>
    </dxf>
    <dxf>
      <fill>
        <patternFill>
          <bgColor theme="7" tint="0.59996337778862885"/>
        </patternFill>
      </fill>
    </dxf>
    <dxf>
      <font>
        <color auto="1"/>
      </font>
    </dxf>
    <dxf>
      <fill>
        <patternFill>
          <bgColor theme="7" tint="0.39994506668294322"/>
        </patternFill>
      </fill>
    </dxf>
    <dxf>
      <font>
        <color theme="1"/>
      </font>
      <fill>
        <patternFill>
          <bgColor rgb="FFFFC000"/>
        </patternFill>
      </fill>
    </dxf>
    <dxf>
      <font>
        <color theme="1"/>
      </font>
      <fill>
        <patternFill>
          <bgColor rgb="FFFF0000"/>
        </patternFill>
      </fill>
    </dxf>
    <dxf>
      <font>
        <color theme="1"/>
      </font>
      <fill>
        <patternFill>
          <bgColor rgb="FF00B050"/>
        </patternFill>
      </fill>
    </dxf>
    <dxf>
      <font>
        <color theme="1"/>
      </font>
      <fill>
        <patternFill>
          <bgColor rgb="FF92D05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
      <fill>
        <patternFill>
          <bgColor rgb="FF00B050"/>
        </patternFill>
      </fill>
    </dxf>
    <dxf>
      <fill>
        <patternFill>
          <bgColor rgb="FF00B050"/>
        </patternFill>
      </fill>
    </dxf>
    <dxf>
      <fill>
        <patternFill>
          <bgColor rgb="FF00B05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customXml" Target="../customXml/item2.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4.jpe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oneCellAnchor>
    <xdr:from>
      <xdr:col>0</xdr:col>
      <xdr:colOff>74084</xdr:colOff>
      <xdr:row>0</xdr:row>
      <xdr:rowOff>118535</xdr:rowOff>
    </xdr:from>
    <xdr:ext cx="2275417" cy="739374"/>
    <xdr:pic>
      <xdr:nvPicPr>
        <xdr:cNvPr id="12" name="Imagen 11">
          <a:extLst>
            <a:ext uri="{FF2B5EF4-FFF2-40B4-BE49-F238E27FC236}">
              <a16:creationId xmlns:a16="http://schemas.microsoft.com/office/drawing/2014/main" id="{00000000-0008-0000-0000-00000C000000}"/>
            </a:ext>
          </a:extLst>
        </xdr:cNvPr>
        <xdr:cNvPicPr>
          <a:picLocks noChangeAspect="1"/>
        </xdr:cNvPicPr>
      </xdr:nvPicPr>
      <xdr:blipFill>
        <a:blip xmlns:r="http://schemas.openxmlformats.org/officeDocument/2006/relationships" r:embed="rId1"/>
        <a:stretch>
          <a:fillRect/>
        </a:stretch>
      </xdr:blipFill>
      <xdr:spPr>
        <a:xfrm>
          <a:off x="74084" y="118535"/>
          <a:ext cx="2275417" cy="739374"/>
        </a:xfrm>
        <a:prstGeom prst="rect">
          <a:avLst/>
        </a:prstGeom>
      </xdr:spPr>
    </xdr:pic>
    <xdr:clientData/>
  </xdr:oneCellAnchor>
  <xdr:twoCellAnchor editAs="oneCell">
    <xdr:from>
      <xdr:col>2</xdr:col>
      <xdr:colOff>0</xdr:colOff>
      <xdr:row>1</xdr:row>
      <xdr:rowOff>0</xdr:rowOff>
    </xdr:from>
    <xdr:to>
      <xdr:col>2</xdr:col>
      <xdr:colOff>304800</xdr:colOff>
      <xdr:row>2</xdr:row>
      <xdr:rowOff>114300</xdr:rowOff>
    </xdr:to>
    <xdr:sp macro="" textlink="">
      <xdr:nvSpPr>
        <xdr:cNvPr id="1026" name="AutoShape 2">
          <a:extLst>
            <a:ext uri="{FF2B5EF4-FFF2-40B4-BE49-F238E27FC236}">
              <a16:creationId xmlns:a16="http://schemas.microsoft.com/office/drawing/2014/main" id="{312595D6-ED46-490A-84FF-14754573614C}"/>
            </a:ext>
          </a:extLst>
        </xdr:cNvPr>
        <xdr:cNvSpPr>
          <a:spLocks noChangeAspect="1" noChangeArrowheads="1"/>
        </xdr:cNvSpPr>
      </xdr:nvSpPr>
      <xdr:spPr bwMode="auto">
        <a:xfrm>
          <a:off x="3076575"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3</xdr:col>
      <xdr:colOff>0</xdr:colOff>
      <xdr:row>1</xdr:row>
      <xdr:rowOff>0</xdr:rowOff>
    </xdr:from>
    <xdr:to>
      <xdr:col>3</xdr:col>
      <xdr:colOff>304800</xdr:colOff>
      <xdr:row>2</xdr:row>
      <xdr:rowOff>114300</xdr:rowOff>
    </xdr:to>
    <xdr:sp macro="" textlink="">
      <xdr:nvSpPr>
        <xdr:cNvPr id="1028" name="AutoShape 4">
          <a:extLst>
            <a:ext uri="{FF2B5EF4-FFF2-40B4-BE49-F238E27FC236}">
              <a16:creationId xmlns:a16="http://schemas.microsoft.com/office/drawing/2014/main" id="{A73ECBC8-2563-47C2-BE58-6C9A14E88C27}"/>
            </a:ext>
          </a:extLst>
        </xdr:cNvPr>
        <xdr:cNvSpPr>
          <a:spLocks noChangeAspect="1" noChangeArrowheads="1"/>
        </xdr:cNvSpPr>
      </xdr:nvSpPr>
      <xdr:spPr bwMode="auto">
        <a:xfrm>
          <a:off x="4019550" y="533400"/>
          <a:ext cx="304800" cy="3048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7</xdr:col>
      <xdr:colOff>264583</xdr:colOff>
      <xdr:row>0</xdr:row>
      <xdr:rowOff>285750</xdr:rowOff>
    </xdr:from>
    <xdr:to>
      <xdr:col>8</xdr:col>
      <xdr:colOff>553507</xdr:colOff>
      <xdr:row>1</xdr:row>
      <xdr:rowOff>164968</xdr:rowOff>
    </xdr:to>
    <xdr:pic>
      <xdr:nvPicPr>
        <xdr:cNvPr id="7" name="Picture 9">
          <a:extLst>
            <a:ext uri="{FF2B5EF4-FFF2-40B4-BE49-F238E27FC236}">
              <a16:creationId xmlns:a16="http://schemas.microsoft.com/office/drawing/2014/main" id="{75D0E69D-3D5A-4F05-B589-F021AA6670E3}"/>
            </a:ext>
          </a:extLst>
        </xdr:cNvPr>
        <xdr:cNvPicPr>
          <a:picLocks noChangeAspect="1"/>
        </xdr:cNvPicPr>
      </xdr:nvPicPr>
      <xdr:blipFill>
        <a:blip xmlns:r="http://schemas.openxmlformats.org/officeDocument/2006/relationships" r:embed="rId2"/>
        <a:stretch>
          <a:fillRect/>
        </a:stretch>
      </xdr:blipFill>
      <xdr:spPr>
        <a:xfrm>
          <a:off x="7577666" y="285750"/>
          <a:ext cx="1114424" cy="408385"/>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242455</xdr:colOff>
      <xdr:row>0</xdr:row>
      <xdr:rowOff>155865</xdr:rowOff>
    </xdr:from>
    <xdr:to>
      <xdr:col>1</xdr:col>
      <xdr:colOff>2164773</xdr:colOff>
      <xdr:row>1</xdr:row>
      <xdr:rowOff>673966</xdr:rowOff>
    </xdr:to>
    <xdr:pic>
      <xdr:nvPicPr>
        <xdr:cNvPr id="2" name="Imagen 1">
          <a:extLst>
            <a:ext uri="{FF2B5EF4-FFF2-40B4-BE49-F238E27FC236}">
              <a16:creationId xmlns:a16="http://schemas.microsoft.com/office/drawing/2014/main" id="{00000000-0008-0000-0C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455" y="155865"/>
          <a:ext cx="3151909" cy="725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329045</xdr:colOff>
      <xdr:row>1</xdr:row>
      <xdr:rowOff>103909</xdr:rowOff>
    </xdr:from>
    <xdr:to>
      <xdr:col>12</xdr:col>
      <xdr:colOff>1866213</xdr:colOff>
      <xdr:row>1</xdr:row>
      <xdr:rowOff>653360</xdr:rowOff>
    </xdr:to>
    <xdr:pic>
      <xdr:nvPicPr>
        <xdr:cNvPr id="4" name="Picture 9">
          <a:extLst>
            <a:ext uri="{FF2B5EF4-FFF2-40B4-BE49-F238E27FC236}">
              <a16:creationId xmlns:a16="http://schemas.microsoft.com/office/drawing/2014/main" id="{C91DD2AB-6361-440E-8D71-ACB6322874E2}"/>
            </a:ext>
          </a:extLst>
        </xdr:cNvPr>
        <xdr:cNvPicPr>
          <a:picLocks noChangeAspect="1"/>
        </xdr:cNvPicPr>
      </xdr:nvPicPr>
      <xdr:blipFill>
        <a:blip xmlns:r="http://schemas.openxmlformats.org/officeDocument/2006/relationships" r:embed="rId2"/>
        <a:stretch>
          <a:fillRect/>
        </a:stretch>
      </xdr:blipFill>
      <xdr:spPr>
        <a:xfrm>
          <a:off x="18028227" y="311727"/>
          <a:ext cx="1537168" cy="5494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5</xdr:col>
      <xdr:colOff>441960</xdr:colOff>
      <xdr:row>7</xdr:row>
      <xdr:rowOff>243840</xdr:rowOff>
    </xdr:from>
    <xdr:ext cx="1539240" cy="1508760"/>
    <xdr:sp macro="" textlink="">
      <xdr:nvSpPr>
        <xdr:cNvPr id="6" name="CuadroTexto 5">
          <a:extLst>
            <a:ext uri="{FF2B5EF4-FFF2-40B4-BE49-F238E27FC236}">
              <a16:creationId xmlns:a16="http://schemas.microsoft.com/office/drawing/2014/main" id="{9DCEB6EC-5B55-438F-AA53-D5B3531F7050}"/>
            </a:ext>
          </a:extLst>
        </xdr:cNvPr>
        <xdr:cNvSpPr txBox="1"/>
      </xdr:nvSpPr>
      <xdr:spPr>
        <a:xfrm>
          <a:off x="15043785" y="4749165"/>
          <a:ext cx="1539240" cy="150876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a:solidFill>
                <a:srgbClr val="595959"/>
              </a:solidFill>
              <a:latin typeface="Azo Sans" panose="020B0603030303020204" pitchFamily="34" charset="77"/>
            </a:rPr>
            <a:t>Columnas</a:t>
          </a:r>
          <a:r>
            <a:rPr lang="es-CO" sz="1100" baseline="0">
              <a:solidFill>
                <a:srgbClr val="595959"/>
              </a:solidFill>
              <a:latin typeface="Azo Sans" panose="020B0603030303020204" pitchFamily="34" charset="77"/>
            </a:rPr>
            <a:t> B y D, (No.) enumerar secuencialmente .</a:t>
          </a:r>
        </a:p>
        <a:p>
          <a:r>
            <a:rPr lang="es-CO" sz="1100" baseline="0">
              <a:solidFill>
                <a:srgbClr val="595959"/>
              </a:solidFill>
              <a:latin typeface="Azo Sans" panose="020B0603030303020204" pitchFamily="34" charset="77"/>
            </a:rPr>
            <a:t>Un factor temático puede tener muchos factores específicos, no siempre es una relacion 1 a 1</a:t>
          </a:r>
        </a:p>
        <a:p>
          <a:endParaRPr lang="es-CO" sz="1100" baseline="0">
            <a:solidFill>
              <a:srgbClr val="595959"/>
            </a:solidFill>
            <a:latin typeface="Azo Sans" panose="020B0603030303020204" pitchFamily="34" charset="77"/>
          </a:endParaRPr>
        </a:p>
      </xdr:txBody>
    </xdr:sp>
    <xdr:clientData/>
  </xdr:oneCellAnchor>
  <xdr:twoCellAnchor editAs="oneCell">
    <xdr:from>
      <xdr:col>0</xdr:col>
      <xdr:colOff>178329</xdr:colOff>
      <xdr:row>0</xdr:row>
      <xdr:rowOff>41275</xdr:rowOff>
    </xdr:from>
    <xdr:to>
      <xdr:col>0</xdr:col>
      <xdr:colOff>3099052</xdr:colOff>
      <xdr:row>0</xdr:row>
      <xdr:rowOff>865248</xdr:rowOff>
    </xdr:to>
    <xdr:pic>
      <xdr:nvPicPr>
        <xdr:cNvPr id="7" name="Picture 8">
          <a:extLst>
            <a:ext uri="{FF2B5EF4-FFF2-40B4-BE49-F238E27FC236}">
              <a16:creationId xmlns:a16="http://schemas.microsoft.com/office/drawing/2014/main" id="{4B79052C-C8A0-4416-A8B8-B0DAD7D8B2B1}"/>
            </a:ext>
          </a:extLst>
        </xdr:cNvPr>
        <xdr:cNvPicPr>
          <a:picLocks noChangeAspect="1"/>
        </xdr:cNvPicPr>
      </xdr:nvPicPr>
      <xdr:blipFill>
        <a:blip xmlns:r="http://schemas.openxmlformats.org/officeDocument/2006/relationships" r:embed="rId1"/>
        <a:stretch>
          <a:fillRect/>
        </a:stretch>
      </xdr:blipFill>
      <xdr:spPr>
        <a:xfrm>
          <a:off x="178329" y="41275"/>
          <a:ext cx="2924168" cy="822960"/>
        </a:xfrm>
        <a:prstGeom prst="rect">
          <a:avLst/>
        </a:prstGeom>
      </xdr:spPr>
    </xdr:pic>
    <xdr:clientData/>
  </xdr:twoCellAnchor>
  <xdr:twoCellAnchor editAs="oneCell">
    <xdr:from>
      <xdr:col>4</xdr:col>
      <xdr:colOff>1610936</xdr:colOff>
      <xdr:row>0</xdr:row>
      <xdr:rowOff>224895</xdr:rowOff>
    </xdr:from>
    <xdr:to>
      <xdr:col>4</xdr:col>
      <xdr:colOff>3148104</xdr:colOff>
      <xdr:row>0</xdr:row>
      <xdr:rowOff>774346</xdr:rowOff>
    </xdr:to>
    <xdr:pic>
      <xdr:nvPicPr>
        <xdr:cNvPr id="8" name="Picture 9">
          <a:extLst>
            <a:ext uri="{FF2B5EF4-FFF2-40B4-BE49-F238E27FC236}">
              <a16:creationId xmlns:a16="http://schemas.microsoft.com/office/drawing/2014/main" id="{4D521617-485D-435C-9A86-6EBBA8601BA8}"/>
            </a:ext>
          </a:extLst>
        </xdr:cNvPr>
        <xdr:cNvPicPr>
          <a:picLocks noChangeAspect="1"/>
        </xdr:cNvPicPr>
      </xdr:nvPicPr>
      <xdr:blipFill>
        <a:blip xmlns:r="http://schemas.openxmlformats.org/officeDocument/2006/relationships" r:embed="rId2"/>
        <a:stretch>
          <a:fillRect/>
        </a:stretch>
      </xdr:blipFill>
      <xdr:spPr>
        <a:xfrm>
          <a:off x="12612311" y="224895"/>
          <a:ext cx="1537168" cy="54864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7</xdr:col>
      <xdr:colOff>4868</xdr:colOff>
      <xdr:row>3</xdr:row>
      <xdr:rowOff>17357</xdr:rowOff>
    </xdr:from>
    <xdr:ext cx="2624385" cy="5844540"/>
    <xdr:sp macro="" textlink="">
      <xdr:nvSpPr>
        <xdr:cNvPr id="5" name="CuadroTexto 4">
          <a:extLst>
            <a:ext uri="{FF2B5EF4-FFF2-40B4-BE49-F238E27FC236}">
              <a16:creationId xmlns:a16="http://schemas.microsoft.com/office/drawing/2014/main" id="{48C14C1B-873F-4E8C-AC68-E87FB8F09326}"/>
            </a:ext>
          </a:extLst>
        </xdr:cNvPr>
        <xdr:cNvSpPr txBox="1"/>
      </xdr:nvSpPr>
      <xdr:spPr>
        <a:xfrm>
          <a:off x="11196743" y="1579457"/>
          <a:ext cx="2624385" cy="5844540"/>
        </a:xfrm>
        <a:prstGeom prst="rect">
          <a:avLst/>
        </a:prstGeom>
        <a:solidFill>
          <a:srgbClr val="F2C76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s-CO" sz="1100" b="1">
              <a:solidFill>
                <a:srgbClr val="595959"/>
              </a:solidFill>
              <a:latin typeface="Azo Sans" panose="020B0603030303020204" pitchFamily="34" charset="77"/>
            </a:rPr>
            <a:t>Tener en</a:t>
          </a:r>
          <a:r>
            <a:rPr lang="es-CO" sz="1100" b="1" baseline="0">
              <a:solidFill>
                <a:srgbClr val="595959"/>
              </a:solidFill>
              <a:latin typeface="Azo Sans" panose="020B0603030303020204" pitchFamily="34" charset="77"/>
            </a:rPr>
            <a:t> cuenta-</a:t>
          </a:r>
        </a:p>
        <a:p>
          <a:endParaRPr lang="es-CO" sz="1100" b="1"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1- La estrategia ( Columna A),  es la forma como se va a gestionar la debilidad o la fortaleza( contexto interno) o la amenaza y la oportunidad</a:t>
          </a:r>
        </a:p>
        <a:p>
          <a:r>
            <a:rPr lang="es-CO" sz="1100" baseline="0">
              <a:solidFill>
                <a:srgbClr val="595959"/>
              </a:solidFill>
              <a:latin typeface="Azo Sans" panose="020B0603030303020204" pitchFamily="34" charset="77"/>
            </a:rPr>
            <a:t> ( contexto externo).</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2. Columnas (B,C;D;E)</a:t>
          </a:r>
        </a:p>
        <a:p>
          <a:r>
            <a:rPr lang="es-CO" sz="1100" baseline="0">
              <a:solidFill>
                <a:srgbClr val="595959"/>
              </a:solidFill>
              <a:latin typeface="Azo Sans" panose="020B0603030303020204" pitchFamily="34" charset="77"/>
            </a:rPr>
            <a:t>Copiar el numero que corresponde, segun la debilidad , oportunidad, fortaleza o amenaza identificada.</a:t>
          </a:r>
        </a:p>
        <a:p>
          <a:r>
            <a:rPr lang="es-CO" sz="1100" baseline="0">
              <a:solidFill>
                <a:srgbClr val="595959"/>
              </a:solidFill>
              <a:latin typeface="Azo Sans" panose="020B0603030303020204" pitchFamily="34" charset="77"/>
            </a:rPr>
            <a:t> </a:t>
          </a:r>
        </a:p>
        <a:p>
          <a:r>
            <a:rPr lang="es-CO" sz="1100">
              <a:solidFill>
                <a:srgbClr val="595959"/>
              </a:solidFill>
              <a:latin typeface="Azo Sans" panose="020B0603030303020204" pitchFamily="34" charset="77"/>
            </a:rPr>
            <a:t>3.</a:t>
          </a:r>
          <a:r>
            <a:rPr lang="es-CO" sz="1100" baseline="0">
              <a:solidFill>
                <a:srgbClr val="595959"/>
              </a:solidFill>
              <a:latin typeface="Azo Sans" panose="020B0603030303020204" pitchFamily="34" charset="77"/>
            </a:rPr>
            <a:t> Las oportunidades y fortalezas se pueden gestionar  a traves de acciónes o proyectos  que se incluyen en el plan de accion ( mejoras), si se considera que aportan valor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Las debilidades y amenazas si  afectan los objetivos estrategicos y requieren recursos se documentan en este plan de acción  .</a:t>
          </a:r>
        </a:p>
        <a:p>
          <a:endParaRPr lang="es-CO" sz="1100" baseline="0">
            <a:solidFill>
              <a:srgbClr val="595959"/>
            </a:solidFill>
            <a:latin typeface="Azo Sans" panose="020B0603030303020204" pitchFamily="34" charset="77"/>
          </a:endParaRPr>
        </a:p>
        <a:p>
          <a:r>
            <a:rPr lang="es-CO" sz="1100" baseline="0">
              <a:solidFill>
                <a:srgbClr val="595959"/>
              </a:solidFill>
              <a:latin typeface="Azo Sans" panose="020B0603030303020204" pitchFamily="34" charset="77"/>
            </a:rPr>
            <a:t>Si la debiidad o amenaza afecta la parte operativa ( errores, demoras, etc) se llevan como causa  de los riesgos, en el Plan de riesgos respectivo.</a:t>
          </a:r>
        </a:p>
      </xdr:txBody>
    </xdr:sp>
    <xdr:clientData/>
  </xdr:oneCellAnchor>
  <xdr:twoCellAnchor editAs="oneCell">
    <xdr:from>
      <xdr:col>5</xdr:col>
      <xdr:colOff>589142</xdr:colOff>
      <xdr:row>0</xdr:row>
      <xdr:rowOff>226658</xdr:rowOff>
    </xdr:from>
    <xdr:to>
      <xdr:col>5</xdr:col>
      <xdr:colOff>2328205</xdr:colOff>
      <xdr:row>0</xdr:row>
      <xdr:rowOff>780901</xdr:rowOff>
    </xdr:to>
    <xdr:pic>
      <xdr:nvPicPr>
        <xdr:cNvPr id="6" name="Picture 10">
          <a:extLst>
            <a:ext uri="{FF2B5EF4-FFF2-40B4-BE49-F238E27FC236}">
              <a16:creationId xmlns:a16="http://schemas.microsoft.com/office/drawing/2014/main" id="{62B6330D-AA59-43F2-984B-3E4BDD22E5AB}"/>
            </a:ext>
          </a:extLst>
        </xdr:cNvPr>
        <xdr:cNvPicPr>
          <a:picLocks noChangeAspect="1"/>
        </xdr:cNvPicPr>
      </xdr:nvPicPr>
      <xdr:blipFill>
        <a:blip xmlns:r="http://schemas.openxmlformats.org/officeDocument/2006/relationships" r:embed="rId1"/>
        <a:stretch>
          <a:fillRect/>
        </a:stretch>
      </xdr:blipFill>
      <xdr:spPr>
        <a:xfrm>
          <a:off x="8875892" y="226658"/>
          <a:ext cx="1739063" cy="548640"/>
        </a:xfrm>
        <a:prstGeom prst="rect">
          <a:avLst/>
        </a:prstGeom>
      </xdr:spPr>
    </xdr:pic>
    <xdr:clientData/>
  </xdr:twoCellAnchor>
  <xdr:twoCellAnchor editAs="oneCell">
    <xdr:from>
      <xdr:col>0</xdr:col>
      <xdr:colOff>63499</xdr:colOff>
      <xdr:row>0</xdr:row>
      <xdr:rowOff>74082</xdr:rowOff>
    </xdr:from>
    <xdr:to>
      <xdr:col>0</xdr:col>
      <xdr:colOff>3026832</xdr:colOff>
      <xdr:row>0</xdr:row>
      <xdr:rowOff>952000</xdr:rowOff>
    </xdr:to>
    <xdr:pic>
      <xdr:nvPicPr>
        <xdr:cNvPr id="7" name="Imagen 6">
          <a:extLst>
            <a:ext uri="{FF2B5EF4-FFF2-40B4-BE49-F238E27FC236}">
              <a16:creationId xmlns:a16="http://schemas.microsoft.com/office/drawing/2014/main" id="{92F649CD-F9EF-4380-BF93-48FAF9B6D809}"/>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3499" y="74082"/>
          <a:ext cx="2963333" cy="867833"/>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38723</xdr:colOff>
      <xdr:row>0</xdr:row>
      <xdr:rowOff>28863</xdr:rowOff>
    </xdr:from>
    <xdr:to>
      <xdr:col>2</xdr:col>
      <xdr:colOff>591846</xdr:colOff>
      <xdr:row>2</xdr:row>
      <xdr:rowOff>248716</xdr:rowOff>
    </xdr:to>
    <xdr:pic>
      <xdr:nvPicPr>
        <xdr:cNvPr id="2" name="Imagen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723" y="28863"/>
          <a:ext cx="3324032" cy="912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343026</xdr:colOff>
      <xdr:row>0</xdr:row>
      <xdr:rowOff>166996</xdr:rowOff>
    </xdr:from>
    <xdr:to>
      <xdr:col>2</xdr:col>
      <xdr:colOff>792924</xdr:colOff>
      <xdr:row>2</xdr:row>
      <xdr:rowOff>296356</xdr:rowOff>
    </xdr:to>
    <xdr:pic>
      <xdr:nvPicPr>
        <xdr:cNvPr id="2" name="Imagen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3026" y="166996"/>
          <a:ext cx="3307398" cy="8220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48620</xdr:colOff>
      <xdr:row>0</xdr:row>
      <xdr:rowOff>68035</xdr:rowOff>
    </xdr:from>
    <xdr:to>
      <xdr:col>1</xdr:col>
      <xdr:colOff>2449287</xdr:colOff>
      <xdr:row>2</xdr:row>
      <xdr:rowOff>200798</xdr:rowOff>
    </xdr:to>
    <xdr:pic>
      <xdr:nvPicPr>
        <xdr:cNvPr id="2" name="Imagen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620" y="68035"/>
          <a:ext cx="2768060" cy="82672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176893</xdr:colOff>
      <xdr:row>0</xdr:row>
      <xdr:rowOff>40821</xdr:rowOff>
    </xdr:from>
    <xdr:to>
      <xdr:col>1</xdr:col>
      <xdr:colOff>1043668</xdr:colOff>
      <xdr:row>1</xdr:row>
      <xdr:rowOff>560159</xdr:rowOff>
    </xdr:to>
    <xdr:pic>
      <xdr:nvPicPr>
        <xdr:cNvPr id="2" name="Imagen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76893" y="40821"/>
          <a:ext cx="2091418" cy="723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312964</xdr:colOff>
      <xdr:row>0</xdr:row>
      <xdr:rowOff>95250</xdr:rowOff>
    </xdr:from>
    <xdr:to>
      <xdr:col>12</xdr:col>
      <xdr:colOff>1850132</xdr:colOff>
      <xdr:row>1</xdr:row>
      <xdr:rowOff>440594</xdr:rowOff>
    </xdr:to>
    <xdr:pic>
      <xdr:nvPicPr>
        <xdr:cNvPr id="4" name="Picture 9">
          <a:extLst>
            <a:ext uri="{FF2B5EF4-FFF2-40B4-BE49-F238E27FC236}">
              <a16:creationId xmlns:a16="http://schemas.microsoft.com/office/drawing/2014/main" id="{122FFFD9-6326-4AF0-B75C-2B14EF249F24}"/>
            </a:ext>
          </a:extLst>
        </xdr:cNvPr>
        <xdr:cNvPicPr>
          <a:picLocks noChangeAspect="1"/>
        </xdr:cNvPicPr>
      </xdr:nvPicPr>
      <xdr:blipFill>
        <a:blip xmlns:r="http://schemas.openxmlformats.org/officeDocument/2006/relationships" r:embed="rId2"/>
        <a:stretch>
          <a:fillRect/>
        </a:stretch>
      </xdr:blipFill>
      <xdr:spPr>
        <a:xfrm>
          <a:off x="18015857" y="95250"/>
          <a:ext cx="1537168" cy="549451"/>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242455</xdr:colOff>
      <xdr:row>0</xdr:row>
      <xdr:rowOff>86592</xdr:rowOff>
    </xdr:from>
    <xdr:to>
      <xdr:col>1</xdr:col>
      <xdr:colOff>1939636</xdr:colOff>
      <xdr:row>1</xdr:row>
      <xdr:rowOff>570058</xdr:rowOff>
    </xdr:to>
    <xdr:pic>
      <xdr:nvPicPr>
        <xdr:cNvPr id="2" name="Imagen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42455" y="86592"/>
          <a:ext cx="2926772" cy="8817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207818</xdr:colOff>
      <xdr:row>0</xdr:row>
      <xdr:rowOff>311728</xdr:rowOff>
    </xdr:from>
    <xdr:to>
      <xdr:col>12</xdr:col>
      <xdr:colOff>1744986</xdr:colOff>
      <xdr:row>1</xdr:row>
      <xdr:rowOff>462861</xdr:rowOff>
    </xdr:to>
    <xdr:pic>
      <xdr:nvPicPr>
        <xdr:cNvPr id="4" name="Picture 9">
          <a:extLst>
            <a:ext uri="{FF2B5EF4-FFF2-40B4-BE49-F238E27FC236}">
              <a16:creationId xmlns:a16="http://schemas.microsoft.com/office/drawing/2014/main" id="{E862BB1B-1089-4E08-863D-984D75FE82D9}"/>
            </a:ext>
          </a:extLst>
        </xdr:cNvPr>
        <xdr:cNvPicPr>
          <a:picLocks noChangeAspect="1"/>
        </xdr:cNvPicPr>
      </xdr:nvPicPr>
      <xdr:blipFill>
        <a:blip xmlns:r="http://schemas.openxmlformats.org/officeDocument/2006/relationships" r:embed="rId2"/>
        <a:stretch>
          <a:fillRect/>
        </a:stretch>
      </xdr:blipFill>
      <xdr:spPr>
        <a:xfrm>
          <a:off x="17907000" y="311728"/>
          <a:ext cx="1537168" cy="549451"/>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277091</xdr:colOff>
      <xdr:row>0</xdr:row>
      <xdr:rowOff>190501</xdr:rowOff>
    </xdr:from>
    <xdr:to>
      <xdr:col>1</xdr:col>
      <xdr:colOff>1905000</xdr:colOff>
      <xdr:row>1</xdr:row>
      <xdr:rowOff>708602</xdr:rowOff>
    </xdr:to>
    <xdr:pic>
      <xdr:nvPicPr>
        <xdr:cNvPr id="2" name="Imagen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7091" y="190501"/>
          <a:ext cx="2857500" cy="7259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12</xdr:col>
      <xdr:colOff>346364</xdr:colOff>
      <xdr:row>1</xdr:row>
      <xdr:rowOff>121227</xdr:rowOff>
    </xdr:from>
    <xdr:to>
      <xdr:col>12</xdr:col>
      <xdr:colOff>1883532</xdr:colOff>
      <xdr:row>1</xdr:row>
      <xdr:rowOff>670678</xdr:rowOff>
    </xdr:to>
    <xdr:pic>
      <xdr:nvPicPr>
        <xdr:cNvPr id="4" name="Picture 9">
          <a:extLst>
            <a:ext uri="{FF2B5EF4-FFF2-40B4-BE49-F238E27FC236}">
              <a16:creationId xmlns:a16="http://schemas.microsoft.com/office/drawing/2014/main" id="{DED266C9-6CA0-4F4F-809F-D01292D50F1D}"/>
            </a:ext>
          </a:extLst>
        </xdr:cNvPr>
        <xdr:cNvPicPr>
          <a:picLocks noChangeAspect="1"/>
        </xdr:cNvPicPr>
      </xdr:nvPicPr>
      <xdr:blipFill>
        <a:blip xmlns:r="http://schemas.openxmlformats.org/officeDocument/2006/relationships" r:embed="rId2"/>
        <a:stretch>
          <a:fillRect/>
        </a:stretch>
      </xdr:blipFill>
      <xdr:spPr>
        <a:xfrm>
          <a:off x="18045546" y="329045"/>
          <a:ext cx="1537168" cy="54945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uario/Documents/ARCHIVOS%20COMPUTADOR%20SANDRA/CALIDAD/PLAN%20DE%20ACCI&#211;N%20Y%20RIESGOS%20PALOQUEMAO/Documentos%20finales/Formato%20Riesgos%20Despachos%20Judiciales%20Certificados%20Final.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etbcsj-my.sharepoint.com/Users/mador/OneDrive/Documentos/Norma%20Icontec/Formato%20ARIESGOS%20EJEMPLO.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mador/OneDrive/Documentos/Norma%20Icontec/Formato%20ARIESGOS%20EJEMPL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entacion "/>
      <sheetName val="Análisis de Contexto "/>
      <sheetName val="Estrategias"/>
      <sheetName val="3. Identificación de Riesgos "/>
      <sheetName val="4. Valoración Controles"/>
      <sheetName val="5. Mapa de Riesgo"/>
      <sheetName val="Tabla de Valoración"/>
      <sheetName val="Valoración Probabilidad"/>
      <sheetName val="Valoración del Impacto"/>
      <sheetName val="Seguimiento 1 trimestre"/>
      <sheetName val="Seguimiento 2 trimestre"/>
      <sheetName val="Seguimiento 3 trimestre "/>
      <sheetName val="Seguimiento 4 trimestre"/>
      <sheetName val="Seguimiento 1 trimestre (2)"/>
      <sheetName val="8- Políticas de Administración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álisis de Contexto "/>
      <sheetName val="ESTRATEGIAS "/>
      <sheetName val="Riesgos  "/>
      <sheetName val="Valoracion de la probabilidad "/>
      <sheetName val="Valoración del Impacto "/>
      <sheetName val="Hoja2"/>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5" tint="0.59999389629810485"/>
    <pageSetUpPr fitToPage="1"/>
  </sheetPr>
  <dimension ref="A1:I22"/>
  <sheetViews>
    <sheetView showGridLines="0" zoomScale="90" zoomScaleNormal="90" workbookViewId="0">
      <selection activeCell="B10" sqref="B10:I10"/>
    </sheetView>
  </sheetViews>
  <sheetFormatPr defaultColWidth="11.42578125" defaultRowHeight="15"/>
  <cols>
    <col min="1" max="1" width="28.140625" customWidth="1"/>
    <col min="2" max="2" width="20" customWidth="1"/>
    <col min="3" max="3" width="31.140625" style="5" customWidth="1"/>
    <col min="4" max="5" width="31.140625" customWidth="1"/>
    <col min="6" max="8" width="12.42578125" customWidth="1"/>
  </cols>
  <sheetData>
    <row r="1" spans="1:9" ht="42" customHeight="1">
      <c r="A1" s="287"/>
      <c r="B1" s="287"/>
      <c r="C1" s="287"/>
      <c r="D1" s="287"/>
      <c r="E1" s="287"/>
      <c r="F1" s="287"/>
    </row>
    <row r="2" spans="1:9">
      <c r="C2"/>
    </row>
    <row r="4" spans="1:9" ht="33.75">
      <c r="A4" s="288" t="s">
        <v>0</v>
      </c>
      <c r="B4" s="288"/>
      <c r="C4" s="288"/>
      <c r="D4" s="288"/>
      <c r="E4" s="288"/>
      <c r="F4" s="288"/>
      <c r="G4" s="288"/>
      <c r="H4" s="288"/>
      <c r="I4" s="288"/>
    </row>
    <row r="5" spans="1:9">
      <c r="A5" s="142"/>
      <c r="B5" s="142"/>
      <c r="C5" s="146"/>
      <c r="D5" s="142"/>
      <c r="E5" s="142"/>
      <c r="F5" s="142"/>
      <c r="G5" s="142"/>
      <c r="H5" s="142"/>
      <c r="I5" s="142"/>
    </row>
    <row r="6" spans="1:9" s="6" customFormat="1" ht="81.75" customHeight="1">
      <c r="A6" s="147" t="s">
        <v>1</v>
      </c>
      <c r="B6" s="286" t="s">
        <v>2</v>
      </c>
      <c r="C6" s="289"/>
      <c r="D6" s="289"/>
      <c r="E6" s="289"/>
      <c r="F6" s="289"/>
      <c r="G6" s="289"/>
      <c r="H6" s="289"/>
      <c r="I6" s="289"/>
    </row>
    <row r="7" spans="1:9" s="6" customFormat="1" ht="16.899999999999999" customHeight="1">
      <c r="A7" s="143"/>
      <c r="B7" s="144"/>
      <c r="C7" s="144"/>
      <c r="D7" s="143"/>
      <c r="E7" s="145"/>
      <c r="F7" s="142"/>
      <c r="G7" s="142"/>
      <c r="H7" s="142"/>
      <c r="I7" s="142"/>
    </row>
    <row r="8" spans="1:9" s="6" customFormat="1" ht="84" customHeight="1">
      <c r="A8" s="147" t="s">
        <v>3</v>
      </c>
      <c r="B8" s="148" t="s">
        <v>4</v>
      </c>
      <c r="C8" s="286" t="s">
        <v>5</v>
      </c>
      <c r="D8" s="286"/>
      <c r="E8" s="286"/>
      <c r="F8" s="286"/>
      <c r="G8" s="286"/>
      <c r="H8" s="286"/>
      <c r="I8" s="286"/>
    </row>
    <row r="9" spans="1:9" ht="32.25" customHeight="1">
      <c r="A9" s="149"/>
      <c r="B9" s="142"/>
      <c r="C9" s="146"/>
      <c r="D9" s="142"/>
      <c r="E9" s="142"/>
      <c r="F9" s="142"/>
      <c r="G9" s="142"/>
      <c r="H9" s="142"/>
      <c r="I9" s="142"/>
    </row>
    <row r="10" spans="1:9" ht="39.75" customHeight="1">
      <c r="A10" s="150" t="s">
        <v>6</v>
      </c>
      <c r="B10" s="286"/>
      <c r="C10" s="286"/>
      <c r="D10" s="286"/>
      <c r="E10" s="286"/>
      <c r="F10" s="286"/>
      <c r="G10" s="286"/>
      <c r="H10" s="286"/>
      <c r="I10" s="286"/>
    </row>
    <row r="11" spans="1:9" s="6" customFormat="1" ht="39.75" customHeight="1">
      <c r="A11" s="150" t="s">
        <v>7</v>
      </c>
      <c r="B11" s="286"/>
      <c r="C11" s="286"/>
      <c r="D11" s="286"/>
      <c r="E11" s="286"/>
      <c r="F11" s="286"/>
      <c r="G11" s="286"/>
      <c r="H11" s="286"/>
      <c r="I11" s="286"/>
    </row>
    <row r="12" spans="1:9" s="6" customFormat="1" ht="39.75" customHeight="1">
      <c r="A12" s="150" t="s">
        <v>8</v>
      </c>
      <c r="B12" s="286" t="s">
        <v>9</v>
      </c>
      <c r="C12" s="286"/>
      <c r="D12" s="286"/>
      <c r="E12" s="286"/>
      <c r="F12" s="286"/>
      <c r="G12" s="286"/>
      <c r="H12" s="286"/>
      <c r="I12" s="286"/>
    </row>
    <row r="13" spans="1:9" s="6" customFormat="1" ht="39.75" customHeight="1">
      <c r="A13" s="147" t="s">
        <v>10</v>
      </c>
      <c r="B13" s="286"/>
      <c r="C13" s="286"/>
      <c r="D13" s="286"/>
      <c r="E13" s="286"/>
      <c r="F13" s="286"/>
      <c r="G13" s="286"/>
      <c r="H13" s="286"/>
      <c r="I13" s="286"/>
    </row>
    <row r="14" spans="1:9">
      <c r="A14" s="142"/>
      <c r="B14" s="142"/>
      <c r="C14" s="146"/>
      <c r="D14" s="142"/>
      <c r="E14" s="142"/>
      <c r="F14" s="142"/>
      <c r="G14" s="142"/>
      <c r="H14" s="142"/>
      <c r="I14" s="142"/>
    </row>
    <row r="15" spans="1:9" s="6" customFormat="1" ht="54.75" customHeight="1">
      <c r="A15" s="147" t="s">
        <v>11</v>
      </c>
      <c r="B15" s="285"/>
      <c r="C15" s="285"/>
      <c r="D15" s="285"/>
      <c r="E15" s="285"/>
      <c r="F15" s="285"/>
      <c r="G15" s="285"/>
      <c r="H15" s="285"/>
      <c r="I15" s="285"/>
    </row>
    <row r="16" spans="1:9">
      <c r="A16" s="142"/>
      <c r="B16" s="142"/>
      <c r="C16" s="146"/>
      <c r="D16" s="142"/>
      <c r="E16" s="142"/>
      <c r="F16" s="142"/>
      <c r="G16" s="142"/>
      <c r="H16" s="142"/>
      <c r="I16" s="142"/>
    </row>
    <row r="17" spans="1:9">
      <c r="A17" s="142"/>
      <c r="B17" s="142"/>
      <c r="C17" s="146"/>
      <c r="D17" s="142"/>
      <c r="E17" s="142"/>
      <c r="F17" s="142"/>
      <c r="G17" s="142"/>
      <c r="H17" s="142"/>
      <c r="I17" s="142"/>
    </row>
    <row r="18" spans="1:9" ht="15.75" thickBot="1"/>
    <row r="19" spans="1:9" ht="15.75" customHeight="1">
      <c r="B19" s="185" t="s">
        <v>12</v>
      </c>
      <c r="C19" s="186" t="s">
        <v>13</v>
      </c>
      <c r="D19" s="186" t="s">
        <v>14</v>
      </c>
      <c r="E19" s="186" t="s">
        <v>15</v>
      </c>
    </row>
    <row r="20" spans="1:9" ht="15.75" customHeight="1" thickBot="1">
      <c r="B20" s="187" t="s">
        <v>16</v>
      </c>
      <c r="C20" s="188" t="s">
        <v>17</v>
      </c>
      <c r="D20" s="188" t="s">
        <v>18</v>
      </c>
      <c r="E20" s="188" t="s">
        <v>19</v>
      </c>
    </row>
    <row r="21" spans="1:9" ht="15.75" customHeight="1">
      <c r="B21" s="189" t="s">
        <v>20</v>
      </c>
      <c r="C21" s="190" t="s">
        <v>11</v>
      </c>
      <c r="D21" s="190" t="s">
        <v>11</v>
      </c>
      <c r="E21" s="190" t="s">
        <v>11</v>
      </c>
    </row>
    <row r="22" spans="1:9" ht="15.75" customHeight="1" thickBot="1">
      <c r="B22" s="187">
        <v>1</v>
      </c>
      <c r="C22" s="191">
        <v>45243</v>
      </c>
      <c r="D22" s="191">
        <v>45272</v>
      </c>
      <c r="E22" s="191">
        <v>45273</v>
      </c>
    </row>
  </sheetData>
  <mergeCells count="9">
    <mergeCell ref="B15:I15"/>
    <mergeCell ref="B10:I10"/>
    <mergeCell ref="B12:I12"/>
    <mergeCell ref="B13:I13"/>
    <mergeCell ref="A1:F1"/>
    <mergeCell ref="A4:I4"/>
    <mergeCell ref="B6:I6"/>
    <mergeCell ref="C8:I8"/>
    <mergeCell ref="B11:I11"/>
  </mergeCells>
  <dataValidations count="2">
    <dataValidation allowBlank="1" showInputMessage="1" showErrorMessage="1" prompt="Proponer y escribir en una frase la estrategia para gestionar la debilidad, la oportunidad, la amenaza o la fortaleza.Usar verbo de acción en infinitivo._x000a_" sqref="G1" xr:uid="{00000000-0002-0000-0000-000000000000}"/>
    <dataValidation type="list" allowBlank="1" showInputMessage="1" showErrorMessage="1" sqref="B8" xr:uid="{00000000-0002-0000-0000-000001000000}">
      <formula1>"Estrategicos, Misionales, Apoyo, Evaluacion y Mejora"</formula1>
    </dataValidation>
  </dataValidations>
  <printOptions horizontalCentered="1"/>
  <pageMargins left="0.70866141732283472" right="0.70866141732283472" top="0.74803149606299213" bottom="0.74803149606299213" header="0.31496062992125984" footer="0.31496062992125984"/>
  <pageSetup scale="85" fitToHeight="0"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7030A0"/>
    <pageSetUpPr fitToPage="1"/>
  </sheetPr>
  <dimension ref="B2:S43"/>
  <sheetViews>
    <sheetView showGridLines="0" zoomScale="70" zoomScaleNormal="70" workbookViewId="0">
      <selection activeCell="K11" sqref="K11:P11"/>
    </sheetView>
  </sheetViews>
  <sheetFormatPr defaultColWidth="11.42578125" defaultRowHeight="15"/>
  <cols>
    <col min="1" max="1" width="3.7109375" style="1" customWidth="1"/>
    <col min="2" max="2" width="6.7109375" style="1" customWidth="1"/>
    <col min="3" max="3" width="11.42578125" style="1" customWidth="1"/>
    <col min="4" max="4" width="29.7109375" style="1" customWidth="1"/>
    <col min="5" max="9" width="25.28515625" style="1" customWidth="1"/>
    <col min="10" max="11" width="11.42578125" style="1"/>
    <col min="12" max="12" width="4.5703125" style="1" customWidth="1"/>
    <col min="13" max="13" width="2.42578125" style="1" hidden="1" customWidth="1"/>
    <col min="14" max="16" width="11.42578125" style="1" hidden="1" customWidth="1"/>
    <col min="17" max="17" width="11.42578125" style="1"/>
    <col min="18" max="18" width="20.7109375" style="1" customWidth="1"/>
    <col min="19" max="19" width="20.85546875" style="1" customWidth="1"/>
    <col min="20" max="20" width="11.42578125" style="1"/>
    <col min="21" max="21" width="17.5703125" style="1" customWidth="1"/>
    <col min="22" max="16384" width="11.42578125" style="1"/>
  </cols>
  <sheetData>
    <row r="2" spans="2:19" ht="15.75" thickBot="1"/>
    <row r="3" spans="2:19">
      <c r="B3" s="78"/>
      <c r="C3" s="79"/>
      <c r="D3" s="79"/>
      <c r="E3" s="79"/>
      <c r="F3" s="79"/>
      <c r="G3" s="79"/>
      <c r="H3" s="79"/>
      <c r="I3" s="80"/>
    </row>
    <row r="4" spans="2:19">
      <c r="B4" s="507" t="s">
        <v>458</v>
      </c>
      <c r="C4" s="508"/>
      <c r="D4" s="508"/>
      <c r="E4" s="509" t="s">
        <v>459</v>
      </c>
      <c r="F4" s="509"/>
      <c r="G4" s="509"/>
      <c r="H4" s="509"/>
      <c r="I4" s="510"/>
      <c r="Q4" s="511" t="s">
        <v>460</v>
      </c>
      <c r="R4" s="511"/>
    </row>
    <row r="5" spans="2:19">
      <c r="B5" s="507"/>
      <c r="C5" s="508"/>
      <c r="D5" s="508"/>
      <c r="E5" s="509"/>
      <c r="F5" s="509"/>
      <c r="G5" s="509"/>
      <c r="H5" s="509"/>
      <c r="I5" s="510"/>
      <c r="Q5" s="511"/>
      <c r="R5" s="511"/>
    </row>
    <row r="6" spans="2:19">
      <c r="B6" s="507"/>
      <c r="C6" s="508"/>
      <c r="D6" s="508"/>
      <c r="E6" s="509"/>
      <c r="F6" s="509"/>
      <c r="G6" s="509"/>
      <c r="H6" s="509"/>
      <c r="I6" s="510"/>
      <c r="Q6" s="511"/>
      <c r="R6" s="511"/>
    </row>
    <row r="7" spans="2:19" ht="15.75" thickBot="1">
      <c r="B7" s="81"/>
      <c r="I7" s="82"/>
    </row>
    <row r="8" spans="2:19" ht="62.25" customHeight="1" thickBot="1">
      <c r="B8" s="512" t="s">
        <v>405</v>
      </c>
      <c r="C8" s="513"/>
      <c r="D8" s="43" t="s">
        <v>461</v>
      </c>
      <c r="E8" s="44">
        <v>5</v>
      </c>
      <c r="F8" s="44">
        <v>10</v>
      </c>
      <c r="G8" s="44">
        <v>15</v>
      </c>
      <c r="H8" s="44">
        <v>20</v>
      </c>
      <c r="I8" s="83">
        <v>25</v>
      </c>
      <c r="K8" s="514" t="s">
        <v>462</v>
      </c>
      <c r="L8" s="515"/>
      <c r="M8" s="515"/>
      <c r="N8" s="515"/>
      <c r="O8" s="515"/>
      <c r="P8" s="516"/>
      <c r="Q8" s="517" t="s">
        <v>463</v>
      </c>
      <c r="R8" s="517"/>
      <c r="S8" s="9" t="s">
        <v>464</v>
      </c>
    </row>
    <row r="9" spans="2:19" ht="62.25" customHeight="1" thickBot="1">
      <c r="B9" s="512"/>
      <c r="C9" s="513"/>
      <c r="D9" s="43" t="s">
        <v>465</v>
      </c>
      <c r="E9" s="45">
        <v>4</v>
      </c>
      <c r="F9" s="45">
        <v>8</v>
      </c>
      <c r="G9" s="44">
        <v>12</v>
      </c>
      <c r="H9" s="44">
        <v>16</v>
      </c>
      <c r="I9" s="83">
        <v>20</v>
      </c>
      <c r="K9" s="518" t="s">
        <v>466</v>
      </c>
      <c r="L9" s="519"/>
      <c r="M9" s="519"/>
      <c r="N9" s="519"/>
      <c r="O9" s="519"/>
      <c r="P9" s="519"/>
      <c r="Q9" s="520" t="s">
        <v>467</v>
      </c>
      <c r="R9" s="521"/>
      <c r="S9" s="9" t="s">
        <v>468</v>
      </c>
    </row>
    <row r="10" spans="2:19" ht="62.25" customHeight="1" thickBot="1">
      <c r="B10" s="512"/>
      <c r="C10" s="513"/>
      <c r="D10" s="43" t="s">
        <v>469</v>
      </c>
      <c r="E10" s="45">
        <v>3</v>
      </c>
      <c r="F10" s="45">
        <v>6</v>
      </c>
      <c r="G10" s="45">
        <v>9</v>
      </c>
      <c r="H10" s="44">
        <v>12</v>
      </c>
      <c r="I10" s="83">
        <v>15</v>
      </c>
      <c r="K10" s="522" t="s">
        <v>428</v>
      </c>
      <c r="L10" s="523"/>
      <c r="M10" s="523"/>
      <c r="N10" s="523"/>
      <c r="O10" s="523"/>
      <c r="P10" s="523"/>
      <c r="Q10" s="517" t="s">
        <v>470</v>
      </c>
      <c r="R10" s="517"/>
      <c r="S10" s="9" t="s">
        <v>471</v>
      </c>
    </row>
    <row r="11" spans="2:19" ht="62.25" customHeight="1">
      <c r="B11" s="512"/>
      <c r="C11" s="513"/>
      <c r="D11" s="43" t="s">
        <v>472</v>
      </c>
      <c r="E11" s="46">
        <v>2</v>
      </c>
      <c r="F11" s="45">
        <v>4</v>
      </c>
      <c r="G11" s="45">
        <v>6</v>
      </c>
      <c r="H11" s="44">
        <v>8</v>
      </c>
      <c r="I11" s="83">
        <v>10</v>
      </c>
      <c r="K11" s="524" t="s">
        <v>473</v>
      </c>
      <c r="L11" s="525"/>
      <c r="M11" s="525"/>
      <c r="N11" s="525"/>
      <c r="O11" s="525"/>
      <c r="P11" s="525"/>
      <c r="Q11" s="517" t="s">
        <v>402</v>
      </c>
      <c r="R11" s="526"/>
      <c r="S11" s="9" t="s">
        <v>402</v>
      </c>
    </row>
    <row r="12" spans="2:19" ht="62.25" customHeight="1">
      <c r="B12" s="512"/>
      <c r="C12" s="513"/>
      <c r="D12" s="43" t="s">
        <v>474</v>
      </c>
      <c r="E12" s="46">
        <v>1</v>
      </c>
      <c r="F12" s="46">
        <v>2</v>
      </c>
      <c r="G12" s="45">
        <v>3</v>
      </c>
      <c r="H12" s="44">
        <v>4</v>
      </c>
      <c r="I12" s="83">
        <v>5</v>
      </c>
    </row>
    <row r="13" spans="2:19" ht="62.25" customHeight="1" thickBot="1">
      <c r="B13" s="84"/>
      <c r="C13" s="505" t="s">
        <v>475</v>
      </c>
      <c r="D13" s="506"/>
      <c r="E13" s="85" t="s">
        <v>476</v>
      </c>
      <c r="F13" s="85" t="s">
        <v>477</v>
      </c>
      <c r="G13" s="85" t="s">
        <v>478</v>
      </c>
      <c r="H13" s="85" t="s">
        <v>479</v>
      </c>
      <c r="I13" s="86" t="s">
        <v>480</v>
      </c>
    </row>
    <row r="17" spans="4:6">
      <c r="D17" s="9"/>
      <c r="E17" s="9"/>
      <c r="F17" s="9"/>
    </row>
    <row r="18" spans="4:6" ht="15.75">
      <c r="D18" s="14" t="s">
        <v>481</v>
      </c>
      <c r="E18" s="87" t="s">
        <v>473</v>
      </c>
      <c r="F18" s="87">
        <v>1</v>
      </c>
    </row>
    <row r="19" spans="4:6">
      <c r="D19" s="14" t="s">
        <v>482</v>
      </c>
      <c r="E19" s="14" t="s">
        <v>473</v>
      </c>
      <c r="F19" s="14">
        <v>2</v>
      </c>
    </row>
    <row r="20" spans="4:6">
      <c r="D20" s="14" t="s">
        <v>483</v>
      </c>
      <c r="E20" s="14" t="s">
        <v>428</v>
      </c>
      <c r="F20" s="14">
        <v>2</v>
      </c>
    </row>
    <row r="21" spans="4:6">
      <c r="D21" s="14" t="s">
        <v>484</v>
      </c>
      <c r="E21" s="14" t="s">
        <v>485</v>
      </c>
      <c r="F21" s="14">
        <v>3</v>
      </c>
    </row>
    <row r="22" spans="4:6">
      <c r="D22" s="14" t="s">
        <v>486</v>
      </c>
      <c r="E22" s="14" t="s">
        <v>462</v>
      </c>
      <c r="F22" s="14">
        <v>4</v>
      </c>
    </row>
    <row r="23" spans="4:6">
      <c r="D23" s="14" t="s">
        <v>487</v>
      </c>
      <c r="E23" s="14" t="s">
        <v>473</v>
      </c>
      <c r="F23" s="14">
        <v>1</v>
      </c>
    </row>
    <row r="24" spans="4:6">
      <c r="D24" s="14" t="s">
        <v>488</v>
      </c>
      <c r="E24" s="14" t="s">
        <v>428</v>
      </c>
      <c r="F24" s="14">
        <v>2</v>
      </c>
    </row>
    <row r="25" spans="4:6">
      <c r="D25" s="14" t="s">
        <v>489</v>
      </c>
      <c r="E25" s="14" t="s">
        <v>428</v>
      </c>
      <c r="F25" s="14">
        <v>2</v>
      </c>
    </row>
    <row r="26" spans="4:6">
      <c r="D26" s="14" t="s">
        <v>490</v>
      </c>
      <c r="E26" s="14" t="s">
        <v>466</v>
      </c>
      <c r="F26" s="14">
        <v>3</v>
      </c>
    </row>
    <row r="27" spans="4:6">
      <c r="D27" s="14" t="s">
        <v>491</v>
      </c>
      <c r="E27" s="14" t="s">
        <v>462</v>
      </c>
      <c r="F27" s="14">
        <v>4</v>
      </c>
    </row>
    <row r="28" spans="4:6">
      <c r="D28" s="14" t="s">
        <v>492</v>
      </c>
      <c r="E28" s="14" t="s">
        <v>428</v>
      </c>
      <c r="F28" s="14">
        <v>2</v>
      </c>
    </row>
    <row r="29" spans="4:6">
      <c r="D29" s="14" t="s">
        <v>493</v>
      </c>
      <c r="E29" s="14" t="s">
        <v>428</v>
      </c>
      <c r="F29" s="14">
        <v>2</v>
      </c>
    </row>
    <row r="30" spans="4:6">
      <c r="D30" s="14" t="s">
        <v>494</v>
      </c>
      <c r="E30" s="14" t="s">
        <v>428</v>
      </c>
      <c r="F30" s="14">
        <v>2</v>
      </c>
    </row>
    <row r="31" spans="4:6">
      <c r="D31" s="14" t="s">
        <v>495</v>
      </c>
      <c r="E31" s="14" t="s">
        <v>466</v>
      </c>
      <c r="F31" s="14">
        <v>3</v>
      </c>
    </row>
    <row r="32" spans="4:6">
      <c r="D32" s="14" t="s">
        <v>496</v>
      </c>
      <c r="E32" s="14" t="s">
        <v>462</v>
      </c>
      <c r="F32" s="14">
        <v>4</v>
      </c>
    </row>
    <row r="33" spans="4:6">
      <c r="D33" s="14" t="s">
        <v>497</v>
      </c>
      <c r="E33" s="14" t="s">
        <v>428</v>
      </c>
      <c r="F33" s="14">
        <v>2</v>
      </c>
    </row>
    <row r="34" spans="4:6">
      <c r="D34" s="14" t="s">
        <v>498</v>
      </c>
      <c r="E34" s="14" t="s">
        <v>428</v>
      </c>
      <c r="F34" s="14">
        <v>2</v>
      </c>
    </row>
    <row r="35" spans="4:6">
      <c r="D35" s="14" t="s">
        <v>499</v>
      </c>
      <c r="E35" s="14" t="s">
        <v>466</v>
      </c>
      <c r="F35" s="14">
        <v>3</v>
      </c>
    </row>
    <row r="36" spans="4:6">
      <c r="D36" s="14" t="s">
        <v>500</v>
      </c>
      <c r="E36" s="14" t="s">
        <v>466</v>
      </c>
      <c r="F36" s="14">
        <v>3</v>
      </c>
    </row>
    <row r="37" spans="4:6">
      <c r="D37" s="14" t="s">
        <v>501</v>
      </c>
      <c r="E37" s="14" t="s">
        <v>462</v>
      </c>
      <c r="F37" s="14">
        <v>4</v>
      </c>
    </row>
    <row r="38" spans="4:6">
      <c r="D38" s="14" t="s">
        <v>502</v>
      </c>
      <c r="E38" s="14" t="s">
        <v>466</v>
      </c>
      <c r="F38" s="14">
        <v>3</v>
      </c>
    </row>
    <row r="39" spans="4:6">
      <c r="D39" s="14" t="s">
        <v>503</v>
      </c>
      <c r="E39" s="14" t="s">
        <v>466</v>
      </c>
      <c r="F39" s="14">
        <v>3</v>
      </c>
    </row>
    <row r="40" spans="4:6">
      <c r="D40" s="14" t="s">
        <v>504</v>
      </c>
      <c r="E40" s="14" t="s">
        <v>466</v>
      </c>
      <c r="F40" s="14">
        <v>3</v>
      </c>
    </row>
    <row r="41" spans="4:6">
      <c r="D41" s="14" t="s">
        <v>505</v>
      </c>
      <c r="E41" s="14" t="s">
        <v>466</v>
      </c>
      <c r="F41" s="14">
        <v>3</v>
      </c>
    </row>
    <row r="42" spans="4:6">
      <c r="D42" s="14" t="s">
        <v>506</v>
      </c>
      <c r="E42" s="14" t="s">
        <v>462</v>
      </c>
      <c r="F42" s="14">
        <v>4</v>
      </c>
    </row>
    <row r="43" spans="4:6">
      <c r="D43" s="9"/>
      <c r="E43" s="9"/>
      <c r="F43" s="9"/>
    </row>
  </sheetData>
  <mergeCells count="13">
    <mergeCell ref="C13:D13"/>
    <mergeCell ref="B4:D6"/>
    <mergeCell ref="E4:I6"/>
    <mergeCell ref="Q4:R6"/>
    <mergeCell ref="B8:C12"/>
    <mergeCell ref="K8:P8"/>
    <mergeCell ref="Q8:R8"/>
    <mergeCell ref="K9:P9"/>
    <mergeCell ref="Q9:R9"/>
    <mergeCell ref="K10:P10"/>
    <mergeCell ref="Q10:R10"/>
    <mergeCell ref="K11:P11"/>
    <mergeCell ref="Q11:R11"/>
  </mergeCells>
  <printOptions horizontalCentered="1"/>
  <pageMargins left="0.70866141732283472" right="0.70866141732283472" top="0.74803149606299213" bottom="0.74803149606299213" header="0.31496062992125984" footer="0.31496062992125984"/>
  <pageSetup scale="48" fitToHeight="0" orientation="landscape" horizontalDpi="4294967294"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39997558519241921"/>
    <pageSetUpPr fitToPage="1"/>
  </sheetPr>
  <dimension ref="A1:JK58"/>
  <sheetViews>
    <sheetView showGridLines="0" topLeftCell="A37" zoomScale="80" zoomScaleNormal="80" workbookViewId="0">
      <selection activeCell="M49" sqref="M49"/>
    </sheetView>
  </sheetViews>
  <sheetFormatPr defaultColWidth="11.42578125" defaultRowHeight="15"/>
  <cols>
    <col min="1" max="1" width="18.42578125" style="4" customWidth="1"/>
    <col min="2" max="2" width="35.85546875" style="4" customWidth="1"/>
    <col min="3" max="3" width="40.28515625" customWidth="1"/>
    <col min="4" max="4" width="16.85546875" style="75"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16.5" customHeight="1">
      <c r="A1" s="261"/>
      <c r="B1" s="261"/>
      <c r="C1" s="541"/>
      <c r="D1" s="541"/>
      <c r="E1" s="541"/>
      <c r="F1" s="541"/>
      <c r="G1" s="541"/>
      <c r="H1" s="541"/>
      <c r="I1" s="541"/>
      <c r="J1" s="541"/>
      <c r="K1" s="541"/>
      <c r="L1" s="542"/>
      <c r="M1" s="543"/>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49.5" customHeight="1">
      <c r="A2" s="261"/>
      <c r="B2" s="261"/>
      <c r="C2" s="541"/>
      <c r="D2" s="541"/>
      <c r="E2" s="541"/>
      <c r="F2" s="541"/>
      <c r="G2" s="541"/>
      <c r="H2" s="541"/>
      <c r="I2" s="541"/>
      <c r="J2" s="541"/>
      <c r="K2" s="541"/>
      <c r="L2" s="542"/>
      <c r="M2" s="543"/>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0.9" customHeight="1">
      <c r="A3" s="404" t="s">
        <v>286</v>
      </c>
      <c r="B3" s="404"/>
      <c r="C3" s="496" t="s">
        <v>5</v>
      </c>
      <c r="D3" s="496"/>
      <c r="E3" s="496"/>
      <c r="F3" s="496"/>
      <c r="G3" s="496"/>
      <c r="H3" s="496"/>
      <c r="I3" s="496"/>
      <c r="J3" s="496"/>
      <c r="K3" s="496"/>
      <c r="L3" s="496"/>
      <c r="M3" s="496"/>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404" t="s">
        <v>287</v>
      </c>
      <c r="B4" s="404"/>
      <c r="C4" s="495" t="s">
        <v>507</v>
      </c>
      <c r="D4" s="495"/>
      <c r="E4" s="495"/>
      <c r="F4" s="495"/>
      <c r="G4" s="495"/>
      <c r="H4" s="495"/>
      <c r="I4" s="495"/>
      <c r="J4" s="495"/>
      <c r="K4" s="495"/>
      <c r="L4" s="495"/>
      <c r="M4" s="495"/>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0.9" customHeight="1">
      <c r="A5" s="404" t="s">
        <v>289</v>
      </c>
      <c r="B5" s="404"/>
      <c r="C5" s="411" t="s">
        <v>290</v>
      </c>
      <c r="D5" s="562"/>
      <c r="E5" s="562"/>
      <c r="F5" s="562"/>
      <c r="G5" s="562"/>
      <c r="H5" s="562"/>
      <c r="I5" s="562"/>
      <c r="J5" s="562"/>
      <c r="K5" s="562"/>
      <c r="L5" s="562"/>
      <c r="M5" s="563"/>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57" t="s">
        <v>508</v>
      </c>
      <c r="B6" s="558"/>
      <c r="C6" s="559"/>
      <c r="D6" s="560" t="s">
        <v>509</v>
      </c>
      <c r="E6" s="560"/>
      <c r="F6" s="560"/>
      <c r="G6" s="561" t="s">
        <v>510</v>
      </c>
      <c r="H6" s="552" t="s">
        <v>511</v>
      </c>
      <c r="I6" s="554" t="s">
        <v>512</v>
      </c>
      <c r="J6" s="555"/>
      <c r="K6" s="554" t="s">
        <v>513</v>
      </c>
      <c r="L6" s="555"/>
      <c r="M6" s="556" t="s">
        <v>514</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41</v>
      </c>
      <c r="B7" s="27" t="s">
        <v>228</v>
      </c>
      <c r="C7" s="27" t="s">
        <v>230</v>
      </c>
      <c r="D7" s="20" t="s">
        <v>240</v>
      </c>
      <c r="E7" s="20" t="s">
        <v>515</v>
      </c>
      <c r="F7" s="20" t="s">
        <v>516</v>
      </c>
      <c r="G7" s="561"/>
      <c r="H7" s="553"/>
      <c r="I7" s="21" t="s">
        <v>517</v>
      </c>
      <c r="J7" s="21" t="s">
        <v>518</v>
      </c>
      <c r="K7" s="21" t="s">
        <v>519</v>
      </c>
      <c r="L7" s="21" t="s">
        <v>520</v>
      </c>
      <c r="M7" s="556"/>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44"/>
      <c r="B8" s="545"/>
      <c r="C8" s="545"/>
      <c r="D8" s="545"/>
      <c r="E8" s="545"/>
      <c r="F8" s="545"/>
      <c r="G8" s="545"/>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46">
        <f>'7- Mapa Final'!A10</f>
        <v>1</v>
      </c>
      <c r="B9" s="538" t="str">
        <f>'7- Mapa Final'!B10</f>
        <v xml:space="preserve">Incumplimiento de los requisitos legales del SG-SST </v>
      </c>
      <c r="C9" s="538" t="str">
        <f>'7- Mapa Final'!C10</f>
        <v>No implementar dentro de los tiempos legales el SSST o implementarlo en forma parcial</v>
      </c>
      <c r="D9" s="539" t="str">
        <f>'7- Mapa Final'!J10</f>
        <v>Muy Baja - 1</v>
      </c>
      <c r="E9" s="540" t="str">
        <f>'7- Mapa Final'!K10</f>
        <v>Leve - 1</v>
      </c>
      <c r="F9" s="549" t="str">
        <f>'7- Mapa Final'!M10</f>
        <v>Bajo - 1</v>
      </c>
      <c r="G9" s="376" t="s">
        <v>402</v>
      </c>
      <c r="H9" s="550" t="s">
        <v>521</v>
      </c>
      <c r="I9" s="551"/>
      <c r="J9" s="551" t="s">
        <v>522</v>
      </c>
      <c r="K9" s="547">
        <v>45292</v>
      </c>
      <c r="L9" s="547">
        <v>45382</v>
      </c>
      <c r="M9" s="548" t="s">
        <v>523</v>
      </c>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31"/>
      <c r="B10" s="532"/>
      <c r="C10" s="532"/>
      <c r="D10" s="535"/>
      <c r="E10" s="537"/>
      <c r="F10" s="528"/>
      <c r="G10" s="377"/>
      <c r="H10" s="529"/>
      <c r="I10" s="530"/>
      <c r="J10" s="530"/>
      <c r="K10" s="530"/>
      <c r="L10" s="530"/>
      <c r="M10" s="527"/>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31"/>
      <c r="B11" s="532"/>
      <c r="C11" s="532"/>
      <c r="D11" s="535"/>
      <c r="E11" s="537"/>
      <c r="F11" s="528"/>
      <c r="G11" s="377"/>
      <c r="H11" s="529"/>
      <c r="I11" s="530"/>
      <c r="J11" s="530"/>
      <c r="K11" s="530"/>
      <c r="L11" s="530"/>
      <c r="M11" s="527"/>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31"/>
      <c r="B12" s="532"/>
      <c r="C12" s="532"/>
      <c r="D12" s="535"/>
      <c r="E12" s="537"/>
      <c r="F12" s="528"/>
      <c r="G12" s="377"/>
      <c r="H12" s="529"/>
      <c r="I12" s="530"/>
      <c r="J12" s="530"/>
      <c r="K12" s="530"/>
      <c r="L12" s="530"/>
      <c r="M12" s="527"/>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31"/>
      <c r="B13" s="532"/>
      <c r="C13" s="532"/>
      <c r="D13" s="535"/>
      <c r="E13" s="537"/>
      <c r="F13" s="528"/>
      <c r="G13" s="377"/>
      <c r="H13" s="529"/>
      <c r="I13" s="530"/>
      <c r="J13" s="530"/>
      <c r="K13" s="530"/>
      <c r="L13" s="530"/>
      <c r="M13" s="527"/>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31"/>
      <c r="B14" s="532"/>
      <c r="C14" s="532"/>
      <c r="D14" s="535"/>
      <c r="E14" s="537"/>
      <c r="F14" s="528"/>
      <c r="G14" s="377"/>
      <c r="H14" s="529"/>
      <c r="I14" s="530"/>
      <c r="J14" s="530"/>
      <c r="K14" s="530"/>
      <c r="L14" s="530"/>
      <c r="M14" s="527"/>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31"/>
      <c r="B15" s="532"/>
      <c r="C15" s="532"/>
      <c r="D15" s="535"/>
      <c r="E15" s="537"/>
      <c r="F15" s="528"/>
      <c r="G15" s="377"/>
      <c r="H15" s="529"/>
      <c r="I15" s="530"/>
      <c r="J15" s="530"/>
      <c r="K15" s="530"/>
      <c r="L15" s="530"/>
      <c r="M15" s="527"/>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31"/>
      <c r="B16" s="532"/>
      <c r="C16" s="532"/>
      <c r="D16" s="535"/>
      <c r="E16" s="537"/>
      <c r="F16" s="528"/>
      <c r="G16" s="377"/>
      <c r="H16" s="529"/>
      <c r="I16" s="530"/>
      <c r="J16" s="530"/>
      <c r="K16" s="530"/>
      <c r="L16" s="530"/>
      <c r="M16" s="527"/>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31"/>
      <c r="B17" s="532"/>
      <c r="C17" s="532"/>
      <c r="D17" s="535"/>
      <c r="E17" s="537"/>
      <c r="F17" s="528"/>
      <c r="G17" s="377"/>
      <c r="H17" s="529"/>
      <c r="I17" s="530"/>
      <c r="J17" s="530"/>
      <c r="K17" s="530"/>
      <c r="L17" s="530"/>
      <c r="M17" s="527"/>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c r="A18" s="531"/>
      <c r="B18" s="532"/>
      <c r="C18" s="532"/>
      <c r="D18" s="535"/>
      <c r="E18" s="537"/>
      <c r="F18" s="528"/>
      <c r="G18" s="377"/>
      <c r="H18" s="529"/>
      <c r="I18" s="530"/>
      <c r="J18" s="530"/>
      <c r="K18" s="530"/>
      <c r="L18" s="530"/>
      <c r="M18" s="527"/>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 r="A19" s="531">
        <f>'7- Mapa Final'!A20</f>
        <v>2</v>
      </c>
      <c r="B19" s="532" t="str">
        <f>'7- Mapa Final'!B20</f>
        <v>Incumplimiento Plan Trabajo de SG-SST</v>
      </c>
      <c r="C19" s="532" t="str">
        <f>'7- Mapa Final'!C20</f>
        <v>Posibilidad de incumplimiento de las metas establecidas por omisión en la ejecución de actividades del plan anual de SST.</v>
      </c>
      <c r="D19" s="534" t="str">
        <f>'7- Mapa Final'!J20</f>
        <v>Muy Baja - 1</v>
      </c>
      <c r="E19" s="536" t="str">
        <f>'7- Mapa Final'!K20</f>
        <v>Leve - 1</v>
      </c>
      <c r="F19" s="528" t="str">
        <f>'7- Mapa Final'!M20</f>
        <v>Bajo - 1</v>
      </c>
      <c r="G19" s="377" t="s">
        <v>402</v>
      </c>
      <c r="H19" s="529" t="s">
        <v>524</v>
      </c>
      <c r="I19" s="530"/>
      <c r="J19" s="530" t="s">
        <v>522</v>
      </c>
      <c r="K19" s="533">
        <v>45292</v>
      </c>
      <c r="L19" s="533">
        <v>45352</v>
      </c>
      <c r="M19" s="527" t="s">
        <v>525</v>
      </c>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31"/>
      <c r="B20" s="532"/>
      <c r="C20" s="532"/>
      <c r="D20" s="535"/>
      <c r="E20" s="537"/>
      <c r="F20" s="528"/>
      <c r="G20" s="377"/>
      <c r="H20" s="529"/>
      <c r="I20" s="530"/>
      <c r="J20" s="530"/>
      <c r="K20" s="530"/>
      <c r="L20" s="530"/>
      <c r="M20" s="527"/>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31"/>
      <c r="B21" s="532"/>
      <c r="C21" s="532"/>
      <c r="D21" s="535"/>
      <c r="E21" s="537"/>
      <c r="F21" s="528"/>
      <c r="G21" s="377"/>
      <c r="H21" s="529"/>
      <c r="I21" s="530"/>
      <c r="J21" s="530"/>
      <c r="K21" s="530"/>
      <c r="L21" s="530"/>
      <c r="M21" s="527"/>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31"/>
      <c r="B22" s="532"/>
      <c r="C22" s="532"/>
      <c r="D22" s="535"/>
      <c r="E22" s="537"/>
      <c r="F22" s="528"/>
      <c r="G22" s="377"/>
      <c r="H22" s="529"/>
      <c r="I22" s="530"/>
      <c r="J22" s="530"/>
      <c r="K22" s="530"/>
      <c r="L22" s="530"/>
      <c r="M22" s="527"/>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31"/>
      <c r="B23" s="532"/>
      <c r="C23" s="532"/>
      <c r="D23" s="535"/>
      <c r="E23" s="537"/>
      <c r="F23" s="528"/>
      <c r="G23" s="377"/>
      <c r="H23" s="529"/>
      <c r="I23" s="530"/>
      <c r="J23" s="530"/>
      <c r="K23" s="530"/>
      <c r="L23" s="530"/>
      <c r="M23" s="527"/>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31"/>
      <c r="B24" s="532"/>
      <c r="C24" s="532"/>
      <c r="D24" s="535"/>
      <c r="E24" s="537"/>
      <c r="F24" s="528"/>
      <c r="G24" s="377"/>
      <c r="H24" s="529"/>
      <c r="I24" s="530"/>
      <c r="J24" s="530"/>
      <c r="K24" s="530"/>
      <c r="L24" s="530"/>
      <c r="M24" s="527"/>
      <c r="N24" s="26"/>
      <c r="O24" s="26"/>
    </row>
    <row r="25" spans="1:169">
      <c r="A25" s="531"/>
      <c r="B25" s="532"/>
      <c r="C25" s="532"/>
      <c r="D25" s="535"/>
      <c r="E25" s="537"/>
      <c r="F25" s="528"/>
      <c r="G25" s="377"/>
      <c r="H25" s="529"/>
      <c r="I25" s="530"/>
      <c r="J25" s="530"/>
      <c r="K25" s="530"/>
      <c r="L25" s="530"/>
      <c r="M25" s="527"/>
      <c r="N25" s="26"/>
      <c r="O25" s="26"/>
    </row>
    <row r="26" spans="1:169">
      <c r="A26" s="531"/>
      <c r="B26" s="532"/>
      <c r="C26" s="532"/>
      <c r="D26" s="535"/>
      <c r="E26" s="537"/>
      <c r="F26" s="528"/>
      <c r="G26" s="377"/>
      <c r="H26" s="529"/>
      <c r="I26" s="530"/>
      <c r="J26" s="530"/>
      <c r="K26" s="530"/>
      <c r="L26" s="530"/>
      <c r="M26" s="527"/>
      <c r="N26" s="26"/>
      <c r="O26" s="26"/>
    </row>
    <row r="27" spans="1:169">
      <c r="A27" s="531"/>
      <c r="B27" s="532"/>
      <c r="C27" s="532"/>
      <c r="D27" s="535"/>
      <c r="E27" s="537"/>
      <c r="F27" s="528"/>
      <c r="G27" s="377"/>
      <c r="H27" s="529"/>
      <c r="I27" s="530"/>
      <c r="J27" s="530"/>
      <c r="K27" s="530"/>
      <c r="L27" s="530"/>
      <c r="M27" s="527"/>
      <c r="N27" s="26"/>
      <c r="O27" s="26"/>
    </row>
    <row r="28" spans="1:169">
      <c r="A28" s="531"/>
      <c r="B28" s="532"/>
      <c r="C28" s="532"/>
      <c r="D28" s="535"/>
      <c r="E28" s="537"/>
      <c r="F28" s="528"/>
      <c r="G28" s="377"/>
      <c r="H28" s="529"/>
      <c r="I28" s="530"/>
      <c r="J28" s="530"/>
      <c r="K28" s="530"/>
      <c r="L28" s="530"/>
      <c r="M28" s="527"/>
      <c r="N28" s="26"/>
      <c r="O28" s="26"/>
    </row>
    <row r="29" spans="1:169" s="18" customFormat="1" ht="12.75">
      <c r="A29" s="531">
        <f>'7- Mapa Final'!A30</f>
        <v>3</v>
      </c>
      <c r="B29" s="532" t="str">
        <f>'7- Mapa Final'!B30</f>
        <v xml:space="preserve">Aumento de Accidentes de trabajo y enfermedades laborales o salud pública </v>
      </c>
      <c r="C29" s="532"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34" t="str">
        <f>'7- Mapa Final'!J30</f>
        <v>Muy Baja - 1</v>
      </c>
      <c r="E29" s="536" t="str">
        <f>'7- Mapa Final'!K30</f>
        <v>Leve - 1</v>
      </c>
      <c r="F29" s="528" t="str">
        <f>'7- Mapa Final'!M30</f>
        <v>Bajo - 1</v>
      </c>
      <c r="G29" s="377" t="s">
        <v>402</v>
      </c>
      <c r="H29" s="530" t="s">
        <v>526</v>
      </c>
      <c r="I29" s="530"/>
      <c r="J29" s="530" t="s">
        <v>522</v>
      </c>
      <c r="K29" s="533">
        <v>45292</v>
      </c>
      <c r="L29" s="533">
        <v>45352</v>
      </c>
      <c r="M29" s="527" t="s">
        <v>527</v>
      </c>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531"/>
      <c r="B30" s="532"/>
      <c r="C30" s="532"/>
      <c r="D30" s="535"/>
      <c r="E30" s="537"/>
      <c r="F30" s="528"/>
      <c r="G30" s="377"/>
      <c r="H30" s="530"/>
      <c r="I30" s="530"/>
      <c r="J30" s="530"/>
      <c r="K30" s="530"/>
      <c r="L30" s="530"/>
      <c r="M30" s="527"/>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531"/>
      <c r="B31" s="532"/>
      <c r="C31" s="532"/>
      <c r="D31" s="535"/>
      <c r="E31" s="537"/>
      <c r="F31" s="528"/>
      <c r="G31" s="377"/>
      <c r="H31" s="530"/>
      <c r="I31" s="530"/>
      <c r="J31" s="530"/>
      <c r="K31" s="530"/>
      <c r="L31" s="530"/>
      <c r="M31" s="527"/>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531"/>
      <c r="B32" s="532"/>
      <c r="C32" s="532"/>
      <c r="D32" s="535"/>
      <c r="E32" s="537"/>
      <c r="F32" s="528"/>
      <c r="G32" s="377"/>
      <c r="H32" s="530"/>
      <c r="I32" s="530"/>
      <c r="J32" s="530"/>
      <c r="K32" s="530"/>
      <c r="L32" s="530"/>
      <c r="M32" s="527"/>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31"/>
      <c r="B33" s="532"/>
      <c r="C33" s="532"/>
      <c r="D33" s="535"/>
      <c r="E33" s="537"/>
      <c r="F33" s="528"/>
      <c r="G33" s="377"/>
      <c r="H33" s="530"/>
      <c r="I33" s="530"/>
      <c r="J33" s="530"/>
      <c r="K33" s="530"/>
      <c r="L33" s="530"/>
      <c r="M33" s="527"/>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31"/>
      <c r="B34" s="532"/>
      <c r="C34" s="532"/>
      <c r="D34" s="535"/>
      <c r="E34" s="537"/>
      <c r="F34" s="528"/>
      <c r="G34" s="377"/>
      <c r="H34" s="530"/>
      <c r="I34" s="530"/>
      <c r="J34" s="530"/>
      <c r="K34" s="530"/>
      <c r="L34" s="530"/>
      <c r="M34" s="527"/>
      <c r="N34" s="26"/>
      <c r="O34" s="26"/>
    </row>
    <row r="35" spans="1:169">
      <c r="A35" s="531"/>
      <c r="B35" s="532"/>
      <c r="C35" s="532"/>
      <c r="D35" s="535"/>
      <c r="E35" s="537"/>
      <c r="F35" s="528"/>
      <c r="G35" s="377"/>
      <c r="H35" s="530"/>
      <c r="I35" s="530"/>
      <c r="J35" s="530"/>
      <c r="K35" s="530"/>
      <c r="L35" s="530"/>
      <c r="M35" s="527"/>
      <c r="N35" s="26"/>
      <c r="O35" s="26"/>
    </row>
    <row r="36" spans="1:169">
      <c r="A36" s="531"/>
      <c r="B36" s="532"/>
      <c r="C36" s="532"/>
      <c r="D36" s="535"/>
      <c r="E36" s="537"/>
      <c r="F36" s="528"/>
      <c r="G36" s="377"/>
      <c r="H36" s="530"/>
      <c r="I36" s="530"/>
      <c r="J36" s="530"/>
      <c r="K36" s="530"/>
      <c r="L36" s="530"/>
      <c r="M36" s="527"/>
      <c r="N36" s="26"/>
      <c r="O36" s="26"/>
    </row>
    <row r="37" spans="1:169">
      <c r="A37" s="531"/>
      <c r="B37" s="532"/>
      <c r="C37" s="532"/>
      <c r="D37" s="535"/>
      <c r="E37" s="537"/>
      <c r="F37" s="528"/>
      <c r="G37" s="377"/>
      <c r="H37" s="530"/>
      <c r="I37" s="530"/>
      <c r="J37" s="530"/>
      <c r="K37" s="530"/>
      <c r="L37" s="530"/>
      <c r="M37" s="527"/>
      <c r="N37" s="26"/>
      <c r="O37" s="26"/>
    </row>
    <row r="38" spans="1:169">
      <c r="A38" s="531"/>
      <c r="B38" s="532"/>
      <c r="C38" s="532"/>
      <c r="D38" s="535"/>
      <c r="E38" s="537"/>
      <c r="F38" s="528"/>
      <c r="G38" s="377"/>
      <c r="H38" s="530"/>
      <c r="I38" s="530"/>
      <c r="J38" s="530"/>
      <c r="K38" s="530"/>
      <c r="L38" s="530"/>
      <c r="M38" s="527"/>
      <c r="N38" s="26"/>
      <c r="O38" s="26"/>
    </row>
    <row r="39" spans="1:169" s="18" customFormat="1" ht="12.75">
      <c r="A39" s="531">
        <f>'7- Mapa Final'!A40</f>
        <v>4</v>
      </c>
      <c r="B39" s="532" t="str">
        <f>'7- Mapa Final'!B40</f>
        <v>Recibir dádivas o beneficios a nombre propio o de terceros para  desviar recursos, no presentar o presentar reportes con información no veraz</v>
      </c>
      <c r="C39" s="532" t="str">
        <f>'7- Mapa Final'!C40</f>
        <v xml:space="preserve">Se favorece indebidamente a un servidor judicial a través de la validación del  reporte de accidentes de trabajo ante la Administradora de Riesgos Laborales </v>
      </c>
      <c r="D39" s="534" t="str">
        <f>'7- Mapa Final'!J40</f>
        <v>Muy Baja - 1</v>
      </c>
      <c r="E39" s="536" t="str">
        <f>'7- Mapa Final'!K40</f>
        <v>Menor - 2</v>
      </c>
      <c r="F39" s="528" t="str">
        <f>'7- Mapa Final'!M40</f>
        <v>Bajo - 2</v>
      </c>
      <c r="G39" s="377" t="s">
        <v>402</v>
      </c>
      <c r="H39" s="530" t="s">
        <v>528</v>
      </c>
      <c r="I39" s="530"/>
      <c r="J39" s="530" t="s">
        <v>522</v>
      </c>
      <c r="K39" s="533">
        <v>45292</v>
      </c>
      <c r="L39" s="533">
        <v>45352</v>
      </c>
      <c r="M39" s="527" t="s">
        <v>529</v>
      </c>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531"/>
      <c r="B40" s="532"/>
      <c r="C40" s="532"/>
      <c r="D40" s="535"/>
      <c r="E40" s="537"/>
      <c r="F40" s="528"/>
      <c r="G40" s="377"/>
      <c r="H40" s="530"/>
      <c r="I40" s="530"/>
      <c r="J40" s="530"/>
      <c r="K40" s="530"/>
      <c r="L40" s="530"/>
      <c r="M40" s="527"/>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531"/>
      <c r="B41" s="532"/>
      <c r="C41" s="532"/>
      <c r="D41" s="535"/>
      <c r="E41" s="537"/>
      <c r="F41" s="528"/>
      <c r="G41" s="377"/>
      <c r="H41" s="530"/>
      <c r="I41" s="530"/>
      <c r="J41" s="530"/>
      <c r="K41" s="530"/>
      <c r="L41" s="530"/>
      <c r="M41" s="527"/>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531"/>
      <c r="B42" s="532"/>
      <c r="C42" s="532"/>
      <c r="D42" s="535"/>
      <c r="E42" s="537"/>
      <c r="F42" s="528"/>
      <c r="G42" s="377"/>
      <c r="H42" s="530"/>
      <c r="I42" s="530"/>
      <c r="J42" s="530"/>
      <c r="K42" s="530"/>
      <c r="L42" s="530"/>
      <c r="M42" s="527"/>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31"/>
      <c r="B43" s="532"/>
      <c r="C43" s="532"/>
      <c r="D43" s="535"/>
      <c r="E43" s="537"/>
      <c r="F43" s="528"/>
      <c r="G43" s="377"/>
      <c r="H43" s="530"/>
      <c r="I43" s="530"/>
      <c r="J43" s="530"/>
      <c r="K43" s="530"/>
      <c r="L43" s="530"/>
      <c r="M43" s="527"/>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31"/>
      <c r="B44" s="532"/>
      <c r="C44" s="532"/>
      <c r="D44" s="535"/>
      <c r="E44" s="537"/>
      <c r="F44" s="528"/>
      <c r="G44" s="377"/>
      <c r="H44" s="530"/>
      <c r="I44" s="530"/>
      <c r="J44" s="530"/>
      <c r="K44" s="530"/>
      <c r="L44" s="530"/>
      <c r="M44" s="527"/>
      <c r="N44" s="26"/>
      <c r="O44" s="26"/>
    </row>
    <row r="45" spans="1:169">
      <c r="A45" s="531"/>
      <c r="B45" s="532"/>
      <c r="C45" s="532"/>
      <c r="D45" s="535"/>
      <c r="E45" s="537"/>
      <c r="F45" s="528"/>
      <c r="G45" s="377"/>
      <c r="H45" s="530"/>
      <c r="I45" s="530"/>
      <c r="J45" s="530"/>
      <c r="K45" s="530"/>
      <c r="L45" s="530"/>
      <c r="M45" s="527"/>
      <c r="N45" s="26"/>
      <c r="O45" s="26"/>
    </row>
    <row r="46" spans="1:169">
      <c r="A46" s="531"/>
      <c r="B46" s="532"/>
      <c r="C46" s="532"/>
      <c r="D46" s="535"/>
      <c r="E46" s="537"/>
      <c r="F46" s="528"/>
      <c r="G46" s="377"/>
      <c r="H46" s="530"/>
      <c r="I46" s="530"/>
      <c r="J46" s="530"/>
      <c r="K46" s="530"/>
      <c r="L46" s="530"/>
      <c r="M46" s="527"/>
      <c r="N46" s="26"/>
      <c r="O46" s="26"/>
    </row>
    <row r="47" spans="1:169">
      <c r="A47" s="531"/>
      <c r="B47" s="532"/>
      <c r="C47" s="532"/>
      <c r="D47" s="535"/>
      <c r="E47" s="537"/>
      <c r="F47" s="528"/>
      <c r="G47" s="377"/>
      <c r="H47" s="530"/>
      <c r="I47" s="530"/>
      <c r="J47" s="530"/>
      <c r="K47" s="530"/>
      <c r="L47" s="530"/>
      <c r="M47" s="527"/>
      <c r="N47" s="26"/>
      <c r="O47" s="26"/>
    </row>
    <row r="48" spans="1:169">
      <c r="A48" s="531"/>
      <c r="B48" s="532"/>
      <c r="C48" s="532"/>
      <c r="D48" s="535"/>
      <c r="E48" s="537"/>
      <c r="F48" s="528"/>
      <c r="G48" s="377"/>
      <c r="H48" s="530"/>
      <c r="I48" s="530"/>
      <c r="J48" s="530"/>
      <c r="K48" s="530"/>
      <c r="L48" s="530"/>
      <c r="M48" s="527"/>
      <c r="N48" s="26"/>
      <c r="O48" s="26"/>
    </row>
    <row r="49" spans="1:169" s="18" customFormat="1" ht="12.75">
      <c r="A49" s="531">
        <f>'7- Mapa Final'!A50</f>
        <v>5</v>
      </c>
      <c r="B49" s="532"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32" t="str">
        <f>'7- Mapa Final'!C50</f>
        <v>Cuando  se direccionan los requisitos habilitanes y/o técnicos para favorecer  indebidamente  a ciertos proponentes</v>
      </c>
      <c r="D49" s="534" t="str">
        <f>'7- Mapa Final'!J50</f>
        <v>Muy Baja - 1</v>
      </c>
      <c r="E49" s="536" t="str">
        <f>'7- Mapa Final'!K50</f>
        <v>Menor - 2</v>
      </c>
      <c r="F49" s="528" t="str">
        <f>'7- Mapa Final'!M50</f>
        <v>Bajo - 2</v>
      </c>
      <c r="G49" s="377" t="s">
        <v>402</v>
      </c>
      <c r="H49" s="529" t="s">
        <v>530</v>
      </c>
      <c r="I49" s="530"/>
      <c r="J49" s="530"/>
      <c r="K49" s="533">
        <v>45292</v>
      </c>
      <c r="L49" s="533">
        <v>45352</v>
      </c>
      <c r="M49" s="527" t="s">
        <v>529</v>
      </c>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531"/>
      <c r="B50" s="532"/>
      <c r="C50" s="532"/>
      <c r="D50" s="535"/>
      <c r="E50" s="537"/>
      <c r="F50" s="528"/>
      <c r="G50" s="377"/>
      <c r="H50" s="529"/>
      <c r="I50" s="530"/>
      <c r="J50" s="530"/>
      <c r="K50" s="530"/>
      <c r="L50" s="530"/>
      <c r="M50" s="527"/>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531"/>
      <c r="B51" s="532"/>
      <c r="C51" s="532"/>
      <c r="D51" s="535"/>
      <c r="E51" s="537"/>
      <c r="F51" s="528"/>
      <c r="G51" s="377"/>
      <c r="H51" s="529"/>
      <c r="I51" s="530"/>
      <c r="J51" s="530"/>
      <c r="K51" s="530"/>
      <c r="L51" s="530"/>
      <c r="M51" s="527"/>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531"/>
      <c r="B52" s="532"/>
      <c r="C52" s="532"/>
      <c r="D52" s="535"/>
      <c r="E52" s="537"/>
      <c r="F52" s="528"/>
      <c r="G52" s="377"/>
      <c r="H52" s="529"/>
      <c r="I52" s="530"/>
      <c r="J52" s="530"/>
      <c r="K52" s="530"/>
      <c r="L52" s="530"/>
      <c r="M52" s="527"/>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31"/>
      <c r="B53" s="532"/>
      <c r="C53" s="532"/>
      <c r="D53" s="535"/>
      <c r="E53" s="537"/>
      <c r="F53" s="528"/>
      <c r="G53" s="377"/>
      <c r="H53" s="529"/>
      <c r="I53" s="530"/>
      <c r="J53" s="530"/>
      <c r="K53" s="530"/>
      <c r="L53" s="530"/>
      <c r="M53" s="527"/>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31"/>
      <c r="B54" s="532"/>
      <c r="C54" s="532"/>
      <c r="D54" s="535"/>
      <c r="E54" s="537"/>
      <c r="F54" s="528"/>
      <c r="G54" s="377"/>
      <c r="H54" s="529"/>
      <c r="I54" s="530"/>
      <c r="J54" s="530"/>
      <c r="K54" s="530"/>
      <c r="L54" s="530"/>
      <c r="M54" s="527"/>
      <c r="N54" s="26"/>
      <c r="O54" s="26"/>
    </row>
    <row r="55" spans="1:169">
      <c r="A55" s="531"/>
      <c r="B55" s="532"/>
      <c r="C55" s="532"/>
      <c r="D55" s="535"/>
      <c r="E55" s="537"/>
      <c r="F55" s="528"/>
      <c r="G55" s="377"/>
      <c r="H55" s="529"/>
      <c r="I55" s="530"/>
      <c r="J55" s="530"/>
      <c r="K55" s="530"/>
      <c r="L55" s="530"/>
      <c r="M55" s="527"/>
      <c r="N55" s="26"/>
      <c r="O55" s="26"/>
    </row>
    <row r="56" spans="1:169">
      <c r="A56" s="531"/>
      <c r="B56" s="532"/>
      <c r="C56" s="532"/>
      <c r="D56" s="535"/>
      <c r="E56" s="537"/>
      <c r="F56" s="528"/>
      <c r="G56" s="377"/>
      <c r="H56" s="529"/>
      <c r="I56" s="530"/>
      <c r="J56" s="530"/>
      <c r="K56" s="530"/>
      <c r="L56" s="530"/>
      <c r="M56" s="527"/>
      <c r="N56" s="26"/>
      <c r="O56" s="26"/>
    </row>
    <row r="57" spans="1:169">
      <c r="A57" s="531"/>
      <c r="B57" s="532"/>
      <c r="C57" s="532"/>
      <c r="D57" s="535"/>
      <c r="E57" s="537"/>
      <c r="F57" s="528"/>
      <c r="G57" s="377"/>
      <c r="H57" s="529"/>
      <c r="I57" s="530"/>
      <c r="J57" s="530"/>
      <c r="K57" s="530"/>
      <c r="L57" s="530"/>
      <c r="M57" s="527"/>
      <c r="N57" s="26"/>
      <c r="O57" s="26"/>
    </row>
    <row r="58" spans="1:169">
      <c r="A58" s="531"/>
      <c r="B58" s="532"/>
      <c r="C58" s="532"/>
      <c r="D58" s="535"/>
      <c r="E58" s="537"/>
      <c r="F58" s="528"/>
      <c r="G58" s="377"/>
      <c r="H58" s="529"/>
      <c r="I58" s="530"/>
      <c r="J58" s="530"/>
      <c r="K58" s="530"/>
      <c r="L58" s="530"/>
      <c r="M58" s="527"/>
      <c r="N58" s="26"/>
      <c r="O58" s="26"/>
    </row>
  </sheetData>
  <mergeCells count="81">
    <mergeCell ref="A5:B5"/>
    <mergeCell ref="A6:C6"/>
    <mergeCell ref="D6:F6"/>
    <mergeCell ref="G6:G7"/>
    <mergeCell ref="C5:M5"/>
    <mergeCell ref="C4:M4"/>
    <mergeCell ref="H6:H7"/>
    <mergeCell ref="I6:J6"/>
    <mergeCell ref="K6:L6"/>
    <mergeCell ref="M6:M7"/>
    <mergeCell ref="C1:K2"/>
    <mergeCell ref="L1:M2"/>
    <mergeCell ref="A8:G8"/>
    <mergeCell ref="A9:A18"/>
    <mergeCell ref="C9:C18"/>
    <mergeCell ref="L9:L18"/>
    <mergeCell ref="M9:M18"/>
    <mergeCell ref="F9:F18"/>
    <mergeCell ref="G9:G18"/>
    <mergeCell ref="H9:H18"/>
    <mergeCell ref="I9:I18"/>
    <mergeCell ref="J9:J18"/>
    <mergeCell ref="K9:K18"/>
    <mergeCell ref="A3:B3"/>
    <mergeCell ref="A4:B4"/>
    <mergeCell ref="C3:M3"/>
    <mergeCell ref="K19:K28"/>
    <mergeCell ref="L19:L28"/>
    <mergeCell ref="M19:M28"/>
    <mergeCell ref="B9:B18"/>
    <mergeCell ref="B19:B28"/>
    <mergeCell ref="F19:F28"/>
    <mergeCell ref="I19:I28"/>
    <mergeCell ref="D9:D18"/>
    <mergeCell ref="E9:E18"/>
    <mergeCell ref="G19:G28"/>
    <mergeCell ref="H19:H28"/>
    <mergeCell ref="D19:D28"/>
    <mergeCell ref="E19:E28"/>
    <mergeCell ref="D29:D38"/>
    <mergeCell ref="E29:E38"/>
    <mergeCell ref="J19:J28"/>
    <mergeCell ref="A29:A38"/>
    <mergeCell ref="A19:A28"/>
    <mergeCell ref="C19:C28"/>
    <mergeCell ref="B29:B38"/>
    <mergeCell ref="C29:C38"/>
    <mergeCell ref="I29:I38"/>
    <mergeCell ref="F29:F38"/>
    <mergeCell ref="J29:J38"/>
    <mergeCell ref="M39:M48"/>
    <mergeCell ref="F39:F48"/>
    <mergeCell ref="G39:G48"/>
    <mergeCell ref="H39:H48"/>
    <mergeCell ref="I39:I48"/>
    <mergeCell ref="J39:J48"/>
    <mergeCell ref="K29:K38"/>
    <mergeCell ref="L29:L38"/>
    <mergeCell ref="M29:M38"/>
    <mergeCell ref="G29:G38"/>
    <mergeCell ref="H29:H38"/>
    <mergeCell ref="A39:A48"/>
    <mergeCell ref="B39:B48"/>
    <mergeCell ref="C39:C48"/>
    <mergeCell ref="K49:K58"/>
    <mergeCell ref="L49:L58"/>
    <mergeCell ref="A49:A58"/>
    <mergeCell ref="B49:B58"/>
    <mergeCell ref="C49:C58"/>
    <mergeCell ref="D49:D58"/>
    <mergeCell ref="E49:E58"/>
    <mergeCell ref="D39:D48"/>
    <mergeCell ref="E39:E48"/>
    <mergeCell ref="K39:K48"/>
    <mergeCell ref="L39:L48"/>
    <mergeCell ref="M49:M58"/>
    <mergeCell ref="F49:F58"/>
    <mergeCell ref="G49:G58"/>
    <mergeCell ref="H49:H58"/>
    <mergeCell ref="I49:I58"/>
    <mergeCell ref="J49:J58"/>
  </mergeCells>
  <conditionalFormatting sqref="A6:B6">
    <cfRule type="containsText" dxfId="445" priority="956" operator="containsText" text="3- Moderado">
      <formula>NOT(ISERROR(SEARCH("3- Moderado",A6)))</formula>
    </cfRule>
    <cfRule type="containsText" dxfId="444" priority="957" operator="containsText" text="6- Moderado">
      <formula>NOT(ISERROR(SEARCH("6- Moderado",A6)))</formula>
    </cfRule>
    <cfRule type="containsText" dxfId="443" priority="958" operator="containsText" text="4- Moderado">
      <formula>NOT(ISERROR(SEARCH("4- Moderado",A6)))</formula>
    </cfRule>
    <cfRule type="containsText" dxfId="442" priority="959" operator="containsText" text="3- Bajo">
      <formula>NOT(ISERROR(SEARCH("3- Bajo",A6)))</formula>
    </cfRule>
    <cfRule type="containsText" dxfId="441" priority="960" operator="containsText" text="4- Bajo">
      <formula>NOT(ISERROR(SEARCH("4- Bajo",A6)))</formula>
    </cfRule>
    <cfRule type="containsText" dxfId="440" priority="961" operator="containsText" text="1- Bajo">
      <formula>NOT(ISERROR(SEARCH("1- Bajo",A6)))</formula>
    </cfRule>
  </conditionalFormatting>
  <conditionalFormatting sqref="A9:E9 A19:E19">
    <cfRule type="containsText" dxfId="439" priority="932" operator="containsText" text="3- Moderado">
      <formula>NOT(ISERROR(SEARCH("3- Moderado",A9)))</formula>
    </cfRule>
    <cfRule type="containsText" dxfId="438" priority="933" operator="containsText" text="6- Moderado">
      <formula>NOT(ISERROR(SEARCH("6- Moderado",A9)))</formula>
    </cfRule>
    <cfRule type="containsText" dxfId="437" priority="934" operator="containsText" text="4- Moderado">
      <formula>NOT(ISERROR(SEARCH("4- Moderado",A9)))</formula>
    </cfRule>
    <cfRule type="containsText" dxfId="436" priority="935" operator="containsText" text="3- Bajo">
      <formula>NOT(ISERROR(SEARCH("3- Bajo",A9)))</formula>
    </cfRule>
    <cfRule type="containsText" dxfId="435" priority="936" operator="containsText" text="4- Bajo">
      <formula>NOT(ISERROR(SEARCH("4- Bajo",A9)))</formula>
    </cfRule>
    <cfRule type="containsText" dxfId="434" priority="937" operator="containsText" text="1- Bajo">
      <formula>NOT(ISERROR(SEARCH("1- Bajo",A9)))</formula>
    </cfRule>
  </conditionalFormatting>
  <conditionalFormatting sqref="A29:E29">
    <cfRule type="containsText" dxfId="433" priority="270" operator="containsText" text="3- Moderado">
      <formula>NOT(ISERROR(SEARCH("3- Moderado",A29)))</formula>
    </cfRule>
    <cfRule type="containsText" dxfId="432" priority="271" operator="containsText" text="6- Moderado">
      <formula>NOT(ISERROR(SEARCH("6- Moderado",A29)))</formula>
    </cfRule>
    <cfRule type="containsText" dxfId="431" priority="272" operator="containsText" text="4- Moderado">
      <formula>NOT(ISERROR(SEARCH("4- Moderado",A29)))</formula>
    </cfRule>
    <cfRule type="containsText" dxfId="430" priority="273" operator="containsText" text="3- Bajo">
      <formula>NOT(ISERROR(SEARCH("3- Bajo",A29)))</formula>
    </cfRule>
    <cfRule type="containsText" dxfId="429" priority="274" operator="containsText" text="4- Bajo">
      <formula>NOT(ISERROR(SEARCH("4- Bajo",A29)))</formula>
    </cfRule>
    <cfRule type="containsText" dxfId="428" priority="275" operator="containsText" text="1- Bajo">
      <formula>NOT(ISERROR(SEARCH("1- Bajo",A29)))</formula>
    </cfRule>
  </conditionalFormatting>
  <conditionalFormatting sqref="A39:E39">
    <cfRule type="containsText" dxfId="427" priority="242" operator="containsText" text="3- Moderado">
      <formula>NOT(ISERROR(SEARCH("3- Moderado",A39)))</formula>
    </cfRule>
    <cfRule type="containsText" dxfId="426" priority="243" operator="containsText" text="6- Moderado">
      <formula>NOT(ISERROR(SEARCH("6- Moderado",A39)))</formula>
    </cfRule>
    <cfRule type="containsText" dxfId="425" priority="244" operator="containsText" text="4- Moderado">
      <formula>NOT(ISERROR(SEARCH("4- Moderado",A39)))</formula>
    </cfRule>
    <cfRule type="containsText" dxfId="424" priority="245" operator="containsText" text="3- Bajo">
      <formula>NOT(ISERROR(SEARCH("3- Bajo",A39)))</formula>
    </cfRule>
    <cfRule type="containsText" dxfId="423" priority="246" operator="containsText" text="4- Bajo">
      <formula>NOT(ISERROR(SEARCH("4- Bajo",A39)))</formula>
    </cfRule>
    <cfRule type="containsText" dxfId="422" priority="247" operator="containsText" text="1- Bajo">
      <formula>NOT(ISERROR(SEARCH("1- Bajo",A39)))</formula>
    </cfRule>
  </conditionalFormatting>
  <conditionalFormatting sqref="A49:E49">
    <cfRule type="containsText" dxfId="421" priority="186" operator="containsText" text="3- Moderado">
      <formula>NOT(ISERROR(SEARCH("3- Moderado",A49)))</formula>
    </cfRule>
    <cfRule type="containsText" dxfId="420" priority="187" operator="containsText" text="6- Moderado">
      <formula>NOT(ISERROR(SEARCH("6- Moderado",A49)))</formula>
    </cfRule>
    <cfRule type="containsText" dxfId="419" priority="188" operator="containsText" text="4- Moderado">
      <formula>NOT(ISERROR(SEARCH("4- Moderado",A49)))</formula>
    </cfRule>
    <cfRule type="containsText" dxfId="418" priority="189" operator="containsText" text="3- Bajo">
      <formula>NOT(ISERROR(SEARCH("3- Bajo",A49)))</formula>
    </cfRule>
    <cfRule type="containsText" dxfId="417" priority="190" operator="containsText" text="4- Bajo">
      <formula>NOT(ISERROR(SEARCH("4- Bajo",A49)))</formula>
    </cfRule>
    <cfRule type="containsText" dxfId="416" priority="191" operator="containsText" text="1- Bajo">
      <formula>NOT(ISERROR(SEARCH("1- Bajo",A49)))</formula>
    </cfRule>
  </conditionalFormatting>
  <conditionalFormatting sqref="C7:F7">
    <cfRule type="containsText" dxfId="415" priority="288" operator="containsText" text="3- Moderado">
      <formula>NOT(ISERROR(SEARCH("3- Moderado",C7)))</formula>
    </cfRule>
    <cfRule type="containsText" dxfId="414" priority="289" operator="containsText" text="6- Moderado">
      <formula>NOT(ISERROR(SEARCH("6- Moderado",C7)))</formula>
    </cfRule>
    <cfRule type="containsText" dxfId="413" priority="290" operator="containsText" text="4- Moderado">
      <formula>NOT(ISERROR(SEARCH("4- Moderado",C7)))</formula>
    </cfRule>
    <cfRule type="containsText" dxfId="412" priority="291" operator="containsText" text="3- Bajo">
      <formula>NOT(ISERROR(SEARCH("3- Bajo",C7)))</formula>
    </cfRule>
    <cfRule type="containsText" dxfId="411" priority="292" operator="containsText" text="4- Bajo">
      <formula>NOT(ISERROR(SEARCH("4- Bajo",C7)))</formula>
    </cfRule>
    <cfRule type="containsText" dxfId="410" priority="293" operator="containsText" text="1- Bajo">
      <formula>NOT(ISERROR(SEARCH("1- Bajo",C7)))</formula>
    </cfRule>
  </conditionalFormatting>
  <conditionalFormatting sqref="D9:D58">
    <cfRule type="containsText" dxfId="409" priority="124" operator="containsText" text="Muy Alta">
      <formula>NOT(ISERROR(SEARCH("Muy Alta",D9)))</formula>
    </cfRule>
    <cfRule type="containsText" dxfId="408" priority="125" operator="containsText" text="Alta">
      <formula>NOT(ISERROR(SEARCH("Alta",D9)))</formula>
    </cfRule>
    <cfRule type="containsText" dxfId="407" priority="126" operator="containsText" text="Baja">
      <formula>NOT(ISERROR(SEARCH("Baja",D9)))</formula>
    </cfRule>
    <cfRule type="containsText" dxfId="406" priority="127" operator="containsText" text="Muy Baja">
      <formula>NOT(ISERROR(SEARCH("Muy Baja",D9)))</formula>
    </cfRule>
    <cfRule type="containsText" dxfId="405" priority="129" operator="containsText" text="Media">
      <formula>NOT(ISERROR(SEARCH("Media",D9)))</formula>
    </cfRule>
  </conditionalFormatting>
  <conditionalFormatting sqref="E9:E58">
    <cfRule type="containsText" dxfId="404" priority="120" operator="containsText" text="Catastrófico">
      <formula>NOT(ISERROR(SEARCH("Catastrófico",E9)))</formula>
    </cfRule>
    <cfRule type="containsText" dxfId="403" priority="121" operator="containsText" text="Mayor">
      <formula>NOT(ISERROR(SEARCH("Mayor",E9)))</formula>
    </cfRule>
    <cfRule type="containsText" dxfId="402" priority="122" operator="containsText" text="Menor">
      <formula>NOT(ISERROR(SEARCH("Menor",E9)))</formula>
    </cfRule>
    <cfRule type="containsText" dxfId="401" priority="123" operator="containsText" text="Leve">
      <formula>NOT(ISERROR(SEARCH("Leve",E9)))</formula>
    </cfRule>
  </conditionalFormatting>
  <conditionalFormatting sqref="E9:F58">
    <cfRule type="containsText" dxfId="400" priority="128" operator="containsText" text="Moderado">
      <formula>NOT(ISERROR(SEARCH("Moderado",E9)))</formula>
    </cfRule>
  </conditionalFormatting>
  <conditionalFormatting sqref="F9:F28">
    <cfRule type="colorScale" priority="1609">
      <colorScale>
        <cfvo type="min"/>
        <cfvo type="max"/>
        <color rgb="FFFF7128"/>
        <color rgb="FFFFEF9C"/>
      </colorScale>
    </cfRule>
  </conditionalFormatting>
  <conditionalFormatting sqref="F9:F58">
    <cfRule type="containsText" dxfId="399" priority="143" operator="containsText" text="Bajo">
      <formula>NOT(ISERROR(SEARCH("Bajo",F9)))</formula>
    </cfRule>
    <cfRule type="containsText" dxfId="398" priority="144" operator="containsText" text="Moderado">
      <formula>NOT(ISERROR(SEARCH("Moderado",F9)))</formula>
    </cfRule>
    <cfRule type="containsText" dxfId="397" priority="145" operator="containsText" text="Alto">
      <formula>NOT(ISERROR(SEARCH("Alto",F9)))</formula>
    </cfRule>
    <cfRule type="containsText" dxfId="396" priority="146" operator="containsText" text="Extremo">
      <formula>NOT(ISERROR(SEARCH("Extremo",F9)))</formula>
    </cfRule>
  </conditionalFormatting>
  <conditionalFormatting sqref="F29:F38">
    <cfRule type="colorScale" priority="287">
      <colorScale>
        <cfvo type="min"/>
        <cfvo type="max"/>
        <color rgb="FFFF7128"/>
        <color rgb="FFFFEF9C"/>
      </colorScale>
    </cfRule>
  </conditionalFormatting>
  <conditionalFormatting sqref="F39:F48">
    <cfRule type="colorScale" priority="259">
      <colorScale>
        <cfvo type="min"/>
        <cfvo type="max"/>
        <color rgb="FFFF7128"/>
        <color rgb="FFFFEF9C"/>
      </colorScale>
    </cfRule>
  </conditionalFormatting>
  <conditionalFormatting sqref="F49:F58">
    <cfRule type="colorScale" priority="203">
      <colorScale>
        <cfvo type="min"/>
        <cfvo type="max"/>
        <color rgb="FFFF7128"/>
        <color rgb="FFFFEF9C"/>
      </colorScale>
    </cfRule>
  </conditionalFormatting>
  <dataValidations xWindow="729" yWindow="486" count="4">
    <dataValidation allowBlank="1" showInputMessage="1" showErrorMessage="1" prompt="seleccionar si el responsable de ejecutar las acciones es el nivel central" sqref="J7" xr:uid="{00000000-0002-0000-0A00-000000000000}"/>
    <dataValidation allowBlank="1" showInputMessage="1" showErrorMessage="1" prompt="Seleccionar si el responsable es el responsable de las acciones es el nivel central" sqref="I6:I7" xr:uid="{00000000-0002-0000-0A00-000001000000}"/>
    <dataValidation allowBlank="1" showInputMessage="1" showErrorMessage="1" prompt="Describir las actividades que se van a desarrollar para el proyecto" sqref="H6" xr:uid="{00000000-0002-0000-0A00-000002000000}"/>
    <dataValidation allowBlank="1" showInputMessage="1" showErrorMessage="1" prompt="Registrar qué factor  que ocasina el riesgo: un facot identtficado el contexto._x000a_O  personas, recursos, estilo de direccion , factores externos, , codiciones ambientales" sqref="C7" xr:uid="{00000000-0002-0000-0A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xWindow="729" yWindow="486" count="1">
        <x14:dataValidation type="list" allowBlank="1" showInputMessage="1" showErrorMessage="1" xr:uid="{00000000-0002-0000-0A00-000004000000}">
          <x14:formula1>
            <xm:f>'9- Matriz de Calor '!$S$8:$S$11</xm:f>
          </x14:formula1>
          <xm:sqref>G9:G58</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39997558519241921"/>
    <pageSetUpPr fitToPage="1"/>
  </sheetPr>
  <dimension ref="A1:JK68"/>
  <sheetViews>
    <sheetView showGridLines="0" tabSelected="1" topLeftCell="C36" zoomScale="70" zoomScaleNormal="70" workbookViewId="0">
      <selection activeCell="K49" sqref="K49:L58"/>
    </sheetView>
  </sheetViews>
  <sheetFormatPr defaultColWidth="11.42578125" defaultRowHeight="15"/>
  <cols>
    <col min="1" max="1" width="18.42578125" style="4" customWidth="1"/>
    <col min="2" max="2" width="35.85546875" style="4" customWidth="1"/>
    <col min="3" max="3" width="40.28515625" customWidth="1"/>
    <col min="4" max="4" width="16.85546875" style="75"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31.5" customHeight="1">
      <c r="A1" s="261"/>
      <c r="B1" s="261"/>
      <c r="C1" s="263"/>
      <c r="D1" s="263"/>
      <c r="E1" s="263"/>
      <c r="F1" s="263"/>
      <c r="G1" s="263"/>
      <c r="H1" s="263"/>
      <c r="I1" s="263"/>
      <c r="J1" s="263"/>
      <c r="K1" s="263"/>
      <c r="L1" s="542"/>
      <c r="M1" s="543"/>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57" customHeight="1">
      <c r="A2" s="262"/>
      <c r="B2" s="262"/>
      <c r="C2" s="264"/>
      <c r="D2" s="264"/>
      <c r="E2" s="264"/>
      <c r="F2" s="264"/>
      <c r="G2" s="264"/>
      <c r="H2" s="264"/>
      <c r="I2" s="264"/>
      <c r="J2" s="264"/>
      <c r="K2" s="264"/>
      <c r="L2" s="570"/>
      <c r="M2" s="571"/>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0.9" customHeight="1">
      <c r="A3" s="404" t="s">
        <v>286</v>
      </c>
      <c r="B3" s="404"/>
      <c r="C3" s="496" t="s">
        <v>5</v>
      </c>
      <c r="D3" s="496"/>
      <c r="E3" s="496"/>
      <c r="F3" s="496"/>
      <c r="G3" s="496"/>
      <c r="H3" s="496"/>
      <c r="I3" s="496"/>
      <c r="J3" s="496"/>
      <c r="K3" s="496"/>
      <c r="L3" s="496"/>
      <c r="M3" s="496"/>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404" t="s">
        <v>287</v>
      </c>
      <c r="B4" s="404"/>
      <c r="C4" s="495" t="s">
        <v>507</v>
      </c>
      <c r="D4" s="495"/>
      <c r="E4" s="495"/>
      <c r="F4" s="495"/>
      <c r="G4" s="495"/>
      <c r="H4" s="495"/>
      <c r="I4" s="495"/>
      <c r="J4" s="495"/>
      <c r="K4" s="495"/>
      <c r="L4" s="495"/>
      <c r="M4" s="495"/>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0.9" customHeight="1">
      <c r="A5" s="404" t="s">
        <v>289</v>
      </c>
      <c r="B5" s="404"/>
      <c r="C5" s="411" t="s">
        <v>290</v>
      </c>
      <c r="D5" s="562"/>
      <c r="E5" s="562"/>
      <c r="F5" s="562"/>
      <c r="G5" s="562"/>
      <c r="H5" s="562"/>
      <c r="I5" s="562"/>
      <c r="J5" s="562"/>
      <c r="K5" s="562"/>
      <c r="L5" s="562"/>
      <c r="M5" s="563"/>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57" t="s">
        <v>508</v>
      </c>
      <c r="B6" s="558"/>
      <c r="C6" s="559"/>
      <c r="D6" s="560" t="s">
        <v>509</v>
      </c>
      <c r="E6" s="560"/>
      <c r="F6" s="560"/>
      <c r="G6" s="561" t="s">
        <v>510</v>
      </c>
      <c r="H6" s="552" t="s">
        <v>511</v>
      </c>
      <c r="I6" s="554" t="s">
        <v>512</v>
      </c>
      <c r="J6" s="555"/>
      <c r="K6" s="554" t="s">
        <v>513</v>
      </c>
      <c r="L6" s="555"/>
      <c r="M6" s="556" t="s">
        <v>514</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41</v>
      </c>
      <c r="B7" s="27" t="s">
        <v>228</v>
      </c>
      <c r="C7" s="27" t="s">
        <v>230</v>
      </c>
      <c r="D7" s="20" t="s">
        <v>240</v>
      </c>
      <c r="E7" s="20" t="s">
        <v>515</v>
      </c>
      <c r="F7" s="20" t="s">
        <v>516</v>
      </c>
      <c r="G7" s="561"/>
      <c r="H7" s="553"/>
      <c r="I7" s="21" t="s">
        <v>517</v>
      </c>
      <c r="J7" s="21" t="s">
        <v>518</v>
      </c>
      <c r="K7" s="21" t="s">
        <v>519</v>
      </c>
      <c r="L7" s="21" t="s">
        <v>520</v>
      </c>
      <c r="M7" s="556"/>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44"/>
      <c r="B8" s="545"/>
      <c r="C8" s="545"/>
      <c r="D8" s="545"/>
      <c r="E8" s="545"/>
      <c r="F8" s="545"/>
      <c r="G8" s="545"/>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46">
        <f>'7- Mapa Final'!A10</f>
        <v>1</v>
      </c>
      <c r="B9" s="538" t="str">
        <f>'7- Mapa Final'!B10</f>
        <v xml:space="preserve">Incumplimiento de los requisitos legales del SG-SST </v>
      </c>
      <c r="C9" s="538" t="str">
        <f>'7- Mapa Final'!C10</f>
        <v>No implementar dentro de los tiempos legales el SSST o implementarlo en forma parcial</v>
      </c>
      <c r="D9" s="539" t="str">
        <f>'7- Mapa Final'!J10</f>
        <v>Muy Baja - 1</v>
      </c>
      <c r="E9" s="540" t="str">
        <f>'7- Mapa Final'!K10</f>
        <v>Leve - 1</v>
      </c>
      <c r="F9" s="549" t="str">
        <f>'7- Mapa Final'!M10</f>
        <v>Bajo - 1</v>
      </c>
      <c r="G9" s="376" t="s">
        <v>402</v>
      </c>
      <c r="H9" s="550" t="s">
        <v>531</v>
      </c>
      <c r="I9" s="551"/>
      <c r="J9" s="551" t="s">
        <v>522</v>
      </c>
      <c r="K9" s="547">
        <v>45454</v>
      </c>
      <c r="L9" s="547">
        <v>45456</v>
      </c>
      <c r="M9" s="548" t="s">
        <v>532</v>
      </c>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31"/>
      <c r="B10" s="532"/>
      <c r="C10" s="532"/>
      <c r="D10" s="535"/>
      <c r="E10" s="537"/>
      <c r="F10" s="528"/>
      <c r="G10" s="377"/>
      <c r="H10" s="529"/>
      <c r="I10" s="530"/>
      <c r="J10" s="530"/>
      <c r="K10" s="530"/>
      <c r="L10" s="530"/>
      <c r="M10" s="527"/>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31"/>
      <c r="B11" s="532"/>
      <c r="C11" s="532"/>
      <c r="D11" s="535"/>
      <c r="E11" s="537"/>
      <c r="F11" s="528"/>
      <c r="G11" s="377"/>
      <c r="H11" s="529"/>
      <c r="I11" s="530"/>
      <c r="J11" s="530"/>
      <c r="K11" s="530"/>
      <c r="L11" s="530"/>
      <c r="M11" s="527"/>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31"/>
      <c r="B12" s="532"/>
      <c r="C12" s="532"/>
      <c r="D12" s="535"/>
      <c r="E12" s="537"/>
      <c r="F12" s="528"/>
      <c r="G12" s="377"/>
      <c r="H12" s="529"/>
      <c r="I12" s="530"/>
      <c r="J12" s="530"/>
      <c r="K12" s="530"/>
      <c r="L12" s="530"/>
      <c r="M12" s="527"/>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31"/>
      <c r="B13" s="532"/>
      <c r="C13" s="532"/>
      <c r="D13" s="535"/>
      <c r="E13" s="537"/>
      <c r="F13" s="528"/>
      <c r="G13" s="377"/>
      <c r="H13" s="529"/>
      <c r="I13" s="530"/>
      <c r="J13" s="530"/>
      <c r="K13" s="530"/>
      <c r="L13" s="530"/>
      <c r="M13" s="527"/>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31"/>
      <c r="B14" s="532"/>
      <c r="C14" s="532"/>
      <c r="D14" s="535"/>
      <c r="E14" s="537"/>
      <c r="F14" s="528"/>
      <c r="G14" s="377"/>
      <c r="H14" s="529"/>
      <c r="I14" s="530"/>
      <c r="J14" s="530"/>
      <c r="K14" s="530"/>
      <c r="L14" s="530"/>
      <c r="M14" s="527"/>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31"/>
      <c r="B15" s="532"/>
      <c r="C15" s="532"/>
      <c r="D15" s="535"/>
      <c r="E15" s="537"/>
      <c r="F15" s="528"/>
      <c r="G15" s="377"/>
      <c r="H15" s="529"/>
      <c r="I15" s="530"/>
      <c r="J15" s="530"/>
      <c r="K15" s="530"/>
      <c r="L15" s="530"/>
      <c r="M15" s="527"/>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31"/>
      <c r="B16" s="532"/>
      <c r="C16" s="532"/>
      <c r="D16" s="535"/>
      <c r="E16" s="537"/>
      <c r="F16" s="528"/>
      <c r="G16" s="377"/>
      <c r="H16" s="529"/>
      <c r="I16" s="530"/>
      <c r="J16" s="530"/>
      <c r="K16" s="530"/>
      <c r="L16" s="530"/>
      <c r="M16" s="527"/>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31"/>
      <c r="B17" s="532"/>
      <c r="C17" s="532"/>
      <c r="D17" s="535"/>
      <c r="E17" s="537"/>
      <c r="F17" s="528"/>
      <c r="G17" s="377"/>
      <c r="H17" s="529"/>
      <c r="I17" s="530"/>
      <c r="J17" s="530"/>
      <c r="K17" s="530"/>
      <c r="L17" s="530"/>
      <c r="M17" s="527"/>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c r="A18" s="531"/>
      <c r="B18" s="532"/>
      <c r="C18" s="532"/>
      <c r="D18" s="535"/>
      <c r="E18" s="537"/>
      <c r="F18" s="528"/>
      <c r="G18" s="377"/>
      <c r="H18" s="529"/>
      <c r="I18" s="530"/>
      <c r="J18" s="530"/>
      <c r="K18" s="530"/>
      <c r="L18" s="530"/>
      <c r="M18" s="527"/>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546">
        <f>'7- Mapa Final'!A20</f>
        <v>2</v>
      </c>
      <c r="B19" s="538" t="str">
        <f>'7- Mapa Final'!B20</f>
        <v>Incumplimiento Plan Trabajo de SG-SST</v>
      </c>
      <c r="C19" s="538" t="str">
        <f>'7- Mapa Final'!C20</f>
        <v>Posibilidad de incumplimiento de las metas establecidas por omisión en la ejecución de actividades del plan anual de SST.</v>
      </c>
      <c r="D19" s="539" t="str">
        <f>'7- Mapa Final'!J20</f>
        <v>Muy Baja - 1</v>
      </c>
      <c r="E19" s="540" t="str">
        <f>'7- Mapa Final'!K20</f>
        <v>Leve - 1</v>
      </c>
      <c r="F19" s="549" t="str">
        <f>'7- Mapa Final'!M20</f>
        <v>Bajo - 1</v>
      </c>
      <c r="G19" s="376" t="s">
        <v>402</v>
      </c>
      <c r="H19" s="568" t="s">
        <v>524</v>
      </c>
      <c r="I19" s="551"/>
      <c r="J19" s="551" t="s">
        <v>522</v>
      </c>
      <c r="K19" s="547">
        <v>45383</v>
      </c>
      <c r="L19" s="547">
        <v>45473</v>
      </c>
      <c r="M19" s="548" t="s">
        <v>533</v>
      </c>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31"/>
      <c r="B20" s="532"/>
      <c r="C20" s="532"/>
      <c r="D20" s="535"/>
      <c r="E20" s="537"/>
      <c r="F20" s="528"/>
      <c r="G20" s="377"/>
      <c r="H20" s="569"/>
      <c r="I20" s="530"/>
      <c r="J20" s="530"/>
      <c r="K20" s="530"/>
      <c r="L20" s="530"/>
      <c r="M20" s="527"/>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31"/>
      <c r="B21" s="532"/>
      <c r="C21" s="532"/>
      <c r="D21" s="535"/>
      <c r="E21" s="537"/>
      <c r="F21" s="528"/>
      <c r="G21" s="377"/>
      <c r="H21" s="569"/>
      <c r="I21" s="530"/>
      <c r="J21" s="530"/>
      <c r="K21" s="530"/>
      <c r="L21" s="530"/>
      <c r="M21" s="527"/>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31"/>
      <c r="B22" s="532"/>
      <c r="C22" s="532"/>
      <c r="D22" s="535"/>
      <c r="E22" s="537"/>
      <c r="F22" s="528"/>
      <c r="G22" s="377"/>
      <c r="H22" s="569"/>
      <c r="I22" s="530"/>
      <c r="J22" s="530"/>
      <c r="K22" s="530"/>
      <c r="L22" s="530"/>
      <c r="M22" s="527"/>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31"/>
      <c r="B23" s="532"/>
      <c r="C23" s="532"/>
      <c r="D23" s="535"/>
      <c r="E23" s="537"/>
      <c r="F23" s="528"/>
      <c r="G23" s="377"/>
      <c r="H23" s="569"/>
      <c r="I23" s="530"/>
      <c r="J23" s="530"/>
      <c r="K23" s="530"/>
      <c r="L23" s="530"/>
      <c r="M23" s="527"/>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31"/>
      <c r="B24" s="532"/>
      <c r="C24" s="532"/>
      <c r="D24" s="535"/>
      <c r="E24" s="537"/>
      <c r="F24" s="528"/>
      <c r="G24" s="377"/>
      <c r="H24" s="569"/>
      <c r="I24" s="530"/>
      <c r="J24" s="530"/>
      <c r="K24" s="530"/>
      <c r="L24" s="530"/>
      <c r="M24" s="527"/>
      <c r="N24" s="26"/>
      <c r="O24" s="26"/>
    </row>
    <row r="25" spans="1:169">
      <c r="A25" s="531"/>
      <c r="B25" s="532"/>
      <c r="C25" s="532"/>
      <c r="D25" s="535"/>
      <c r="E25" s="537"/>
      <c r="F25" s="528"/>
      <c r="G25" s="377"/>
      <c r="H25" s="569"/>
      <c r="I25" s="530"/>
      <c r="J25" s="530"/>
      <c r="K25" s="530"/>
      <c r="L25" s="530"/>
      <c r="M25" s="527"/>
      <c r="N25" s="26"/>
      <c r="O25" s="26"/>
    </row>
    <row r="26" spans="1:169">
      <c r="A26" s="531"/>
      <c r="B26" s="532"/>
      <c r="C26" s="532"/>
      <c r="D26" s="535"/>
      <c r="E26" s="537"/>
      <c r="F26" s="528"/>
      <c r="G26" s="377"/>
      <c r="H26" s="569"/>
      <c r="I26" s="530"/>
      <c r="J26" s="530"/>
      <c r="K26" s="530"/>
      <c r="L26" s="530"/>
      <c r="M26" s="527"/>
      <c r="N26" s="26"/>
      <c r="O26" s="26"/>
    </row>
    <row r="27" spans="1:169">
      <c r="A27" s="531"/>
      <c r="B27" s="532"/>
      <c r="C27" s="532"/>
      <c r="D27" s="535"/>
      <c r="E27" s="537"/>
      <c r="F27" s="528"/>
      <c r="G27" s="377"/>
      <c r="H27" s="569"/>
      <c r="I27" s="530"/>
      <c r="J27" s="530"/>
      <c r="K27" s="530"/>
      <c r="L27" s="530"/>
      <c r="M27" s="527"/>
      <c r="N27" s="26"/>
      <c r="O27" s="26"/>
    </row>
    <row r="28" spans="1:169">
      <c r="A28" s="531"/>
      <c r="B28" s="532"/>
      <c r="C28" s="532"/>
      <c r="D28" s="535"/>
      <c r="E28" s="537"/>
      <c r="F28" s="528"/>
      <c r="G28" s="377"/>
      <c r="H28" s="569"/>
      <c r="I28" s="530"/>
      <c r="J28" s="530"/>
      <c r="K28" s="530"/>
      <c r="L28" s="530"/>
      <c r="M28" s="527"/>
      <c r="N28" s="26"/>
      <c r="O28" s="26"/>
    </row>
    <row r="29" spans="1:169" s="18" customFormat="1" ht="12.75" customHeight="1">
      <c r="A29" s="546">
        <f>'7- Mapa Final'!A30</f>
        <v>3</v>
      </c>
      <c r="B29" s="538" t="str">
        <f>'7- Mapa Final'!B30</f>
        <v xml:space="preserve">Aumento de Accidentes de trabajo y enfermedades laborales o salud pública </v>
      </c>
      <c r="C29" s="538"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39" t="str">
        <f>'7- Mapa Final'!J30</f>
        <v>Muy Baja - 1</v>
      </c>
      <c r="E29" s="540" t="str">
        <f>'7- Mapa Final'!K30</f>
        <v>Leve - 1</v>
      </c>
      <c r="F29" s="549" t="str">
        <f>'7- Mapa Final'!M30</f>
        <v>Bajo - 1</v>
      </c>
      <c r="G29" s="376" t="s">
        <v>402</v>
      </c>
      <c r="H29" s="566" t="s">
        <v>534</v>
      </c>
      <c r="I29" s="551"/>
      <c r="J29" s="551" t="s">
        <v>522</v>
      </c>
      <c r="K29" s="547">
        <v>45383</v>
      </c>
      <c r="L29" s="547">
        <v>45473</v>
      </c>
      <c r="M29" s="548" t="s">
        <v>535</v>
      </c>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42" customHeight="1">
      <c r="A30" s="531"/>
      <c r="B30" s="532"/>
      <c r="C30" s="532"/>
      <c r="D30" s="535"/>
      <c r="E30" s="537"/>
      <c r="F30" s="528"/>
      <c r="G30" s="377"/>
      <c r="H30" s="567"/>
      <c r="I30" s="530"/>
      <c r="J30" s="530"/>
      <c r="K30" s="530"/>
      <c r="L30" s="530"/>
      <c r="M30" s="527"/>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531"/>
      <c r="B31" s="532"/>
      <c r="C31" s="532"/>
      <c r="D31" s="535"/>
      <c r="E31" s="537"/>
      <c r="F31" s="528"/>
      <c r="G31" s="377"/>
      <c r="H31" s="567"/>
      <c r="I31" s="530"/>
      <c r="J31" s="530"/>
      <c r="K31" s="530"/>
      <c r="L31" s="530"/>
      <c r="M31" s="527"/>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531"/>
      <c r="B32" s="532"/>
      <c r="C32" s="532"/>
      <c r="D32" s="535"/>
      <c r="E32" s="537"/>
      <c r="F32" s="528"/>
      <c r="G32" s="377"/>
      <c r="H32" s="567"/>
      <c r="I32" s="530"/>
      <c r="J32" s="530"/>
      <c r="K32" s="530"/>
      <c r="L32" s="530"/>
      <c r="M32" s="527"/>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31"/>
      <c r="B33" s="532"/>
      <c r="C33" s="532"/>
      <c r="D33" s="535"/>
      <c r="E33" s="537"/>
      <c r="F33" s="528"/>
      <c r="G33" s="377"/>
      <c r="H33" s="567"/>
      <c r="I33" s="530"/>
      <c r="J33" s="530"/>
      <c r="K33" s="530"/>
      <c r="L33" s="530"/>
      <c r="M33" s="527"/>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31"/>
      <c r="B34" s="532"/>
      <c r="C34" s="532"/>
      <c r="D34" s="535"/>
      <c r="E34" s="537"/>
      <c r="F34" s="528"/>
      <c r="G34" s="377"/>
      <c r="H34" s="567"/>
      <c r="I34" s="530"/>
      <c r="J34" s="530"/>
      <c r="K34" s="530"/>
      <c r="L34" s="530"/>
      <c r="M34" s="527"/>
      <c r="N34" s="26"/>
      <c r="O34" s="26"/>
    </row>
    <row r="35" spans="1:169">
      <c r="A35" s="531"/>
      <c r="B35" s="532"/>
      <c r="C35" s="532"/>
      <c r="D35" s="535"/>
      <c r="E35" s="537"/>
      <c r="F35" s="528"/>
      <c r="G35" s="377"/>
      <c r="H35" s="567"/>
      <c r="I35" s="530"/>
      <c r="J35" s="530"/>
      <c r="K35" s="530"/>
      <c r="L35" s="530"/>
      <c r="M35" s="527"/>
      <c r="N35" s="26"/>
      <c r="O35" s="26"/>
    </row>
    <row r="36" spans="1:169">
      <c r="A36" s="531"/>
      <c r="B36" s="532"/>
      <c r="C36" s="532"/>
      <c r="D36" s="535"/>
      <c r="E36" s="537"/>
      <c r="F36" s="528"/>
      <c r="G36" s="377"/>
      <c r="H36" s="567"/>
      <c r="I36" s="530"/>
      <c r="J36" s="530"/>
      <c r="K36" s="530"/>
      <c r="L36" s="530"/>
      <c r="M36" s="527"/>
      <c r="N36" s="26"/>
      <c r="O36" s="26"/>
    </row>
    <row r="37" spans="1:169">
      <c r="A37" s="531"/>
      <c r="B37" s="532"/>
      <c r="C37" s="532"/>
      <c r="D37" s="535"/>
      <c r="E37" s="537"/>
      <c r="F37" s="528"/>
      <c r="G37" s="377"/>
      <c r="H37" s="567"/>
      <c r="I37" s="530"/>
      <c r="J37" s="530"/>
      <c r="K37" s="530"/>
      <c r="L37" s="530"/>
      <c r="M37" s="527"/>
      <c r="N37" s="26"/>
      <c r="O37" s="26"/>
    </row>
    <row r="38" spans="1:169">
      <c r="A38" s="531"/>
      <c r="B38" s="532"/>
      <c r="C38" s="532"/>
      <c r="D38" s="535"/>
      <c r="E38" s="537"/>
      <c r="F38" s="528"/>
      <c r="G38" s="377"/>
      <c r="H38" s="567"/>
      <c r="I38" s="530"/>
      <c r="J38" s="530"/>
      <c r="K38" s="530"/>
      <c r="L38" s="530"/>
      <c r="M38" s="527"/>
      <c r="N38" s="26"/>
      <c r="O38" s="26"/>
    </row>
    <row r="39" spans="1:169" s="18" customFormat="1" ht="12.75" customHeight="1">
      <c r="A39" s="546">
        <f>'7- Mapa Final'!A40</f>
        <v>4</v>
      </c>
      <c r="B39" s="538" t="str">
        <f>'7- Mapa Final'!B40</f>
        <v>Recibir dádivas o beneficios a nombre propio o de terceros para  desviar recursos, no presentar o presentar reportes con información no veraz</v>
      </c>
      <c r="C39" s="538" t="str">
        <f>'7- Mapa Final'!C40</f>
        <v xml:space="preserve">Se favorece indebidamente a un servidor judicial a través de la validación del  reporte de accidentes de trabajo ante la Administradora de Riesgos Laborales </v>
      </c>
      <c r="D39" s="539" t="str">
        <f>'7- Mapa Final'!J40</f>
        <v>Muy Baja - 1</v>
      </c>
      <c r="E39" s="540" t="str">
        <f>'7- Mapa Final'!K40</f>
        <v>Menor - 2</v>
      </c>
      <c r="F39" s="549" t="str">
        <f>'7- Mapa Final'!M40</f>
        <v>Bajo - 2</v>
      </c>
      <c r="G39" s="376" t="s">
        <v>402</v>
      </c>
      <c r="H39" s="550" t="s">
        <v>536</v>
      </c>
      <c r="I39" s="551"/>
      <c r="J39" s="551" t="s">
        <v>522</v>
      </c>
      <c r="K39" s="547">
        <v>45383</v>
      </c>
      <c r="L39" s="547">
        <v>45473</v>
      </c>
      <c r="M39" s="548" t="s">
        <v>537</v>
      </c>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531"/>
      <c r="B40" s="532"/>
      <c r="C40" s="532"/>
      <c r="D40" s="535"/>
      <c r="E40" s="537"/>
      <c r="F40" s="528"/>
      <c r="G40" s="377"/>
      <c r="H40" s="530"/>
      <c r="I40" s="530"/>
      <c r="J40" s="530"/>
      <c r="K40" s="530"/>
      <c r="L40" s="530"/>
      <c r="M40" s="527"/>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531"/>
      <c r="B41" s="532"/>
      <c r="C41" s="532"/>
      <c r="D41" s="535"/>
      <c r="E41" s="537"/>
      <c r="F41" s="528"/>
      <c r="G41" s="377"/>
      <c r="H41" s="530"/>
      <c r="I41" s="530"/>
      <c r="J41" s="530"/>
      <c r="K41" s="530"/>
      <c r="L41" s="530"/>
      <c r="M41" s="527"/>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531"/>
      <c r="B42" s="532"/>
      <c r="C42" s="532"/>
      <c r="D42" s="535"/>
      <c r="E42" s="537"/>
      <c r="F42" s="528"/>
      <c r="G42" s="377"/>
      <c r="H42" s="530"/>
      <c r="I42" s="530"/>
      <c r="J42" s="530"/>
      <c r="K42" s="530"/>
      <c r="L42" s="530"/>
      <c r="M42" s="527"/>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31"/>
      <c r="B43" s="532"/>
      <c r="C43" s="532"/>
      <c r="D43" s="535"/>
      <c r="E43" s="537"/>
      <c r="F43" s="528"/>
      <c r="G43" s="377"/>
      <c r="H43" s="530"/>
      <c r="I43" s="530"/>
      <c r="J43" s="530"/>
      <c r="K43" s="530"/>
      <c r="L43" s="530"/>
      <c r="M43" s="527"/>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31"/>
      <c r="B44" s="532"/>
      <c r="C44" s="532"/>
      <c r="D44" s="535"/>
      <c r="E44" s="537"/>
      <c r="F44" s="528"/>
      <c r="G44" s="377"/>
      <c r="H44" s="530"/>
      <c r="I44" s="530"/>
      <c r="J44" s="530"/>
      <c r="K44" s="530"/>
      <c r="L44" s="530"/>
      <c r="M44" s="527"/>
      <c r="N44" s="26"/>
      <c r="O44" s="26"/>
    </row>
    <row r="45" spans="1:169">
      <c r="A45" s="531"/>
      <c r="B45" s="532"/>
      <c r="C45" s="532"/>
      <c r="D45" s="535"/>
      <c r="E45" s="537"/>
      <c r="F45" s="528"/>
      <c r="G45" s="377"/>
      <c r="H45" s="530"/>
      <c r="I45" s="530"/>
      <c r="J45" s="530"/>
      <c r="K45" s="530"/>
      <c r="L45" s="530"/>
      <c r="M45" s="527"/>
      <c r="N45" s="26"/>
      <c r="O45" s="26"/>
    </row>
    <row r="46" spans="1:169">
      <c r="A46" s="531"/>
      <c r="B46" s="532"/>
      <c r="C46" s="532"/>
      <c r="D46" s="535"/>
      <c r="E46" s="537"/>
      <c r="F46" s="528"/>
      <c r="G46" s="377"/>
      <c r="H46" s="530"/>
      <c r="I46" s="530"/>
      <c r="J46" s="530"/>
      <c r="K46" s="530"/>
      <c r="L46" s="530"/>
      <c r="M46" s="527"/>
      <c r="N46" s="26"/>
      <c r="O46" s="26"/>
    </row>
    <row r="47" spans="1:169">
      <c r="A47" s="531"/>
      <c r="B47" s="532"/>
      <c r="C47" s="532"/>
      <c r="D47" s="535"/>
      <c r="E47" s="537"/>
      <c r="F47" s="528"/>
      <c r="G47" s="377"/>
      <c r="H47" s="530"/>
      <c r="I47" s="530"/>
      <c r="J47" s="530"/>
      <c r="K47" s="530"/>
      <c r="L47" s="530"/>
      <c r="M47" s="527"/>
      <c r="N47" s="26"/>
      <c r="O47" s="26"/>
    </row>
    <row r="48" spans="1:169">
      <c r="A48" s="531"/>
      <c r="B48" s="532"/>
      <c r="C48" s="532"/>
      <c r="D48" s="535"/>
      <c r="E48" s="537"/>
      <c r="F48" s="528"/>
      <c r="G48" s="377"/>
      <c r="H48" s="530"/>
      <c r="I48" s="530"/>
      <c r="J48" s="530"/>
      <c r="K48" s="530"/>
      <c r="L48" s="530"/>
      <c r="M48" s="527"/>
      <c r="N48" s="26"/>
      <c r="O48" s="26"/>
    </row>
    <row r="49" spans="1:169" s="18" customFormat="1" ht="12.75" customHeight="1">
      <c r="A49" s="546">
        <f>'7- Mapa Final'!A50</f>
        <v>5</v>
      </c>
      <c r="B49" s="538"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38" t="str">
        <f>'7- Mapa Final'!C50</f>
        <v>Cuando  se direccionan los requisitos habilitanes y/o técnicos para favorecer  indebidamente  a ciertos proponentes</v>
      </c>
      <c r="D49" s="539" t="str">
        <f>'7- Mapa Final'!J50</f>
        <v>Muy Baja - 1</v>
      </c>
      <c r="E49" s="540" t="str">
        <f>'7- Mapa Final'!K50</f>
        <v>Menor - 2</v>
      </c>
      <c r="F49" s="549" t="str">
        <f>'7- Mapa Final'!M50</f>
        <v>Bajo - 2</v>
      </c>
      <c r="G49" s="376" t="s">
        <v>402</v>
      </c>
      <c r="H49" s="550" t="s">
        <v>538</v>
      </c>
      <c r="I49" s="551"/>
      <c r="J49" s="551" t="s">
        <v>522</v>
      </c>
      <c r="K49" s="547">
        <v>45383</v>
      </c>
      <c r="L49" s="547">
        <v>45473</v>
      </c>
      <c r="M49" s="548" t="s">
        <v>537</v>
      </c>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531"/>
      <c r="B50" s="532"/>
      <c r="C50" s="532"/>
      <c r="D50" s="535"/>
      <c r="E50" s="537"/>
      <c r="F50" s="528"/>
      <c r="G50" s="377"/>
      <c r="H50" s="529"/>
      <c r="I50" s="530"/>
      <c r="J50" s="530"/>
      <c r="K50" s="530"/>
      <c r="L50" s="530"/>
      <c r="M50" s="527"/>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531"/>
      <c r="B51" s="532"/>
      <c r="C51" s="532"/>
      <c r="D51" s="535"/>
      <c r="E51" s="537"/>
      <c r="F51" s="528"/>
      <c r="G51" s="377"/>
      <c r="H51" s="529"/>
      <c r="I51" s="530"/>
      <c r="J51" s="530"/>
      <c r="K51" s="530"/>
      <c r="L51" s="530"/>
      <c r="M51" s="527"/>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531"/>
      <c r="B52" s="532"/>
      <c r="C52" s="532"/>
      <c r="D52" s="535"/>
      <c r="E52" s="537"/>
      <c r="F52" s="528"/>
      <c r="G52" s="377"/>
      <c r="H52" s="529"/>
      <c r="I52" s="530"/>
      <c r="J52" s="530"/>
      <c r="K52" s="530"/>
      <c r="L52" s="530"/>
      <c r="M52" s="527"/>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31"/>
      <c r="B53" s="532"/>
      <c r="C53" s="532"/>
      <c r="D53" s="535"/>
      <c r="E53" s="537"/>
      <c r="F53" s="528"/>
      <c r="G53" s="377"/>
      <c r="H53" s="529"/>
      <c r="I53" s="530"/>
      <c r="J53" s="530"/>
      <c r="K53" s="530"/>
      <c r="L53" s="530"/>
      <c r="M53" s="527"/>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31"/>
      <c r="B54" s="532"/>
      <c r="C54" s="532"/>
      <c r="D54" s="535"/>
      <c r="E54" s="537"/>
      <c r="F54" s="528"/>
      <c r="G54" s="377"/>
      <c r="H54" s="529"/>
      <c r="I54" s="530"/>
      <c r="J54" s="530"/>
      <c r="K54" s="530"/>
      <c r="L54" s="530"/>
      <c r="M54" s="527"/>
      <c r="N54" s="26"/>
      <c r="O54" s="26"/>
    </row>
    <row r="55" spans="1:169">
      <c r="A55" s="531"/>
      <c r="B55" s="532"/>
      <c r="C55" s="532"/>
      <c r="D55" s="535"/>
      <c r="E55" s="537"/>
      <c r="F55" s="528"/>
      <c r="G55" s="377"/>
      <c r="H55" s="529"/>
      <c r="I55" s="530"/>
      <c r="J55" s="530"/>
      <c r="K55" s="530"/>
      <c r="L55" s="530"/>
      <c r="M55" s="527"/>
      <c r="N55" s="26"/>
      <c r="O55" s="26"/>
    </row>
    <row r="56" spans="1:169">
      <c r="A56" s="531"/>
      <c r="B56" s="532"/>
      <c r="C56" s="532"/>
      <c r="D56" s="535"/>
      <c r="E56" s="537"/>
      <c r="F56" s="528"/>
      <c r="G56" s="377"/>
      <c r="H56" s="529"/>
      <c r="I56" s="530"/>
      <c r="J56" s="530"/>
      <c r="K56" s="530"/>
      <c r="L56" s="530"/>
      <c r="M56" s="527"/>
      <c r="N56" s="26"/>
      <c r="O56" s="26"/>
    </row>
    <row r="57" spans="1:169">
      <c r="A57" s="531"/>
      <c r="B57" s="532"/>
      <c r="C57" s="532"/>
      <c r="D57" s="535"/>
      <c r="E57" s="537"/>
      <c r="F57" s="528"/>
      <c r="G57" s="377"/>
      <c r="H57" s="529"/>
      <c r="I57" s="530"/>
      <c r="J57" s="530"/>
      <c r="K57" s="530"/>
      <c r="L57" s="530"/>
      <c r="M57" s="527"/>
      <c r="N57" s="26"/>
      <c r="O57" s="26"/>
    </row>
    <row r="58" spans="1:169">
      <c r="A58" s="531"/>
      <c r="B58" s="532"/>
      <c r="C58" s="532"/>
      <c r="D58" s="535"/>
      <c r="E58" s="537"/>
      <c r="F58" s="528"/>
      <c r="G58" s="377"/>
      <c r="H58" s="529"/>
      <c r="I58" s="530"/>
      <c r="J58" s="530"/>
      <c r="K58" s="530"/>
      <c r="L58" s="530"/>
      <c r="M58" s="527"/>
      <c r="N58" s="26"/>
      <c r="O58" s="26"/>
    </row>
    <row r="59" spans="1:169" s="18" customFormat="1" ht="12.75" customHeight="1">
      <c r="A59" s="546" t="e">
        <f>'7- Mapa Final'!#REF!</f>
        <v>#REF!</v>
      </c>
      <c r="B59" s="538" t="e">
        <f>'7- Mapa Final'!#REF!</f>
        <v>#REF!</v>
      </c>
      <c r="C59" s="538" t="e">
        <f>'7- Mapa Final'!#REF!</f>
        <v>#REF!</v>
      </c>
      <c r="D59" s="539" t="e">
        <f>'7- Mapa Final'!#REF!</f>
        <v>#REF!</v>
      </c>
      <c r="E59" s="540" t="e">
        <f>'7- Mapa Final'!#REF!</f>
        <v>#REF!</v>
      </c>
      <c r="F59" s="549" t="e">
        <f>'7- Mapa Final'!#REF!</f>
        <v>#REF!</v>
      </c>
      <c r="G59" s="376"/>
      <c r="H59" s="551"/>
      <c r="I59" s="551"/>
      <c r="J59" s="551"/>
      <c r="K59" s="551"/>
      <c r="L59" s="551"/>
      <c r="M59" s="564"/>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531"/>
      <c r="B60" s="532"/>
      <c r="C60" s="532"/>
      <c r="D60" s="535"/>
      <c r="E60" s="537"/>
      <c r="F60" s="528"/>
      <c r="G60" s="377"/>
      <c r="H60" s="530"/>
      <c r="I60" s="530"/>
      <c r="J60" s="530"/>
      <c r="K60" s="530"/>
      <c r="L60" s="530"/>
      <c r="M60" s="565"/>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531"/>
      <c r="B61" s="532"/>
      <c r="C61" s="532"/>
      <c r="D61" s="535"/>
      <c r="E61" s="537"/>
      <c r="F61" s="528"/>
      <c r="G61" s="377"/>
      <c r="H61" s="530"/>
      <c r="I61" s="530"/>
      <c r="J61" s="530"/>
      <c r="K61" s="530"/>
      <c r="L61" s="530"/>
      <c r="M61" s="565"/>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531"/>
      <c r="B62" s="532"/>
      <c r="C62" s="532"/>
      <c r="D62" s="535"/>
      <c r="E62" s="537"/>
      <c r="F62" s="528"/>
      <c r="G62" s="377"/>
      <c r="H62" s="530"/>
      <c r="I62" s="530"/>
      <c r="J62" s="530"/>
      <c r="K62" s="530"/>
      <c r="L62" s="530"/>
      <c r="M62" s="565"/>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531"/>
      <c r="B63" s="532"/>
      <c r="C63" s="532"/>
      <c r="D63" s="535"/>
      <c r="E63" s="537"/>
      <c r="F63" s="528"/>
      <c r="G63" s="377"/>
      <c r="H63" s="530"/>
      <c r="I63" s="530"/>
      <c r="J63" s="530"/>
      <c r="K63" s="530"/>
      <c r="L63" s="530"/>
      <c r="M63" s="565"/>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531"/>
      <c r="B64" s="532"/>
      <c r="C64" s="532"/>
      <c r="D64" s="535"/>
      <c r="E64" s="537"/>
      <c r="F64" s="528"/>
      <c r="G64" s="377"/>
      <c r="H64" s="530"/>
      <c r="I64" s="530"/>
      <c r="J64" s="530"/>
      <c r="K64" s="530"/>
      <c r="L64" s="530"/>
      <c r="M64" s="565"/>
      <c r="N64" s="26"/>
      <c r="O64" s="26"/>
    </row>
    <row r="65" spans="1:15">
      <c r="A65" s="531"/>
      <c r="B65" s="532"/>
      <c r="C65" s="532"/>
      <c r="D65" s="535"/>
      <c r="E65" s="537"/>
      <c r="F65" s="528"/>
      <c r="G65" s="377"/>
      <c r="H65" s="530"/>
      <c r="I65" s="530"/>
      <c r="J65" s="530"/>
      <c r="K65" s="530"/>
      <c r="L65" s="530"/>
      <c r="M65" s="565"/>
      <c r="N65" s="26"/>
      <c r="O65" s="26"/>
    </row>
    <row r="66" spans="1:15">
      <c r="A66" s="531"/>
      <c r="B66" s="532"/>
      <c r="C66" s="532"/>
      <c r="D66" s="535"/>
      <c r="E66" s="537"/>
      <c r="F66" s="528"/>
      <c r="G66" s="377"/>
      <c r="H66" s="530"/>
      <c r="I66" s="530"/>
      <c r="J66" s="530"/>
      <c r="K66" s="530"/>
      <c r="L66" s="530"/>
      <c r="M66" s="565"/>
      <c r="N66" s="26"/>
      <c r="O66" s="26"/>
    </row>
    <row r="67" spans="1:15">
      <c r="A67" s="531"/>
      <c r="B67" s="532"/>
      <c r="C67" s="532"/>
      <c r="D67" s="535"/>
      <c r="E67" s="537"/>
      <c r="F67" s="528"/>
      <c r="G67" s="377"/>
      <c r="H67" s="530"/>
      <c r="I67" s="530"/>
      <c r="J67" s="530"/>
      <c r="K67" s="530"/>
      <c r="L67" s="530"/>
      <c r="M67" s="565"/>
      <c r="N67" s="26"/>
      <c r="O67" s="26"/>
    </row>
    <row r="68" spans="1:15">
      <c r="A68" s="531"/>
      <c r="B68" s="532"/>
      <c r="C68" s="532"/>
      <c r="D68" s="535"/>
      <c r="E68" s="537"/>
      <c r="F68" s="528"/>
      <c r="G68" s="377"/>
      <c r="H68" s="530"/>
      <c r="I68" s="530"/>
      <c r="J68" s="530"/>
      <c r="K68" s="530"/>
      <c r="L68" s="530"/>
      <c r="M68" s="565"/>
      <c r="N68" s="26"/>
      <c r="O68" s="26"/>
    </row>
  </sheetData>
  <mergeCells count="93">
    <mergeCell ref="A3:B3"/>
    <mergeCell ref="C3:M3"/>
    <mergeCell ref="A4:B4"/>
    <mergeCell ref="C4:M4"/>
    <mergeCell ref="A5:B5"/>
    <mergeCell ref="C5:M5"/>
    <mergeCell ref="A6:C6"/>
    <mergeCell ref="D6:F6"/>
    <mergeCell ref="G6:G7"/>
    <mergeCell ref="H6:H7"/>
    <mergeCell ref="I6:J6"/>
    <mergeCell ref="K6:L6"/>
    <mergeCell ref="M6:M7"/>
    <mergeCell ref="L1:M2"/>
    <mergeCell ref="H9:H18"/>
    <mergeCell ref="I9:I18"/>
    <mergeCell ref="J9:J18"/>
    <mergeCell ref="K9:K18"/>
    <mergeCell ref="L9:L18"/>
    <mergeCell ref="M9:M18"/>
    <mergeCell ref="A8:G8"/>
    <mergeCell ref="A9:A18"/>
    <mergeCell ref="B9:B18"/>
    <mergeCell ref="C9:C18"/>
    <mergeCell ref="D9:D18"/>
    <mergeCell ref="E9:E18"/>
    <mergeCell ref="F9:F18"/>
    <mergeCell ref="G9:G18"/>
    <mergeCell ref="A29:A38"/>
    <mergeCell ref="B29:B38"/>
    <mergeCell ref="C29:C38"/>
    <mergeCell ref="D29:D38"/>
    <mergeCell ref="E29:E38"/>
    <mergeCell ref="A19:A28"/>
    <mergeCell ref="B19:B28"/>
    <mergeCell ref="C19:C28"/>
    <mergeCell ref="D19:D28"/>
    <mergeCell ref="E19:E28"/>
    <mergeCell ref="F19:F28"/>
    <mergeCell ref="J29:J38"/>
    <mergeCell ref="K29:K38"/>
    <mergeCell ref="L29:L38"/>
    <mergeCell ref="M29:M38"/>
    <mergeCell ref="M19:M28"/>
    <mergeCell ref="F29:F38"/>
    <mergeCell ref="G29:G38"/>
    <mergeCell ref="H29:H38"/>
    <mergeCell ref="I29:I38"/>
    <mergeCell ref="G19:G28"/>
    <mergeCell ref="H19:H28"/>
    <mergeCell ref="I19:I28"/>
    <mergeCell ref="J19:J28"/>
    <mergeCell ref="K19:K28"/>
    <mergeCell ref="L19:L28"/>
    <mergeCell ref="A39:A48"/>
    <mergeCell ref="B39:B48"/>
    <mergeCell ref="C39:C48"/>
    <mergeCell ref="D39:D48"/>
    <mergeCell ref="E39:E48"/>
    <mergeCell ref="F39:F48"/>
    <mergeCell ref="M39:M48"/>
    <mergeCell ref="G39:G48"/>
    <mergeCell ref="H39:H48"/>
    <mergeCell ref="I39:I48"/>
    <mergeCell ref="J39:J48"/>
    <mergeCell ref="K39:K48"/>
    <mergeCell ref="L39:L48"/>
    <mergeCell ref="M49:M58"/>
    <mergeCell ref="G49:G58"/>
    <mergeCell ref="H49:H58"/>
    <mergeCell ref="I49:I58"/>
    <mergeCell ref="J49:J58"/>
    <mergeCell ref="L49:L58"/>
    <mergeCell ref="M59:M68"/>
    <mergeCell ref="G59:G68"/>
    <mergeCell ref="H59:H68"/>
    <mergeCell ref="I59:I68"/>
    <mergeCell ref="J59:J68"/>
    <mergeCell ref="K59:K68"/>
    <mergeCell ref="L59:L68"/>
    <mergeCell ref="F59:F68"/>
    <mergeCell ref="K49:K58"/>
    <mergeCell ref="A49:A58"/>
    <mergeCell ref="B49:B58"/>
    <mergeCell ref="C49:C58"/>
    <mergeCell ref="D49:D58"/>
    <mergeCell ref="E49:E58"/>
    <mergeCell ref="F49:F58"/>
    <mergeCell ref="A59:A68"/>
    <mergeCell ref="B59:B68"/>
    <mergeCell ref="C59:C68"/>
    <mergeCell ref="D59:D68"/>
    <mergeCell ref="E59:E68"/>
  </mergeCells>
  <conditionalFormatting sqref="A6:B6">
    <cfRule type="containsText" dxfId="395" priority="392" operator="containsText" text="3- Moderado">
      <formula>NOT(ISERROR(SEARCH("3- Moderado",A6)))</formula>
    </cfRule>
    <cfRule type="containsText" dxfId="394" priority="393" operator="containsText" text="6- Moderado">
      <formula>NOT(ISERROR(SEARCH("6- Moderado",A6)))</formula>
    </cfRule>
    <cfRule type="containsText" dxfId="393" priority="394" operator="containsText" text="4- Moderado">
      <formula>NOT(ISERROR(SEARCH("4- Moderado",A6)))</formula>
    </cfRule>
    <cfRule type="containsText" dxfId="392" priority="395" operator="containsText" text="3- Bajo">
      <formula>NOT(ISERROR(SEARCH("3- Bajo",A6)))</formula>
    </cfRule>
    <cfRule type="containsText" dxfId="391" priority="396" operator="containsText" text="4- Bajo">
      <formula>NOT(ISERROR(SEARCH("4- Bajo",A6)))</formula>
    </cfRule>
    <cfRule type="containsText" dxfId="390" priority="397" operator="containsText" text="1- Bajo">
      <formula>NOT(ISERROR(SEARCH("1- Bajo",A6)))</formula>
    </cfRule>
  </conditionalFormatting>
  <conditionalFormatting sqref="A9:E9">
    <cfRule type="containsText" dxfId="389" priority="386" operator="containsText" text="3- Moderado">
      <formula>NOT(ISERROR(SEARCH("3- Moderado",A9)))</formula>
    </cfRule>
    <cfRule type="containsText" dxfId="388" priority="387" operator="containsText" text="6- Moderado">
      <formula>NOT(ISERROR(SEARCH("6- Moderado",A9)))</formula>
    </cfRule>
    <cfRule type="containsText" dxfId="387" priority="388" operator="containsText" text="4- Moderado">
      <formula>NOT(ISERROR(SEARCH("4- Moderado",A9)))</formula>
    </cfRule>
    <cfRule type="containsText" dxfId="386" priority="389" operator="containsText" text="3- Bajo">
      <formula>NOT(ISERROR(SEARCH("3- Bajo",A9)))</formula>
    </cfRule>
    <cfRule type="containsText" dxfId="385" priority="390" operator="containsText" text="4- Bajo">
      <formula>NOT(ISERROR(SEARCH("4- Bajo",A9)))</formula>
    </cfRule>
    <cfRule type="containsText" dxfId="384" priority="391" operator="containsText" text="1- Bajo">
      <formula>NOT(ISERROR(SEARCH("1- Bajo",A9)))</formula>
    </cfRule>
  </conditionalFormatting>
  <conditionalFormatting sqref="C7:F7">
    <cfRule type="containsText" dxfId="383" priority="358" operator="containsText" text="3- Moderado">
      <formula>NOT(ISERROR(SEARCH("3- Moderado",C7)))</formula>
    </cfRule>
    <cfRule type="containsText" dxfId="382" priority="359" operator="containsText" text="6- Moderado">
      <formula>NOT(ISERROR(SEARCH("6- Moderado",C7)))</formula>
    </cfRule>
    <cfRule type="containsText" dxfId="381" priority="360" operator="containsText" text="4- Moderado">
      <formula>NOT(ISERROR(SEARCH("4- Moderado",C7)))</formula>
    </cfRule>
    <cfRule type="containsText" dxfId="380" priority="361" operator="containsText" text="3- Bajo">
      <formula>NOT(ISERROR(SEARCH("3- Bajo",C7)))</formula>
    </cfRule>
    <cfRule type="containsText" dxfId="379" priority="362" operator="containsText" text="4- Bajo">
      <formula>NOT(ISERROR(SEARCH("4- Bajo",C7)))</formula>
    </cfRule>
    <cfRule type="containsText" dxfId="378" priority="363" operator="containsText" text="1- Bajo">
      <formula>NOT(ISERROR(SEARCH("1- Bajo",C7)))</formula>
    </cfRule>
  </conditionalFormatting>
  <conditionalFormatting sqref="D9:D18">
    <cfRule type="containsText" dxfId="377" priority="194" operator="containsText" text="Muy Alta">
      <formula>NOT(ISERROR(SEARCH("Muy Alta",D9)))</formula>
    </cfRule>
    <cfRule type="containsText" dxfId="376" priority="195" operator="containsText" text="Alta">
      <formula>NOT(ISERROR(SEARCH("Alta",D9)))</formula>
    </cfRule>
    <cfRule type="containsText" dxfId="375" priority="196" operator="containsText" text="Baja">
      <formula>NOT(ISERROR(SEARCH("Baja",D9)))</formula>
    </cfRule>
    <cfRule type="containsText" dxfId="374" priority="197" operator="containsText" text="Muy Baja">
      <formula>NOT(ISERROR(SEARCH("Muy Baja",D9)))</formula>
    </cfRule>
    <cfRule type="containsText" dxfId="373" priority="199" operator="containsText" text="Media">
      <formula>NOT(ISERROR(SEARCH("Media",D9)))</formula>
    </cfRule>
  </conditionalFormatting>
  <conditionalFormatting sqref="E9:E18">
    <cfRule type="containsText" dxfId="372" priority="190" operator="containsText" text="Catastrófico">
      <formula>NOT(ISERROR(SEARCH("Catastrófico",E9)))</formula>
    </cfRule>
    <cfRule type="containsText" dxfId="371" priority="191" operator="containsText" text="Mayor">
      <formula>NOT(ISERROR(SEARCH("Mayor",E9)))</formula>
    </cfRule>
    <cfRule type="containsText" dxfId="370" priority="192" operator="containsText" text="Menor">
      <formula>NOT(ISERROR(SEARCH("Menor",E9)))</formula>
    </cfRule>
    <cfRule type="containsText" dxfId="369" priority="193" operator="containsText" text="Leve">
      <formula>NOT(ISERROR(SEARCH("Leve",E9)))</formula>
    </cfRule>
  </conditionalFormatting>
  <conditionalFormatting sqref="E9:F18">
    <cfRule type="containsText" dxfId="368"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367" priority="213" operator="containsText" text="Bajo">
      <formula>NOT(ISERROR(SEARCH("Bajo",F9)))</formula>
    </cfRule>
    <cfRule type="containsText" dxfId="366" priority="214" operator="containsText" text="Moderado">
      <formula>NOT(ISERROR(SEARCH("Moderado",F9)))</formula>
    </cfRule>
    <cfRule type="containsText" dxfId="365" priority="215" operator="containsText" text="Alto">
      <formula>NOT(ISERROR(SEARCH("Alto",F9)))</formula>
    </cfRule>
    <cfRule type="containsText" dxfId="364" priority="216" operator="containsText" text="Extremo">
      <formula>NOT(ISERROR(SEARCH("Extremo",F9)))</formula>
    </cfRule>
  </conditionalFormatting>
  <conditionalFormatting sqref="A19:E19">
    <cfRule type="containsText" dxfId="363" priority="183" operator="containsText" text="3- Moderado">
      <formula>NOT(ISERROR(SEARCH("3- Moderado",A19)))</formula>
    </cfRule>
    <cfRule type="containsText" dxfId="362" priority="184" operator="containsText" text="6- Moderado">
      <formula>NOT(ISERROR(SEARCH("6- Moderado",A19)))</formula>
    </cfRule>
    <cfRule type="containsText" dxfId="361" priority="185" operator="containsText" text="4- Moderado">
      <formula>NOT(ISERROR(SEARCH("4- Moderado",A19)))</formula>
    </cfRule>
    <cfRule type="containsText" dxfId="360" priority="186" operator="containsText" text="3- Bajo">
      <formula>NOT(ISERROR(SEARCH("3- Bajo",A19)))</formula>
    </cfRule>
    <cfRule type="containsText" dxfId="359" priority="187" operator="containsText" text="4- Bajo">
      <formula>NOT(ISERROR(SEARCH("4- Bajo",A19)))</formula>
    </cfRule>
    <cfRule type="containsText" dxfId="358" priority="188" operator="containsText" text="1- Bajo">
      <formula>NOT(ISERROR(SEARCH("1- Bajo",A19)))</formula>
    </cfRule>
  </conditionalFormatting>
  <conditionalFormatting sqref="D19:D28">
    <cfRule type="containsText" dxfId="357" priority="173" operator="containsText" text="Muy Alta">
      <formula>NOT(ISERROR(SEARCH("Muy Alta",D19)))</formula>
    </cfRule>
    <cfRule type="containsText" dxfId="356" priority="174" operator="containsText" text="Alta">
      <formula>NOT(ISERROR(SEARCH("Alta",D19)))</formula>
    </cfRule>
    <cfRule type="containsText" dxfId="355" priority="175" operator="containsText" text="Baja">
      <formula>NOT(ISERROR(SEARCH("Baja",D19)))</formula>
    </cfRule>
    <cfRule type="containsText" dxfId="354" priority="176" operator="containsText" text="Muy Baja">
      <formula>NOT(ISERROR(SEARCH("Muy Baja",D19)))</formula>
    </cfRule>
    <cfRule type="containsText" dxfId="353" priority="178" operator="containsText" text="Media">
      <formula>NOT(ISERROR(SEARCH("Media",D19)))</formula>
    </cfRule>
  </conditionalFormatting>
  <conditionalFormatting sqref="E19:E28">
    <cfRule type="containsText" dxfId="352" priority="169" operator="containsText" text="Catastrófico">
      <formula>NOT(ISERROR(SEARCH("Catastrófico",E19)))</formula>
    </cfRule>
    <cfRule type="containsText" dxfId="351" priority="170" operator="containsText" text="Mayor">
      <formula>NOT(ISERROR(SEARCH("Mayor",E19)))</formula>
    </cfRule>
    <cfRule type="containsText" dxfId="350" priority="171" operator="containsText" text="Menor">
      <formula>NOT(ISERROR(SEARCH("Menor",E19)))</formula>
    </cfRule>
    <cfRule type="containsText" dxfId="349" priority="172" operator="containsText" text="Leve">
      <formula>NOT(ISERROR(SEARCH("Leve",E19)))</formula>
    </cfRule>
  </conditionalFormatting>
  <conditionalFormatting sqref="E19:F28">
    <cfRule type="containsText" dxfId="348"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347" priority="179" operator="containsText" text="Bajo">
      <formula>NOT(ISERROR(SEARCH("Bajo",F19)))</formula>
    </cfRule>
    <cfRule type="containsText" dxfId="346" priority="180" operator="containsText" text="Moderado">
      <formula>NOT(ISERROR(SEARCH("Moderado",F19)))</formula>
    </cfRule>
    <cfRule type="containsText" dxfId="345" priority="181" operator="containsText" text="Alto">
      <formula>NOT(ISERROR(SEARCH("Alto",F19)))</formula>
    </cfRule>
    <cfRule type="containsText" dxfId="344" priority="182" operator="containsText" text="Extremo">
      <formula>NOT(ISERROR(SEARCH("Extremo",F19)))</formula>
    </cfRule>
  </conditionalFormatting>
  <conditionalFormatting sqref="A29:E29">
    <cfRule type="containsText" dxfId="343" priority="162" operator="containsText" text="3- Moderado">
      <formula>NOT(ISERROR(SEARCH("3- Moderado",A29)))</formula>
    </cfRule>
    <cfRule type="containsText" dxfId="342" priority="163" operator="containsText" text="6- Moderado">
      <formula>NOT(ISERROR(SEARCH("6- Moderado",A29)))</formula>
    </cfRule>
    <cfRule type="containsText" dxfId="341" priority="164" operator="containsText" text="4- Moderado">
      <formula>NOT(ISERROR(SEARCH("4- Moderado",A29)))</formula>
    </cfRule>
    <cfRule type="containsText" dxfId="340" priority="165" operator="containsText" text="3- Bajo">
      <formula>NOT(ISERROR(SEARCH("3- Bajo",A29)))</formula>
    </cfRule>
    <cfRule type="containsText" dxfId="339" priority="166" operator="containsText" text="4- Bajo">
      <formula>NOT(ISERROR(SEARCH("4- Bajo",A29)))</formula>
    </cfRule>
    <cfRule type="containsText" dxfId="338" priority="167" operator="containsText" text="1- Bajo">
      <formula>NOT(ISERROR(SEARCH("1- Bajo",A29)))</formula>
    </cfRule>
  </conditionalFormatting>
  <conditionalFormatting sqref="D29:D38">
    <cfRule type="containsText" dxfId="337" priority="152" operator="containsText" text="Muy Alta">
      <formula>NOT(ISERROR(SEARCH("Muy Alta",D29)))</formula>
    </cfRule>
    <cfRule type="containsText" dxfId="336" priority="153" operator="containsText" text="Alta">
      <formula>NOT(ISERROR(SEARCH("Alta",D29)))</formula>
    </cfRule>
    <cfRule type="containsText" dxfId="335" priority="154" operator="containsText" text="Baja">
      <formula>NOT(ISERROR(SEARCH("Baja",D29)))</formula>
    </cfRule>
    <cfRule type="containsText" dxfId="334" priority="155" operator="containsText" text="Muy Baja">
      <formula>NOT(ISERROR(SEARCH("Muy Baja",D29)))</formula>
    </cfRule>
    <cfRule type="containsText" dxfId="333" priority="157" operator="containsText" text="Media">
      <formula>NOT(ISERROR(SEARCH("Media",D29)))</formula>
    </cfRule>
  </conditionalFormatting>
  <conditionalFormatting sqref="E29:E38">
    <cfRule type="containsText" dxfId="332" priority="148" operator="containsText" text="Catastrófico">
      <formula>NOT(ISERROR(SEARCH("Catastrófico",E29)))</formula>
    </cfRule>
    <cfRule type="containsText" dxfId="331" priority="149" operator="containsText" text="Mayor">
      <formula>NOT(ISERROR(SEARCH("Mayor",E29)))</formula>
    </cfRule>
    <cfRule type="containsText" dxfId="330" priority="150" operator="containsText" text="Menor">
      <formula>NOT(ISERROR(SEARCH("Menor",E29)))</formula>
    </cfRule>
    <cfRule type="containsText" dxfId="329" priority="151" operator="containsText" text="Leve">
      <formula>NOT(ISERROR(SEARCH("Leve",E29)))</formula>
    </cfRule>
  </conditionalFormatting>
  <conditionalFormatting sqref="E29:F38">
    <cfRule type="containsText" dxfId="328"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327" priority="158" operator="containsText" text="Bajo">
      <formula>NOT(ISERROR(SEARCH("Bajo",F29)))</formula>
    </cfRule>
    <cfRule type="containsText" dxfId="326" priority="159" operator="containsText" text="Moderado">
      <formula>NOT(ISERROR(SEARCH("Moderado",F29)))</formula>
    </cfRule>
    <cfRule type="containsText" dxfId="325" priority="160" operator="containsText" text="Alto">
      <formula>NOT(ISERROR(SEARCH("Alto",F29)))</formula>
    </cfRule>
    <cfRule type="containsText" dxfId="324" priority="161" operator="containsText" text="Extremo">
      <formula>NOT(ISERROR(SEARCH("Extremo",F29)))</formula>
    </cfRule>
  </conditionalFormatting>
  <conditionalFormatting sqref="A39:E39">
    <cfRule type="containsText" dxfId="323" priority="141" operator="containsText" text="3- Moderado">
      <formula>NOT(ISERROR(SEARCH("3- Moderado",A39)))</formula>
    </cfRule>
    <cfRule type="containsText" dxfId="322" priority="142" operator="containsText" text="6- Moderado">
      <formula>NOT(ISERROR(SEARCH("6- Moderado",A39)))</formula>
    </cfRule>
    <cfRule type="containsText" dxfId="321" priority="143" operator="containsText" text="4- Moderado">
      <formula>NOT(ISERROR(SEARCH("4- Moderado",A39)))</formula>
    </cfRule>
    <cfRule type="containsText" dxfId="320" priority="144" operator="containsText" text="3- Bajo">
      <formula>NOT(ISERROR(SEARCH("3- Bajo",A39)))</formula>
    </cfRule>
    <cfRule type="containsText" dxfId="319" priority="145" operator="containsText" text="4- Bajo">
      <formula>NOT(ISERROR(SEARCH("4- Bajo",A39)))</formula>
    </cfRule>
    <cfRule type="containsText" dxfId="318" priority="146" operator="containsText" text="1- Bajo">
      <formula>NOT(ISERROR(SEARCH("1- Bajo",A39)))</formula>
    </cfRule>
  </conditionalFormatting>
  <conditionalFormatting sqref="D39:D48">
    <cfRule type="containsText" dxfId="317" priority="131" operator="containsText" text="Muy Alta">
      <formula>NOT(ISERROR(SEARCH("Muy Alta",D39)))</formula>
    </cfRule>
    <cfRule type="containsText" dxfId="316" priority="132" operator="containsText" text="Alta">
      <formula>NOT(ISERROR(SEARCH("Alta",D39)))</formula>
    </cfRule>
    <cfRule type="containsText" dxfId="315" priority="133" operator="containsText" text="Baja">
      <formula>NOT(ISERROR(SEARCH("Baja",D39)))</formula>
    </cfRule>
    <cfRule type="containsText" dxfId="314" priority="134" operator="containsText" text="Muy Baja">
      <formula>NOT(ISERROR(SEARCH("Muy Baja",D39)))</formula>
    </cfRule>
    <cfRule type="containsText" dxfId="313" priority="136" operator="containsText" text="Media">
      <formula>NOT(ISERROR(SEARCH("Media",D39)))</formula>
    </cfRule>
  </conditionalFormatting>
  <conditionalFormatting sqref="E39:E48">
    <cfRule type="containsText" dxfId="312" priority="127" operator="containsText" text="Catastrófico">
      <formula>NOT(ISERROR(SEARCH("Catastrófico",E39)))</formula>
    </cfRule>
    <cfRule type="containsText" dxfId="311" priority="128" operator="containsText" text="Mayor">
      <formula>NOT(ISERROR(SEARCH("Mayor",E39)))</formula>
    </cfRule>
    <cfRule type="containsText" dxfId="310" priority="129" operator="containsText" text="Menor">
      <formula>NOT(ISERROR(SEARCH("Menor",E39)))</formula>
    </cfRule>
    <cfRule type="containsText" dxfId="309" priority="130" operator="containsText" text="Leve">
      <formula>NOT(ISERROR(SEARCH("Leve",E39)))</formula>
    </cfRule>
  </conditionalFormatting>
  <conditionalFormatting sqref="E39:F48">
    <cfRule type="containsText" dxfId="308"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307" priority="137" operator="containsText" text="Bajo">
      <formula>NOT(ISERROR(SEARCH("Bajo",F39)))</formula>
    </cfRule>
    <cfRule type="containsText" dxfId="306" priority="138" operator="containsText" text="Moderado">
      <formula>NOT(ISERROR(SEARCH("Moderado",F39)))</formula>
    </cfRule>
    <cfRule type="containsText" dxfId="305" priority="139" operator="containsText" text="Alto">
      <formula>NOT(ISERROR(SEARCH("Alto",F39)))</formula>
    </cfRule>
    <cfRule type="containsText" dxfId="304" priority="140" operator="containsText" text="Extremo">
      <formula>NOT(ISERROR(SEARCH("Extremo",F39)))</formula>
    </cfRule>
  </conditionalFormatting>
  <conditionalFormatting sqref="A49:E49">
    <cfRule type="containsText" dxfId="303" priority="99" operator="containsText" text="3- Moderado">
      <formula>NOT(ISERROR(SEARCH("3- Moderado",A49)))</formula>
    </cfRule>
    <cfRule type="containsText" dxfId="302" priority="100" operator="containsText" text="6- Moderado">
      <formula>NOT(ISERROR(SEARCH("6- Moderado",A49)))</formula>
    </cfRule>
    <cfRule type="containsText" dxfId="301" priority="101" operator="containsText" text="4- Moderado">
      <formula>NOT(ISERROR(SEARCH("4- Moderado",A49)))</formula>
    </cfRule>
    <cfRule type="containsText" dxfId="300" priority="102" operator="containsText" text="3- Bajo">
      <formula>NOT(ISERROR(SEARCH("3- Bajo",A49)))</formula>
    </cfRule>
    <cfRule type="containsText" dxfId="299" priority="103" operator="containsText" text="4- Bajo">
      <formula>NOT(ISERROR(SEARCH("4- Bajo",A49)))</formula>
    </cfRule>
    <cfRule type="containsText" dxfId="298" priority="104" operator="containsText" text="1- Bajo">
      <formula>NOT(ISERROR(SEARCH("1- Bajo",A49)))</formula>
    </cfRule>
  </conditionalFormatting>
  <conditionalFormatting sqref="D49:D58">
    <cfRule type="containsText" dxfId="297" priority="89" operator="containsText" text="Muy Alta">
      <formula>NOT(ISERROR(SEARCH("Muy Alta",D49)))</formula>
    </cfRule>
    <cfRule type="containsText" dxfId="296" priority="90" operator="containsText" text="Alta">
      <formula>NOT(ISERROR(SEARCH("Alta",D49)))</formula>
    </cfRule>
    <cfRule type="containsText" dxfId="295" priority="91" operator="containsText" text="Baja">
      <formula>NOT(ISERROR(SEARCH("Baja",D49)))</formula>
    </cfRule>
    <cfRule type="containsText" dxfId="294" priority="92" operator="containsText" text="Muy Baja">
      <formula>NOT(ISERROR(SEARCH("Muy Baja",D49)))</formula>
    </cfRule>
    <cfRule type="containsText" dxfId="293" priority="94" operator="containsText" text="Media">
      <formula>NOT(ISERROR(SEARCH("Media",D49)))</formula>
    </cfRule>
  </conditionalFormatting>
  <conditionalFormatting sqref="E49:E58">
    <cfRule type="containsText" dxfId="292" priority="85" operator="containsText" text="Catastrófico">
      <formula>NOT(ISERROR(SEARCH("Catastrófico",E49)))</formula>
    </cfRule>
    <cfRule type="containsText" dxfId="291" priority="86" operator="containsText" text="Mayor">
      <formula>NOT(ISERROR(SEARCH("Mayor",E49)))</formula>
    </cfRule>
    <cfRule type="containsText" dxfId="290" priority="87" operator="containsText" text="Menor">
      <formula>NOT(ISERROR(SEARCH("Menor",E49)))</formula>
    </cfRule>
    <cfRule type="containsText" dxfId="289" priority="88" operator="containsText" text="Leve">
      <formula>NOT(ISERROR(SEARCH("Leve",E49)))</formula>
    </cfRule>
  </conditionalFormatting>
  <conditionalFormatting sqref="E49:F58">
    <cfRule type="containsText" dxfId="288"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287" priority="95" operator="containsText" text="Bajo">
      <formula>NOT(ISERROR(SEARCH("Bajo",F49)))</formula>
    </cfRule>
    <cfRule type="containsText" dxfId="286" priority="96" operator="containsText" text="Moderado">
      <formula>NOT(ISERROR(SEARCH("Moderado",F49)))</formula>
    </cfRule>
    <cfRule type="containsText" dxfId="285" priority="97" operator="containsText" text="Alto">
      <formula>NOT(ISERROR(SEARCH("Alto",F49)))</formula>
    </cfRule>
    <cfRule type="containsText" dxfId="284" priority="98" operator="containsText" text="Extremo">
      <formula>NOT(ISERROR(SEARCH("Extremo",F49)))</formula>
    </cfRule>
  </conditionalFormatting>
  <conditionalFormatting sqref="A59:E59">
    <cfRule type="containsText" dxfId="283" priority="78" operator="containsText" text="3- Moderado">
      <formula>NOT(ISERROR(SEARCH("3- Moderado",A59)))</formula>
    </cfRule>
    <cfRule type="containsText" dxfId="282" priority="79" operator="containsText" text="6- Moderado">
      <formula>NOT(ISERROR(SEARCH("6- Moderado",A59)))</formula>
    </cfRule>
    <cfRule type="containsText" dxfId="281" priority="80" operator="containsText" text="4- Moderado">
      <formula>NOT(ISERROR(SEARCH("4- Moderado",A59)))</formula>
    </cfRule>
    <cfRule type="containsText" dxfId="280" priority="81" operator="containsText" text="3- Bajo">
      <formula>NOT(ISERROR(SEARCH("3- Bajo",A59)))</formula>
    </cfRule>
    <cfRule type="containsText" dxfId="279" priority="82" operator="containsText" text="4- Bajo">
      <formula>NOT(ISERROR(SEARCH("4- Bajo",A59)))</formula>
    </cfRule>
    <cfRule type="containsText" dxfId="278" priority="83" operator="containsText" text="1- Bajo">
      <formula>NOT(ISERROR(SEARCH("1- Bajo",A59)))</formula>
    </cfRule>
  </conditionalFormatting>
  <conditionalFormatting sqref="D59:D68">
    <cfRule type="containsText" dxfId="277" priority="68" operator="containsText" text="Muy Alta">
      <formula>NOT(ISERROR(SEARCH("Muy Alta",D59)))</formula>
    </cfRule>
    <cfRule type="containsText" dxfId="276" priority="69" operator="containsText" text="Alta">
      <formula>NOT(ISERROR(SEARCH("Alta",D59)))</formula>
    </cfRule>
    <cfRule type="containsText" dxfId="275" priority="70" operator="containsText" text="Baja">
      <formula>NOT(ISERROR(SEARCH("Baja",D59)))</formula>
    </cfRule>
    <cfRule type="containsText" dxfId="274" priority="71" operator="containsText" text="Muy Baja">
      <formula>NOT(ISERROR(SEARCH("Muy Baja",D59)))</formula>
    </cfRule>
    <cfRule type="containsText" dxfId="273" priority="73" operator="containsText" text="Media">
      <formula>NOT(ISERROR(SEARCH("Media",D59)))</formula>
    </cfRule>
  </conditionalFormatting>
  <conditionalFormatting sqref="E59:E68">
    <cfRule type="containsText" dxfId="272" priority="64" operator="containsText" text="Catastrófico">
      <formula>NOT(ISERROR(SEARCH("Catastrófico",E59)))</formula>
    </cfRule>
    <cfRule type="containsText" dxfId="271" priority="65" operator="containsText" text="Mayor">
      <formula>NOT(ISERROR(SEARCH("Mayor",E59)))</formula>
    </cfRule>
    <cfRule type="containsText" dxfId="270" priority="66" operator="containsText" text="Menor">
      <formula>NOT(ISERROR(SEARCH("Menor",E59)))</formula>
    </cfRule>
    <cfRule type="containsText" dxfId="269" priority="67" operator="containsText" text="Leve">
      <formula>NOT(ISERROR(SEARCH("Leve",E59)))</formula>
    </cfRule>
  </conditionalFormatting>
  <conditionalFormatting sqref="E59:F68">
    <cfRule type="containsText" dxfId="268"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267" priority="74" operator="containsText" text="Bajo">
      <formula>NOT(ISERROR(SEARCH("Bajo",F59)))</formula>
    </cfRule>
    <cfRule type="containsText" dxfId="266" priority="75" operator="containsText" text="Moderado">
      <formula>NOT(ISERROR(SEARCH("Moderado",F59)))</formula>
    </cfRule>
    <cfRule type="containsText" dxfId="265" priority="76" operator="containsText" text="Alto">
      <formula>NOT(ISERROR(SEARCH("Alto",F59)))</formula>
    </cfRule>
    <cfRule type="containsText" dxfId="264" priority="77" operator="containsText" text="Extremo">
      <formula>NOT(ISERROR(SEARCH("Extremo",F59)))</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7" xr:uid="{00000000-0002-0000-0B00-000000000000}"/>
    <dataValidation allowBlank="1" showInputMessage="1" showErrorMessage="1" prompt="Describir las actividades que se van a desarrollar para el proyecto" sqref="H6" xr:uid="{00000000-0002-0000-0B00-000001000000}"/>
    <dataValidation allowBlank="1" showInputMessage="1" showErrorMessage="1" prompt="Seleccionar si el responsable es el responsable de las acciones es el nivel central" sqref="I6:I7" xr:uid="{00000000-0002-0000-0B00-000002000000}"/>
    <dataValidation allowBlank="1" showInputMessage="1" showErrorMessage="1" prompt="seleccionar si el responsable de ejecutar las acciones es el nivel central" sqref="J7" xr:uid="{00000000-0002-0000-0B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B00-000004000000}">
          <x14:formula1>
            <xm:f>'9- Matriz de Calor '!$S$8:$S$11</xm:f>
          </x14:formula1>
          <xm:sqref>G9:G68</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39997558519241921"/>
    <pageSetUpPr fitToPage="1"/>
  </sheetPr>
  <dimension ref="A1:JK68"/>
  <sheetViews>
    <sheetView showGridLines="0" topLeftCell="C1" zoomScale="80" zoomScaleNormal="80" workbookViewId="0">
      <selection activeCell="C6" sqref="A6:C6"/>
    </sheetView>
  </sheetViews>
  <sheetFormatPr defaultColWidth="11.42578125" defaultRowHeight="15"/>
  <cols>
    <col min="1" max="1" width="18.42578125" style="4" customWidth="1"/>
    <col min="2" max="2" width="35.85546875" style="4" customWidth="1"/>
    <col min="3" max="3" width="40.28515625" customWidth="1"/>
    <col min="4" max="4" width="16.85546875" style="75"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16.5" customHeight="1">
      <c r="A1" s="261"/>
      <c r="B1" s="261"/>
      <c r="C1" s="541"/>
      <c r="D1" s="541"/>
      <c r="E1" s="541"/>
      <c r="F1" s="541"/>
      <c r="G1" s="541"/>
      <c r="H1" s="541"/>
      <c r="I1" s="541"/>
      <c r="J1" s="541"/>
      <c r="K1" s="541"/>
      <c r="L1" s="542"/>
      <c r="M1" s="543"/>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75" customHeight="1">
      <c r="A2" s="261"/>
      <c r="B2" s="261"/>
      <c r="C2" s="572"/>
      <c r="D2" s="572"/>
      <c r="E2" s="572"/>
      <c r="F2" s="572"/>
      <c r="G2" s="572"/>
      <c r="H2" s="572"/>
      <c r="I2" s="572"/>
      <c r="J2" s="572"/>
      <c r="K2" s="572"/>
      <c r="L2" s="570"/>
      <c r="M2" s="571"/>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0.9" customHeight="1">
      <c r="A3" s="404" t="s">
        <v>286</v>
      </c>
      <c r="B3" s="404"/>
      <c r="C3" s="496" t="s">
        <v>5</v>
      </c>
      <c r="D3" s="496"/>
      <c r="E3" s="496"/>
      <c r="F3" s="496"/>
      <c r="G3" s="496"/>
      <c r="H3" s="496"/>
      <c r="I3" s="496"/>
      <c r="J3" s="496"/>
      <c r="K3" s="496"/>
      <c r="L3" s="496"/>
      <c r="M3" s="496"/>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404" t="s">
        <v>287</v>
      </c>
      <c r="B4" s="404"/>
      <c r="C4" s="495" t="s">
        <v>507</v>
      </c>
      <c r="D4" s="495"/>
      <c r="E4" s="495"/>
      <c r="F4" s="495"/>
      <c r="G4" s="495"/>
      <c r="H4" s="495"/>
      <c r="I4" s="495"/>
      <c r="J4" s="495"/>
      <c r="K4" s="495"/>
      <c r="L4" s="495"/>
      <c r="M4" s="495"/>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0.9" customHeight="1">
      <c r="A5" s="404" t="s">
        <v>289</v>
      </c>
      <c r="B5" s="404"/>
      <c r="C5" s="411" t="s">
        <v>290</v>
      </c>
      <c r="D5" s="562"/>
      <c r="E5" s="562"/>
      <c r="F5" s="562"/>
      <c r="G5" s="562"/>
      <c r="H5" s="562"/>
      <c r="I5" s="562"/>
      <c r="J5" s="562"/>
      <c r="K5" s="562"/>
      <c r="L5" s="562"/>
      <c r="M5" s="563"/>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57" t="s">
        <v>508</v>
      </c>
      <c r="B6" s="558"/>
      <c r="C6" s="559"/>
      <c r="D6" s="560" t="s">
        <v>509</v>
      </c>
      <c r="E6" s="560"/>
      <c r="F6" s="560"/>
      <c r="G6" s="561" t="s">
        <v>510</v>
      </c>
      <c r="H6" s="552" t="s">
        <v>511</v>
      </c>
      <c r="I6" s="554" t="s">
        <v>512</v>
      </c>
      <c r="J6" s="555"/>
      <c r="K6" s="554" t="s">
        <v>513</v>
      </c>
      <c r="L6" s="555"/>
      <c r="M6" s="556" t="s">
        <v>514</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41</v>
      </c>
      <c r="B7" s="27" t="s">
        <v>228</v>
      </c>
      <c r="C7" s="27" t="s">
        <v>230</v>
      </c>
      <c r="D7" s="20" t="s">
        <v>240</v>
      </c>
      <c r="E7" s="20" t="s">
        <v>515</v>
      </c>
      <c r="F7" s="20" t="s">
        <v>516</v>
      </c>
      <c r="G7" s="561"/>
      <c r="H7" s="553"/>
      <c r="I7" s="21" t="s">
        <v>517</v>
      </c>
      <c r="J7" s="21" t="s">
        <v>518</v>
      </c>
      <c r="K7" s="21" t="s">
        <v>519</v>
      </c>
      <c r="L7" s="21" t="s">
        <v>520</v>
      </c>
      <c r="M7" s="556"/>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44"/>
      <c r="B8" s="545"/>
      <c r="C8" s="545"/>
      <c r="D8" s="545"/>
      <c r="E8" s="545"/>
      <c r="F8" s="545"/>
      <c r="G8" s="545"/>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46">
        <f>'7- Mapa Final'!A10</f>
        <v>1</v>
      </c>
      <c r="B9" s="538" t="str">
        <f>'7- Mapa Final'!B10</f>
        <v xml:space="preserve">Incumplimiento de los requisitos legales del SG-SST </v>
      </c>
      <c r="C9" s="538" t="str">
        <f>'7- Mapa Final'!C10</f>
        <v>No implementar dentro de los tiempos legales el SSST o implementarlo en forma parcial</v>
      </c>
      <c r="D9" s="539" t="str">
        <f>'7- Mapa Final'!J10</f>
        <v>Muy Baja - 1</v>
      </c>
      <c r="E9" s="540" t="str">
        <f>'7- Mapa Final'!K10</f>
        <v>Leve - 1</v>
      </c>
      <c r="F9" s="549" t="str">
        <f>'7- Mapa Final'!M10</f>
        <v>Bajo - 1</v>
      </c>
      <c r="G9" s="376"/>
      <c r="H9" s="551"/>
      <c r="I9" s="551"/>
      <c r="J9" s="551"/>
      <c r="K9" s="551"/>
      <c r="L9" s="551"/>
      <c r="M9" s="564"/>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31"/>
      <c r="B10" s="532"/>
      <c r="C10" s="532"/>
      <c r="D10" s="535"/>
      <c r="E10" s="537"/>
      <c r="F10" s="528"/>
      <c r="G10" s="377"/>
      <c r="H10" s="530"/>
      <c r="I10" s="530"/>
      <c r="J10" s="530"/>
      <c r="K10" s="530"/>
      <c r="L10" s="530"/>
      <c r="M10" s="565"/>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31"/>
      <c r="B11" s="532"/>
      <c r="C11" s="532"/>
      <c r="D11" s="535"/>
      <c r="E11" s="537"/>
      <c r="F11" s="528"/>
      <c r="G11" s="377"/>
      <c r="H11" s="530"/>
      <c r="I11" s="530"/>
      <c r="J11" s="530"/>
      <c r="K11" s="530"/>
      <c r="L11" s="530"/>
      <c r="M11" s="565"/>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31"/>
      <c r="B12" s="532"/>
      <c r="C12" s="532"/>
      <c r="D12" s="535"/>
      <c r="E12" s="537"/>
      <c r="F12" s="528"/>
      <c r="G12" s="377"/>
      <c r="H12" s="530"/>
      <c r="I12" s="530"/>
      <c r="J12" s="530"/>
      <c r="K12" s="530"/>
      <c r="L12" s="530"/>
      <c r="M12" s="565"/>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31"/>
      <c r="B13" s="532"/>
      <c r="C13" s="532"/>
      <c r="D13" s="535"/>
      <c r="E13" s="537"/>
      <c r="F13" s="528"/>
      <c r="G13" s="377"/>
      <c r="H13" s="530"/>
      <c r="I13" s="530"/>
      <c r="J13" s="530"/>
      <c r="K13" s="530"/>
      <c r="L13" s="530"/>
      <c r="M13" s="565"/>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31"/>
      <c r="B14" s="532"/>
      <c r="C14" s="532"/>
      <c r="D14" s="535"/>
      <c r="E14" s="537"/>
      <c r="F14" s="528"/>
      <c r="G14" s="377"/>
      <c r="H14" s="530"/>
      <c r="I14" s="530"/>
      <c r="J14" s="530"/>
      <c r="K14" s="530"/>
      <c r="L14" s="530"/>
      <c r="M14" s="565"/>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31"/>
      <c r="B15" s="532"/>
      <c r="C15" s="532"/>
      <c r="D15" s="535"/>
      <c r="E15" s="537"/>
      <c r="F15" s="528"/>
      <c r="G15" s="377"/>
      <c r="H15" s="530"/>
      <c r="I15" s="530"/>
      <c r="J15" s="530"/>
      <c r="K15" s="530"/>
      <c r="L15" s="530"/>
      <c r="M15" s="565"/>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31"/>
      <c r="B16" s="532"/>
      <c r="C16" s="532"/>
      <c r="D16" s="535"/>
      <c r="E16" s="537"/>
      <c r="F16" s="528"/>
      <c r="G16" s="377"/>
      <c r="H16" s="530"/>
      <c r="I16" s="530"/>
      <c r="J16" s="530"/>
      <c r="K16" s="530"/>
      <c r="L16" s="530"/>
      <c r="M16" s="565"/>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31"/>
      <c r="B17" s="532"/>
      <c r="C17" s="532"/>
      <c r="D17" s="535"/>
      <c r="E17" s="537"/>
      <c r="F17" s="528"/>
      <c r="G17" s="377"/>
      <c r="H17" s="530"/>
      <c r="I17" s="530"/>
      <c r="J17" s="530"/>
      <c r="K17" s="530"/>
      <c r="L17" s="530"/>
      <c r="M17" s="565"/>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531"/>
      <c r="B18" s="532"/>
      <c r="C18" s="532"/>
      <c r="D18" s="535"/>
      <c r="E18" s="537"/>
      <c r="F18" s="528"/>
      <c r="G18" s="377"/>
      <c r="H18" s="530"/>
      <c r="I18" s="530"/>
      <c r="J18" s="530"/>
      <c r="K18" s="530"/>
      <c r="L18" s="530"/>
      <c r="M18" s="565"/>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546">
        <f>'7- Mapa Final'!A20</f>
        <v>2</v>
      </c>
      <c r="B19" s="538" t="str">
        <f>'7- Mapa Final'!B20</f>
        <v>Incumplimiento Plan Trabajo de SG-SST</v>
      </c>
      <c r="C19" s="538" t="str">
        <f>'7- Mapa Final'!C20</f>
        <v>Posibilidad de incumplimiento de las metas establecidas por omisión en la ejecución de actividades del plan anual de SST.</v>
      </c>
      <c r="D19" s="539" t="str">
        <f>'7- Mapa Final'!J20</f>
        <v>Muy Baja - 1</v>
      </c>
      <c r="E19" s="540" t="str">
        <f>'7- Mapa Final'!K20</f>
        <v>Leve - 1</v>
      </c>
      <c r="F19" s="549" t="str">
        <f>'7- Mapa Final'!M20</f>
        <v>Bajo - 1</v>
      </c>
      <c r="G19" s="376"/>
      <c r="H19" s="551"/>
      <c r="I19" s="551"/>
      <c r="J19" s="551"/>
      <c r="K19" s="551"/>
      <c r="L19" s="551"/>
      <c r="M19" s="564"/>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31"/>
      <c r="B20" s="532"/>
      <c r="C20" s="532"/>
      <c r="D20" s="535"/>
      <c r="E20" s="537"/>
      <c r="F20" s="528"/>
      <c r="G20" s="377"/>
      <c r="H20" s="530"/>
      <c r="I20" s="530"/>
      <c r="J20" s="530"/>
      <c r="K20" s="530"/>
      <c r="L20" s="530"/>
      <c r="M20" s="565"/>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31"/>
      <c r="B21" s="532"/>
      <c r="C21" s="532"/>
      <c r="D21" s="535"/>
      <c r="E21" s="537"/>
      <c r="F21" s="528"/>
      <c r="G21" s="377"/>
      <c r="H21" s="530"/>
      <c r="I21" s="530"/>
      <c r="J21" s="530"/>
      <c r="K21" s="530"/>
      <c r="L21" s="530"/>
      <c r="M21" s="565"/>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31"/>
      <c r="B22" s="532"/>
      <c r="C22" s="532"/>
      <c r="D22" s="535"/>
      <c r="E22" s="537"/>
      <c r="F22" s="528"/>
      <c r="G22" s="377"/>
      <c r="H22" s="530"/>
      <c r="I22" s="530"/>
      <c r="J22" s="530"/>
      <c r="K22" s="530"/>
      <c r="L22" s="530"/>
      <c r="M22" s="565"/>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31"/>
      <c r="B23" s="532"/>
      <c r="C23" s="532"/>
      <c r="D23" s="535"/>
      <c r="E23" s="537"/>
      <c r="F23" s="528"/>
      <c r="G23" s="377"/>
      <c r="H23" s="530"/>
      <c r="I23" s="530"/>
      <c r="J23" s="530"/>
      <c r="K23" s="530"/>
      <c r="L23" s="530"/>
      <c r="M23" s="565"/>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31"/>
      <c r="B24" s="532"/>
      <c r="C24" s="532"/>
      <c r="D24" s="535"/>
      <c r="E24" s="537"/>
      <c r="F24" s="528"/>
      <c r="G24" s="377"/>
      <c r="H24" s="530"/>
      <c r="I24" s="530"/>
      <c r="J24" s="530"/>
      <c r="K24" s="530"/>
      <c r="L24" s="530"/>
      <c r="M24" s="565"/>
      <c r="N24" s="26"/>
      <c r="O24" s="26"/>
    </row>
    <row r="25" spans="1:169">
      <c r="A25" s="531"/>
      <c r="B25" s="532"/>
      <c r="C25" s="532"/>
      <c r="D25" s="535"/>
      <c r="E25" s="537"/>
      <c r="F25" s="528"/>
      <c r="G25" s="377"/>
      <c r="H25" s="530"/>
      <c r="I25" s="530"/>
      <c r="J25" s="530"/>
      <c r="K25" s="530"/>
      <c r="L25" s="530"/>
      <c r="M25" s="565"/>
      <c r="N25" s="26"/>
      <c r="O25" s="26"/>
    </row>
    <row r="26" spans="1:169">
      <c r="A26" s="531"/>
      <c r="B26" s="532"/>
      <c r="C26" s="532"/>
      <c r="D26" s="535"/>
      <c r="E26" s="537"/>
      <c r="F26" s="528"/>
      <c r="G26" s="377"/>
      <c r="H26" s="530"/>
      <c r="I26" s="530"/>
      <c r="J26" s="530"/>
      <c r="K26" s="530"/>
      <c r="L26" s="530"/>
      <c r="M26" s="565"/>
      <c r="N26" s="26"/>
      <c r="O26" s="26"/>
    </row>
    <row r="27" spans="1:169">
      <c r="A27" s="531"/>
      <c r="B27" s="532"/>
      <c r="C27" s="532"/>
      <c r="D27" s="535"/>
      <c r="E27" s="537"/>
      <c r="F27" s="528"/>
      <c r="G27" s="377"/>
      <c r="H27" s="530"/>
      <c r="I27" s="530"/>
      <c r="J27" s="530"/>
      <c r="K27" s="530"/>
      <c r="L27" s="530"/>
      <c r="M27" s="565"/>
      <c r="N27" s="26"/>
      <c r="O27" s="26"/>
    </row>
    <row r="28" spans="1:169" ht="15.75" thickBot="1">
      <c r="A28" s="531"/>
      <c r="B28" s="532"/>
      <c r="C28" s="532"/>
      <c r="D28" s="535"/>
      <c r="E28" s="537"/>
      <c r="F28" s="528"/>
      <c r="G28" s="377"/>
      <c r="H28" s="530"/>
      <c r="I28" s="530"/>
      <c r="J28" s="530"/>
      <c r="K28" s="530"/>
      <c r="L28" s="530"/>
      <c r="M28" s="565"/>
      <c r="N28" s="26"/>
      <c r="O28" s="26"/>
    </row>
    <row r="29" spans="1:169" s="18" customFormat="1" ht="12.75" customHeight="1">
      <c r="A29" s="546">
        <f>'7- Mapa Final'!A30</f>
        <v>3</v>
      </c>
      <c r="B29" s="538" t="str">
        <f>'7- Mapa Final'!B30</f>
        <v xml:space="preserve">Aumento de Accidentes de trabajo y enfermedades laborales o salud pública </v>
      </c>
      <c r="C29" s="538"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39" t="str">
        <f>'7- Mapa Final'!J30</f>
        <v>Muy Baja - 1</v>
      </c>
      <c r="E29" s="540" t="str">
        <f>'7- Mapa Final'!K30</f>
        <v>Leve - 1</v>
      </c>
      <c r="F29" s="549" t="str">
        <f>'7- Mapa Final'!M30</f>
        <v>Bajo - 1</v>
      </c>
      <c r="G29" s="376"/>
      <c r="H29" s="551"/>
      <c r="I29" s="551"/>
      <c r="J29" s="551"/>
      <c r="K29" s="551"/>
      <c r="L29" s="551"/>
      <c r="M29" s="564"/>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531"/>
      <c r="B30" s="532"/>
      <c r="C30" s="532"/>
      <c r="D30" s="535"/>
      <c r="E30" s="537"/>
      <c r="F30" s="528"/>
      <c r="G30" s="377"/>
      <c r="H30" s="530"/>
      <c r="I30" s="530"/>
      <c r="J30" s="530"/>
      <c r="K30" s="530"/>
      <c r="L30" s="530"/>
      <c r="M30" s="565"/>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531"/>
      <c r="B31" s="532"/>
      <c r="C31" s="532"/>
      <c r="D31" s="535"/>
      <c r="E31" s="537"/>
      <c r="F31" s="528"/>
      <c r="G31" s="377"/>
      <c r="H31" s="530"/>
      <c r="I31" s="530"/>
      <c r="J31" s="530"/>
      <c r="K31" s="530"/>
      <c r="L31" s="530"/>
      <c r="M31" s="565"/>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531"/>
      <c r="B32" s="532"/>
      <c r="C32" s="532"/>
      <c r="D32" s="535"/>
      <c r="E32" s="537"/>
      <c r="F32" s="528"/>
      <c r="G32" s="377"/>
      <c r="H32" s="530"/>
      <c r="I32" s="530"/>
      <c r="J32" s="530"/>
      <c r="K32" s="530"/>
      <c r="L32" s="530"/>
      <c r="M32" s="565"/>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31"/>
      <c r="B33" s="532"/>
      <c r="C33" s="532"/>
      <c r="D33" s="535"/>
      <c r="E33" s="537"/>
      <c r="F33" s="528"/>
      <c r="G33" s="377"/>
      <c r="H33" s="530"/>
      <c r="I33" s="530"/>
      <c r="J33" s="530"/>
      <c r="K33" s="530"/>
      <c r="L33" s="530"/>
      <c r="M33" s="565"/>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31"/>
      <c r="B34" s="532"/>
      <c r="C34" s="532"/>
      <c r="D34" s="535"/>
      <c r="E34" s="537"/>
      <c r="F34" s="528"/>
      <c r="G34" s="377"/>
      <c r="H34" s="530"/>
      <c r="I34" s="530"/>
      <c r="J34" s="530"/>
      <c r="K34" s="530"/>
      <c r="L34" s="530"/>
      <c r="M34" s="565"/>
      <c r="N34" s="26"/>
      <c r="O34" s="26"/>
    </row>
    <row r="35" spans="1:169">
      <c r="A35" s="531"/>
      <c r="B35" s="532"/>
      <c r="C35" s="532"/>
      <c r="D35" s="535"/>
      <c r="E35" s="537"/>
      <c r="F35" s="528"/>
      <c r="G35" s="377"/>
      <c r="H35" s="530"/>
      <c r="I35" s="530"/>
      <c r="J35" s="530"/>
      <c r="K35" s="530"/>
      <c r="L35" s="530"/>
      <c r="M35" s="565"/>
      <c r="N35" s="26"/>
      <c r="O35" s="26"/>
    </row>
    <row r="36" spans="1:169">
      <c r="A36" s="531"/>
      <c r="B36" s="532"/>
      <c r="C36" s="532"/>
      <c r="D36" s="535"/>
      <c r="E36" s="537"/>
      <c r="F36" s="528"/>
      <c r="G36" s="377"/>
      <c r="H36" s="530"/>
      <c r="I36" s="530"/>
      <c r="J36" s="530"/>
      <c r="K36" s="530"/>
      <c r="L36" s="530"/>
      <c r="M36" s="565"/>
      <c r="N36" s="26"/>
      <c r="O36" s="26"/>
    </row>
    <row r="37" spans="1:169">
      <c r="A37" s="531"/>
      <c r="B37" s="532"/>
      <c r="C37" s="532"/>
      <c r="D37" s="535"/>
      <c r="E37" s="537"/>
      <c r="F37" s="528"/>
      <c r="G37" s="377"/>
      <c r="H37" s="530"/>
      <c r="I37" s="530"/>
      <c r="J37" s="530"/>
      <c r="K37" s="530"/>
      <c r="L37" s="530"/>
      <c r="M37" s="565"/>
      <c r="N37" s="26"/>
      <c r="O37" s="26"/>
    </row>
    <row r="38" spans="1:169" ht="15.75" thickBot="1">
      <c r="A38" s="531"/>
      <c r="B38" s="532"/>
      <c r="C38" s="532"/>
      <c r="D38" s="535"/>
      <c r="E38" s="537"/>
      <c r="F38" s="528"/>
      <c r="G38" s="377"/>
      <c r="H38" s="530"/>
      <c r="I38" s="530"/>
      <c r="J38" s="530"/>
      <c r="K38" s="530"/>
      <c r="L38" s="530"/>
      <c r="M38" s="565"/>
      <c r="N38" s="26"/>
      <c r="O38" s="26"/>
    </row>
    <row r="39" spans="1:169" s="18" customFormat="1" ht="12.75" customHeight="1">
      <c r="A39" s="546">
        <f>'7- Mapa Final'!A40</f>
        <v>4</v>
      </c>
      <c r="B39" s="538" t="str">
        <f>'7- Mapa Final'!B40</f>
        <v>Recibir dádivas o beneficios a nombre propio o de terceros para  desviar recursos, no presentar o presentar reportes con información no veraz</v>
      </c>
      <c r="C39" s="538" t="str">
        <f>'7- Mapa Final'!C40</f>
        <v xml:space="preserve">Se favorece indebidamente a un servidor judicial a través de la validación del  reporte de accidentes de trabajo ante la Administradora de Riesgos Laborales </v>
      </c>
      <c r="D39" s="539" t="str">
        <f>'7- Mapa Final'!J40</f>
        <v>Muy Baja - 1</v>
      </c>
      <c r="E39" s="540" t="str">
        <f>'7- Mapa Final'!K40</f>
        <v>Menor - 2</v>
      </c>
      <c r="F39" s="549" t="str">
        <f>'7- Mapa Final'!M40</f>
        <v>Bajo - 2</v>
      </c>
      <c r="G39" s="376"/>
      <c r="H39" s="551"/>
      <c r="I39" s="551"/>
      <c r="J39" s="551"/>
      <c r="K39" s="551"/>
      <c r="L39" s="551"/>
      <c r="M39" s="564"/>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531"/>
      <c r="B40" s="532"/>
      <c r="C40" s="532"/>
      <c r="D40" s="535"/>
      <c r="E40" s="537"/>
      <c r="F40" s="528"/>
      <c r="G40" s="377"/>
      <c r="H40" s="530"/>
      <c r="I40" s="530"/>
      <c r="J40" s="530"/>
      <c r="K40" s="530"/>
      <c r="L40" s="530"/>
      <c r="M40" s="565"/>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531"/>
      <c r="B41" s="532"/>
      <c r="C41" s="532"/>
      <c r="D41" s="535"/>
      <c r="E41" s="537"/>
      <c r="F41" s="528"/>
      <c r="G41" s="377"/>
      <c r="H41" s="530"/>
      <c r="I41" s="530"/>
      <c r="J41" s="530"/>
      <c r="K41" s="530"/>
      <c r="L41" s="530"/>
      <c r="M41" s="565"/>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531"/>
      <c r="B42" s="532"/>
      <c r="C42" s="532"/>
      <c r="D42" s="535"/>
      <c r="E42" s="537"/>
      <c r="F42" s="528"/>
      <c r="G42" s="377"/>
      <c r="H42" s="530"/>
      <c r="I42" s="530"/>
      <c r="J42" s="530"/>
      <c r="K42" s="530"/>
      <c r="L42" s="530"/>
      <c r="M42" s="565"/>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31"/>
      <c r="B43" s="532"/>
      <c r="C43" s="532"/>
      <c r="D43" s="535"/>
      <c r="E43" s="537"/>
      <c r="F43" s="528"/>
      <c r="G43" s="377"/>
      <c r="H43" s="530"/>
      <c r="I43" s="530"/>
      <c r="J43" s="530"/>
      <c r="K43" s="530"/>
      <c r="L43" s="530"/>
      <c r="M43" s="565"/>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31"/>
      <c r="B44" s="532"/>
      <c r="C44" s="532"/>
      <c r="D44" s="535"/>
      <c r="E44" s="537"/>
      <c r="F44" s="528"/>
      <c r="G44" s="377"/>
      <c r="H44" s="530"/>
      <c r="I44" s="530"/>
      <c r="J44" s="530"/>
      <c r="K44" s="530"/>
      <c r="L44" s="530"/>
      <c r="M44" s="565"/>
      <c r="N44" s="26"/>
      <c r="O44" s="26"/>
    </row>
    <row r="45" spans="1:169">
      <c r="A45" s="531"/>
      <c r="B45" s="532"/>
      <c r="C45" s="532"/>
      <c r="D45" s="535"/>
      <c r="E45" s="537"/>
      <c r="F45" s="528"/>
      <c r="G45" s="377"/>
      <c r="H45" s="530"/>
      <c r="I45" s="530"/>
      <c r="J45" s="530"/>
      <c r="K45" s="530"/>
      <c r="L45" s="530"/>
      <c r="M45" s="565"/>
      <c r="N45" s="26"/>
      <c r="O45" s="26"/>
    </row>
    <row r="46" spans="1:169">
      <c r="A46" s="531"/>
      <c r="B46" s="532"/>
      <c r="C46" s="532"/>
      <c r="D46" s="535"/>
      <c r="E46" s="537"/>
      <c r="F46" s="528"/>
      <c r="G46" s="377"/>
      <c r="H46" s="530"/>
      <c r="I46" s="530"/>
      <c r="J46" s="530"/>
      <c r="K46" s="530"/>
      <c r="L46" s="530"/>
      <c r="M46" s="565"/>
      <c r="N46" s="26"/>
      <c r="O46" s="26"/>
    </row>
    <row r="47" spans="1:169">
      <c r="A47" s="531"/>
      <c r="B47" s="532"/>
      <c r="C47" s="532"/>
      <c r="D47" s="535"/>
      <c r="E47" s="537"/>
      <c r="F47" s="528"/>
      <c r="G47" s="377"/>
      <c r="H47" s="530"/>
      <c r="I47" s="530"/>
      <c r="J47" s="530"/>
      <c r="K47" s="530"/>
      <c r="L47" s="530"/>
      <c r="M47" s="565"/>
      <c r="N47" s="26"/>
      <c r="O47" s="26"/>
    </row>
    <row r="48" spans="1:169" ht="15.75" thickBot="1">
      <c r="A48" s="531"/>
      <c r="B48" s="532"/>
      <c r="C48" s="532"/>
      <c r="D48" s="535"/>
      <c r="E48" s="537"/>
      <c r="F48" s="528"/>
      <c r="G48" s="377"/>
      <c r="H48" s="530"/>
      <c r="I48" s="530"/>
      <c r="J48" s="530"/>
      <c r="K48" s="530"/>
      <c r="L48" s="530"/>
      <c r="M48" s="565"/>
      <c r="N48" s="26"/>
      <c r="O48" s="26"/>
    </row>
    <row r="49" spans="1:169" s="18" customFormat="1" ht="12.75" customHeight="1">
      <c r="A49" s="546">
        <f>'7- Mapa Final'!A50</f>
        <v>5</v>
      </c>
      <c r="B49" s="538"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38" t="str">
        <f>'7- Mapa Final'!C50</f>
        <v>Cuando  se direccionan los requisitos habilitanes y/o técnicos para favorecer  indebidamente  a ciertos proponentes</v>
      </c>
      <c r="D49" s="539" t="str">
        <f>'7- Mapa Final'!J50</f>
        <v>Muy Baja - 1</v>
      </c>
      <c r="E49" s="540" t="str">
        <f>'7- Mapa Final'!K50</f>
        <v>Menor - 2</v>
      </c>
      <c r="F49" s="549" t="str">
        <f>'7- Mapa Final'!M50</f>
        <v>Bajo - 2</v>
      </c>
      <c r="G49" s="376"/>
      <c r="H49" s="551"/>
      <c r="I49" s="551"/>
      <c r="J49" s="551"/>
      <c r="K49" s="551"/>
      <c r="L49" s="551"/>
      <c r="M49" s="564"/>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531"/>
      <c r="B50" s="532"/>
      <c r="C50" s="532"/>
      <c r="D50" s="535"/>
      <c r="E50" s="537"/>
      <c r="F50" s="528"/>
      <c r="G50" s="377"/>
      <c r="H50" s="530"/>
      <c r="I50" s="530"/>
      <c r="J50" s="530"/>
      <c r="K50" s="530"/>
      <c r="L50" s="530"/>
      <c r="M50" s="565"/>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531"/>
      <c r="B51" s="532"/>
      <c r="C51" s="532"/>
      <c r="D51" s="535"/>
      <c r="E51" s="537"/>
      <c r="F51" s="528"/>
      <c r="G51" s="377"/>
      <c r="H51" s="530"/>
      <c r="I51" s="530"/>
      <c r="J51" s="530"/>
      <c r="K51" s="530"/>
      <c r="L51" s="530"/>
      <c r="M51" s="565"/>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531"/>
      <c r="B52" s="532"/>
      <c r="C52" s="532"/>
      <c r="D52" s="535"/>
      <c r="E52" s="537"/>
      <c r="F52" s="528"/>
      <c r="G52" s="377"/>
      <c r="H52" s="530"/>
      <c r="I52" s="530"/>
      <c r="J52" s="530"/>
      <c r="K52" s="530"/>
      <c r="L52" s="530"/>
      <c r="M52" s="565"/>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31"/>
      <c r="B53" s="532"/>
      <c r="C53" s="532"/>
      <c r="D53" s="535"/>
      <c r="E53" s="537"/>
      <c r="F53" s="528"/>
      <c r="G53" s="377"/>
      <c r="H53" s="530"/>
      <c r="I53" s="530"/>
      <c r="J53" s="530"/>
      <c r="K53" s="530"/>
      <c r="L53" s="530"/>
      <c r="M53" s="565"/>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31"/>
      <c r="B54" s="532"/>
      <c r="C54" s="532"/>
      <c r="D54" s="535"/>
      <c r="E54" s="537"/>
      <c r="F54" s="528"/>
      <c r="G54" s="377"/>
      <c r="H54" s="530"/>
      <c r="I54" s="530"/>
      <c r="J54" s="530"/>
      <c r="K54" s="530"/>
      <c r="L54" s="530"/>
      <c r="M54" s="565"/>
      <c r="N54" s="26"/>
      <c r="O54" s="26"/>
    </row>
    <row r="55" spans="1:169">
      <c r="A55" s="531"/>
      <c r="B55" s="532"/>
      <c r="C55" s="532"/>
      <c r="D55" s="535"/>
      <c r="E55" s="537"/>
      <c r="F55" s="528"/>
      <c r="G55" s="377"/>
      <c r="H55" s="530"/>
      <c r="I55" s="530"/>
      <c r="J55" s="530"/>
      <c r="K55" s="530"/>
      <c r="L55" s="530"/>
      <c r="M55" s="565"/>
      <c r="N55" s="26"/>
      <c r="O55" s="26"/>
    </row>
    <row r="56" spans="1:169">
      <c r="A56" s="531"/>
      <c r="B56" s="532"/>
      <c r="C56" s="532"/>
      <c r="D56" s="535"/>
      <c r="E56" s="537"/>
      <c r="F56" s="528"/>
      <c r="G56" s="377"/>
      <c r="H56" s="530"/>
      <c r="I56" s="530"/>
      <c r="J56" s="530"/>
      <c r="K56" s="530"/>
      <c r="L56" s="530"/>
      <c r="M56" s="565"/>
      <c r="N56" s="26"/>
      <c r="O56" s="26"/>
    </row>
    <row r="57" spans="1:169">
      <c r="A57" s="531"/>
      <c r="B57" s="532"/>
      <c r="C57" s="532"/>
      <c r="D57" s="535"/>
      <c r="E57" s="537"/>
      <c r="F57" s="528"/>
      <c r="G57" s="377"/>
      <c r="H57" s="530"/>
      <c r="I57" s="530"/>
      <c r="J57" s="530"/>
      <c r="K57" s="530"/>
      <c r="L57" s="530"/>
      <c r="M57" s="565"/>
      <c r="N57" s="26"/>
      <c r="O57" s="26"/>
    </row>
    <row r="58" spans="1:169" ht="15.75" thickBot="1">
      <c r="A58" s="531"/>
      <c r="B58" s="532"/>
      <c r="C58" s="532"/>
      <c r="D58" s="535"/>
      <c r="E58" s="537"/>
      <c r="F58" s="528"/>
      <c r="G58" s="377"/>
      <c r="H58" s="530"/>
      <c r="I58" s="530"/>
      <c r="J58" s="530"/>
      <c r="K58" s="530"/>
      <c r="L58" s="530"/>
      <c r="M58" s="565"/>
      <c r="N58" s="26"/>
      <c r="O58" s="26"/>
    </row>
    <row r="59" spans="1:169" s="18" customFormat="1" ht="12.75" customHeight="1">
      <c r="A59" s="546" t="e">
        <f>'7- Mapa Final'!#REF!</f>
        <v>#REF!</v>
      </c>
      <c r="B59" s="538" t="e">
        <f>'7- Mapa Final'!#REF!</f>
        <v>#REF!</v>
      </c>
      <c r="C59" s="538" t="e">
        <f>'7- Mapa Final'!#REF!</f>
        <v>#REF!</v>
      </c>
      <c r="D59" s="539" t="e">
        <f>'7- Mapa Final'!#REF!</f>
        <v>#REF!</v>
      </c>
      <c r="E59" s="540" t="e">
        <f>'7- Mapa Final'!#REF!</f>
        <v>#REF!</v>
      </c>
      <c r="F59" s="549" t="e">
        <f>'7- Mapa Final'!#REF!</f>
        <v>#REF!</v>
      </c>
      <c r="G59" s="376"/>
      <c r="H59" s="551"/>
      <c r="I59" s="551"/>
      <c r="J59" s="551"/>
      <c r="K59" s="551"/>
      <c r="L59" s="551"/>
      <c r="M59" s="564"/>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531"/>
      <c r="B60" s="532"/>
      <c r="C60" s="532"/>
      <c r="D60" s="535"/>
      <c r="E60" s="537"/>
      <c r="F60" s="528"/>
      <c r="G60" s="377"/>
      <c r="H60" s="530"/>
      <c r="I60" s="530"/>
      <c r="J60" s="530"/>
      <c r="K60" s="530"/>
      <c r="L60" s="530"/>
      <c r="M60" s="565"/>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531"/>
      <c r="B61" s="532"/>
      <c r="C61" s="532"/>
      <c r="D61" s="535"/>
      <c r="E61" s="537"/>
      <c r="F61" s="528"/>
      <c r="G61" s="377"/>
      <c r="H61" s="530"/>
      <c r="I61" s="530"/>
      <c r="J61" s="530"/>
      <c r="K61" s="530"/>
      <c r="L61" s="530"/>
      <c r="M61" s="565"/>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531"/>
      <c r="B62" s="532"/>
      <c r="C62" s="532"/>
      <c r="D62" s="535"/>
      <c r="E62" s="537"/>
      <c r="F62" s="528"/>
      <c r="G62" s="377"/>
      <c r="H62" s="530"/>
      <c r="I62" s="530"/>
      <c r="J62" s="530"/>
      <c r="K62" s="530"/>
      <c r="L62" s="530"/>
      <c r="M62" s="565"/>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531"/>
      <c r="B63" s="532"/>
      <c r="C63" s="532"/>
      <c r="D63" s="535"/>
      <c r="E63" s="537"/>
      <c r="F63" s="528"/>
      <c r="G63" s="377"/>
      <c r="H63" s="530"/>
      <c r="I63" s="530"/>
      <c r="J63" s="530"/>
      <c r="K63" s="530"/>
      <c r="L63" s="530"/>
      <c r="M63" s="565"/>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531"/>
      <c r="B64" s="532"/>
      <c r="C64" s="532"/>
      <c r="D64" s="535"/>
      <c r="E64" s="537"/>
      <c r="F64" s="528"/>
      <c r="G64" s="377"/>
      <c r="H64" s="530"/>
      <c r="I64" s="530"/>
      <c r="J64" s="530"/>
      <c r="K64" s="530"/>
      <c r="L64" s="530"/>
      <c r="M64" s="565"/>
      <c r="N64" s="26"/>
      <c r="O64" s="26"/>
    </row>
    <row r="65" spans="1:15">
      <c r="A65" s="531"/>
      <c r="B65" s="532"/>
      <c r="C65" s="532"/>
      <c r="D65" s="535"/>
      <c r="E65" s="537"/>
      <c r="F65" s="528"/>
      <c r="G65" s="377"/>
      <c r="H65" s="530"/>
      <c r="I65" s="530"/>
      <c r="J65" s="530"/>
      <c r="K65" s="530"/>
      <c r="L65" s="530"/>
      <c r="M65" s="565"/>
      <c r="N65" s="26"/>
      <c r="O65" s="26"/>
    </row>
    <row r="66" spans="1:15">
      <c r="A66" s="531"/>
      <c r="B66" s="532"/>
      <c r="C66" s="532"/>
      <c r="D66" s="535"/>
      <c r="E66" s="537"/>
      <c r="F66" s="528"/>
      <c r="G66" s="377"/>
      <c r="H66" s="530"/>
      <c r="I66" s="530"/>
      <c r="J66" s="530"/>
      <c r="K66" s="530"/>
      <c r="L66" s="530"/>
      <c r="M66" s="565"/>
      <c r="N66" s="26"/>
      <c r="O66" s="26"/>
    </row>
    <row r="67" spans="1:15">
      <c r="A67" s="531"/>
      <c r="B67" s="532"/>
      <c r="C67" s="532"/>
      <c r="D67" s="535"/>
      <c r="E67" s="537"/>
      <c r="F67" s="528"/>
      <c r="G67" s="377"/>
      <c r="H67" s="530"/>
      <c r="I67" s="530"/>
      <c r="J67" s="530"/>
      <c r="K67" s="530"/>
      <c r="L67" s="530"/>
      <c r="M67" s="565"/>
      <c r="N67" s="26"/>
      <c r="O67" s="26"/>
    </row>
    <row r="68" spans="1:15">
      <c r="A68" s="531"/>
      <c r="B68" s="532"/>
      <c r="C68" s="532"/>
      <c r="D68" s="535"/>
      <c r="E68" s="537"/>
      <c r="F68" s="528"/>
      <c r="G68" s="377"/>
      <c r="H68" s="530"/>
      <c r="I68" s="530"/>
      <c r="J68" s="530"/>
      <c r="K68" s="530"/>
      <c r="L68" s="530"/>
      <c r="M68" s="565"/>
      <c r="N68" s="26"/>
      <c r="O68" s="26"/>
    </row>
  </sheetData>
  <mergeCells count="94">
    <mergeCell ref="A3:B3"/>
    <mergeCell ref="C3:M3"/>
    <mergeCell ref="A4:B4"/>
    <mergeCell ref="C4:M4"/>
    <mergeCell ref="A5:B5"/>
    <mergeCell ref="C5:M5"/>
    <mergeCell ref="A6:C6"/>
    <mergeCell ref="D6:F6"/>
    <mergeCell ref="G6:G7"/>
    <mergeCell ref="H6:H7"/>
    <mergeCell ref="I6:J6"/>
    <mergeCell ref="K6:L6"/>
    <mergeCell ref="M6:M7"/>
    <mergeCell ref="C1:K2"/>
    <mergeCell ref="L1:M2"/>
    <mergeCell ref="H9:H18"/>
    <mergeCell ref="I9:I18"/>
    <mergeCell ref="J9:J18"/>
    <mergeCell ref="K9:K18"/>
    <mergeCell ref="L9:L18"/>
    <mergeCell ref="M9:M18"/>
    <mergeCell ref="A8:G8"/>
    <mergeCell ref="A9:A18"/>
    <mergeCell ref="B9:B18"/>
    <mergeCell ref="C9:C18"/>
    <mergeCell ref="D9:D18"/>
    <mergeCell ref="E9:E18"/>
    <mergeCell ref="F9:F18"/>
    <mergeCell ref="G9:G18"/>
    <mergeCell ref="M19:M28"/>
    <mergeCell ref="A29:A38"/>
    <mergeCell ref="B29:B38"/>
    <mergeCell ref="C29:C38"/>
    <mergeCell ref="D29:D38"/>
    <mergeCell ref="E29:E38"/>
    <mergeCell ref="F29:F38"/>
    <mergeCell ref="G29:G38"/>
    <mergeCell ref="H29:H38"/>
    <mergeCell ref="I29:I38"/>
    <mergeCell ref="G19:G28"/>
    <mergeCell ref="H19:H28"/>
    <mergeCell ref="I19:I28"/>
    <mergeCell ref="J19:J28"/>
    <mergeCell ref="K19:K28"/>
    <mergeCell ref="L19:L28"/>
    <mergeCell ref="A19:A28"/>
    <mergeCell ref="B19:B28"/>
    <mergeCell ref="C19:C28"/>
    <mergeCell ref="D19:D28"/>
    <mergeCell ref="E19:E28"/>
    <mergeCell ref="F19:F28"/>
    <mergeCell ref="J29:J38"/>
    <mergeCell ref="K29:K38"/>
    <mergeCell ref="L29:L38"/>
    <mergeCell ref="M29:M38"/>
    <mergeCell ref="A39:A48"/>
    <mergeCell ref="B39:B48"/>
    <mergeCell ref="C39:C48"/>
    <mergeCell ref="D39:D48"/>
    <mergeCell ref="E39:E48"/>
    <mergeCell ref="F39:F48"/>
    <mergeCell ref="M39:M48"/>
    <mergeCell ref="G39:G48"/>
    <mergeCell ref="H39:H48"/>
    <mergeCell ref="I39:I48"/>
    <mergeCell ref="J39:J48"/>
    <mergeCell ref="K39:K48"/>
    <mergeCell ref="L39:L48"/>
    <mergeCell ref="M49:M58"/>
    <mergeCell ref="G49:G58"/>
    <mergeCell ref="H49:H58"/>
    <mergeCell ref="I49:I58"/>
    <mergeCell ref="J49:J58"/>
    <mergeCell ref="L49:L58"/>
    <mergeCell ref="M59:M68"/>
    <mergeCell ref="G59:G68"/>
    <mergeCell ref="H59:H68"/>
    <mergeCell ref="I59:I68"/>
    <mergeCell ref="J59:J68"/>
    <mergeCell ref="K59:K68"/>
    <mergeCell ref="L59:L68"/>
    <mergeCell ref="F59:F68"/>
    <mergeCell ref="K49:K58"/>
    <mergeCell ref="A49:A58"/>
    <mergeCell ref="B49:B58"/>
    <mergeCell ref="C49:C58"/>
    <mergeCell ref="D49:D58"/>
    <mergeCell ref="E49:E58"/>
    <mergeCell ref="F49:F58"/>
    <mergeCell ref="A59:A68"/>
    <mergeCell ref="B59:B68"/>
    <mergeCell ref="C59:C68"/>
    <mergeCell ref="D59:D68"/>
    <mergeCell ref="E59:E68"/>
  </mergeCells>
  <conditionalFormatting sqref="A6:B6">
    <cfRule type="containsText" dxfId="263" priority="392" operator="containsText" text="3- Moderado">
      <formula>NOT(ISERROR(SEARCH("3- Moderado",A6)))</formula>
    </cfRule>
    <cfRule type="containsText" dxfId="262" priority="393" operator="containsText" text="6- Moderado">
      <formula>NOT(ISERROR(SEARCH("6- Moderado",A6)))</formula>
    </cfRule>
    <cfRule type="containsText" dxfId="261" priority="394" operator="containsText" text="4- Moderado">
      <formula>NOT(ISERROR(SEARCH("4- Moderado",A6)))</formula>
    </cfRule>
    <cfRule type="containsText" dxfId="260" priority="395" operator="containsText" text="3- Bajo">
      <formula>NOT(ISERROR(SEARCH("3- Bajo",A6)))</formula>
    </cfRule>
    <cfRule type="containsText" dxfId="259" priority="396" operator="containsText" text="4- Bajo">
      <formula>NOT(ISERROR(SEARCH("4- Bajo",A6)))</formula>
    </cfRule>
    <cfRule type="containsText" dxfId="258" priority="397" operator="containsText" text="1- Bajo">
      <formula>NOT(ISERROR(SEARCH("1- Bajo",A6)))</formula>
    </cfRule>
  </conditionalFormatting>
  <conditionalFormatting sqref="A9:E9">
    <cfRule type="containsText" dxfId="257" priority="386" operator="containsText" text="3- Moderado">
      <formula>NOT(ISERROR(SEARCH("3- Moderado",A9)))</formula>
    </cfRule>
    <cfRule type="containsText" dxfId="256" priority="387" operator="containsText" text="6- Moderado">
      <formula>NOT(ISERROR(SEARCH("6- Moderado",A9)))</formula>
    </cfRule>
    <cfRule type="containsText" dxfId="255" priority="388" operator="containsText" text="4- Moderado">
      <formula>NOT(ISERROR(SEARCH("4- Moderado",A9)))</formula>
    </cfRule>
    <cfRule type="containsText" dxfId="254" priority="389" operator="containsText" text="3- Bajo">
      <formula>NOT(ISERROR(SEARCH("3- Bajo",A9)))</formula>
    </cfRule>
    <cfRule type="containsText" dxfId="253" priority="390" operator="containsText" text="4- Bajo">
      <formula>NOT(ISERROR(SEARCH("4- Bajo",A9)))</formula>
    </cfRule>
    <cfRule type="containsText" dxfId="252" priority="391" operator="containsText" text="1- Bajo">
      <formula>NOT(ISERROR(SEARCH("1- Bajo",A9)))</formula>
    </cfRule>
  </conditionalFormatting>
  <conditionalFormatting sqref="C7:F7">
    <cfRule type="containsText" dxfId="251" priority="358" operator="containsText" text="3- Moderado">
      <formula>NOT(ISERROR(SEARCH("3- Moderado",C7)))</formula>
    </cfRule>
    <cfRule type="containsText" dxfId="250" priority="359" operator="containsText" text="6- Moderado">
      <formula>NOT(ISERROR(SEARCH("6- Moderado",C7)))</formula>
    </cfRule>
    <cfRule type="containsText" dxfId="249" priority="360" operator="containsText" text="4- Moderado">
      <formula>NOT(ISERROR(SEARCH("4- Moderado",C7)))</formula>
    </cfRule>
    <cfRule type="containsText" dxfId="248" priority="361" operator="containsText" text="3- Bajo">
      <formula>NOT(ISERROR(SEARCH("3- Bajo",C7)))</formula>
    </cfRule>
    <cfRule type="containsText" dxfId="247" priority="362" operator="containsText" text="4- Bajo">
      <formula>NOT(ISERROR(SEARCH("4- Bajo",C7)))</formula>
    </cfRule>
    <cfRule type="containsText" dxfId="246" priority="363" operator="containsText" text="1- Bajo">
      <formula>NOT(ISERROR(SEARCH("1- Bajo",C7)))</formula>
    </cfRule>
  </conditionalFormatting>
  <conditionalFormatting sqref="D9:D18">
    <cfRule type="containsText" dxfId="245" priority="194" operator="containsText" text="Muy Alta">
      <formula>NOT(ISERROR(SEARCH("Muy Alta",D9)))</formula>
    </cfRule>
    <cfRule type="containsText" dxfId="244" priority="195" operator="containsText" text="Alta">
      <formula>NOT(ISERROR(SEARCH("Alta",D9)))</formula>
    </cfRule>
    <cfRule type="containsText" dxfId="243" priority="196" operator="containsText" text="Baja">
      <formula>NOT(ISERROR(SEARCH("Baja",D9)))</formula>
    </cfRule>
    <cfRule type="containsText" dxfId="242" priority="197" operator="containsText" text="Muy Baja">
      <formula>NOT(ISERROR(SEARCH("Muy Baja",D9)))</formula>
    </cfRule>
    <cfRule type="containsText" dxfId="241" priority="199" operator="containsText" text="Media">
      <formula>NOT(ISERROR(SEARCH("Media",D9)))</formula>
    </cfRule>
  </conditionalFormatting>
  <conditionalFormatting sqref="E9:E18">
    <cfRule type="containsText" dxfId="240" priority="190" operator="containsText" text="Catastrófico">
      <formula>NOT(ISERROR(SEARCH("Catastrófico",E9)))</formula>
    </cfRule>
    <cfRule type="containsText" dxfId="239" priority="191" operator="containsText" text="Mayor">
      <formula>NOT(ISERROR(SEARCH("Mayor",E9)))</formula>
    </cfRule>
    <cfRule type="containsText" dxfId="238" priority="192" operator="containsText" text="Menor">
      <formula>NOT(ISERROR(SEARCH("Menor",E9)))</formula>
    </cfRule>
    <cfRule type="containsText" dxfId="237" priority="193" operator="containsText" text="Leve">
      <formula>NOT(ISERROR(SEARCH("Leve",E9)))</formula>
    </cfRule>
  </conditionalFormatting>
  <conditionalFormatting sqref="E9:F18">
    <cfRule type="containsText" dxfId="236"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235" priority="213" operator="containsText" text="Bajo">
      <formula>NOT(ISERROR(SEARCH("Bajo",F9)))</formula>
    </cfRule>
    <cfRule type="containsText" dxfId="234" priority="214" operator="containsText" text="Moderado">
      <formula>NOT(ISERROR(SEARCH("Moderado",F9)))</formula>
    </cfRule>
    <cfRule type="containsText" dxfId="233" priority="215" operator="containsText" text="Alto">
      <formula>NOT(ISERROR(SEARCH("Alto",F9)))</formula>
    </cfRule>
    <cfRule type="containsText" dxfId="232" priority="216" operator="containsText" text="Extremo">
      <formula>NOT(ISERROR(SEARCH("Extremo",F9)))</formula>
    </cfRule>
  </conditionalFormatting>
  <conditionalFormatting sqref="A19:E19">
    <cfRule type="containsText" dxfId="231" priority="183" operator="containsText" text="3- Moderado">
      <formula>NOT(ISERROR(SEARCH("3- Moderado",A19)))</formula>
    </cfRule>
    <cfRule type="containsText" dxfId="230" priority="184" operator="containsText" text="6- Moderado">
      <formula>NOT(ISERROR(SEARCH("6- Moderado",A19)))</formula>
    </cfRule>
    <cfRule type="containsText" dxfId="229" priority="185" operator="containsText" text="4- Moderado">
      <formula>NOT(ISERROR(SEARCH("4- Moderado",A19)))</formula>
    </cfRule>
    <cfRule type="containsText" dxfId="228" priority="186" operator="containsText" text="3- Bajo">
      <formula>NOT(ISERROR(SEARCH("3- Bajo",A19)))</formula>
    </cfRule>
    <cfRule type="containsText" dxfId="227" priority="187" operator="containsText" text="4- Bajo">
      <formula>NOT(ISERROR(SEARCH("4- Bajo",A19)))</formula>
    </cfRule>
    <cfRule type="containsText" dxfId="226" priority="188" operator="containsText" text="1- Bajo">
      <formula>NOT(ISERROR(SEARCH("1- Bajo",A19)))</formula>
    </cfRule>
  </conditionalFormatting>
  <conditionalFormatting sqref="D19:D28">
    <cfRule type="containsText" dxfId="225" priority="173" operator="containsText" text="Muy Alta">
      <formula>NOT(ISERROR(SEARCH("Muy Alta",D19)))</formula>
    </cfRule>
    <cfRule type="containsText" dxfId="224" priority="174" operator="containsText" text="Alta">
      <formula>NOT(ISERROR(SEARCH("Alta",D19)))</formula>
    </cfRule>
    <cfRule type="containsText" dxfId="223" priority="175" operator="containsText" text="Baja">
      <formula>NOT(ISERROR(SEARCH("Baja",D19)))</formula>
    </cfRule>
    <cfRule type="containsText" dxfId="222" priority="176" operator="containsText" text="Muy Baja">
      <formula>NOT(ISERROR(SEARCH("Muy Baja",D19)))</formula>
    </cfRule>
    <cfRule type="containsText" dxfId="221" priority="178" operator="containsText" text="Media">
      <formula>NOT(ISERROR(SEARCH("Media",D19)))</formula>
    </cfRule>
  </conditionalFormatting>
  <conditionalFormatting sqref="E19:E28">
    <cfRule type="containsText" dxfId="220" priority="169" operator="containsText" text="Catastrófico">
      <formula>NOT(ISERROR(SEARCH("Catastrófico",E19)))</formula>
    </cfRule>
    <cfRule type="containsText" dxfId="219" priority="170" operator="containsText" text="Mayor">
      <formula>NOT(ISERROR(SEARCH("Mayor",E19)))</formula>
    </cfRule>
    <cfRule type="containsText" dxfId="218" priority="171" operator="containsText" text="Menor">
      <formula>NOT(ISERROR(SEARCH("Menor",E19)))</formula>
    </cfRule>
    <cfRule type="containsText" dxfId="217" priority="172" operator="containsText" text="Leve">
      <formula>NOT(ISERROR(SEARCH("Leve",E19)))</formula>
    </cfRule>
  </conditionalFormatting>
  <conditionalFormatting sqref="E19:F28">
    <cfRule type="containsText" dxfId="216"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215" priority="179" operator="containsText" text="Bajo">
      <formula>NOT(ISERROR(SEARCH("Bajo",F19)))</formula>
    </cfRule>
    <cfRule type="containsText" dxfId="214" priority="180" operator="containsText" text="Moderado">
      <formula>NOT(ISERROR(SEARCH("Moderado",F19)))</formula>
    </cfRule>
    <cfRule type="containsText" dxfId="213" priority="181" operator="containsText" text="Alto">
      <formula>NOT(ISERROR(SEARCH("Alto",F19)))</formula>
    </cfRule>
    <cfRule type="containsText" dxfId="212" priority="182" operator="containsText" text="Extremo">
      <formula>NOT(ISERROR(SEARCH("Extremo",F19)))</formula>
    </cfRule>
  </conditionalFormatting>
  <conditionalFormatting sqref="A29:E29">
    <cfRule type="containsText" dxfId="211" priority="162" operator="containsText" text="3- Moderado">
      <formula>NOT(ISERROR(SEARCH("3- Moderado",A29)))</formula>
    </cfRule>
    <cfRule type="containsText" dxfId="210" priority="163" operator="containsText" text="6- Moderado">
      <formula>NOT(ISERROR(SEARCH("6- Moderado",A29)))</formula>
    </cfRule>
    <cfRule type="containsText" dxfId="209" priority="164" operator="containsText" text="4- Moderado">
      <formula>NOT(ISERROR(SEARCH("4- Moderado",A29)))</formula>
    </cfRule>
    <cfRule type="containsText" dxfId="208" priority="165" operator="containsText" text="3- Bajo">
      <formula>NOT(ISERROR(SEARCH("3- Bajo",A29)))</formula>
    </cfRule>
    <cfRule type="containsText" dxfId="207" priority="166" operator="containsText" text="4- Bajo">
      <formula>NOT(ISERROR(SEARCH("4- Bajo",A29)))</formula>
    </cfRule>
    <cfRule type="containsText" dxfId="206" priority="167" operator="containsText" text="1- Bajo">
      <formula>NOT(ISERROR(SEARCH("1- Bajo",A29)))</formula>
    </cfRule>
  </conditionalFormatting>
  <conditionalFormatting sqref="D29:D38">
    <cfRule type="containsText" dxfId="205" priority="152" operator="containsText" text="Muy Alta">
      <formula>NOT(ISERROR(SEARCH("Muy Alta",D29)))</formula>
    </cfRule>
    <cfRule type="containsText" dxfId="204" priority="153" operator="containsText" text="Alta">
      <formula>NOT(ISERROR(SEARCH("Alta",D29)))</formula>
    </cfRule>
    <cfRule type="containsText" dxfId="203" priority="154" operator="containsText" text="Baja">
      <formula>NOT(ISERROR(SEARCH("Baja",D29)))</formula>
    </cfRule>
    <cfRule type="containsText" dxfId="202" priority="155" operator="containsText" text="Muy Baja">
      <formula>NOT(ISERROR(SEARCH("Muy Baja",D29)))</formula>
    </cfRule>
    <cfRule type="containsText" dxfId="201" priority="157" operator="containsText" text="Media">
      <formula>NOT(ISERROR(SEARCH("Media",D29)))</formula>
    </cfRule>
  </conditionalFormatting>
  <conditionalFormatting sqref="E29:E38">
    <cfRule type="containsText" dxfId="200" priority="148" operator="containsText" text="Catastrófico">
      <formula>NOT(ISERROR(SEARCH("Catastrófico",E29)))</formula>
    </cfRule>
    <cfRule type="containsText" dxfId="199" priority="149" operator="containsText" text="Mayor">
      <formula>NOT(ISERROR(SEARCH("Mayor",E29)))</formula>
    </cfRule>
    <cfRule type="containsText" dxfId="198" priority="150" operator="containsText" text="Menor">
      <formula>NOT(ISERROR(SEARCH("Menor",E29)))</formula>
    </cfRule>
    <cfRule type="containsText" dxfId="197" priority="151" operator="containsText" text="Leve">
      <formula>NOT(ISERROR(SEARCH("Leve",E29)))</formula>
    </cfRule>
  </conditionalFormatting>
  <conditionalFormatting sqref="E29:F38">
    <cfRule type="containsText" dxfId="196"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195" priority="158" operator="containsText" text="Bajo">
      <formula>NOT(ISERROR(SEARCH("Bajo",F29)))</formula>
    </cfRule>
    <cfRule type="containsText" dxfId="194" priority="159" operator="containsText" text="Moderado">
      <formula>NOT(ISERROR(SEARCH("Moderado",F29)))</formula>
    </cfRule>
    <cfRule type="containsText" dxfId="193" priority="160" operator="containsText" text="Alto">
      <formula>NOT(ISERROR(SEARCH("Alto",F29)))</formula>
    </cfRule>
    <cfRule type="containsText" dxfId="192" priority="161" operator="containsText" text="Extremo">
      <formula>NOT(ISERROR(SEARCH("Extremo",F29)))</formula>
    </cfRule>
  </conditionalFormatting>
  <conditionalFormatting sqref="A39:E39">
    <cfRule type="containsText" dxfId="191" priority="141" operator="containsText" text="3- Moderado">
      <formula>NOT(ISERROR(SEARCH("3- Moderado",A39)))</formula>
    </cfRule>
    <cfRule type="containsText" dxfId="190" priority="142" operator="containsText" text="6- Moderado">
      <formula>NOT(ISERROR(SEARCH("6- Moderado",A39)))</formula>
    </cfRule>
    <cfRule type="containsText" dxfId="189" priority="143" operator="containsText" text="4- Moderado">
      <formula>NOT(ISERROR(SEARCH("4- Moderado",A39)))</formula>
    </cfRule>
    <cfRule type="containsText" dxfId="188" priority="144" operator="containsText" text="3- Bajo">
      <formula>NOT(ISERROR(SEARCH("3- Bajo",A39)))</formula>
    </cfRule>
    <cfRule type="containsText" dxfId="187" priority="145" operator="containsText" text="4- Bajo">
      <formula>NOT(ISERROR(SEARCH("4- Bajo",A39)))</formula>
    </cfRule>
    <cfRule type="containsText" dxfId="186" priority="146" operator="containsText" text="1- Bajo">
      <formula>NOT(ISERROR(SEARCH("1- Bajo",A39)))</formula>
    </cfRule>
  </conditionalFormatting>
  <conditionalFormatting sqref="D39:D48">
    <cfRule type="containsText" dxfId="185" priority="131" operator="containsText" text="Muy Alta">
      <formula>NOT(ISERROR(SEARCH("Muy Alta",D39)))</formula>
    </cfRule>
    <cfRule type="containsText" dxfId="184" priority="132" operator="containsText" text="Alta">
      <formula>NOT(ISERROR(SEARCH("Alta",D39)))</formula>
    </cfRule>
    <cfRule type="containsText" dxfId="183" priority="133" operator="containsText" text="Baja">
      <formula>NOT(ISERROR(SEARCH("Baja",D39)))</formula>
    </cfRule>
    <cfRule type="containsText" dxfId="182" priority="134" operator="containsText" text="Muy Baja">
      <formula>NOT(ISERROR(SEARCH("Muy Baja",D39)))</formula>
    </cfRule>
    <cfRule type="containsText" dxfId="181" priority="136" operator="containsText" text="Media">
      <formula>NOT(ISERROR(SEARCH("Media",D39)))</formula>
    </cfRule>
  </conditionalFormatting>
  <conditionalFormatting sqref="E39:E48">
    <cfRule type="containsText" dxfId="180" priority="127" operator="containsText" text="Catastrófico">
      <formula>NOT(ISERROR(SEARCH("Catastrófico",E39)))</formula>
    </cfRule>
    <cfRule type="containsText" dxfId="179" priority="128" operator="containsText" text="Mayor">
      <formula>NOT(ISERROR(SEARCH("Mayor",E39)))</formula>
    </cfRule>
    <cfRule type="containsText" dxfId="178" priority="129" operator="containsText" text="Menor">
      <formula>NOT(ISERROR(SEARCH("Menor",E39)))</formula>
    </cfRule>
    <cfRule type="containsText" dxfId="177" priority="130" operator="containsText" text="Leve">
      <formula>NOT(ISERROR(SEARCH("Leve",E39)))</formula>
    </cfRule>
  </conditionalFormatting>
  <conditionalFormatting sqref="E39:F48">
    <cfRule type="containsText" dxfId="176"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175" priority="137" operator="containsText" text="Bajo">
      <formula>NOT(ISERROR(SEARCH("Bajo",F39)))</formula>
    </cfRule>
    <cfRule type="containsText" dxfId="174" priority="138" operator="containsText" text="Moderado">
      <formula>NOT(ISERROR(SEARCH("Moderado",F39)))</formula>
    </cfRule>
    <cfRule type="containsText" dxfId="173" priority="139" operator="containsText" text="Alto">
      <formula>NOT(ISERROR(SEARCH("Alto",F39)))</formula>
    </cfRule>
    <cfRule type="containsText" dxfId="172" priority="140" operator="containsText" text="Extremo">
      <formula>NOT(ISERROR(SEARCH("Extremo",F39)))</formula>
    </cfRule>
  </conditionalFormatting>
  <conditionalFormatting sqref="A49:E49">
    <cfRule type="containsText" dxfId="171" priority="99" operator="containsText" text="3- Moderado">
      <formula>NOT(ISERROR(SEARCH("3- Moderado",A49)))</formula>
    </cfRule>
    <cfRule type="containsText" dxfId="170" priority="100" operator="containsText" text="6- Moderado">
      <formula>NOT(ISERROR(SEARCH("6- Moderado",A49)))</formula>
    </cfRule>
    <cfRule type="containsText" dxfId="169" priority="101" operator="containsText" text="4- Moderado">
      <formula>NOT(ISERROR(SEARCH("4- Moderado",A49)))</formula>
    </cfRule>
    <cfRule type="containsText" dxfId="168" priority="102" operator="containsText" text="3- Bajo">
      <formula>NOT(ISERROR(SEARCH("3- Bajo",A49)))</formula>
    </cfRule>
    <cfRule type="containsText" dxfId="167" priority="103" operator="containsText" text="4- Bajo">
      <formula>NOT(ISERROR(SEARCH("4- Bajo",A49)))</formula>
    </cfRule>
    <cfRule type="containsText" dxfId="166" priority="104" operator="containsText" text="1- Bajo">
      <formula>NOT(ISERROR(SEARCH("1- Bajo",A49)))</formula>
    </cfRule>
  </conditionalFormatting>
  <conditionalFormatting sqref="D49:D58">
    <cfRule type="containsText" dxfId="165" priority="89" operator="containsText" text="Muy Alta">
      <formula>NOT(ISERROR(SEARCH("Muy Alta",D49)))</formula>
    </cfRule>
    <cfRule type="containsText" dxfId="164" priority="90" operator="containsText" text="Alta">
      <formula>NOT(ISERROR(SEARCH("Alta",D49)))</formula>
    </cfRule>
    <cfRule type="containsText" dxfId="163" priority="91" operator="containsText" text="Baja">
      <formula>NOT(ISERROR(SEARCH("Baja",D49)))</formula>
    </cfRule>
    <cfRule type="containsText" dxfId="162" priority="92" operator="containsText" text="Muy Baja">
      <formula>NOT(ISERROR(SEARCH("Muy Baja",D49)))</formula>
    </cfRule>
    <cfRule type="containsText" dxfId="161" priority="94" operator="containsText" text="Media">
      <formula>NOT(ISERROR(SEARCH("Media",D49)))</formula>
    </cfRule>
  </conditionalFormatting>
  <conditionalFormatting sqref="E49:E58">
    <cfRule type="containsText" dxfId="160" priority="85" operator="containsText" text="Catastrófico">
      <formula>NOT(ISERROR(SEARCH("Catastrófico",E49)))</formula>
    </cfRule>
    <cfRule type="containsText" dxfId="159" priority="86" operator="containsText" text="Mayor">
      <formula>NOT(ISERROR(SEARCH("Mayor",E49)))</formula>
    </cfRule>
    <cfRule type="containsText" dxfId="158" priority="87" operator="containsText" text="Menor">
      <formula>NOT(ISERROR(SEARCH("Menor",E49)))</formula>
    </cfRule>
    <cfRule type="containsText" dxfId="157" priority="88" operator="containsText" text="Leve">
      <formula>NOT(ISERROR(SEARCH("Leve",E49)))</formula>
    </cfRule>
  </conditionalFormatting>
  <conditionalFormatting sqref="E49:F58">
    <cfRule type="containsText" dxfId="156"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155" priority="95" operator="containsText" text="Bajo">
      <formula>NOT(ISERROR(SEARCH("Bajo",F49)))</formula>
    </cfRule>
    <cfRule type="containsText" dxfId="154" priority="96" operator="containsText" text="Moderado">
      <formula>NOT(ISERROR(SEARCH("Moderado",F49)))</formula>
    </cfRule>
    <cfRule type="containsText" dxfId="153" priority="97" operator="containsText" text="Alto">
      <formula>NOT(ISERROR(SEARCH("Alto",F49)))</formula>
    </cfRule>
    <cfRule type="containsText" dxfId="152" priority="98" operator="containsText" text="Extremo">
      <formula>NOT(ISERROR(SEARCH("Extremo",F49)))</formula>
    </cfRule>
  </conditionalFormatting>
  <conditionalFormatting sqref="A59:E59">
    <cfRule type="containsText" dxfId="151" priority="78" operator="containsText" text="3- Moderado">
      <formula>NOT(ISERROR(SEARCH("3- Moderado",A59)))</formula>
    </cfRule>
    <cfRule type="containsText" dxfId="150" priority="79" operator="containsText" text="6- Moderado">
      <formula>NOT(ISERROR(SEARCH("6- Moderado",A59)))</formula>
    </cfRule>
    <cfRule type="containsText" dxfId="149" priority="80" operator="containsText" text="4- Moderado">
      <formula>NOT(ISERROR(SEARCH("4- Moderado",A59)))</formula>
    </cfRule>
    <cfRule type="containsText" dxfId="148" priority="81" operator="containsText" text="3- Bajo">
      <formula>NOT(ISERROR(SEARCH("3- Bajo",A59)))</formula>
    </cfRule>
    <cfRule type="containsText" dxfId="147" priority="82" operator="containsText" text="4- Bajo">
      <formula>NOT(ISERROR(SEARCH("4- Bajo",A59)))</formula>
    </cfRule>
    <cfRule type="containsText" dxfId="146" priority="83" operator="containsText" text="1- Bajo">
      <formula>NOT(ISERROR(SEARCH("1- Bajo",A59)))</formula>
    </cfRule>
  </conditionalFormatting>
  <conditionalFormatting sqref="D59:D68">
    <cfRule type="containsText" dxfId="145" priority="68" operator="containsText" text="Muy Alta">
      <formula>NOT(ISERROR(SEARCH("Muy Alta",D59)))</formula>
    </cfRule>
    <cfRule type="containsText" dxfId="144" priority="69" operator="containsText" text="Alta">
      <formula>NOT(ISERROR(SEARCH("Alta",D59)))</formula>
    </cfRule>
    <cfRule type="containsText" dxfId="143" priority="70" operator="containsText" text="Baja">
      <formula>NOT(ISERROR(SEARCH("Baja",D59)))</formula>
    </cfRule>
    <cfRule type="containsText" dxfId="142" priority="71" operator="containsText" text="Muy Baja">
      <formula>NOT(ISERROR(SEARCH("Muy Baja",D59)))</formula>
    </cfRule>
    <cfRule type="containsText" dxfId="141" priority="73" operator="containsText" text="Media">
      <formula>NOT(ISERROR(SEARCH("Media",D59)))</formula>
    </cfRule>
  </conditionalFormatting>
  <conditionalFormatting sqref="E59:E68">
    <cfRule type="containsText" dxfId="140" priority="64" operator="containsText" text="Catastrófico">
      <formula>NOT(ISERROR(SEARCH("Catastrófico",E59)))</formula>
    </cfRule>
    <cfRule type="containsText" dxfId="139" priority="65" operator="containsText" text="Mayor">
      <formula>NOT(ISERROR(SEARCH("Mayor",E59)))</formula>
    </cfRule>
    <cfRule type="containsText" dxfId="138" priority="66" operator="containsText" text="Menor">
      <formula>NOT(ISERROR(SEARCH("Menor",E59)))</formula>
    </cfRule>
    <cfRule type="containsText" dxfId="137" priority="67" operator="containsText" text="Leve">
      <formula>NOT(ISERROR(SEARCH("Leve",E59)))</formula>
    </cfRule>
  </conditionalFormatting>
  <conditionalFormatting sqref="E59:F68">
    <cfRule type="containsText" dxfId="136"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135" priority="74" operator="containsText" text="Bajo">
      <formula>NOT(ISERROR(SEARCH("Bajo",F59)))</formula>
    </cfRule>
    <cfRule type="containsText" dxfId="134" priority="75" operator="containsText" text="Moderado">
      <formula>NOT(ISERROR(SEARCH("Moderado",F59)))</formula>
    </cfRule>
    <cfRule type="containsText" dxfId="133" priority="76" operator="containsText" text="Alto">
      <formula>NOT(ISERROR(SEARCH("Alto",F59)))</formula>
    </cfRule>
    <cfRule type="containsText" dxfId="132" priority="77" operator="containsText" text="Extremo">
      <formula>NOT(ISERROR(SEARCH("Extremo",F59)))</formula>
    </cfRule>
  </conditionalFormatting>
  <dataValidations count="4">
    <dataValidation allowBlank="1" showInputMessage="1" showErrorMessage="1" prompt="seleccionar si el responsable de ejecutar las acciones es el nivel central" sqref="J7" xr:uid="{00000000-0002-0000-0C00-000000000000}"/>
    <dataValidation allowBlank="1" showInputMessage="1" showErrorMessage="1" prompt="Seleccionar si el responsable es el responsable de las acciones es el nivel central" sqref="I6:I7" xr:uid="{00000000-0002-0000-0C00-000001000000}"/>
    <dataValidation allowBlank="1" showInputMessage="1" showErrorMessage="1" prompt="Describir las actividades que se van a desarrollar para el proyecto" sqref="H6" xr:uid="{00000000-0002-0000-0C00-000002000000}"/>
    <dataValidation allowBlank="1" showInputMessage="1" showErrorMessage="1" prompt="Registrar qué factor  que ocasina el riesgo: un facot identtficado el contexto._x000a_O  personas, recursos, estilo de direccion , factores externos, , codiciones ambientales" sqref="C7" xr:uid="{00000000-0002-0000-0C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C00-000004000000}">
          <x14:formula1>
            <xm:f>'9- Matriz de Calor '!$S$8:$S$11</xm:f>
          </x14:formula1>
          <xm:sqref>G9:G68</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39997558519241921"/>
    <pageSetUpPr fitToPage="1"/>
  </sheetPr>
  <dimension ref="A1:JK68"/>
  <sheetViews>
    <sheetView showGridLines="0" topLeftCell="C13" zoomScale="55" zoomScaleNormal="55" workbookViewId="0">
      <selection activeCell="C6" sqref="A6:C6"/>
    </sheetView>
  </sheetViews>
  <sheetFormatPr defaultColWidth="11.42578125" defaultRowHeight="15"/>
  <cols>
    <col min="1" max="1" width="18.42578125" style="4" customWidth="1"/>
    <col min="2" max="2" width="35.85546875" style="4" customWidth="1"/>
    <col min="3" max="3" width="40.28515625" customWidth="1"/>
    <col min="4" max="4" width="16.85546875" style="75" customWidth="1"/>
    <col min="5" max="5" width="18.5703125" style="19" customWidth="1"/>
    <col min="6" max="6" width="18.28515625" style="19" bestFit="1" customWidth="1"/>
    <col min="7" max="7" width="18.28515625" bestFit="1" customWidth="1"/>
    <col min="8" max="8" width="32.7109375" customWidth="1"/>
    <col min="9" max="9" width="16.5703125" customWidth="1"/>
    <col min="10" max="10" width="14.28515625" customWidth="1"/>
    <col min="11" max="11" width="17.7109375" customWidth="1"/>
    <col min="12" max="12" width="17.5703125" customWidth="1"/>
    <col min="13" max="13" width="48.28515625" customWidth="1"/>
    <col min="14" max="169" width="11.42578125" style="1"/>
  </cols>
  <sheetData>
    <row r="1" spans="1:271" s="11" customFormat="1" ht="16.5" customHeight="1">
      <c r="A1" s="261"/>
      <c r="B1" s="261"/>
      <c r="C1" s="541"/>
      <c r="D1" s="541"/>
      <c r="E1" s="541"/>
      <c r="F1" s="541"/>
      <c r="G1" s="541"/>
      <c r="H1" s="541"/>
      <c r="I1" s="541"/>
      <c r="J1" s="541"/>
      <c r="K1" s="541"/>
      <c r="L1" s="542"/>
      <c r="M1" s="543"/>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c r="JJ1" s="10"/>
      <c r="JK1" s="10"/>
    </row>
    <row r="2" spans="1:271" s="11" customFormat="1" ht="73.5" customHeight="1">
      <c r="A2" s="261"/>
      <c r="B2" s="261"/>
      <c r="C2" s="572"/>
      <c r="D2" s="572"/>
      <c r="E2" s="572"/>
      <c r="F2" s="572"/>
      <c r="G2" s="572"/>
      <c r="H2" s="572"/>
      <c r="I2" s="572"/>
      <c r="J2" s="572"/>
      <c r="K2" s="572"/>
      <c r="L2" s="570"/>
      <c r="M2" s="571"/>
      <c r="N2" s="10"/>
      <c r="O2" s="10"/>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c r="JJ2" s="10"/>
      <c r="JK2" s="10"/>
    </row>
    <row r="3" spans="1:271" s="11" customFormat="1" ht="40.9" customHeight="1">
      <c r="A3" s="404" t="s">
        <v>286</v>
      </c>
      <c r="B3" s="404"/>
      <c r="C3" s="496" t="s">
        <v>5</v>
      </c>
      <c r="D3" s="496"/>
      <c r="E3" s="496"/>
      <c r="F3" s="496"/>
      <c r="G3" s="496"/>
      <c r="H3" s="496"/>
      <c r="I3" s="496"/>
      <c r="J3" s="496"/>
      <c r="K3" s="496"/>
      <c r="L3" s="496"/>
      <c r="M3" s="496"/>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c r="JJ3" s="10"/>
      <c r="JK3" s="10"/>
    </row>
    <row r="4" spans="1:271" s="11" customFormat="1" ht="40.9" customHeight="1">
      <c r="A4" s="404" t="s">
        <v>287</v>
      </c>
      <c r="B4" s="404"/>
      <c r="C4" s="495" t="s">
        <v>507</v>
      </c>
      <c r="D4" s="495"/>
      <c r="E4" s="495"/>
      <c r="F4" s="495"/>
      <c r="G4" s="495"/>
      <c r="H4" s="495"/>
      <c r="I4" s="495"/>
      <c r="J4" s="495"/>
      <c r="K4" s="495"/>
      <c r="L4" s="495"/>
      <c r="M4" s="495"/>
      <c r="N4" s="10"/>
      <c r="O4" s="10"/>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c r="JJ4" s="10"/>
      <c r="JK4" s="10"/>
    </row>
    <row r="5" spans="1:271" s="11" customFormat="1" ht="40.9" customHeight="1">
      <c r="A5" s="404" t="s">
        <v>289</v>
      </c>
      <c r="B5" s="404"/>
      <c r="C5" s="411" t="s">
        <v>290</v>
      </c>
      <c r="D5" s="562"/>
      <c r="E5" s="562"/>
      <c r="F5" s="562"/>
      <c r="G5" s="562"/>
      <c r="H5" s="562"/>
      <c r="I5" s="562"/>
      <c r="J5" s="562"/>
      <c r="K5" s="562"/>
      <c r="L5" s="562"/>
      <c r="M5" s="563"/>
      <c r="N5" s="10"/>
      <c r="O5" s="10"/>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c r="JJ5" s="10"/>
      <c r="JK5" s="10"/>
    </row>
    <row r="6" spans="1:271" s="15" customFormat="1" ht="40.5" customHeight="1" thickTop="1" thickBot="1">
      <c r="A6" s="557" t="s">
        <v>508</v>
      </c>
      <c r="B6" s="558"/>
      <c r="C6" s="559"/>
      <c r="D6" s="560" t="s">
        <v>509</v>
      </c>
      <c r="E6" s="560"/>
      <c r="F6" s="560"/>
      <c r="G6" s="561" t="s">
        <v>510</v>
      </c>
      <c r="H6" s="552" t="s">
        <v>511</v>
      </c>
      <c r="I6" s="554" t="s">
        <v>512</v>
      </c>
      <c r="J6" s="555"/>
      <c r="K6" s="554" t="s">
        <v>513</v>
      </c>
      <c r="L6" s="555"/>
      <c r="M6" s="556" t="s">
        <v>514</v>
      </c>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c r="CV6" s="23"/>
      <c r="CW6" s="23"/>
      <c r="CX6" s="23"/>
      <c r="CY6" s="23"/>
      <c r="CZ6" s="23"/>
      <c r="DA6" s="23"/>
      <c r="DB6" s="23"/>
      <c r="DC6" s="23"/>
      <c r="DD6" s="23"/>
      <c r="DE6" s="23"/>
      <c r="DF6" s="23"/>
      <c r="DG6" s="23"/>
      <c r="DH6" s="23"/>
      <c r="DI6" s="23"/>
      <c r="DJ6" s="23"/>
      <c r="DK6" s="23"/>
      <c r="DL6" s="23"/>
      <c r="DM6" s="23"/>
      <c r="DN6" s="23"/>
      <c r="DO6" s="23"/>
      <c r="DP6" s="23"/>
      <c r="DQ6" s="23"/>
      <c r="DR6" s="23"/>
      <c r="DS6" s="23"/>
      <c r="DT6" s="23"/>
      <c r="DU6" s="23"/>
      <c r="DV6" s="23"/>
      <c r="DW6" s="23"/>
      <c r="DX6" s="23"/>
      <c r="DY6" s="23"/>
      <c r="DZ6" s="23"/>
      <c r="EA6" s="23"/>
      <c r="EB6" s="23"/>
      <c r="EC6" s="23"/>
      <c r="ED6" s="23"/>
      <c r="EE6" s="23"/>
      <c r="EF6" s="23"/>
      <c r="EG6" s="23"/>
      <c r="EH6" s="23"/>
      <c r="EI6" s="23"/>
      <c r="EJ6" s="23"/>
      <c r="EK6" s="23"/>
      <c r="EL6" s="23"/>
      <c r="EM6" s="23"/>
      <c r="EN6" s="23"/>
      <c r="EO6" s="23"/>
      <c r="EP6" s="23"/>
      <c r="EQ6" s="23"/>
      <c r="ER6" s="23"/>
      <c r="ES6" s="23"/>
      <c r="ET6" s="23"/>
      <c r="EU6" s="23"/>
      <c r="EV6" s="23"/>
      <c r="EW6" s="23"/>
      <c r="EX6" s="23"/>
      <c r="EY6" s="23"/>
      <c r="EZ6" s="23"/>
      <c r="FA6" s="23"/>
      <c r="FB6" s="23"/>
      <c r="FC6" s="23"/>
      <c r="FD6" s="23"/>
      <c r="FE6" s="23"/>
      <c r="FF6" s="23"/>
      <c r="FG6" s="23"/>
      <c r="FH6" s="23"/>
      <c r="FI6" s="23"/>
      <c r="FJ6" s="23"/>
      <c r="FK6" s="23"/>
      <c r="FL6" s="23"/>
      <c r="FM6" s="23"/>
    </row>
    <row r="7" spans="1:271" s="16" customFormat="1" ht="108" customHeight="1" thickTop="1" thickBot="1">
      <c r="A7" s="27" t="s">
        <v>41</v>
      </c>
      <c r="B7" s="27" t="s">
        <v>228</v>
      </c>
      <c r="C7" s="27" t="s">
        <v>230</v>
      </c>
      <c r="D7" s="20" t="s">
        <v>240</v>
      </c>
      <c r="E7" s="20" t="s">
        <v>515</v>
      </c>
      <c r="F7" s="20" t="s">
        <v>516</v>
      </c>
      <c r="G7" s="561"/>
      <c r="H7" s="553"/>
      <c r="I7" s="21" t="s">
        <v>517</v>
      </c>
      <c r="J7" s="21" t="s">
        <v>518</v>
      </c>
      <c r="K7" s="21" t="s">
        <v>519</v>
      </c>
      <c r="L7" s="21" t="s">
        <v>520</v>
      </c>
      <c r="M7" s="556"/>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c r="BG7" s="24"/>
      <c r="BH7" s="24"/>
      <c r="BI7" s="24"/>
      <c r="BJ7" s="24"/>
      <c r="BK7" s="24"/>
      <c r="BL7" s="24"/>
      <c r="BM7" s="24"/>
      <c r="BN7" s="24"/>
      <c r="BO7" s="24"/>
      <c r="BP7" s="24"/>
      <c r="BQ7" s="24"/>
      <c r="BR7" s="24"/>
      <c r="BS7" s="24"/>
      <c r="BT7" s="24"/>
      <c r="BU7" s="24"/>
      <c r="BV7" s="24"/>
      <c r="BW7" s="24"/>
      <c r="BX7" s="24"/>
      <c r="BY7" s="24"/>
      <c r="BZ7" s="24"/>
      <c r="CA7" s="24"/>
      <c r="CB7" s="24"/>
      <c r="CC7" s="24"/>
      <c r="CD7" s="24"/>
      <c r="CE7" s="24"/>
      <c r="CF7" s="24"/>
      <c r="CG7" s="24"/>
      <c r="CH7" s="24"/>
      <c r="CI7" s="24"/>
      <c r="CJ7" s="24"/>
      <c r="CK7" s="24"/>
      <c r="CL7" s="24"/>
      <c r="CM7" s="24"/>
      <c r="CN7" s="24"/>
      <c r="CO7" s="24"/>
      <c r="CP7" s="24"/>
      <c r="CQ7" s="24"/>
      <c r="CR7" s="24"/>
      <c r="CS7" s="24"/>
      <c r="CT7" s="24"/>
      <c r="CU7" s="24"/>
      <c r="CV7" s="24"/>
      <c r="CW7" s="24"/>
      <c r="CX7" s="24"/>
      <c r="CY7" s="24"/>
      <c r="CZ7" s="24"/>
      <c r="DA7" s="24"/>
      <c r="DB7" s="24"/>
      <c r="DC7" s="24"/>
      <c r="DD7" s="24"/>
      <c r="DE7" s="24"/>
      <c r="DF7" s="24"/>
      <c r="DG7" s="24"/>
      <c r="DH7" s="24"/>
      <c r="DI7" s="24"/>
      <c r="DJ7" s="24"/>
      <c r="DK7" s="24"/>
      <c r="DL7" s="24"/>
      <c r="DM7" s="24"/>
      <c r="DN7" s="24"/>
      <c r="DO7" s="24"/>
      <c r="DP7" s="24"/>
      <c r="DQ7" s="24"/>
      <c r="DR7" s="24"/>
      <c r="DS7" s="24"/>
      <c r="DT7" s="24"/>
      <c r="DU7" s="24"/>
      <c r="DV7" s="24"/>
      <c r="DW7" s="24"/>
      <c r="DX7" s="24"/>
      <c r="DY7" s="24"/>
      <c r="DZ7" s="24"/>
      <c r="EA7" s="24"/>
      <c r="EB7" s="24"/>
      <c r="EC7" s="24"/>
      <c r="ED7" s="24"/>
      <c r="EE7" s="24"/>
      <c r="EF7" s="24"/>
      <c r="EG7" s="24"/>
      <c r="EH7" s="24"/>
      <c r="EI7" s="24"/>
      <c r="EJ7" s="24"/>
      <c r="EK7" s="24"/>
      <c r="EL7" s="24"/>
      <c r="EM7" s="24"/>
      <c r="EN7" s="24"/>
      <c r="EO7" s="24"/>
      <c r="EP7" s="24"/>
      <c r="EQ7" s="24"/>
      <c r="ER7" s="24"/>
      <c r="ES7" s="24"/>
      <c r="ET7" s="24"/>
      <c r="EU7" s="24"/>
      <c r="EV7" s="24"/>
      <c r="EW7" s="24"/>
      <c r="EX7" s="24"/>
      <c r="EY7" s="24"/>
      <c r="EZ7" s="24"/>
      <c r="FA7" s="24"/>
      <c r="FB7" s="24"/>
      <c r="FC7" s="24"/>
      <c r="FD7" s="24"/>
      <c r="FE7" s="24"/>
      <c r="FF7" s="24"/>
      <c r="FG7" s="24"/>
      <c r="FH7" s="24"/>
      <c r="FI7" s="24"/>
      <c r="FJ7" s="24"/>
      <c r="FK7" s="24"/>
      <c r="FL7" s="24"/>
      <c r="FM7" s="24"/>
    </row>
    <row r="8" spans="1:271" s="17" customFormat="1" ht="21.75" customHeight="1" thickTop="1" thickBot="1">
      <c r="A8" s="544"/>
      <c r="B8" s="545"/>
      <c r="C8" s="545"/>
      <c r="D8" s="545"/>
      <c r="E8" s="545"/>
      <c r="F8" s="545"/>
      <c r="G8" s="545"/>
      <c r="H8" s="22"/>
      <c r="I8" s="22"/>
      <c r="J8" s="22"/>
      <c r="K8" s="22"/>
      <c r="L8" s="22"/>
      <c r="M8" s="22"/>
      <c r="N8" s="25"/>
      <c r="O8" s="25"/>
      <c r="P8" s="25"/>
      <c r="Q8" s="25"/>
      <c r="R8" s="25"/>
      <c r="S8" s="25"/>
      <c r="T8" s="25"/>
      <c r="U8" s="25"/>
      <c r="V8" s="25"/>
      <c r="W8" s="25"/>
      <c r="X8" s="2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c r="ES8" s="25"/>
      <c r="ET8" s="25"/>
      <c r="EU8" s="25"/>
      <c r="EV8" s="25"/>
      <c r="EW8" s="25"/>
      <c r="EX8" s="25"/>
      <c r="EY8" s="25"/>
      <c r="EZ8" s="25"/>
      <c r="FA8" s="25"/>
      <c r="FB8" s="25"/>
      <c r="FC8" s="25"/>
      <c r="FD8" s="25"/>
      <c r="FE8" s="25"/>
      <c r="FF8" s="25"/>
      <c r="FG8" s="25"/>
      <c r="FH8" s="25"/>
      <c r="FI8" s="25"/>
      <c r="FJ8" s="25"/>
      <c r="FK8" s="25"/>
      <c r="FL8" s="25"/>
      <c r="FM8" s="25"/>
    </row>
    <row r="9" spans="1:271" s="18" customFormat="1" ht="15" customHeight="1">
      <c r="A9" s="546">
        <f>'7- Mapa Final'!A10</f>
        <v>1</v>
      </c>
      <c r="B9" s="538" t="str">
        <f>'7- Mapa Final'!B10</f>
        <v xml:space="preserve">Incumplimiento de los requisitos legales del SG-SST </v>
      </c>
      <c r="C9" s="538" t="str">
        <f>'7- Mapa Final'!C10</f>
        <v>No implementar dentro de los tiempos legales el SSST o implementarlo en forma parcial</v>
      </c>
      <c r="D9" s="539" t="str">
        <f>'7- Mapa Final'!J10</f>
        <v>Muy Baja - 1</v>
      </c>
      <c r="E9" s="540" t="str">
        <f>'7- Mapa Final'!K10</f>
        <v>Leve - 1</v>
      </c>
      <c r="F9" s="549" t="str">
        <f>'7- Mapa Final'!M10</f>
        <v>Bajo - 1</v>
      </c>
      <c r="G9" s="376"/>
      <c r="H9" s="551"/>
      <c r="I9" s="551"/>
      <c r="J9" s="551"/>
      <c r="K9" s="551"/>
      <c r="L9" s="551"/>
      <c r="M9" s="564"/>
      <c r="N9" s="26"/>
      <c r="O9" s="26"/>
      <c r="P9" s="26"/>
      <c r="Q9" s="26"/>
      <c r="R9" s="26"/>
      <c r="S9" s="26"/>
      <c r="T9" s="26"/>
      <c r="U9" s="26"/>
      <c r="V9" s="26"/>
      <c r="W9" s="26"/>
      <c r="X9" s="26"/>
      <c r="Y9" s="26"/>
      <c r="Z9" s="26"/>
      <c r="AA9" s="26"/>
      <c r="AB9" s="26"/>
      <c r="AC9" s="26"/>
      <c r="AD9" s="26"/>
      <c r="AE9" s="26"/>
      <c r="AF9" s="26"/>
      <c r="AG9" s="26"/>
      <c r="AH9" s="26"/>
      <c r="AI9" s="26"/>
      <c r="AJ9" s="26"/>
      <c r="AK9" s="26"/>
      <c r="AL9" s="26"/>
      <c r="AM9" s="26"/>
      <c r="AN9" s="26"/>
      <c r="AO9" s="26"/>
      <c r="AP9" s="26"/>
      <c r="AQ9" s="26"/>
      <c r="AR9" s="26"/>
      <c r="AS9" s="26"/>
      <c r="AT9" s="26"/>
      <c r="AU9" s="26"/>
      <c r="AV9" s="26"/>
      <c r="AW9" s="26"/>
      <c r="AX9" s="26"/>
      <c r="AY9" s="26"/>
      <c r="AZ9" s="26"/>
      <c r="BA9" s="26"/>
      <c r="BB9" s="26"/>
      <c r="BC9" s="26"/>
      <c r="BD9" s="26"/>
      <c r="BE9" s="26"/>
      <c r="BF9" s="26"/>
      <c r="BG9" s="26"/>
      <c r="BH9" s="26"/>
      <c r="BI9" s="26"/>
      <c r="BJ9" s="26"/>
      <c r="BK9" s="26"/>
      <c r="BL9" s="26"/>
      <c r="BM9" s="26"/>
      <c r="BN9" s="26"/>
      <c r="BO9" s="26"/>
      <c r="BP9" s="26"/>
      <c r="BQ9" s="26"/>
      <c r="BR9" s="26"/>
      <c r="BS9" s="26"/>
      <c r="BT9" s="26"/>
      <c r="BU9" s="26"/>
      <c r="BV9" s="26"/>
      <c r="BW9" s="26"/>
      <c r="BX9" s="26"/>
      <c r="BY9" s="26"/>
      <c r="BZ9" s="26"/>
      <c r="CA9" s="26"/>
      <c r="CB9" s="26"/>
      <c r="CC9" s="26"/>
      <c r="CD9" s="26"/>
      <c r="CE9" s="26"/>
      <c r="CF9" s="26"/>
      <c r="CG9" s="26"/>
      <c r="CH9" s="26"/>
      <c r="CI9" s="26"/>
      <c r="CJ9" s="26"/>
      <c r="CK9" s="26"/>
      <c r="CL9" s="26"/>
      <c r="CM9" s="26"/>
      <c r="CN9" s="26"/>
      <c r="CO9" s="26"/>
      <c r="CP9" s="26"/>
      <c r="CQ9" s="26"/>
      <c r="CR9" s="26"/>
      <c r="CS9" s="26"/>
      <c r="CT9" s="26"/>
      <c r="CU9" s="26"/>
      <c r="CV9" s="26"/>
      <c r="CW9" s="26"/>
      <c r="CX9" s="26"/>
      <c r="CY9" s="26"/>
      <c r="CZ9" s="26"/>
      <c r="DA9" s="26"/>
      <c r="DB9" s="26"/>
      <c r="DC9" s="26"/>
      <c r="DD9" s="26"/>
      <c r="DE9" s="26"/>
      <c r="DF9" s="26"/>
      <c r="DG9" s="26"/>
      <c r="DH9" s="26"/>
      <c r="DI9" s="26"/>
      <c r="DJ9" s="26"/>
      <c r="DK9" s="26"/>
      <c r="DL9" s="26"/>
      <c r="DM9" s="26"/>
      <c r="DN9" s="26"/>
      <c r="DO9" s="26"/>
      <c r="DP9" s="26"/>
      <c r="DQ9" s="26"/>
      <c r="DR9" s="26"/>
      <c r="DS9" s="26"/>
      <c r="DT9" s="26"/>
      <c r="DU9" s="26"/>
      <c r="DV9" s="26"/>
      <c r="DW9" s="26"/>
      <c r="DX9" s="26"/>
      <c r="DY9" s="26"/>
      <c r="DZ9" s="26"/>
      <c r="EA9" s="26"/>
      <c r="EB9" s="26"/>
      <c r="EC9" s="26"/>
      <c r="ED9" s="26"/>
      <c r="EE9" s="26"/>
      <c r="EF9" s="26"/>
      <c r="EG9" s="26"/>
      <c r="EH9" s="26"/>
      <c r="EI9" s="26"/>
      <c r="EJ9" s="26"/>
      <c r="EK9" s="26"/>
      <c r="EL9" s="26"/>
      <c r="EM9" s="26"/>
      <c r="EN9" s="26"/>
      <c r="EO9" s="26"/>
      <c r="EP9" s="26"/>
      <c r="EQ9" s="26"/>
      <c r="ER9" s="26"/>
      <c r="ES9" s="26"/>
      <c r="ET9" s="26"/>
      <c r="EU9" s="26"/>
      <c r="EV9" s="26"/>
      <c r="EW9" s="26"/>
      <c r="EX9" s="26"/>
      <c r="EY9" s="26"/>
      <c r="EZ9" s="26"/>
      <c r="FA9" s="26"/>
      <c r="FB9" s="26"/>
      <c r="FC9" s="26"/>
      <c r="FD9" s="26"/>
      <c r="FE9" s="26"/>
      <c r="FF9" s="26"/>
      <c r="FG9" s="26"/>
      <c r="FH9" s="26"/>
      <c r="FI9" s="26"/>
      <c r="FJ9" s="26"/>
      <c r="FK9" s="26"/>
      <c r="FL9" s="26"/>
      <c r="FM9" s="26"/>
    </row>
    <row r="10" spans="1:271" s="18" customFormat="1" ht="13.5" customHeight="1">
      <c r="A10" s="531"/>
      <c r="B10" s="532"/>
      <c r="C10" s="532"/>
      <c r="D10" s="535"/>
      <c r="E10" s="537"/>
      <c r="F10" s="528"/>
      <c r="G10" s="377"/>
      <c r="H10" s="530"/>
      <c r="I10" s="530"/>
      <c r="J10" s="530"/>
      <c r="K10" s="530"/>
      <c r="L10" s="530"/>
      <c r="M10" s="565"/>
      <c r="N10" s="26"/>
      <c r="O10" s="26"/>
      <c r="P10" s="26"/>
      <c r="Q10" s="26"/>
      <c r="R10" s="26"/>
      <c r="S10" s="26"/>
      <c r="T10" s="26"/>
      <c r="U10" s="26"/>
      <c r="V10" s="26"/>
      <c r="W10" s="26"/>
      <c r="X10" s="26"/>
      <c r="Y10" s="26"/>
      <c r="Z10" s="26"/>
      <c r="AA10" s="26"/>
      <c r="AB10" s="26"/>
      <c r="AC10" s="26"/>
      <c r="AD10" s="26"/>
      <c r="AE10" s="26"/>
      <c r="AF10" s="26"/>
      <c r="AG10" s="26"/>
      <c r="AH10" s="26"/>
      <c r="AI10" s="26"/>
      <c r="AJ10" s="26"/>
      <c r="AK10" s="26"/>
      <c r="AL10" s="26"/>
      <c r="AM10" s="26"/>
      <c r="AN10" s="26"/>
      <c r="AO10" s="26"/>
      <c r="AP10" s="26"/>
      <c r="AQ10" s="26"/>
      <c r="AR10" s="26"/>
      <c r="AS10" s="26"/>
      <c r="AT10" s="26"/>
      <c r="AU10" s="26"/>
      <c r="AV10" s="26"/>
      <c r="AW10" s="26"/>
      <c r="AX10" s="26"/>
      <c r="AY10" s="26"/>
      <c r="AZ10" s="26"/>
      <c r="BA10" s="26"/>
      <c r="BB10" s="26"/>
      <c r="BC10" s="26"/>
      <c r="BD10" s="26"/>
      <c r="BE10" s="26"/>
      <c r="BF10" s="26"/>
      <c r="BG10" s="26"/>
      <c r="BH10" s="26"/>
      <c r="BI10" s="26"/>
      <c r="BJ10" s="26"/>
      <c r="BK10" s="26"/>
      <c r="BL10" s="26"/>
      <c r="BM10" s="26"/>
      <c r="BN10" s="26"/>
      <c r="BO10" s="26"/>
      <c r="BP10" s="26"/>
      <c r="BQ10" s="26"/>
      <c r="BR10" s="26"/>
      <c r="BS10" s="26"/>
      <c r="BT10" s="26"/>
      <c r="BU10" s="26"/>
      <c r="BV10" s="26"/>
      <c r="BW10" s="26"/>
      <c r="BX10" s="26"/>
      <c r="BY10" s="26"/>
      <c r="BZ10" s="26"/>
      <c r="CA10" s="26"/>
      <c r="CB10" s="26"/>
      <c r="CC10" s="26"/>
      <c r="CD10" s="26"/>
      <c r="CE10" s="26"/>
      <c r="CF10" s="26"/>
      <c r="CG10" s="26"/>
      <c r="CH10" s="26"/>
      <c r="CI10" s="26"/>
      <c r="CJ10" s="26"/>
      <c r="CK10" s="26"/>
      <c r="CL10" s="26"/>
      <c r="CM10" s="26"/>
      <c r="CN10" s="26"/>
      <c r="CO10" s="26"/>
      <c r="CP10" s="26"/>
      <c r="CQ10" s="26"/>
      <c r="CR10" s="26"/>
      <c r="CS10" s="26"/>
      <c r="CT10" s="26"/>
      <c r="CU10" s="26"/>
      <c r="CV10" s="26"/>
      <c r="CW10" s="26"/>
      <c r="CX10" s="26"/>
      <c r="CY10" s="26"/>
      <c r="CZ10" s="26"/>
      <c r="DA10" s="26"/>
      <c r="DB10" s="26"/>
      <c r="DC10" s="26"/>
      <c r="DD10" s="26"/>
      <c r="DE10" s="26"/>
      <c r="DF10" s="26"/>
      <c r="DG10" s="26"/>
      <c r="DH10" s="26"/>
      <c r="DI10" s="26"/>
      <c r="DJ10" s="26"/>
      <c r="DK10" s="26"/>
      <c r="DL10" s="26"/>
      <c r="DM10" s="26"/>
      <c r="DN10" s="26"/>
      <c r="DO10" s="26"/>
      <c r="DP10" s="26"/>
      <c r="DQ10" s="26"/>
      <c r="DR10" s="26"/>
      <c r="DS10" s="26"/>
      <c r="DT10" s="26"/>
      <c r="DU10" s="26"/>
      <c r="DV10" s="26"/>
      <c r="DW10" s="26"/>
      <c r="DX10" s="26"/>
      <c r="DY10" s="26"/>
      <c r="DZ10" s="26"/>
      <c r="EA10" s="26"/>
      <c r="EB10" s="26"/>
      <c r="EC10" s="26"/>
      <c r="ED10" s="26"/>
      <c r="EE10" s="26"/>
      <c r="EF10" s="26"/>
      <c r="EG10" s="26"/>
      <c r="EH10" s="26"/>
      <c r="EI10" s="26"/>
      <c r="EJ10" s="26"/>
      <c r="EK10" s="26"/>
      <c r="EL10" s="26"/>
      <c r="EM10" s="26"/>
      <c r="EN10" s="26"/>
      <c r="EO10" s="26"/>
      <c r="EP10" s="26"/>
      <c r="EQ10" s="26"/>
      <c r="ER10" s="26"/>
      <c r="ES10" s="26"/>
      <c r="ET10" s="26"/>
      <c r="EU10" s="26"/>
      <c r="EV10" s="26"/>
      <c r="EW10" s="26"/>
      <c r="EX10" s="26"/>
      <c r="EY10" s="26"/>
      <c r="EZ10" s="26"/>
      <c r="FA10" s="26"/>
      <c r="FB10" s="26"/>
      <c r="FC10" s="26"/>
      <c r="FD10" s="26"/>
      <c r="FE10" s="26"/>
      <c r="FF10" s="26"/>
      <c r="FG10" s="26"/>
      <c r="FH10" s="26"/>
      <c r="FI10" s="26"/>
      <c r="FJ10" s="26"/>
      <c r="FK10" s="26"/>
      <c r="FL10" s="26"/>
      <c r="FM10" s="26"/>
    </row>
    <row r="11" spans="1:271" s="18" customFormat="1" ht="13.5" customHeight="1">
      <c r="A11" s="531"/>
      <c r="B11" s="532"/>
      <c r="C11" s="532"/>
      <c r="D11" s="535"/>
      <c r="E11" s="537"/>
      <c r="F11" s="528"/>
      <c r="G11" s="377"/>
      <c r="H11" s="530"/>
      <c r="I11" s="530"/>
      <c r="J11" s="530"/>
      <c r="K11" s="530"/>
      <c r="L11" s="530"/>
      <c r="M11" s="565"/>
      <c r="N11" s="26"/>
      <c r="O11" s="26"/>
      <c r="P11" s="26"/>
      <c r="Q11" s="26"/>
      <c r="R11" s="26"/>
      <c r="S11" s="26"/>
      <c r="T11" s="26"/>
      <c r="U11" s="26"/>
      <c r="V11" s="26"/>
      <c r="W11" s="26"/>
      <c r="X11" s="26"/>
      <c r="Y11" s="26"/>
      <c r="Z11" s="26"/>
      <c r="AA11" s="26"/>
      <c r="AB11" s="26"/>
      <c r="AC11" s="26"/>
      <c r="AD11" s="26"/>
      <c r="AE11" s="26"/>
      <c r="AF11" s="26"/>
      <c r="AG11" s="26"/>
      <c r="AH11" s="26"/>
      <c r="AI11" s="26"/>
      <c r="AJ11" s="26"/>
      <c r="AK11" s="26"/>
      <c r="AL11" s="26"/>
      <c r="AM11" s="26"/>
      <c r="AN11" s="26"/>
      <c r="AO11" s="26"/>
      <c r="AP11" s="26"/>
      <c r="AQ11" s="26"/>
      <c r="AR11" s="26"/>
      <c r="AS11" s="26"/>
      <c r="AT11" s="26"/>
      <c r="AU11" s="26"/>
      <c r="AV11" s="26"/>
      <c r="AW11" s="26"/>
      <c r="AX11" s="26"/>
      <c r="AY11" s="26"/>
      <c r="AZ11" s="26"/>
      <c r="BA11" s="26"/>
      <c r="BB11" s="26"/>
      <c r="BC11" s="26"/>
      <c r="BD11" s="26"/>
      <c r="BE11" s="26"/>
      <c r="BF11" s="26"/>
      <c r="BG11" s="26"/>
      <c r="BH11" s="26"/>
      <c r="BI11" s="26"/>
      <c r="BJ11" s="26"/>
      <c r="BK11" s="26"/>
      <c r="BL11" s="26"/>
      <c r="BM11" s="26"/>
      <c r="BN11" s="26"/>
      <c r="BO11" s="26"/>
      <c r="BP11" s="26"/>
      <c r="BQ11" s="26"/>
      <c r="BR11" s="26"/>
      <c r="BS11" s="26"/>
      <c r="BT11" s="26"/>
      <c r="BU11" s="26"/>
      <c r="BV11" s="26"/>
      <c r="BW11" s="26"/>
      <c r="BX11" s="26"/>
      <c r="BY11" s="26"/>
      <c r="BZ11" s="26"/>
      <c r="CA11" s="26"/>
      <c r="CB11" s="26"/>
      <c r="CC11" s="26"/>
      <c r="CD11" s="26"/>
      <c r="CE11" s="26"/>
      <c r="CF11" s="26"/>
      <c r="CG11" s="26"/>
      <c r="CH11" s="26"/>
      <c r="CI11" s="26"/>
      <c r="CJ11" s="26"/>
      <c r="CK11" s="26"/>
      <c r="CL11" s="26"/>
      <c r="CM11" s="26"/>
      <c r="CN11" s="26"/>
      <c r="CO11" s="26"/>
      <c r="CP11" s="26"/>
      <c r="CQ11" s="26"/>
      <c r="CR11" s="26"/>
      <c r="CS11" s="26"/>
      <c r="CT11" s="26"/>
      <c r="CU11" s="26"/>
      <c r="CV11" s="26"/>
      <c r="CW11" s="26"/>
      <c r="CX11" s="26"/>
      <c r="CY11" s="26"/>
      <c r="CZ11" s="26"/>
      <c r="DA11" s="26"/>
      <c r="DB11" s="26"/>
      <c r="DC11" s="26"/>
      <c r="DD11" s="26"/>
      <c r="DE11" s="26"/>
      <c r="DF11" s="26"/>
      <c r="DG11" s="26"/>
      <c r="DH11" s="26"/>
      <c r="DI11" s="26"/>
      <c r="DJ11" s="26"/>
      <c r="DK11" s="26"/>
      <c r="DL11" s="26"/>
      <c r="DM11" s="26"/>
      <c r="DN11" s="26"/>
      <c r="DO11" s="26"/>
      <c r="DP11" s="26"/>
      <c r="DQ11" s="26"/>
      <c r="DR11" s="26"/>
      <c r="DS11" s="26"/>
      <c r="DT11" s="26"/>
      <c r="DU11" s="26"/>
      <c r="DV11" s="26"/>
      <c r="DW11" s="26"/>
      <c r="DX11" s="26"/>
      <c r="DY11" s="26"/>
      <c r="DZ11" s="26"/>
      <c r="EA11" s="26"/>
      <c r="EB11" s="26"/>
      <c r="EC11" s="26"/>
      <c r="ED11" s="26"/>
      <c r="EE11" s="26"/>
      <c r="EF11" s="26"/>
      <c r="EG11" s="26"/>
      <c r="EH11" s="26"/>
      <c r="EI11" s="26"/>
      <c r="EJ11" s="26"/>
      <c r="EK11" s="26"/>
      <c r="EL11" s="26"/>
      <c r="EM11" s="26"/>
      <c r="EN11" s="26"/>
      <c r="EO11" s="26"/>
      <c r="EP11" s="26"/>
      <c r="EQ11" s="26"/>
      <c r="ER11" s="26"/>
      <c r="ES11" s="26"/>
      <c r="ET11" s="26"/>
      <c r="EU11" s="26"/>
      <c r="EV11" s="26"/>
      <c r="EW11" s="26"/>
      <c r="EX11" s="26"/>
      <c r="EY11" s="26"/>
      <c r="EZ11" s="26"/>
      <c r="FA11" s="26"/>
      <c r="FB11" s="26"/>
      <c r="FC11" s="26"/>
      <c r="FD11" s="26"/>
      <c r="FE11" s="26"/>
      <c r="FF11" s="26"/>
      <c r="FG11" s="26"/>
      <c r="FH11" s="26"/>
      <c r="FI11" s="26"/>
      <c r="FJ11" s="26"/>
      <c r="FK11" s="26"/>
      <c r="FL11" s="26"/>
      <c r="FM11" s="26"/>
    </row>
    <row r="12" spans="1:271" s="18" customFormat="1" ht="13.5" customHeight="1">
      <c r="A12" s="531"/>
      <c r="B12" s="532"/>
      <c r="C12" s="532"/>
      <c r="D12" s="535"/>
      <c r="E12" s="537"/>
      <c r="F12" s="528"/>
      <c r="G12" s="377"/>
      <c r="H12" s="530"/>
      <c r="I12" s="530"/>
      <c r="J12" s="530"/>
      <c r="K12" s="530"/>
      <c r="L12" s="530"/>
      <c r="M12" s="565"/>
      <c r="N12" s="26"/>
      <c r="O12" s="26"/>
      <c r="P12" s="26"/>
      <c r="Q12" s="26"/>
      <c r="R12" s="26"/>
      <c r="S12" s="26"/>
      <c r="T12" s="26"/>
      <c r="U12" s="26"/>
      <c r="V12" s="26"/>
      <c r="W12" s="26"/>
      <c r="X12" s="26"/>
      <c r="Y12" s="26"/>
      <c r="Z12" s="26"/>
      <c r="AA12" s="26"/>
      <c r="AB12" s="26"/>
      <c r="AC12" s="26"/>
      <c r="AD12" s="26"/>
      <c r="AE12" s="26"/>
      <c r="AF12" s="26"/>
      <c r="AG12" s="26"/>
      <c r="AH12" s="26"/>
      <c r="AI12" s="26"/>
      <c r="AJ12" s="26"/>
      <c r="AK12" s="26"/>
      <c r="AL12" s="26"/>
      <c r="AM12" s="26"/>
      <c r="AN12" s="26"/>
      <c r="AO12" s="26"/>
      <c r="AP12" s="26"/>
      <c r="AQ12" s="26"/>
      <c r="AR12" s="26"/>
      <c r="AS12" s="26"/>
      <c r="AT12" s="26"/>
      <c r="AU12" s="26"/>
      <c r="AV12" s="26"/>
      <c r="AW12" s="26"/>
      <c r="AX12" s="26"/>
      <c r="AY12" s="26"/>
      <c r="AZ12" s="26"/>
      <c r="BA12" s="26"/>
      <c r="BB12" s="26"/>
      <c r="BC12" s="26"/>
      <c r="BD12" s="26"/>
      <c r="BE12" s="26"/>
      <c r="BF12" s="26"/>
      <c r="BG12" s="26"/>
      <c r="BH12" s="26"/>
      <c r="BI12" s="26"/>
      <c r="BJ12" s="26"/>
      <c r="BK12" s="26"/>
      <c r="BL12" s="26"/>
      <c r="BM12" s="26"/>
      <c r="BN12" s="26"/>
      <c r="BO12" s="26"/>
      <c r="BP12" s="26"/>
      <c r="BQ12" s="26"/>
      <c r="BR12" s="26"/>
      <c r="BS12" s="26"/>
      <c r="BT12" s="26"/>
      <c r="BU12" s="26"/>
      <c r="BV12" s="26"/>
      <c r="BW12" s="26"/>
      <c r="BX12" s="26"/>
      <c r="BY12" s="26"/>
      <c r="BZ12" s="26"/>
      <c r="CA12" s="26"/>
      <c r="CB12" s="26"/>
      <c r="CC12" s="26"/>
      <c r="CD12" s="26"/>
      <c r="CE12" s="26"/>
      <c r="CF12" s="26"/>
      <c r="CG12" s="26"/>
      <c r="CH12" s="26"/>
      <c r="CI12" s="26"/>
      <c r="CJ12" s="26"/>
      <c r="CK12" s="26"/>
      <c r="CL12" s="26"/>
      <c r="CM12" s="26"/>
      <c r="CN12" s="26"/>
      <c r="CO12" s="26"/>
      <c r="CP12" s="26"/>
      <c r="CQ12" s="26"/>
      <c r="CR12" s="26"/>
      <c r="CS12" s="26"/>
      <c r="CT12" s="26"/>
      <c r="CU12" s="26"/>
      <c r="CV12" s="26"/>
      <c r="CW12" s="26"/>
      <c r="CX12" s="26"/>
      <c r="CY12" s="26"/>
      <c r="CZ12" s="26"/>
      <c r="DA12" s="26"/>
      <c r="DB12" s="26"/>
      <c r="DC12" s="26"/>
      <c r="DD12" s="26"/>
      <c r="DE12" s="26"/>
      <c r="DF12" s="26"/>
      <c r="DG12" s="26"/>
      <c r="DH12" s="26"/>
      <c r="DI12" s="26"/>
      <c r="DJ12" s="26"/>
      <c r="DK12" s="26"/>
      <c r="DL12" s="26"/>
      <c r="DM12" s="26"/>
      <c r="DN12" s="26"/>
      <c r="DO12" s="26"/>
      <c r="DP12" s="26"/>
      <c r="DQ12" s="26"/>
      <c r="DR12" s="26"/>
      <c r="DS12" s="26"/>
      <c r="DT12" s="26"/>
      <c r="DU12" s="26"/>
      <c r="DV12" s="26"/>
      <c r="DW12" s="26"/>
      <c r="DX12" s="26"/>
      <c r="DY12" s="26"/>
      <c r="DZ12" s="26"/>
      <c r="EA12" s="26"/>
      <c r="EB12" s="26"/>
      <c r="EC12" s="26"/>
      <c r="ED12" s="26"/>
      <c r="EE12" s="26"/>
      <c r="EF12" s="26"/>
      <c r="EG12" s="26"/>
      <c r="EH12" s="26"/>
      <c r="EI12" s="26"/>
      <c r="EJ12" s="26"/>
      <c r="EK12" s="26"/>
      <c r="EL12" s="26"/>
      <c r="EM12" s="26"/>
      <c r="EN12" s="26"/>
      <c r="EO12" s="26"/>
      <c r="EP12" s="26"/>
      <c r="EQ12" s="26"/>
      <c r="ER12" s="26"/>
      <c r="ES12" s="26"/>
      <c r="ET12" s="26"/>
      <c r="EU12" s="26"/>
      <c r="EV12" s="26"/>
      <c r="EW12" s="26"/>
      <c r="EX12" s="26"/>
      <c r="EY12" s="26"/>
      <c r="EZ12" s="26"/>
      <c r="FA12" s="26"/>
      <c r="FB12" s="26"/>
      <c r="FC12" s="26"/>
      <c r="FD12" s="26"/>
      <c r="FE12" s="26"/>
      <c r="FF12" s="26"/>
      <c r="FG12" s="26"/>
      <c r="FH12" s="26"/>
      <c r="FI12" s="26"/>
      <c r="FJ12" s="26"/>
      <c r="FK12" s="26"/>
      <c r="FL12" s="26"/>
      <c r="FM12" s="26"/>
    </row>
    <row r="13" spans="1:271" s="18" customFormat="1" ht="13.5" customHeight="1">
      <c r="A13" s="531"/>
      <c r="B13" s="532"/>
      <c r="C13" s="532"/>
      <c r="D13" s="535"/>
      <c r="E13" s="537"/>
      <c r="F13" s="528"/>
      <c r="G13" s="377"/>
      <c r="H13" s="530"/>
      <c r="I13" s="530"/>
      <c r="J13" s="530"/>
      <c r="K13" s="530"/>
      <c r="L13" s="530"/>
      <c r="M13" s="565"/>
      <c r="N13" s="26"/>
      <c r="O13" s="26"/>
      <c r="P13" s="26"/>
      <c r="Q13" s="26"/>
      <c r="R13" s="26"/>
      <c r="S13" s="26"/>
      <c r="T13" s="26"/>
      <c r="U13" s="26"/>
      <c r="V13" s="26"/>
      <c r="W13" s="26"/>
      <c r="X13" s="26"/>
      <c r="Y13" s="26"/>
      <c r="Z13" s="26"/>
      <c r="AA13" s="26"/>
      <c r="AB13" s="26"/>
      <c r="AC13" s="26"/>
      <c r="AD13" s="26"/>
      <c r="AE13" s="26"/>
      <c r="AF13" s="26"/>
      <c r="AG13" s="26"/>
      <c r="AH13" s="26"/>
      <c r="AI13" s="26"/>
      <c r="AJ13" s="26"/>
      <c r="AK13" s="26"/>
      <c r="AL13" s="26"/>
      <c r="AM13" s="26"/>
      <c r="AN13" s="26"/>
      <c r="AO13" s="26"/>
      <c r="AP13" s="26"/>
      <c r="AQ13" s="26"/>
      <c r="AR13" s="26"/>
      <c r="AS13" s="26"/>
      <c r="AT13" s="26"/>
      <c r="AU13" s="26"/>
      <c r="AV13" s="26"/>
      <c r="AW13" s="26"/>
      <c r="AX13" s="26"/>
      <c r="AY13" s="26"/>
      <c r="AZ13" s="26"/>
      <c r="BA13" s="26"/>
      <c r="BB13" s="26"/>
      <c r="BC13" s="26"/>
      <c r="BD13" s="26"/>
      <c r="BE13" s="26"/>
      <c r="BF13" s="26"/>
      <c r="BG13" s="26"/>
      <c r="BH13" s="26"/>
      <c r="BI13" s="26"/>
      <c r="BJ13" s="26"/>
      <c r="BK13" s="26"/>
      <c r="BL13" s="26"/>
      <c r="BM13" s="26"/>
      <c r="BN13" s="26"/>
      <c r="BO13" s="26"/>
      <c r="BP13" s="26"/>
      <c r="BQ13" s="26"/>
      <c r="BR13" s="26"/>
      <c r="BS13" s="26"/>
      <c r="BT13" s="26"/>
      <c r="BU13" s="26"/>
      <c r="BV13" s="26"/>
      <c r="BW13" s="26"/>
      <c r="BX13" s="26"/>
      <c r="BY13" s="26"/>
      <c r="BZ13" s="26"/>
      <c r="CA13" s="26"/>
      <c r="CB13" s="26"/>
      <c r="CC13" s="26"/>
      <c r="CD13" s="26"/>
      <c r="CE13" s="26"/>
      <c r="CF13" s="26"/>
      <c r="CG13" s="26"/>
      <c r="CH13" s="26"/>
      <c r="CI13" s="26"/>
      <c r="CJ13" s="26"/>
      <c r="CK13" s="26"/>
      <c r="CL13" s="26"/>
      <c r="CM13" s="26"/>
      <c r="CN13" s="26"/>
      <c r="CO13" s="26"/>
      <c r="CP13" s="26"/>
      <c r="CQ13" s="26"/>
      <c r="CR13" s="26"/>
      <c r="CS13" s="26"/>
      <c r="CT13" s="26"/>
      <c r="CU13" s="26"/>
      <c r="CV13" s="26"/>
      <c r="CW13" s="26"/>
      <c r="CX13" s="26"/>
      <c r="CY13" s="26"/>
      <c r="CZ13" s="26"/>
      <c r="DA13" s="26"/>
      <c r="DB13" s="26"/>
      <c r="DC13" s="26"/>
      <c r="DD13" s="26"/>
      <c r="DE13" s="26"/>
      <c r="DF13" s="26"/>
      <c r="DG13" s="26"/>
      <c r="DH13" s="26"/>
      <c r="DI13" s="26"/>
      <c r="DJ13" s="26"/>
      <c r="DK13" s="26"/>
      <c r="DL13" s="26"/>
      <c r="DM13" s="26"/>
      <c r="DN13" s="26"/>
      <c r="DO13" s="26"/>
      <c r="DP13" s="26"/>
      <c r="DQ13" s="26"/>
      <c r="DR13" s="26"/>
      <c r="DS13" s="26"/>
      <c r="DT13" s="26"/>
      <c r="DU13" s="26"/>
      <c r="DV13" s="26"/>
      <c r="DW13" s="26"/>
      <c r="DX13" s="26"/>
      <c r="DY13" s="26"/>
      <c r="DZ13" s="26"/>
      <c r="EA13" s="26"/>
      <c r="EB13" s="26"/>
      <c r="EC13" s="26"/>
      <c r="ED13" s="26"/>
      <c r="EE13" s="26"/>
      <c r="EF13" s="26"/>
      <c r="EG13" s="26"/>
      <c r="EH13" s="26"/>
      <c r="EI13" s="26"/>
      <c r="EJ13" s="26"/>
      <c r="EK13" s="26"/>
      <c r="EL13" s="26"/>
      <c r="EM13" s="26"/>
      <c r="EN13" s="26"/>
      <c r="EO13" s="26"/>
      <c r="EP13" s="26"/>
      <c r="EQ13" s="26"/>
      <c r="ER13" s="26"/>
      <c r="ES13" s="26"/>
      <c r="ET13" s="26"/>
      <c r="EU13" s="26"/>
      <c r="EV13" s="26"/>
      <c r="EW13" s="26"/>
      <c r="EX13" s="26"/>
      <c r="EY13" s="26"/>
      <c r="EZ13" s="26"/>
      <c r="FA13" s="26"/>
      <c r="FB13" s="26"/>
      <c r="FC13" s="26"/>
      <c r="FD13" s="26"/>
      <c r="FE13" s="26"/>
      <c r="FF13" s="26"/>
      <c r="FG13" s="26"/>
      <c r="FH13" s="26"/>
      <c r="FI13" s="26"/>
      <c r="FJ13" s="26"/>
      <c r="FK13" s="26"/>
      <c r="FL13" s="26"/>
      <c r="FM13" s="26"/>
    </row>
    <row r="14" spans="1:271" s="18" customFormat="1" ht="13.5" customHeight="1">
      <c r="A14" s="531"/>
      <c r="B14" s="532"/>
      <c r="C14" s="532"/>
      <c r="D14" s="535"/>
      <c r="E14" s="537"/>
      <c r="F14" s="528"/>
      <c r="G14" s="377"/>
      <c r="H14" s="530"/>
      <c r="I14" s="530"/>
      <c r="J14" s="530"/>
      <c r="K14" s="530"/>
      <c r="L14" s="530"/>
      <c r="M14" s="565"/>
      <c r="N14" s="26"/>
      <c r="O14" s="26"/>
      <c r="P14" s="26"/>
      <c r="Q14" s="26"/>
      <c r="R14" s="26"/>
      <c r="S14" s="26"/>
      <c r="T14" s="26"/>
      <c r="U14" s="26"/>
      <c r="V14" s="26"/>
      <c r="W14" s="26"/>
      <c r="X14" s="26"/>
      <c r="Y14" s="26"/>
      <c r="Z14" s="26"/>
      <c r="AA14" s="26"/>
      <c r="AB14" s="26"/>
      <c r="AC14" s="26"/>
      <c r="AD14" s="26"/>
      <c r="AE14" s="26"/>
      <c r="AF14" s="26"/>
      <c r="AG14" s="26"/>
      <c r="AH14" s="26"/>
      <c r="AI14" s="26"/>
      <c r="AJ14" s="26"/>
      <c r="AK14" s="26"/>
      <c r="AL14" s="26"/>
      <c r="AM14" s="26"/>
      <c r="AN14" s="26"/>
      <c r="AO14" s="26"/>
      <c r="AP14" s="26"/>
      <c r="AQ14" s="26"/>
      <c r="AR14" s="26"/>
      <c r="AS14" s="26"/>
      <c r="AT14" s="26"/>
      <c r="AU14" s="26"/>
      <c r="AV14" s="26"/>
      <c r="AW14" s="26"/>
      <c r="AX14" s="26"/>
      <c r="AY14" s="26"/>
      <c r="AZ14" s="26"/>
      <c r="BA14" s="26"/>
      <c r="BB14" s="26"/>
      <c r="BC14" s="26"/>
      <c r="BD14" s="26"/>
      <c r="BE14" s="26"/>
      <c r="BF14" s="26"/>
      <c r="BG14" s="26"/>
      <c r="BH14" s="26"/>
      <c r="BI14" s="26"/>
      <c r="BJ14" s="26"/>
      <c r="BK14" s="26"/>
      <c r="BL14" s="26"/>
      <c r="BM14" s="26"/>
      <c r="BN14" s="26"/>
      <c r="BO14" s="26"/>
      <c r="BP14" s="26"/>
      <c r="BQ14" s="26"/>
      <c r="BR14" s="26"/>
      <c r="BS14" s="26"/>
      <c r="BT14" s="26"/>
      <c r="BU14" s="26"/>
      <c r="BV14" s="26"/>
      <c r="BW14" s="26"/>
      <c r="BX14" s="26"/>
      <c r="BY14" s="26"/>
      <c r="BZ14" s="26"/>
      <c r="CA14" s="26"/>
      <c r="CB14" s="26"/>
      <c r="CC14" s="26"/>
      <c r="CD14" s="26"/>
      <c r="CE14" s="26"/>
      <c r="CF14" s="26"/>
      <c r="CG14" s="26"/>
      <c r="CH14" s="26"/>
      <c r="CI14" s="26"/>
      <c r="CJ14" s="26"/>
      <c r="CK14" s="26"/>
      <c r="CL14" s="26"/>
      <c r="CM14" s="26"/>
      <c r="CN14" s="26"/>
      <c r="CO14" s="26"/>
      <c r="CP14" s="26"/>
      <c r="CQ14" s="26"/>
      <c r="CR14" s="26"/>
      <c r="CS14" s="26"/>
      <c r="CT14" s="26"/>
      <c r="CU14" s="26"/>
      <c r="CV14" s="26"/>
      <c r="CW14" s="26"/>
      <c r="CX14" s="26"/>
      <c r="CY14" s="26"/>
      <c r="CZ14" s="26"/>
      <c r="DA14" s="26"/>
      <c r="DB14" s="26"/>
      <c r="DC14" s="26"/>
      <c r="DD14" s="26"/>
      <c r="DE14" s="26"/>
      <c r="DF14" s="26"/>
      <c r="DG14" s="26"/>
      <c r="DH14" s="26"/>
      <c r="DI14" s="26"/>
      <c r="DJ14" s="26"/>
      <c r="DK14" s="26"/>
      <c r="DL14" s="26"/>
      <c r="DM14" s="26"/>
      <c r="DN14" s="26"/>
      <c r="DO14" s="26"/>
      <c r="DP14" s="26"/>
      <c r="DQ14" s="26"/>
      <c r="DR14" s="26"/>
      <c r="DS14" s="26"/>
      <c r="DT14" s="26"/>
      <c r="DU14" s="26"/>
      <c r="DV14" s="26"/>
      <c r="DW14" s="26"/>
      <c r="DX14" s="26"/>
      <c r="DY14" s="26"/>
      <c r="DZ14" s="26"/>
      <c r="EA14" s="26"/>
      <c r="EB14" s="26"/>
      <c r="EC14" s="26"/>
      <c r="ED14" s="26"/>
      <c r="EE14" s="26"/>
      <c r="EF14" s="26"/>
      <c r="EG14" s="26"/>
      <c r="EH14" s="26"/>
      <c r="EI14" s="26"/>
      <c r="EJ14" s="26"/>
      <c r="EK14" s="26"/>
      <c r="EL14" s="26"/>
      <c r="EM14" s="26"/>
      <c r="EN14" s="26"/>
      <c r="EO14" s="26"/>
      <c r="EP14" s="26"/>
      <c r="EQ14" s="26"/>
      <c r="ER14" s="26"/>
      <c r="ES14" s="26"/>
      <c r="ET14" s="26"/>
      <c r="EU14" s="26"/>
      <c r="EV14" s="26"/>
      <c r="EW14" s="26"/>
      <c r="EX14" s="26"/>
      <c r="EY14" s="26"/>
      <c r="EZ14" s="26"/>
      <c r="FA14" s="26"/>
      <c r="FB14" s="26"/>
      <c r="FC14" s="26"/>
      <c r="FD14" s="26"/>
      <c r="FE14" s="26"/>
      <c r="FF14" s="26"/>
      <c r="FG14" s="26"/>
      <c r="FH14" s="26"/>
      <c r="FI14" s="26"/>
      <c r="FJ14" s="26"/>
      <c r="FK14" s="26"/>
      <c r="FL14" s="26"/>
      <c r="FM14" s="26"/>
    </row>
    <row r="15" spans="1:271" s="18" customFormat="1" ht="13.5" customHeight="1">
      <c r="A15" s="531"/>
      <c r="B15" s="532"/>
      <c r="C15" s="532"/>
      <c r="D15" s="535"/>
      <c r="E15" s="537"/>
      <c r="F15" s="528"/>
      <c r="G15" s="377"/>
      <c r="H15" s="530"/>
      <c r="I15" s="530"/>
      <c r="J15" s="530"/>
      <c r="K15" s="530"/>
      <c r="L15" s="530"/>
      <c r="M15" s="565"/>
      <c r="N15" s="26"/>
      <c r="O15" s="26"/>
      <c r="P15" s="26"/>
      <c r="Q15" s="26"/>
      <c r="R15" s="26"/>
      <c r="S15" s="26"/>
      <c r="T15" s="26"/>
      <c r="U15" s="26"/>
      <c r="V15" s="26"/>
      <c r="W15" s="26"/>
      <c r="X15" s="26"/>
      <c r="Y15" s="26"/>
      <c r="Z15" s="26"/>
      <c r="AA15" s="26"/>
      <c r="AB15" s="26"/>
      <c r="AC15" s="26"/>
      <c r="AD15" s="26"/>
      <c r="AE15" s="26"/>
      <c r="AF15" s="26"/>
      <c r="AG15" s="26"/>
      <c r="AH15" s="26"/>
      <c r="AI15" s="26"/>
      <c r="AJ15" s="26"/>
      <c r="AK15" s="26"/>
      <c r="AL15" s="26"/>
      <c r="AM15" s="26"/>
      <c r="AN15" s="26"/>
      <c r="AO15" s="26"/>
      <c r="AP15" s="26"/>
      <c r="AQ15" s="26"/>
      <c r="AR15" s="26"/>
      <c r="AS15" s="26"/>
      <c r="AT15" s="26"/>
      <c r="AU15" s="26"/>
      <c r="AV15" s="26"/>
      <c r="AW15" s="26"/>
      <c r="AX15" s="26"/>
      <c r="AY15" s="26"/>
      <c r="AZ15" s="26"/>
      <c r="BA15" s="26"/>
      <c r="BB15" s="26"/>
      <c r="BC15" s="26"/>
      <c r="BD15" s="26"/>
      <c r="BE15" s="26"/>
      <c r="BF15" s="26"/>
      <c r="BG15" s="26"/>
      <c r="BH15" s="26"/>
      <c r="BI15" s="26"/>
      <c r="BJ15" s="26"/>
      <c r="BK15" s="26"/>
      <c r="BL15" s="26"/>
      <c r="BM15" s="26"/>
      <c r="BN15" s="26"/>
      <c r="BO15" s="26"/>
      <c r="BP15" s="26"/>
      <c r="BQ15" s="26"/>
      <c r="BR15" s="26"/>
      <c r="BS15" s="26"/>
      <c r="BT15" s="26"/>
      <c r="BU15" s="26"/>
      <c r="BV15" s="26"/>
      <c r="BW15" s="26"/>
      <c r="BX15" s="26"/>
      <c r="BY15" s="26"/>
      <c r="BZ15" s="26"/>
      <c r="CA15" s="26"/>
      <c r="CB15" s="26"/>
      <c r="CC15" s="26"/>
      <c r="CD15" s="26"/>
      <c r="CE15" s="26"/>
      <c r="CF15" s="26"/>
      <c r="CG15" s="26"/>
      <c r="CH15" s="26"/>
      <c r="CI15" s="26"/>
      <c r="CJ15" s="26"/>
      <c r="CK15" s="26"/>
      <c r="CL15" s="26"/>
      <c r="CM15" s="26"/>
      <c r="CN15" s="26"/>
      <c r="CO15" s="26"/>
      <c r="CP15" s="26"/>
      <c r="CQ15" s="26"/>
      <c r="CR15" s="26"/>
      <c r="CS15" s="26"/>
      <c r="CT15" s="26"/>
      <c r="CU15" s="26"/>
      <c r="CV15" s="26"/>
      <c r="CW15" s="26"/>
      <c r="CX15" s="26"/>
      <c r="CY15" s="26"/>
      <c r="CZ15" s="26"/>
      <c r="DA15" s="26"/>
      <c r="DB15" s="26"/>
      <c r="DC15" s="26"/>
      <c r="DD15" s="26"/>
      <c r="DE15" s="26"/>
      <c r="DF15" s="26"/>
      <c r="DG15" s="26"/>
      <c r="DH15" s="26"/>
      <c r="DI15" s="26"/>
      <c r="DJ15" s="26"/>
      <c r="DK15" s="26"/>
      <c r="DL15" s="26"/>
      <c r="DM15" s="26"/>
      <c r="DN15" s="26"/>
      <c r="DO15" s="26"/>
      <c r="DP15" s="26"/>
      <c r="DQ15" s="26"/>
      <c r="DR15" s="26"/>
      <c r="DS15" s="26"/>
      <c r="DT15" s="26"/>
      <c r="DU15" s="26"/>
      <c r="DV15" s="26"/>
      <c r="DW15" s="26"/>
      <c r="DX15" s="26"/>
      <c r="DY15" s="26"/>
      <c r="DZ15" s="26"/>
      <c r="EA15" s="26"/>
      <c r="EB15" s="26"/>
      <c r="EC15" s="26"/>
      <c r="ED15" s="26"/>
      <c r="EE15" s="26"/>
      <c r="EF15" s="26"/>
      <c r="EG15" s="26"/>
      <c r="EH15" s="26"/>
      <c r="EI15" s="26"/>
      <c r="EJ15" s="26"/>
      <c r="EK15" s="26"/>
      <c r="EL15" s="26"/>
      <c r="EM15" s="26"/>
      <c r="EN15" s="26"/>
      <c r="EO15" s="26"/>
      <c r="EP15" s="26"/>
      <c r="EQ15" s="26"/>
      <c r="ER15" s="26"/>
      <c r="ES15" s="26"/>
      <c r="ET15" s="26"/>
      <c r="EU15" s="26"/>
      <c r="EV15" s="26"/>
      <c r="EW15" s="26"/>
      <c r="EX15" s="26"/>
      <c r="EY15" s="26"/>
      <c r="EZ15" s="26"/>
      <c r="FA15" s="26"/>
      <c r="FB15" s="26"/>
      <c r="FC15" s="26"/>
      <c r="FD15" s="26"/>
      <c r="FE15" s="26"/>
      <c r="FF15" s="26"/>
      <c r="FG15" s="26"/>
      <c r="FH15" s="26"/>
      <c r="FI15" s="26"/>
      <c r="FJ15" s="26"/>
      <c r="FK15" s="26"/>
      <c r="FL15" s="26"/>
      <c r="FM15" s="26"/>
    </row>
    <row r="16" spans="1:271" s="18" customFormat="1" ht="13.5" customHeight="1">
      <c r="A16" s="531"/>
      <c r="B16" s="532"/>
      <c r="C16" s="532"/>
      <c r="D16" s="535"/>
      <c r="E16" s="537"/>
      <c r="F16" s="528"/>
      <c r="G16" s="377"/>
      <c r="H16" s="530"/>
      <c r="I16" s="530"/>
      <c r="J16" s="530"/>
      <c r="K16" s="530"/>
      <c r="L16" s="530"/>
      <c r="M16" s="565"/>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6"/>
      <c r="AT16" s="26"/>
      <c r="AU16" s="26"/>
      <c r="AV16" s="26"/>
      <c r="AW16" s="26"/>
      <c r="AX16" s="26"/>
      <c r="AY16" s="26"/>
      <c r="AZ16" s="26"/>
      <c r="BA16" s="26"/>
      <c r="BB16" s="26"/>
      <c r="BC16" s="26"/>
      <c r="BD16" s="26"/>
      <c r="BE16" s="26"/>
      <c r="BF16" s="26"/>
      <c r="BG16" s="26"/>
      <c r="BH16" s="26"/>
      <c r="BI16" s="26"/>
      <c r="BJ16" s="26"/>
      <c r="BK16" s="26"/>
      <c r="BL16" s="26"/>
      <c r="BM16" s="26"/>
      <c r="BN16" s="26"/>
      <c r="BO16" s="26"/>
      <c r="BP16" s="26"/>
      <c r="BQ16" s="26"/>
      <c r="BR16" s="26"/>
      <c r="BS16" s="26"/>
      <c r="BT16" s="26"/>
      <c r="BU16" s="26"/>
      <c r="BV16" s="26"/>
      <c r="BW16" s="26"/>
      <c r="BX16" s="26"/>
      <c r="BY16" s="26"/>
      <c r="BZ16" s="26"/>
      <c r="CA16" s="26"/>
      <c r="CB16" s="26"/>
      <c r="CC16" s="26"/>
      <c r="CD16" s="26"/>
      <c r="CE16" s="26"/>
      <c r="CF16" s="26"/>
      <c r="CG16" s="26"/>
      <c r="CH16" s="26"/>
      <c r="CI16" s="26"/>
      <c r="CJ16" s="26"/>
      <c r="CK16" s="26"/>
      <c r="CL16" s="26"/>
      <c r="CM16" s="26"/>
      <c r="CN16" s="26"/>
      <c r="CO16" s="26"/>
      <c r="CP16" s="26"/>
      <c r="CQ16" s="26"/>
      <c r="CR16" s="26"/>
      <c r="CS16" s="26"/>
      <c r="CT16" s="26"/>
      <c r="CU16" s="26"/>
      <c r="CV16" s="26"/>
      <c r="CW16" s="26"/>
      <c r="CX16" s="26"/>
      <c r="CY16" s="26"/>
      <c r="CZ16" s="26"/>
      <c r="DA16" s="26"/>
      <c r="DB16" s="26"/>
      <c r="DC16" s="26"/>
      <c r="DD16" s="26"/>
      <c r="DE16" s="26"/>
      <c r="DF16" s="26"/>
      <c r="DG16" s="26"/>
      <c r="DH16" s="26"/>
      <c r="DI16" s="26"/>
      <c r="DJ16" s="26"/>
      <c r="DK16" s="26"/>
      <c r="DL16" s="26"/>
      <c r="DM16" s="26"/>
      <c r="DN16" s="26"/>
      <c r="DO16" s="26"/>
      <c r="DP16" s="26"/>
      <c r="DQ16" s="26"/>
      <c r="DR16" s="26"/>
      <c r="DS16" s="26"/>
      <c r="DT16" s="26"/>
      <c r="DU16" s="26"/>
      <c r="DV16" s="26"/>
      <c r="DW16" s="26"/>
      <c r="DX16" s="26"/>
      <c r="DY16" s="26"/>
      <c r="DZ16" s="26"/>
      <c r="EA16" s="26"/>
      <c r="EB16" s="26"/>
      <c r="EC16" s="26"/>
      <c r="ED16" s="26"/>
      <c r="EE16" s="26"/>
      <c r="EF16" s="26"/>
      <c r="EG16" s="26"/>
      <c r="EH16" s="26"/>
      <c r="EI16" s="26"/>
      <c r="EJ16" s="26"/>
      <c r="EK16" s="26"/>
      <c r="EL16" s="26"/>
      <c r="EM16" s="26"/>
      <c r="EN16" s="26"/>
      <c r="EO16" s="26"/>
      <c r="EP16" s="26"/>
      <c r="EQ16" s="26"/>
      <c r="ER16" s="26"/>
      <c r="ES16" s="26"/>
      <c r="ET16" s="26"/>
      <c r="EU16" s="26"/>
      <c r="EV16" s="26"/>
      <c r="EW16" s="26"/>
      <c r="EX16" s="26"/>
      <c r="EY16" s="26"/>
      <c r="EZ16" s="26"/>
      <c r="FA16" s="26"/>
      <c r="FB16" s="26"/>
      <c r="FC16" s="26"/>
      <c r="FD16" s="26"/>
      <c r="FE16" s="26"/>
      <c r="FF16" s="26"/>
      <c r="FG16" s="26"/>
      <c r="FH16" s="26"/>
      <c r="FI16" s="26"/>
      <c r="FJ16" s="26"/>
      <c r="FK16" s="26"/>
      <c r="FL16" s="26"/>
      <c r="FM16" s="26"/>
    </row>
    <row r="17" spans="1:169" s="18" customFormat="1" ht="13.5" customHeight="1">
      <c r="A17" s="531"/>
      <c r="B17" s="532"/>
      <c r="C17" s="532"/>
      <c r="D17" s="535"/>
      <c r="E17" s="537"/>
      <c r="F17" s="528"/>
      <c r="G17" s="377"/>
      <c r="H17" s="530"/>
      <c r="I17" s="530"/>
      <c r="J17" s="530"/>
      <c r="K17" s="530"/>
      <c r="L17" s="530"/>
      <c r="M17" s="565"/>
      <c r="N17" s="26"/>
      <c r="O17" s="26"/>
      <c r="P17" s="26"/>
      <c r="Q17" s="26"/>
      <c r="R17" s="26"/>
      <c r="S17" s="26"/>
      <c r="T17" s="26"/>
      <c r="U17" s="26"/>
      <c r="V17" s="26"/>
      <c r="W17" s="26"/>
      <c r="X17" s="26"/>
      <c r="Y17" s="26"/>
      <c r="Z17" s="26"/>
      <c r="AA17" s="26"/>
      <c r="AB17" s="26"/>
      <c r="AC17" s="26"/>
      <c r="AD17" s="26"/>
      <c r="AE17" s="26"/>
      <c r="AF17" s="26"/>
      <c r="AG17" s="26"/>
      <c r="AH17" s="26"/>
      <c r="AI17" s="26"/>
      <c r="AJ17" s="26"/>
      <c r="AK17" s="26"/>
      <c r="AL17" s="26"/>
      <c r="AM17" s="26"/>
      <c r="AN17" s="26"/>
      <c r="AO17" s="26"/>
      <c r="AP17" s="26"/>
      <c r="AQ17" s="26"/>
      <c r="AR17" s="26"/>
      <c r="AS17" s="26"/>
      <c r="AT17" s="26"/>
      <c r="AU17" s="26"/>
      <c r="AV17" s="26"/>
      <c r="AW17" s="26"/>
      <c r="AX17" s="26"/>
      <c r="AY17" s="26"/>
      <c r="AZ17" s="26"/>
      <c r="BA17" s="26"/>
      <c r="BB17" s="26"/>
      <c r="BC17" s="26"/>
      <c r="BD17" s="26"/>
      <c r="BE17" s="26"/>
      <c r="BF17" s="26"/>
      <c r="BG17" s="26"/>
      <c r="BH17" s="26"/>
      <c r="BI17" s="26"/>
      <c r="BJ17" s="26"/>
      <c r="BK17" s="26"/>
      <c r="BL17" s="26"/>
      <c r="BM17" s="26"/>
      <c r="BN17" s="26"/>
      <c r="BO17" s="26"/>
      <c r="BP17" s="26"/>
      <c r="BQ17" s="26"/>
      <c r="BR17" s="26"/>
      <c r="BS17" s="26"/>
      <c r="BT17" s="26"/>
      <c r="BU17" s="26"/>
      <c r="BV17" s="26"/>
      <c r="BW17" s="26"/>
      <c r="BX17" s="26"/>
      <c r="BY17" s="26"/>
      <c r="BZ17" s="26"/>
      <c r="CA17" s="26"/>
      <c r="CB17" s="26"/>
      <c r="CC17" s="26"/>
      <c r="CD17" s="26"/>
      <c r="CE17" s="26"/>
      <c r="CF17" s="26"/>
      <c r="CG17" s="26"/>
      <c r="CH17" s="26"/>
      <c r="CI17" s="26"/>
      <c r="CJ17" s="26"/>
      <c r="CK17" s="26"/>
      <c r="CL17" s="26"/>
      <c r="CM17" s="26"/>
      <c r="CN17" s="26"/>
      <c r="CO17" s="26"/>
      <c r="CP17" s="26"/>
      <c r="CQ17" s="26"/>
      <c r="CR17" s="26"/>
      <c r="CS17" s="26"/>
      <c r="CT17" s="26"/>
      <c r="CU17" s="26"/>
      <c r="CV17" s="26"/>
      <c r="CW17" s="26"/>
      <c r="CX17" s="26"/>
      <c r="CY17" s="26"/>
      <c r="CZ17" s="26"/>
      <c r="DA17" s="26"/>
      <c r="DB17" s="26"/>
      <c r="DC17" s="26"/>
      <c r="DD17" s="26"/>
      <c r="DE17" s="26"/>
      <c r="DF17" s="26"/>
      <c r="DG17" s="26"/>
      <c r="DH17" s="26"/>
      <c r="DI17" s="26"/>
      <c r="DJ17" s="26"/>
      <c r="DK17" s="26"/>
      <c r="DL17" s="26"/>
      <c r="DM17" s="26"/>
      <c r="DN17" s="26"/>
      <c r="DO17" s="26"/>
      <c r="DP17" s="26"/>
      <c r="DQ17" s="26"/>
      <c r="DR17" s="26"/>
      <c r="DS17" s="26"/>
      <c r="DT17" s="26"/>
      <c r="DU17" s="26"/>
      <c r="DV17" s="26"/>
      <c r="DW17" s="26"/>
      <c r="DX17" s="26"/>
      <c r="DY17" s="26"/>
      <c r="DZ17" s="26"/>
      <c r="EA17" s="26"/>
      <c r="EB17" s="26"/>
      <c r="EC17" s="26"/>
      <c r="ED17" s="26"/>
      <c r="EE17" s="26"/>
      <c r="EF17" s="26"/>
      <c r="EG17" s="26"/>
      <c r="EH17" s="26"/>
      <c r="EI17" s="26"/>
      <c r="EJ17" s="26"/>
      <c r="EK17" s="26"/>
      <c r="EL17" s="26"/>
      <c r="EM17" s="26"/>
      <c r="EN17" s="26"/>
      <c r="EO17" s="26"/>
      <c r="EP17" s="26"/>
      <c r="EQ17" s="26"/>
      <c r="ER17" s="26"/>
      <c r="ES17" s="26"/>
      <c r="ET17" s="26"/>
      <c r="EU17" s="26"/>
      <c r="EV17" s="26"/>
      <c r="EW17" s="26"/>
      <c r="EX17" s="26"/>
      <c r="EY17" s="26"/>
      <c r="EZ17" s="26"/>
      <c r="FA17" s="26"/>
      <c r="FB17" s="26"/>
      <c r="FC17" s="26"/>
      <c r="FD17" s="26"/>
      <c r="FE17" s="26"/>
      <c r="FF17" s="26"/>
      <c r="FG17" s="26"/>
      <c r="FH17" s="26"/>
      <c r="FI17" s="26"/>
      <c r="FJ17" s="26"/>
      <c r="FK17" s="26"/>
      <c r="FL17" s="26"/>
      <c r="FM17" s="26"/>
    </row>
    <row r="18" spans="1:169" s="18" customFormat="1" ht="21.75" customHeight="1" thickBot="1">
      <c r="A18" s="531"/>
      <c r="B18" s="532"/>
      <c r="C18" s="532"/>
      <c r="D18" s="535"/>
      <c r="E18" s="537"/>
      <c r="F18" s="528"/>
      <c r="G18" s="377"/>
      <c r="H18" s="530"/>
      <c r="I18" s="530"/>
      <c r="J18" s="530"/>
      <c r="K18" s="530"/>
      <c r="L18" s="530"/>
      <c r="M18" s="565"/>
      <c r="N18" s="26"/>
      <c r="O18" s="26"/>
      <c r="P18" s="26"/>
      <c r="Q18" s="26"/>
      <c r="R18" s="26"/>
      <c r="S18" s="26"/>
      <c r="T18" s="26"/>
      <c r="U18" s="26"/>
      <c r="V18" s="26"/>
      <c r="W18" s="26"/>
      <c r="X18" s="26"/>
      <c r="Y18" s="26"/>
      <c r="Z18" s="26"/>
      <c r="AA18" s="26"/>
      <c r="AB18" s="26"/>
      <c r="AC18" s="26"/>
      <c r="AD18" s="26"/>
      <c r="AE18" s="26"/>
      <c r="AF18" s="26"/>
      <c r="AG18" s="26"/>
      <c r="AH18" s="26"/>
      <c r="AI18" s="26"/>
      <c r="AJ18" s="26"/>
      <c r="AK18" s="26"/>
      <c r="AL18" s="26"/>
      <c r="AM18" s="26"/>
      <c r="AN18" s="26"/>
      <c r="AO18" s="26"/>
      <c r="AP18" s="26"/>
      <c r="AQ18" s="26"/>
      <c r="AR18" s="26"/>
      <c r="AS18" s="26"/>
      <c r="AT18" s="26"/>
      <c r="AU18" s="26"/>
      <c r="AV18" s="26"/>
      <c r="AW18" s="26"/>
      <c r="AX18" s="26"/>
      <c r="AY18" s="26"/>
      <c r="AZ18" s="26"/>
      <c r="BA18" s="26"/>
      <c r="BB18" s="26"/>
      <c r="BC18" s="26"/>
      <c r="BD18" s="26"/>
      <c r="BE18" s="26"/>
      <c r="BF18" s="26"/>
      <c r="BG18" s="26"/>
      <c r="BH18" s="26"/>
      <c r="BI18" s="26"/>
      <c r="BJ18" s="26"/>
      <c r="BK18" s="26"/>
      <c r="BL18" s="26"/>
      <c r="BM18" s="26"/>
      <c r="BN18" s="26"/>
      <c r="BO18" s="26"/>
      <c r="BP18" s="26"/>
      <c r="BQ18" s="26"/>
      <c r="BR18" s="26"/>
      <c r="BS18" s="26"/>
      <c r="BT18" s="26"/>
      <c r="BU18" s="26"/>
      <c r="BV18" s="26"/>
      <c r="BW18" s="26"/>
      <c r="BX18" s="26"/>
      <c r="BY18" s="26"/>
      <c r="BZ18" s="26"/>
      <c r="CA18" s="26"/>
      <c r="CB18" s="26"/>
      <c r="CC18" s="26"/>
      <c r="CD18" s="26"/>
      <c r="CE18" s="26"/>
      <c r="CF18" s="26"/>
      <c r="CG18" s="26"/>
      <c r="CH18" s="26"/>
      <c r="CI18" s="26"/>
      <c r="CJ18" s="26"/>
      <c r="CK18" s="26"/>
      <c r="CL18" s="26"/>
      <c r="CM18" s="26"/>
      <c r="CN18" s="26"/>
      <c r="CO18" s="26"/>
      <c r="CP18" s="26"/>
      <c r="CQ18" s="26"/>
      <c r="CR18" s="26"/>
      <c r="CS18" s="26"/>
      <c r="CT18" s="26"/>
      <c r="CU18" s="26"/>
      <c r="CV18" s="26"/>
      <c r="CW18" s="26"/>
      <c r="CX18" s="26"/>
      <c r="CY18" s="26"/>
      <c r="CZ18" s="26"/>
      <c r="DA18" s="26"/>
      <c r="DB18" s="26"/>
      <c r="DC18" s="26"/>
      <c r="DD18" s="26"/>
      <c r="DE18" s="26"/>
      <c r="DF18" s="26"/>
      <c r="DG18" s="26"/>
      <c r="DH18" s="26"/>
      <c r="DI18" s="26"/>
      <c r="DJ18" s="26"/>
      <c r="DK18" s="26"/>
      <c r="DL18" s="26"/>
      <c r="DM18" s="26"/>
      <c r="DN18" s="26"/>
      <c r="DO18" s="26"/>
      <c r="DP18" s="26"/>
      <c r="DQ18" s="26"/>
      <c r="DR18" s="26"/>
      <c r="DS18" s="26"/>
      <c r="DT18" s="26"/>
      <c r="DU18" s="26"/>
      <c r="DV18" s="26"/>
      <c r="DW18" s="26"/>
      <c r="DX18" s="26"/>
      <c r="DY18" s="26"/>
      <c r="DZ18" s="26"/>
      <c r="EA18" s="26"/>
      <c r="EB18" s="26"/>
      <c r="EC18" s="26"/>
      <c r="ED18" s="26"/>
      <c r="EE18" s="26"/>
      <c r="EF18" s="26"/>
      <c r="EG18" s="26"/>
      <c r="EH18" s="26"/>
      <c r="EI18" s="26"/>
      <c r="EJ18" s="26"/>
      <c r="EK18" s="26"/>
      <c r="EL18" s="26"/>
      <c r="EM18" s="26"/>
      <c r="EN18" s="26"/>
      <c r="EO18" s="26"/>
      <c r="EP18" s="26"/>
      <c r="EQ18" s="26"/>
      <c r="ER18" s="26"/>
      <c r="ES18" s="26"/>
      <c r="ET18" s="26"/>
      <c r="EU18" s="26"/>
      <c r="EV18" s="26"/>
      <c r="EW18" s="26"/>
      <c r="EX18" s="26"/>
      <c r="EY18" s="26"/>
      <c r="EZ18" s="26"/>
      <c r="FA18" s="26"/>
      <c r="FB18" s="26"/>
      <c r="FC18" s="26"/>
      <c r="FD18" s="26"/>
      <c r="FE18" s="26"/>
      <c r="FF18" s="26"/>
      <c r="FG18" s="26"/>
      <c r="FH18" s="26"/>
      <c r="FI18" s="26"/>
      <c r="FJ18" s="26"/>
      <c r="FK18" s="26"/>
      <c r="FL18" s="26"/>
      <c r="FM18" s="26"/>
    </row>
    <row r="19" spans="1:169" s="18" customFormat="1" ht="12.75" customHeight="1">
      <c r="A19" s="546">
        <f>'7- Mapa Final'!A20</f>
        <v>2</v>
      </c>
      <c r="B19" s="538" t="str">
        <f>'7- Mapa Final'!B20</f>
        <v>Incumplimiento Plan Trabajo de SG-SST</v>
      </c>
      <c r="C19" s="538" t="str">
        <f>'7- Mapa Final'!C20</f>
        <v>Posibilidad de incumplimiento de las metas establecidas por omisión en la ejecución de actividades del plan anual de SST.</v>
      </c>
      <c r="D19" s="539" t="str">
        <f>'7- Mapa Final'!J20</f>
        <v>Muy Baja - 1</v>
      </c>
      <c r="E19" s="540" t="str">
        <f>'7- Mapa Final'!K20</f>
        <v>Leve - 1</v>
      </c>
      <c r="F19" s="549" t="str">
        <f>'7- Mapa Final'!M20</f>
        <v>Bajo - 1</v>
      </c>
      <c r="G19" s="376"/>
      <c r="H19" s="551"/>
      <c r="I19" s="551"/>
      <c r="J19" s="551"/>
      <c r="K19" s="551"/>
      <c r="L19" s="551"/>
      <c r="M19" s="564"/>
      <c r="N19" s="26"/>
      <c r="O19" s="26"/>
      <c r="P19" s="26"/>
      <c r="Q19" s="26"/>
      <c r="R19" s="26"/>
      <c r="S19" s="26"/>
      <c r="T19" s="26"/>
      <c r="U19" s="26"/>
      <c r="V19" s="26"/>
      <c r="W19" s="26"/>
      <c r="X19" s="26"/>
      <c r="Y19" s="26"/>
      <c r="Z19" s="26"/>
      <c r="AA19" s="26"/>
      <c r="AB19" s="26"/>
      <c r="AC19" s="26"/>
      <c r="AD19" s="26"/>
      <c r="AE19" s="26"/>
      <c r="AF19" s="26"/>
      <c r="AG19" s="26"/>
      <c r="AH19" s="26"/>
      <c r="AI19" s="26"/>
      <c r="AJ19" s="26"/>
      <c r="AK19" s="26"/>
      <c r="AL19" s="26"/>
      <c r="AM19" s="26"/>
      <c r="AN19" s="26"/>
      <c r="AO19" s="26"/>
      <c r="AP19" s="26"/>
      <c r="AQ19" s="26"/>
      <c r="AR19" s="26"/>
      <c r="AS19" s="26"/>
      <c r="AT19" s="26"/>
      <c r="AU19" s="26"/>
      <c r="AV19" s="26"/>
      <c r="AW19" s="26"/>
      <c r="AX19" s="26"/>
      <c r="AY19" s="26"/>
      <c r="AZ19" s="26"/>
      <c r="BA19" s="26"/>
      <c r="BB19" s="26"/>
      <c r="BC19" s="26"/>
      <c r="BD19" s="26"/>
      <c r="BE19" s="26"/>
      <c r="BF19" s="26"/>
      <c r="BG19" s="26"/>
      <c r="BH19" s="26"/>
      <c r="BI19" s="26"/>
      <c r="BJ19" s="26"/>
      <c r="BK19" s="26"/>
      <c r="BL19" s="26"/>
      <c r="BM19" s="26"/>
      <c r="BN19" s="26"/>
      <c r="BO19" s="26"/>
      <c r="BP19" s="26"/>
      <c r="BQ19" s="26"/>
      <c r="BR19" s="26"/>
      <c r="BS19" s="26"/>
      <c r="BT19" s="26"/>
      <c r="BU19" s="26"/>
      <c r="BV19" s="26"/>
      <c r="BW19" s="26"/>
      <c r="BX19" s="26"/>
      <c r="BY19" s="26"/>
      <c r="BZ19" s="26"/>
      <c r="CA19" s="26"/>
      <c r="CB19" s="26"/>
      <c r="CC19" s="26"/>
      <c r="CD19" s="26"/>
      <c r="CE19" s="26"/>
      <c r="CF19" s="26"/>
      <c r="CG19" s="26"/>
      <c r="CH19" s="26"/>
      <c r="CI19" s="26"/>
      <c r="CJ19" s="26"/>
      <c r="CK19" s="26"/>
      <c r="CL19" s="26"/>
      <c r="CM19" s="26"/>
      <c r="CN19" s="26"/>
      <c r="CO19" s="26"/>
      <c r="CP19" s="26"/>
      <c r="CQ19" s="26"/>
      <c r="CR19" s="26"/>
      <c r="CS19" s="26"/>
      <c r="CT19" s="26"/>
      <c r="CU19" s="26"/>
      <c r="CV19" s="26"/>
      <c r="CW19" s="26"/>
      <c r="CX19" s="26"/>
      <c r="CY19" s="26"/>
      <c r="CZ19" s="26"/>
      <c r="DA19" s="26"/>
      <c r="DB19" s="26"/>
      <c r="DC19" s="26"/>
      <c r="DD19" s="26"/>
      <c r="DE19" s="26"/>
      <c r="DF19" s="26"/>
      <c r="DG19" s="26"/>
      <c r="DH19" s="26"/>
      <c r="DI19" s="26"/>
      <c r="DJ19" s="26"/>
      <c r="DK19" s="26"/>
      <c r="DL19" s="26"/>
      <c r="DM19" s="26"/>
      <c r="DN19" s="26"/>
      <c r="DO19" s="26"/>
      <c r="DP19" s="26"/>
      <c r="DQ19" s="26"/>
      <c r="DR19" s="26"/>
      <c r="DS19" s="26"/>
      <c r="DT19" s="26"/>
      <c r="DU19" s="26"/>
      <c r="DV19" s="26"/>
      <c r="DW19" s="26"/>
      <c r="DX19" s="26"/>
      <c r="DY19" s="26"/>
      <c r="DZ19" s="26"/>
      <c r="EA19" s="26"/>
      <c r="EB19" s="26"/>
      <c r="EC19" s="26"/>
      <c r="ED19" s="26"/>
      <c r="EE19" s="26"/>
      <c r="EF19" s="26"/>
      <c r="EG19" s="26"/>
      <c r="EH19" s="26"/>
      <c r="EI19" s="26"/>
      <c r="EJ19" s="26"/>
      <c r="EK19" s="26"/>
      <c r="EL19" s="26"/>
      <c r="EM19" s="26"/>
      <c r="EN19" s="26"/>
      <c r="EO19" s="26"/>
      <c r="EP19" s="26"/>
      <c r="EQ19" s="26"/>
      <c r="ER19" s="26"/>
      <c r="ES19" s="26"/>
      <c r="ET19" s="26"/>
      <c r="EU19" s="26"/>
      <c r="EV19" s="26"/>
      <c r="EW19" s="26"/>
      <c r="EX19" s="26"/>
      <c r="EY19" s="26"/>
      <c r="EZ19" s="26"/>
      <c r="FA19" s="26"/>
      <c r="FB19" s="26"/>
      <c r="FC19" s="26"/>
      <c r="FD19" s="26"/>
      <c r="FE19" s="26"/>
      <c r="FF19" s="26"/>
      <c r="FG19" s="26"/>
      <c r="FH19" s="26"/>
      <c r="FI19" s="26"/>
      <c r="FJ19" s="26"/>
      <c r="FK19" s="26"/>
      <c r="FL19" s="26"/>
      <c r="FM19" s="26"/>
    </row>
    <row r="20" spans="1:169" s="18" customFormat="1" ht="12.75" customHeight="1">
      <c r="A20" s="531"/>
      <c r="B20" s="532"/>
      <c r="C20" s="532"/>
      <c r="D20" s="535"/>
      <c r="E20" s="537"/>
      <c r="F20" s="528"/>
      <c r="G20" s="377"/>
      <c r="H20" s="530"/>
      <c r="I20" s="530"/>
      <c r="J20" s="530"/>
      <c r="K20" s="530"/>
      <c r="L20" s="530"/>
      <c r="M20" s="565"/>
      <c r="N20" s="26"/>
      <c r="O20" s="26"/>
      <c r="P20" s="26"/>
      <c r="Q20" s="26"/>
      <c r="R20" s="26"/>
      <c r="S20" s="26"/>
      <c r="T20" s="26"/>
      <c r="U20" s="26"/>
      <c r="V20" s="26"/>
      <c r="W20" s="26"/>
      <c r="X20" s="26"/>
      <c r="Y20" s="26"/>
      <c r="Z20" s="26"/>
      <c r="AA20" s="26"/>
      <c r="AB20" s="26"/>
      <c r="AC20" s="26"/>
      <c r="AD20" s="26"/>
      <c r="AE20" s="26"/>
      <c r="AF20" s="26"/>
      <c r="AG20" s="26"/>
      <c r="AH20" s="26"/>
      <c r="AI20" s="26"/>
      <c r="AJ20" s="26"/>
      <c r="AK20" s="26"/>
      <c r="AL20" s="26"/>
      <c r="AM20" s="26"/>
      <c r="AN20" s="26"/>
      <c r="AO20" s="26"/>
      <c r="AP20" s="26"/>
      <c r="AQ20" s="26"/>
      <c r="AR20" s="26"/>
      <c r="AS20" s="26"/>
      <c r="AT20" s="26"/>
      <c r="AU20" s="26"/>
      <c r="AV20" s="26"/>
      <c r="AW20" s="26"/>
      <c r="AX20" s="26"/>
      <c r="AY20" s="26"/>
      <c r="AZ20" s="26"/>
      <c r="BA20" s="26"/>
      <c r="BB20" s="26"/>
      <c r="BC20" s="26"/>
      <c r="BD20" s="26"/>
      <c r="BE20" s="26"/>
      <c r="BF20" s="26"/>
      <c r="BG20" s="26"/>
      <c r="BH20" s="26"/>
      <c r="BI20" s="26"/>
      <c r="BJ20" s="26"/>
      <c r="BK20" s="26"/>
      <c r="BL20" s="26"/>
      <c r="BM20" s="26"/>
      <c r="BN20" s="26"/>
      <c r="BO20" s="26"/>
      <c r="BP20" s="26"/>
      <c r="BQ20" s="26"/>
      <c r="BR20" s="26"/>
      <c r="BS20" s="26"/>
      <c r="BT20" s="26"/>
      <c r="BU20" s="26"/>
      <c r="BV20" s="26"/>
      <c r="BW20" s="26"/>
      <c r="BX20" s="26"/>
      <c r="BY20" s="26"/>
      <c r="BZ20" s="26"/>
      <c r="CA20" s="26"/>
      <c r="CB20" s="26"/>
      <c r="CC20" s="26"/>
      <c r="CD20" s="26"/>
      <c r="CE20" s="26"/>
      <c r="CF20" s="26"/>
      <c r="CG20" s="26"/>
      <c r="CH20" s="26"/>
      <c r="CI20" s="26"/>
      <c r="CJ20" s="26"/>
      <c r="CK20" s="26"/>
      <c r="CL20" s="26"/>
      <c r="CM20" s="26"/>
      <c r="CN20" s="26"/>
      <c r="CO20" s="26"/>
      <c r="CP20" s="26"/>
      <c r="CQ20" s="26"/>
      <c r="CR20" s="26"/>
      <c r="CS20" s="26"/>
      <c r="CT20" s="26"/>
      <c r="CU20" s="26"/>
      <c r="CV20" s="26"/>
      <c r="CW20" s="26"/>
      <c r="CX20" s="26"/>
      <c r="CY20" s="26"/>
      <c r="CZ20" s="26"/>
      <c r="DA20" s="26"/>
      <c r="DB20" s="26"/>
      <c r="DC20" s="26"/>
      <c r="DD20" s="26"/>
      <c r="DE20" s="26"/>
      <c r="DF20" s="26"/>
      <c r="DG20" s="26"/>
      <c r="DH20" s="26"/>
      <c r="DI20" s="26"/>
      <c r="DJ20" s="26"/>
      <c r="DK20" s="26"/>
      <c r="DL20" s="26"/>
      <c r="DM20" s="26"/>
      <c r="DN20" s="26"/>
      <c r="DO20" s="26"/>
      <c r="DP20" s="26"/>
      <c r="DQ20" s="26"/>
      <c r="DR20" s="26"/>
      <c r="DS20" s="26"/>
      <c r="DT20" s="26"/>
      <c r="DU20" s="26"/>
      <c r="DV20" s="26"/>
      <c r="DW20" s="26"/>
      <c r="DX20" s="26"/>
      <c r="DY20" s="26"/>
      <c r="DZ20" s="26"/>
      <c r="EA20" s="26"/>
      <c r="EB20" s="26"/>
      <c r="EC20" s="26"/>
      <c r="ED20" s="26"/>
      <c r="EE20" s="26"/>
      <c r="EF20" s="26"/>
      <c r="EG20" s="26"/>
      <c r="EH20" s="26"/>
      <c r="EI20" s="26"/>
      <c r="EJ20" s="26"/>
      <c r="EK20" s="26"/>
      <c r="EL20" s="26"/>
      <c r="EM20" s="26"/>
      <c r="EN20" s="26"/>
      <c r="EO20" s="26"/>
      <c r="EP20" s="26"/>
      <c r="EQ20" s="26"/>
      <c r="ER20" s="26"/>
      <c r="ES20" s="26"/>
      <c r="ET20" s="26"/>
      <c r="EU20" s="26"/>
      <c r="EV20" s="26"/>
      <c r="EW20" s="26"/>
      <c r="EX20" s="26"/>
      <c r="EY20" s="26"/>
      <c r="EZ20" s="26"/>
      <c r="FA20" s="26"/>
      <c r="FB20" s="26"/>
      <c r="FC20" s="26"/>
      <c r="FD20" s="26"/>
      <c r="FE20" s="26"/>
      <c r="FF20" s="26"/>
      <c r="FG20" s="26"/>
      <c r="FH20" s="26"/>
      <c r="FI20" s="26"/>
      <c r="FJ20" s="26"/>
      <c r="FK20" s="26"/>
      <c r="FL20" s="26"/>
      <c r="FM20" s="26"/>
    </row>
    <row r="21" spans="1:169" s="18" customFormat="1" ht="12.75" customHeight="1">
      <c r="A21" s="531"/>
      <c r="B21" s="532"/>
      <c r="C21" s="532"/>
      <c r="D21" s="535"/>
      <c r="E21" s="537"/>
      <c r="F21" s="528"/>
      <c r="G21" s="377"/>
      <c r="H21" s="530"/>
      <c r="I21" s="530"/>
      <c r="J21" s="530"/>
      <c r="K21" s="530"/>
      <c r="L21" s="530"/>
      <c r="M21" s="565"/>
      <c r="N21" s="26"/>
      <c r="O21" s="26"/>
      <c r="P21" s="26"/>
      <c r="Q21" s="26"/>
      <c r="R21" s="26"/>
      <c r="S21" s="26"/>
      <c r="T21" s="26"/>
      <c r="U21" s="26"/>
      <c r="V21" s="26"/>
      <c r="W21" s="26"/>
      <c r="X21" s="26"/>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BZ21" s="26"/>
      <c r="CA21" s="26"/>
      <c r="CB21" s="26"/>
      <c r="CC21" s="26"/>
      <c r="CD21" s="26"/>
      <c r="CE21" s="26"/>
      <c r="CF21" s="26"/>
      <c r="CG21" s="26"/>
      <c r="CH21" s="26"/>
      <c r="CI21" s="26"/>
      <c r="CJ21" s="26"/>
      <c r="CK21" s="26"/>
      <c r="CL21" s="26"/>
      <c r="CM21" s="26"/>
      <c r="CN21" s="26"/>
      <c r="CO21" s="26"/>
      <c r="CP21" s="26"/>
      <c r="CQ21" s="26"/>
      <c r="CR21" s="26"/>
      <c r="CS21" s="26"/>
      <c r="CT21" s="26"/>
      <c r="CU21" s="26"/>
      <c r="CV21" s="26"/>
      <c r="CW21" s="26"/>
      <c r="CX21" s="26"/>
      <c r="CY21" s="26"/>
      <c r="CZ21" s="26"/>
      <c r="DA21" s="26"/>
      <c r="DB21" s="26"/>
      <c r="DC21" s="26"/>
      <c r="DD21" s="26"/>
      <c r="DE21" s="26"/>
      <c r="DF21" s="26"/>
      <c r="DG21" s="26"/>
      <c r="DH21" s="26"/>
      <c r="DI21" s="26"/>
      <c r="DJ21" s="26"/>
      <c r="DK21" s="26"/>
      <c r="DL21" s="26"/>
      <c r="DM21" s="26"/>
      <c r="DN21" s="26"/>
      <c r="DO21" s="26"/>
      <c r="DP21" s="26"/>
      <c r="DQ21" s="26"/>
      <c r="DR21" s="26"/>
      <c r="DS21" s="26"/>
      <c r="DT21" s="26"/>
      <c r="DU21" s="26"/>
      <c r="DV21" s="26"/>
      <c r="DW21" s="26"/>
      <c r="DX21" s="26"/>
      <c r="DY21" s="26"/>
      <c r="DZ21" s="26"/>
      <c r="EA21" s="26"/>
      <c r="EB21" s="26"/>
      <c r="EC21" s="26"/>
      <c r="ED21" s="26"/>
      <c r="EE21" s="26"/>
      <c r="EF21" s="26"/>
      <c r="EG21" s="26"/>
      <c r="EH21" s="26"/>
      <c r="EI21" s="26"/>
      <c r="EJ21" s="26"/>
      <c r="EK21" s="26"/>
      <c r="EL21" s="26"/>
      <c r="EM21" s="26"/>
      <c r="EN21" s="26"/>
      <c r="EO21" s="26"/>
      <c r="EP21" s="26"/>
      <c r="EQ21" s="26"/>
      <c r="ER21" s="26"/>
      <c r="ES21" s="26"/>
      <c r="ET21" s="26"/>
      <c r="EU21" s="26"/>
      <c r="EV21" s="26"/>
      <c r="EW21" s="26"/>
      <c r="EX21" s="26"/>
      <c r="EY21" s="26"/>
      <c r="EZ21" s="26"/>
      <c r="FA21" s="26"/>
      <c r="FB21" s="26"/>
      <c r="FC21" s="26"/>
      <c r="FD21" s="26"/>
      <c r="FE21" s="26"/>
      <c r="FF21" s="26"/>
      <c r="FG21" s="26"/>
      <c r="FH21" s="26"/>
      <c r="FI21" s="26"/>
      <c r="FJ21" s="26"/>
      <c r="FK21" s="26"/>
      <c r="FL21" s="26"/>
      <c r="FM21" s="26"/>
    </row>
    <row r="22" spans="1:169" s="18" customFormat="1" ht="12.75" customHeight="1">
      <c r="A22" s="531"/>
      <c r="B22" s="532"/>
      <c r="C22" s="532"/>
      <c r="D22" s="535"/>
      <c r="E22" s="537"/>
      <c r="F22" s="528"/>
      <c r="G22" s="377"/>
      <c r="H22" s="530"/>
      <c r="I22" s="530"/>
      <c r="J22" s="530"/>
      <c r="K22" s="530"/>
      <c r="L22" s="530"/>
      <c r="M22" s="565"/>
      <c r="N22" s="26"/>
      <c r="O22" s="26"/>
      <c r="P22" s="26"/>
      <c r="Q22" s="26"/>
      <c r="R22" s="26"/>
      <c r="S22" s="26"/>
      <c r="T22" s="26"/>
      <c r="U22" s="26"/>
      <c r="V22" s="26"/>
      <c r="W22" s="26"/>
      <c r="X22" s="26"/>
      <c r="Y22" s="26"/>
      <c r="Z22" s="26"/>
      <c r="AA22" s="26"/>
      <c r="AB22" s="26"/>
      <c r="AC22" s="26"/>
      <c r="AD22" s="26"/>
      <c r="AE22" s="26"/>
      <c r="AF22" s="26"/>
      <c r="AG22" s="26"/>
      <c r="AH22" s="26"/>
      <c r="AI22" s="26"/>
      <c r="AJ22" s="26"/>
      <c r="AK22" s="26"/>
      <c r="AL22" s="26"/>
      <c r="AM22" s="26"/>
      <c r="AN22" s="26"/>
      <c r="AO22" s="26"/>
      <c r="AP22" s="26"/>
      <c r="AQ22" s="26"/>
      <c r="AR22" s="26"/>
      <c r="AS22" s="26"/>
      <c r="AT22" s="26"/>
      <c r="AU22" s="26"/>
      <c r="AV22" s="26"/>
      <c r="AW22" s="26"/>
      <c r="AX22" s="26"/>
      <c r="AY22" s="26"/>
      <c r="AZ22" s="26"/>
      <c r="BA22" s="26"/>
      <c r="BB22" s="26"/>
      <c r="BC22" s="26"/>
      <c r="BD22" s="26"/>
      <c r="BE22" s="26"/>
      <c r="BF22" s="26"/>
      <c r="BG22" s="26"/>
      <c r="BH22" s="26"/>
      <c r="BI22" s="26"/>
      <c r="BJ22" s="26"/>
      <c r="BK22" s="26"/>
      <c r="BL22" s="26"/>
      <c r="BM22" s="26"/>
      <c r="BN22" s="26"/>
      <c r="BO22" s="26"/>
      <c r="BP22" s="26"/>
      <c r="BQ22" s="26"/>
      <c r="BR22" s="26"/>
      <c r="BS22" s="26"/>
      <c r="BT22" s="26"/>
      <c r="BU22" s="26"/>
      <c r="BV22" s="26"/>
      <c r="BW22" s="26"/>
      <c r="BX22" s="26"/>
      <c r="BY22" s="26"/>
      <c r="BZ22" s="26"/>
      <c r="CA22" s="26"/>
      <c r="CB22" s="26"/>
      <c r="CC22" s="26"/>
      <c r="CD22" s="26"/>
      <c r="CE22" s="26"/>
      <c r="CF22" s="26"/>
      <c r="CG22" s="26"/>
      <c r="CH22" s="26"/>
      <c r="CI22" s="26"/>
      <c r="CJ22" s="26"/>
      <c r="CK22" s="26"/>
      <c r="CL22" s="26"/>
      <c r="CM22" s="26"/>
      <c r="CN22" s="26"/>
      <c r="CO22" s="26"/>
      <c r="CP22" s="26"/>
      <c r="CQ22" s="26"/>
      <c r="CR22" s="26"/>
      <c r="CS22" s="26"/>
      <c r="CT22" s="26"/>
      <c r="CU22" s="26"/>
      <c r="CV22" s="26"/>
      <c r="CW22" s="26"/>
      <c r="CX22" s="26"/>
      <c r="CY22" s="26"/>
      <c r="CZ22" s="26"/>
      <c r="DA22" s="26"/>
      <c r="DB22" s="26"/>
      <c r="DC22" s="26"/>
      <c r="DD22" s="26"/>
      <c r="DE22" s="26"/>
      <c r="DF22" s="26"/>
      <c r="DG22" s="26"/>
      <c r="DH22" s="26"/>
      <c r="DI22" s="26"/>
      <c r="DJ22" s="26"/>
      <c r="DK22" s="26"/>
      <c r="DL22" s="26"/>
      <c r="DM22" s="26"/>
      <c r="DN22" s="26"/>
      <c r="DO22" s="26"/>
      <c r="DP22" s="26"/>
      <c r="DQ22" s="26"/>
      <c r="DR22" s="26"/>
      <c r="DS22" s="26"/>
      <c r="DT22" s="26"/>
      <c r="DU22" s="26"/>
      <c r="DV22" s="26"/>
      <c r="DW22" s="26"/>
      <c r="DX22" s="26"/>
      <c r="DY22" s="26"/>
      <c r="DZ22" s="26"/>
      <c r="EA22" s="26"/>
      <c r="EB22" s="26"/>
      <c r="EC22" s="26"/>
      <c r="ED22" s="26"/>
      <c r="EE22" s="26"/>
      <c r="EF22" s="26"/>
      <c r="EG22" s="26"/>
      <c r="EH22" s="26"/>
      <c r="EI22" s="26"/>
      <c r="EJ22" s="26"/>
      <c r="EK22" s="26"/>
      <c r="EL22" s="26"/>
      <c r="EM22" s="26"/>
      <c r="EN22" s="26"/>
      <c r="EO22" s="26"/>
      <c r="EP22" s="26"/>
      <c r="EQ22" s="26"/>
      <c r="ER22" s="26"/>
      <c r="ES22" s="26"/>
      <c r="ET22" s="26"/>
      <c r="EU22" s="26"/>
      <c r="EV22" s="26"/>
      <c r="EW22" s="26"/>
      <c r="EX22" s="26"/>
      <c r="EY22" s="26"/>
      <c r="EZ22" s="26"/>
      <c r="FA22" s="26"/>
      <c r="FB22" s="26"/>
      <c r="FC22" s="26"/>
      <c r="FD22" s="26"/>
      <c r="FE22" s="26"/>
      <c r="FF22" s="26"/>
      <c r="FG22" s="26"/>
      <c r="FH22" s="26"/>
      <c r="FI22" s="26"/>
      <c r="FJ22" s="26"/>
      <c r="FK22" s="26"/>
      <c r="FL22" s="26"/>
      <c r="FM22" s="26"/>
    </row>
    <row r="23" spans="1:169" s="18" customFormat="1" ht="13.5" customHeight="1">
      <c r="A23" s="531"/>
      <c r="B23" s="532"/>
      <c r="C23" s="532"/>
      <c r="D23" s="535"/>
      <c r="E23" s="537"/>
      <c r="F23" s="528"/>
      <c r="G23" s="377"/>
      <c r="H23" s="530"/>
      <c r="I23" s="530"/>
      <c r="J23" s="530"/>
      <c r="K23" s="530"/>
      <c r="L23" s="530"/>
      <c r="M23" s="565"/>
      <c r="N23" s="26"/>
      <c r="O23" s="26"/>
      <c r="P23" s="26"/>
      <c r="Q23" s="26"/>
      <c r="R23" s="26"/>
      <c r="S23" s="26"/>
      <c r="T23" s="26"/>
      <c r="U23" s="26"/>
      <c r="V23" s="26"/>
      <c r="W23" s="26"/>
      <c r="X23" s="26"/>
      <c r="Y23" s="26"/>
      <c r="Z23" s="26"/>
      <c r="AA23" s="26"/>
      <c r="AB23" s="26"/>
      <c r="AC23" s="26"/>
      <c r="AD23" s="26"/>
      <c r="AE23" s="26"/>
      <c r="AF23" s="26"/>
      <c r="AG23" s="26"/>
      <c r="AH23" s="26"/>
      <c r="AI23" s="26"/>
      <c r="AJ23" s="26"/>
      <c r="AK23" s="26"/>
      <c r="AL23" s="26"/>
      <c r="AM23" s="26"/>
      <c r="AN23" s="26"/>
      <c r="AO23" s="26"/>
      <c r="AP23" s="26"/>
      <c r="AQ23" s="26"/>
      <c r="AR23" s="26"/>
      <c r="AS23" s="26"/>
      <c r="AT23" s="26"/>
      <c r="AU23" s="26"/>
      <c r="AV23" s="26"/>
      <c r="AW23" s="26"/>
      <c r="AX23" s="26"/>
      <c r="AY23" s="26"/>
      <c r="AZ23" s="26"/>
      <c r="BA23" s="26"/>
      <c r="BB23" s="26"/>
      <c r="BC23" s="26"/>
      <c r="BD23" s="26"/>
      <c r="BE23" s="26"/>
      <c r="BF23" s="26"/>
      <c r="BG23" s="26"/>
      <c r="BH23" s="26"/>
      <c r="BI23" s="26"/>
      <c r="BJ23" s="26"/>
      <c r="BK23" s="26"/>
      <c r="BL23" s="26"/>
      <c r="BM23" s="26"/>
      <c r="BN23" s="26"/>
      <c r="BO23" s="26"/>
      <c r="BP23" s="26"/>
      <c r="BQ23" s="26"/>
      <c r="BR23" s="26"/>
      <c r="BS23" s="26"/>
      <c r="BT23" s="26"/>
      <c r="BU23" s="26"/>
      <c r="BV23" s="26"/>
      <c r="BW23" s="26"/>
      <c r="BX23" s="26"/>
      <c r="BY23" s="26"/>
      <c r="BZ23" s="26"/>
      <c r="CA23" s="26"/>
      <c r="CB23" s="26"/>
      <c r="CC23" s="26"/>
      <c r="CD23" s="26"/>
      <c r="CE23" s="26"/>
      <c r="CF23" s="26"/>
      <c r="CG23" s="26"/>
      <c r="CH23" s="26"/>
      <c r="CI23" s="26"/>
      <c r="CJ23" s="26"/>
      <c r="CK23" s="26"/>
      <c r="CL23" s="26"/>
      <c r="CM23" s="26"/>
      <c r="CN23" s="26"/>
      <c r="CO23" s="26"/>
      <c r="CP23" s="26"/>
      <c r="CQ23" s="26"/>
      <c r="CR23" s="26"/>
      <c r="CS23" s="26"/>
      <c r="CT23" s="26"/>
      <c r="CU23" s="26"/>
      <c r="CV23" s="26"/>
      <c r="CW23" s="26"/>
      <c r="CX23" s="26"/>
      <c r="CY23" s="26"/>
      <c r="CZ23" s="26"/>
      <c r="DA23" s="26"/>
      <c r="DB23" s="26"/>
      <c r="DC23" s="26"/>
      <c r="DD23" s="26"/>
      <c r="DE23" s="26"/>
      <c r="DF23" s="26"/>
      <c r="DG23" s="26"/>
      <c r="DH23" s="26"/>
      <c r="DI23" s="26"/>
      <c r="DJ23" s="26"/>
      <c r="DK23" s="26"/>
      <c r="DL23" s="26"/>
      <c r="DM23" s="26"/>
      <c r="DN23" s="26"/>
      <c r="DO23" s="26"/>
      <c r="DP23" s="26"/>
      <c r="DQ23" s="26"/>
      <c r="DR23" s="26"/>
      <c r="DS23" s="26"/>
      <c r="DT23" s="26"/>
      <c r="DU23" s="26"/>
      <c r="DV23" s="26"/>
      <c r="DW23" s="26"/>
      <c r="DX23" s="26"/>
      <c r="DY23" s="26"/>
      <c r="DZ23" s="26"/>
      <c r="EA23" s="26"/>
      <c r="EB23" s="26"/>
      <c r="EC23" s="26"/>
      <c r="ED23" s="26"/>
      <c r="EE23" s="26"/>
      <c r="EF23" s="26"/>
      <c r="EG23" s="26"/>
      <c r="EH23" s="26"/>
      <c r="EI23" s="26"/>
      <c r="EJ23" s="26"/>
      <c r="EK23" s="26"/>
      <c r="EL23" s="26"/>
      <c r="EM23" s="26"/>
      <c r="EN23" s="26"/>
      <c r="EO23" s="26"/>
      <c r="EP23" s="26"/>
      <c r="EQ23" s="26"/>
      <c r="ER23" s="26"/>
      <c r="ES23" s="26"/>
      <c r="ET23" s="26"/>
      <c r="EU23" s="26"/>
      <c r="EV23" s="26"/>
      <c r="EW23" s="26"/>
      <c r="EX23" s="26"/>
      <c r="EY23" s="26"/>
      <c r="EZ23" s="26"/>
      <c r="FA23" s="26"/>
      <c r="FB23" s="26"/>
      <c r="FC23" s="26"/>
      <c r="FD23" s="26"/>
      <c r="FE23" s="26"/>
      <c r="FF23" s="26"/>
      <c r="FG23" s="26"/>
      <c r="FH23" s="26"/>
      <c r="FI23" s="26"/>
      <c r="FJ23" s="26"/>
      <c r="FK23" s="26"/>
      <c r="FL23" s="26"/>
      <c r="FM23" s="26"/>
    </row>
    <row r="24" spans="1:169">
      <c r="A24" s="531"/>
      <c r="B24" s="532"/>
      <c r="C24" s="532"/>
      <c r="D24" s="535"/>
      <c r="E24" s="537"/>
      <c r="F24" s="528"/>
      <c r="G24" s="377"/>
      <c r="H24" s="530"/>
      <c r="I24" s="530"/>
      <c r="J24" s="530"/>
      <c r="K24" s="530"/>
      <c r="L24" s="530"/>
      <c r="M24" s="565"/>
      <c r="N24" s="26"/>
      <c r="O24" s="26"/>
    </row>
    <row r="25" spans="1:169">
      <c r="A25" s="531"/>
      <c r="B25" s="532"/>
      <c r="C25" s="532"/>
      <c r="D25" s="535"/>
      <c r="E25" s="537"/>
      <c r="F25" s="528"/>
      <c r="G25" s="377"/>
      <c r="H25" s="530"/>
      <c r="I25" s="530"/>
      <c r="J25" s="530"/>
      <c r="K25" s="530"/>
      <c r="L25" s="530"/>
      <c r="M25" s="565"/>
      <c r="N25" s="26"/>
      <c r="O25" s="26"/>
    </row>
    <row r="26" spans="1:169">
      <c r="A26" s="531"/>
      <c r="B26" s="532"/>
      <c r="C26" s="532"/>
      <c r="D26" s="535"/>
      <c r="E26" s="537"/>
      <c r="F26" s="528"/>
      <c r="G26" s="377"/>
      <c r="H26" s="530"/>
      <c r="I26" s="530"/>
      <c r="J26" s="530"/>
      <c r="K26" s="530"/>
      <c r="L26" s="530"/>
      <c r="M26" s="565"/>
      <c r="N26" s="26"/>
      <c r="O26" s="26"/>
    </row>
    <row r="27" spans="1:169">
      <c r="A27" s="531"/>
      <c r="B27" s="532"/>
      <c r="C27" s="532"/>
      <c r="D27" s="535"/>
      <c r="E27" s="537"/>
      <c r="F27" s="528"/>
      <c r="G27" s="377"/>
      <c r="H27" s="530"/>
      <c r="I27" s="530"/>
      <c r="J27" s="530"/>
      <c r="K27" s="530"/>
      <c r="L27" s="530"/>
      <c r="M27" s="565"/>
      <c r="N27" s="26"/>
      <c r="O27" s="26"/>
    </row>
    <row r="28" spans="1:169" ht="15.75" thickBot="1">
      <c r="A28" s="531"/>
      <c r="B28" s="532"/>
      <c r="C28" s="532"/>
      <c r="D28" s="535"/>
      <c r="E28" s="537"/>
      <c r="F28" s="528"/>
      <c r="G28" s="377"/>
      <c r="H28" s="530"/>
      <c r="I28" s="530"/>
      <c r="J28" s="530"/>
      <c r="K28" s="530"/>
      <c r="L28" s="530"/>
      <c r="M28" s="565"/>
      <c r="N28" s="26"/>
      <c r="O28" s="26"/>
    </row>
    <row r="29" spans="1:169" s="18" customFormat="1" ht="12.75" customHeight="1">
      <c r="A29" s="546">
        <f>'7- Mapa Final'!A30</f>
        <v>3</v>
      </c>
      <c r="B29" s="538" t="str">
        <f>'7- Mapa Final'!B30</f>
        <v xml:space="preserve">Aumento de Accidentes de trabajo y enfermedades laborales o salud pública </v>
      </c>
      <c r="C29" s="538" t="str">
        <f>'7- Mapa Final'!C30</f>
        <v>Violencia social generalizada en el país que puede presentar  accidentes de trabajo leves, graves y mortales y afectaciones a la infraestructura,
Afectación a la salud de la población judicial y ambiental de la entidad  debido al contagio  por virus y/o pandemias</v>
      </c>
      <c r="D29" s="539" t="str">
        <f>'7- Mapa Final'!J30</f>
        <v>Muy Baja - 1</v>
      </c>
      <c r="E29" s="540" t="str">
        <f>'7- Mapa Final'!K30</f>
        <v>Leve - 1</v>
      </c>
      <c r="F29" s="549" t="str">
        <f>'7- Mapa Final'!M30</f>
        <v>Bajo - 1</v>
      </c>
      <c r="G29" s="376"/>
      <c r="H29" s="551"/>
      <c r="I29" s="551"/>
      <c r="J29" s="551"/>
      <c r="K29" s="551"/>
      <c r="L29" s="551"/>
      <c r="M29" s="564"/>
      <c r="N29" s="26"/>
      <c r="O29" s="26"/>
      <c r="P29" s="26"/>
      <c r="Q29" s="26"/>
      <c r="R29" s="26"/>
      <c r="S29" s="26"/>
      <c r="T29" s="26"/>
      <c r="U29" s="26"/>
      <c r="V29" s="26"/>
      <c r="W29" s="26"/>
      <c r="X29" s="26"/>
      <c r="Y29" s="26"/>
      <c r="Z29" s="26"/>
      <c r="AA29" s="26"/>
      <c r="AB29" s="26"/>
      <c r="AC29" s="26"/>
      <c r="AD29" s="26"/>
      <c r="AE29" s="26"/>
      <c r="AF29" s="26"/>
      <c r="AG29" s="26"/>
      <c r="AH29" s="26"/>
      <c r="AI29" s="26"/>
      <c r="AJ29" s="26"/>
      <c r="AK29" s="26"/>
      <c r="AL29" s="26"/>
      <c r="AM29" s="26"/>
      <c r="AN29" s="26"/>
      <c r="AO29" s="26"/>
      <c r="AP29" s="26"/>
      <c r="AQ29" s="26"/>
      <c r="AR29" s="26"/>
      <c r="AS29" s="26"/>
      <c r="AT29" s="26"/>
      <c r="AU29" s="26"/>
      <c r="AV29" s="26"/>
      <c r="AW29" s="26"/>
      <c r="AX29" s="26"/>
      <c r="AY29" s="26"/>
      <c r="AZ29" s="26"/>
      <c r="BA29" s="26"/>
      <c r="BB29" s="26"/>
      <c r="BC29" s="26"/>
      <c r="BD29" s="26"/>
      <c r="BE29" s="26"/>
      <c r="BF29" s="26"/>
      <c r="BG29" s="26"/>
      <c r="BH29" s="26"/>
      <c r="BI29" s="26"/>
      <c r="BJ29" s="26"/>
      <c r="BK29" s="26"/>
      <c r="BL29" s="26"/>
      <c r="BM29" s="26"/>
      <c r="BN29" s="26"/>
      <c r="BO29" s="26"/>
      <c r="BP29" s="26"/>
      <c r="BQ29" s="26"/>
      <c r="BR29" s="26"/>
      <c r="BS29" s="26"/>
      <c r="BT29" s="26"/>
      <c r="BU29" s="26"/>
      <c r="BV29" s="26"/>
      <c r="BW29" s="26"/>
      <c r="BX29" s="26"/>
      <c r="BY29" s="26"/>
      <c r="BZ29" s="26"/>
      <c r="CA29" s="26"/>
      <c r="CB29" s="26"/>
      <c r="CC29" s="26"/>
      <c r="CD29" s="26"/>
      <c r="CE29" s="26"/>
      <c r="CF29" s="26"/>
      <c r="CG29" s="26"/>
      <c r="CH29" s="26"/>
      <c r="CI29" s="26"/>
      <c r="CJ29" s="26"/>
      <c r="CK29" s="26"/>
      <c r="CL29" s="26"/>
      <c r="CM29" s="26"/>
      <c r="CN29" s="26"/>
      <c r="CO29" s="26"/>
      <c r="CP29" s="26"/>
      <c r="CQ29" s="26"/>
      <c r="CR29" s="26"/>
      <c r="CS29" s="26"/>
      <c r="CT29" s="26"/>
      <c r="CU29" s="26"/>
      <c r="CV29" s="26"/>
      <c r="CW29" s="26"/>
      <c r="CX29" s="26"/>
      <c r="CY29" s="26"/>
      <c r="CZ29" s="26"/>
      <c r="DA29" s="26"/>
      <c r="DB29" s="26"/>
      <c r="DC29" s="26"/>
      <c r="DD29" s="26"/>
      <c r="DE29" s="26"/>
      <c r="DF29" s="26"/>
      <c r="DG29" s="26"/>
      <c r="DH29" s="26"/>
      <c r="DI29" s="26"/>
      <c r="DJ29" s="26"/>
      <c r="DK29" s="26"/>
      <c r="DL29" s="26"/>
      <c r="DM29" s="26"/>
      <c r="DN29" s="26"/>
      <c r="DO29" s="26"/>
      <c r="DP29" s="26"/>
      <c r="DQ29" s="26"/>
      <c r="DR29" s="26"/>
      <c r="DS29" s="26"/>
      <c r="DT29" s="26"/>
      <c r="DU29" s="26"/>
      <c r="DV29" s="26"/>
      <c r="DW29" s="26"/>
      <c r="DX29" s="26"/>
      <c r="DY29" s="26"/>
      <c r="DZ29" s="26"/>
      <c r="EA29" s="26"/>
      <c r="EB29" s="26"/>
      <c r="EC29" s="26"/>
      <c r="ED29" s="26"/>
      <c r="EE29" s="26"/>
      <c r="EF29" s="26"/>
      <c r="EG29" s="26"/>
      <c r="EH29" s="26"/>
      <c r="EI29" s="26"/>
      <c r="EJ29" s="26"/>
      <c r="EK29" s="26"/>
      <c r="EL29" s="26"/>
      <c r="EM29" s="26"/>
      <c r="EN29" s="26"/>
      <c r="EO29" s="26"/>
      <c r="EP29" s="26"/>
      <c r="EQ29" s="26"/>
      <c r="ER29" s="26"/>
      <c r="ES29" s="26"/>
      <c r="ET29" s="26"/>
      <c r="EU29" s="26"/>
      <c r="EV29" s="26"/>
      <c r="EW29" s="26"/>
      <c r="EX29" s="26"/>
      <c r="EY29" s="26"/>
      <c r="EZ29" s="26"/>
      <c r="FA29" s="26"/>
      <c r="FB29" s="26"/>
      <c r="FC29" s="26"/>
      <c r="FD29" s="26"/>
      <c r="FE29" s="26"/>
      <c r="FF29" s="26"/>
      <c r="FG29" s="26"/>
      <c r="FH29" s="26"/>
      <c r="FI29" s="26"/>
      <c r="FJ29" s="26"/>
      <c r="FK29" s="26"/>
      <c r="FL29" s="26"/>
      <c r="FM29" s="26"/>
    </row>
    <row r="30" spans="1:169" s="18" customFormat="1" ht="12.75" customHeight="1">
      <c r="A30" s="531"/>
      <c r="B30" s="532"/>
      <c r="C30" s="532"/>
      <c r="D30" s="535"/>
      <c r="E30" s="537"/>
      <c r="F30" s="528"/>
      <c r="G30" s="377"/>
      <c r="H30" s="530"/>
      <c r="I30" s="530"/>
      <c r="J30" s="530"/>
      <c r="K30" s="530"/>
      <c r="L30" s="530"/>
      <c r="M30" s="565"/>
      <c r="N30" s="26"/>
      <c r="O30" s="26"/>
      <c r="P30" s="26"/>
      <c r="Q30" s="26"/>
      <c r="R30" s="26"/>
      <c r="S30" s="26"/>
      <c r="T30" s="26"/>
      <c r="U30" s="26"/>
      <c r="V30" s="26"/>
      <c r="W30" s="26"/>
      <c r="X30" s="26"/>
      <c r="Y30" s="26"/>
      <c r="Z30" s="26"/>
      <c r="AA30" s="26"/>
      <c r="AB30" s="26"/>
      <c r="AC30" s="26"/>
      <c r="AD30" s="26"/>
      <c r="AE30" s="26"/>
      <c r="AF30" s="26"/>
      <c r="AG30" s="26"/>
      <c r="AH30" s="26"/>
      <c r="AI30" s="26"/>
      <c r="AJ30" s="26"/>
      <c r="AK30" s="26"/>
      <c r="AL30" s="26"/>
      <c r="AM30" s="26"/>
      <c r="AN30" s="26"/>
      <c r="AO30" s="26"/>
      <c r="AP30" s="26"/>
      <c r="AQ30" s="26"/>
      <c r="AR30" s="26"/>
      <c r="AS30" s="26"/>
      <c r="AT30" s="26"/>
      <c r="AU30" s="26"/>
      <c r="AV30" s="26"/>
      <c r="AW30" s="26"/>
      <c r="AX30" s="26"/>
      <c r="AY30" s="26"/>
      <c r="AZ30" s="26"/>
      <c r="BA30" s="26"/>
      <c r="BB30" s="26"/>
      <c r="BC30" s="26"/>
      <c r="BD30" s="26"/>
      <c r="BE30" s="26"/>
      <c r="BF30" s="26"/>
      <c r="BG30" s="26"/>
      <c r="BH30" s="26"/>
      <c r="BI30" s="26"/>
      <c r="BJ30" s="26"/>
      <c r="BK30" s="26"/>
      <c r="BL30" s="26"/>
      <c r="BM30" s="26"/>
      <c r="BN30" s="26"/>
      <c r="BO30" s="26"/>
      <c r="BP30" s="26"/>
      <c r="BQ30" s="26"/>
      <c r="BR30" s="26"/>
      <c r="BS30" s="26"/>
      <c r="BT30" s="26"/>
      <c r="BU30" s="26"/>
      <c r="BV30" s="26"/>
      <c r="BW30" s="26"/>
      <c r="BX30" s="26"/>
      <c r="BY30" s="26"/>
      <c r="BZ30" s="26"/>
      <c r="CA30" s="26"/>
      <c r="CB30" s="26"/>
      <c r="CC30" s="26"/>
      <c r="CD30" s="26"/>
      <c r="CE30" s="26"/>
      <c r="CF30" s="26"/>
      <c r="CG30" s="26"/>
      <c r="CH30" s="26"/>
      <c r="CI30" s="26"/>
      <c r="CJ30" s="26"/>
      <c r="CK30" s="26"/>
      <c r="CL30" s="26"/>
      <c r="CM30" s="26"/>
      <c r="CN30" s="26"/>
      <c r="CO30" s="26"/>
      <c r="CP30" s="26"/>
      <c r="CQ30" s="26"/>
      <c r="CR30" s="26"/>
      <c r="CS30" s="26"/>
      <c r="CT30" s="26"/>
      <c r="CU30" s="26"/>
      <c r="CV30" s="26"/>
      <c r="CW30" s="26"/>
      <c r="CX30" s="26"/>
      <c r="CY30" s="26"/>
      <c r="CZ30" s="26"/>
      <c r="DA30" s="26"/>
      <c r="DB30" s="26"/>
      <c r="DC30" s="26"/>
      <c r="DD30" s="26"/>
      <c r="DE30" s="26"/>
      <c r="DF30" s="26"/>
      <c r="DG30" s="26"/>
      <c r="DH30" s="26"/>
      <c r="DI30" s="26"/>
      <c r="DJ30" s="26"/>
      <c r="DK30" s="26"/>
      <c r="DL30" s="26"/>
      <c r="DM30" s="26"/>
      <c r="DN30" s="26"/>
      <c r="DO30" s="26"/>
      <c r="DP30" s="26"/>
      <c r="DQ30" s="26"/>
      <c r="DR30" s="26"/>
      <c r="DS30" s="26"/>
      <c r="DT30" s="26"/>
      <c r="DU30" s="26"/>
      <c r="DV30" s="26"/>
      <c r="DW30" s="26"/>
      <c r="DX30" s="26"/>
      <c r="DY30" s="26"/>
      <c r="DZ30" s="26"/>
      <c r="EA30" s="26"/>
      <c r="EB30" s="26"/>
      <c r="EC30" s="26"/>
      <c r="ED30" s="26"/>
      <c r="EE30" s="26"/>
      <c r="EF30" s="26"/>
      <c r="EG30" s="26"/>
      <c r="EH30" s="26"/>
      <c r="EI30" s="26"/>
      <c r="EJ30" s="26"/>
      <c r="EK30" s="26"/>
      <c r="EL30" s="26"/>
      <c r="EM30" s="26"/>
      <c r="EN30" s="26"/>
      <c r="EO30" s="26"/>
      <c r="EP30" s="26"/>
      <c r="EQ30" s="26"/>
      <c r="ER30" s="26"/>
      <c r="ES30" s="26"/>
      <c r="ET30" s="26"/>
      <c r="EU30" s="26"/>
      <c r="EV30" s="26"/>
      <c r="EW30" s="26"/>
      <c r="EX30" s="26"/>
      <c r="EY30" s="26"/>
      <c r="EZ30" s="26"/>
      <c r="FA30" s="26"/>
      <c r="FB30" s="26"/>
      <c r="FC30" s="26"/>
      <c r="FD30" s="26"/>
      <c r="FE30" s="26"/>
      <c r="FF30" s="26"/>
      <c r="FG30" s="26"/>
      <c r="FH30" s="26"/>
      <c r="FI30" s="26"/>
      <c r="FJ30" s="26"/>
      <c r="FK30" s="26"/>
      <c r="FL30" s="26"/>
      <c r="FM30" s="26"/>
    </row>
    <row r="31" spans="1:169" s="18" customFormat="1" ht="12.75" customHeight="1">
      <c r="A31" s="531"/>
      <c r="B31" s="532"/>
      <c r="C31" s="532"/>
      <c r="D31" s="535"/>
      <c r="E31" s="537"/>
      <c r="F31" s="528"/>
      <c r="G31" s="377"/>
      <c r="H31" s="530"/>
      <c r="I31" s="530"/>
      <c r="J31" s="530"/>
      <c r="K31" s="530"/>
      <c r="L31" s="530"/>
      <c r="M31" s="565"/>
      <c r="N31" s="26"/>
      <c r="O31" s="26"/>
      <c r="P31" s="26"/>
      <c r="Q31" s="26"/>
      <c r="R31" s="26"/>
      <c r="S31" s="26"/>
      <c r="T31" s="26"/>
      <c r="U31" s="26"/>
      <c r="V31" s="26"/>
      <c r="W31" s="26"/>
      <c r="X31" s="26"/>
      <c r="Y31" s="26"/>
      <c r="Z31" s="26"/>
      <c r="AA31" s="26"/>
      <c r="AB31" s="26"/>
      <c r="AC31" s="26"/>
      <c r="AD31" s="26"/>
      <c r="AE31" s="26"/>
      <c r="AF31" s="26"/>
      <c r="AG31" s="26"/>
      <c r="AH31" s="26"/>
      <c r="AI31" s="26"/>
      <c r="AJ31" s="26"/>
      <c r="AK31" s="26"/>
      <c r="AL31" s="26"/>
      <c r="AM31" s="26"/>
      <c r="AN31" s="26"/>
      <c r="AO31" s="26"/>
      <c r="AP31" s="26"/>
      <c r="AQ31" s="26"/>
      <c r="AR31" s="26"/>
      <c r="AS31" s="26"/>
      <c r="AT31" s="26"/>
      <c r="AU31" s="26"/>
      <c r="AV31" s="26"/>
      <c r="AW31" s="26"/>
      <c r="AX31" s="26"/>
      <c r="AY31" s="26"/>
      <c r="AZ31" s="26"/>
      <c r="BA31" s="26"/>
      <c r="BB31" s="26"/>
      <c r="BC31" s="26"/>
      <c r="BD31" s="26"/>
      <c r="BE31" s="26"/>
      <c r="BF31" s="26"/>
      <c r="BG31" s="26"/>
      <c r="BH31" s="26"/>
      <c r="BI31" s="26"/>
      <c r="BJ31" s="26"/>
      <c r="BK31" s="26"/>
      <c r="BL31" s="26"/>
      <c r="BM31" s="26"/>
      <c r="BN31" s="26"/>
      <c r="BO31" s="26"/>
      <c r="BP31" s="26"/>
      <c r="BQ31" s="26"/>
      <c r="BR31" s="26"/>
      <c r="BS31" s="26"/>
      <c r="BT31" s="26"/>
      <c r="BU31" s="26"/>
      <c r="BV31" s="26"/>
      <c r="BW31" s="26"/>
      <c r="BX31" s="26"/>
      <c r="BY31" s="26"/>
      <c r="BZ31" s="26"/>
      <c r="CA31" s="26"/>
      <c r="CB31" s="26"/>
      <c r="CC31" s="26"/>
      <c r="CD31" s="26"/>
      <c r="CE31" s="26"/>
      <c r="CF31" s="26"/>
      <c r="CG31" s="26"/>
      <c r="CH31" s="26"/>
      <c r="CI31" s="26"/>
      <c r="CJ31" s="26"/>
      <c r="CK31" s="26"/>
      <c r="CL31" s="26"/>
      <c r="CM31" s="26"/>
      <c r="CN31" s="26"/>
      <c r="CO31" s="26"/>
      <c r="CP31" s="26"/>
      <c r="CQ31" s="26"/>
      <c r="CR31" s="26"/>
      <c r="CS31" s="26"/>
      <c r="CT31" s="26"/>
      <c r="CU31" s="26"/>
      <c r="CV31" s="26"/>
      <c r="CW31" s="26"/>
      <c r="CX31" s="26"/>
      <c r="CY31" s="26"/>
      <c r="CZ31" s="26"/>
      <c r="DA31" s="26"/>
      <c r="DB31" s="26"/>
      <c r="DC31" s="26"/>
      <c r="DD31" s="26"/>
      <c r="DE31" s="26"/>
      <c r="DF31" s="26"/>
      <c r="DG31" s="26"/>
      <c r="DH31" s="26"/>
      <c r="DI31" s="26"/>
      <c r="DJ31" s="26"/>
      <c r="DK31" s="26"/>
      <c r="DL31" s="26"/>
      <c r="DM31" s="26"/>
      <c r="DN31" s="26"/>
      <c r="DO31" s="26"/>
      <c r="DP31" s="26"/>
      <c r="DQ31" s="26"/>
      <c r="DR31" s="26"/>
      <c r="DS31" s="26"/>
      <c r="DT31" s="26"/>
      <c r="DU31" s="26"/>
      <c r="DV31" s="26"/>
      <c r="DW31" s="26"/>
      <c r="DX31" s="26"/>
      <c r="DY31" s="26"/>
      <c r="DZ31" s="26"/>
      <c r="EA31" s="26"/>
      <c r="EB31" s="26"/>
      <c r="EC31" s="26"/>
      <c r="ED31" s="26"/>
      <c r="EE31" s="26"/>
      <c r="EF31" s="26"/>
      <c r="EG31" s="26"/>
      <c r="EH31" s="26"/>
      <c r="EI31" s="26"/>
      <c r="EJ31" s="26"/>
      <c r="EK31" s="26"/>
      <c r="EL31" s="26"/>
      <c r="EM31" s="26"/>
      <c r="EN31" s="26"/>
      <c r="EO31" s="26"/>
      <c r="EP31" s="26"/>
      <c r="EQ31" s="26"/>
      <c r="ER31" s="26"/>
      <c r="ES31" s="26"/>
      <c r="ET31" s="26"/>
      <c r="EU31" s="26"/>
      <c r="EV31" s="26"/>
      <c r="EW31" s="26"/>
      <c r="EX31" s="26"/>
      <c r="EY31" s="26"/>
      <c r="EZ31" s="26"/>
      <c r="FA31" s="26"/>
      <c r="FB31" s="26"/>
      <c r="FC31" s="26"/>
      <c r="FD31" s="26"/>
      <c r="FE31" s="26"/>
      <c r="FF31" s="26"/>
      <c r="FG31" s="26"/>
      <c r="FH31" s="26"/>
      <c r="FI31" s="26"/>
      <c r="FJ31" s="26"/>
      <c r="FK31" s="26"/>
      <c r="FL31" s="26"/>
      <c r="FM31" s="26"/>
    </row>
    <row r="32" spans="1:169" s="18" customFormat="1" ht="12.75" customHeight="1">
      <c r="A32" s="531"/>
      <c r="B32" s="532"/>
      <c r="C32" s="532"/>
      <c r="D32" s="535"/>
      <c r="E32" s="537"/>
      <c r="F32" s="528"/>
      <c r="G32" s="377"/>
      <c r="H32" s="530"/>
      <c r="I32" s="530"/>
      <c r="J32" s="530"/>
      <c r="K32" s="530"/>
      <c r="L32" s="530"/>
      <c r="M32" s="565"/>
      <c r="N32" s="26"/>
      <c r="O32" s="26"/>
      <c r="P32" s="26"/>
      <c r="Q32" s="26"/>
      <c r="R32" s="26"/>
      <c r="S32" s="26"/>
      <c r="T32" s="26"/>
      <c r="U32" s="26"/>
      <c r="V32" s="26"/>
      <c r="W32" s="26"/>
      <c r="X32" s="26"/>
      <c r="Y32" s="26"/>
      <c r="Z32" s="26"/>
      <c r="AA32" s="26"/>
      <c r="AB32" s="26"/>
      <c r="AC32" s="26"/>
      <c r="AD32" s="26"/>
      <c r="AE32" s="26"/>
      <c r="AF32" s="26"/>
      <c r="AG32" s="26"/>
      <c r="AH32" s="26"/>
      <c r="AI32" s="26"/>
      <c r="AJ32" s="26"/>
      <c r="AK32" s="26"/>
      <c r="AL32" s="26"/>
      <c r="AM32" s="26"/>
      <c r="AN32" s="26"/>
      <c r="AO32" s="26"/>
      <c r="AP32" s="26"/>
      <c r="AQ32" s="26"/>
      <c r="AR32" s="26"/>
      <c r="AS32" s="26"/>
      <c r="AT32" s="26"/>
      <c r="AU32" s="26"/>
      <c r="AV32" s="26"/>
      <c r="AW32" s="26"/>
      <c r="AX32" s="26"/>
      <c r="AY32" s="26"/>
      <c r="AZ32" s="26"/>
      <c r="BA32" s="26"/>
      <c r="BB32" s="26"/>
      <c r="BC32" s="26"/>
      <c r="BD32" s="26"/>
      <c r="BE32" s="26"/>
      <c r="BF32" s="26"/>
      <c r="BG32" s="26"/>
      <c r="BH32" s="26"/>
      <c r="BI32" s="26"/>
      <c r="BJ32" s="26"/>
      <c r="BK32" s="26"/>
      <c r="BL32" s="26"/>
      <c r="BM32" s="26"/>
      <c r="BN32" s="26"/>
      <c r="BO32" s="26"/>
      <c r="BP32" s="26"/>
      <c r="BQ32" s="26"/>
      <c r="BR32" s="26"/>
      <c r="BS32" s="26"/>
      <c r="BT32" s="26"/>
      <c r="BU32" s="26"/>
      <c r="BV32" s="26"/>
      <c r="BW32" s="26"/>
      <c r="BX32" s="26"/>
      <c r="BY32" s="26"/>
      <c r="BZ32" s="26"/>
      <c r="CA32" s="26"/>
      <c r="CB32" s="26"/>
      <c r="CC32" s="26"/>
      <c r="CD32" s="26"/>
      <c r="CE32" s="26"/>
      <c r="CF32" s="26"/>
      <c r="CG32" s="26"/>
      <c r="CH32" s="26"/>
      <c r="CI32" s="26"/>
      <c r="CJ32" s="26"/>
      <c r="CK32" s="26"/>
      <c r="CL32" s="26"/>
      <c r="CM32" s="26"/>
      <c r="CN32" s="26"/>
      <c r="CO32" s="26"/>
      <c r="CP32" s="26"/>
      <c r="CQ32" s="26"/>
      <c r="CR32" s="26"/>
      <c r="CS32" s="26"/>
      <c r="CT32" s="26"/>
      <c r="CU32" s="26"/>
      <c r="CV32" s="26"/>
      <c r="CW32" s="26"/>
      <c r="CX32" s="26"/>
      <c r="CY32" s="26"/>
      <c r="CZ32" s="26"/>
      <c r="DA32" s="26"/>
      <c r="DB32" s="26"/>
      <c r="DC32" s="26"/>
      <c r="DD32" s="26"/>
      <c r="DE32" s="26"/>
      <c r="DF32" s="26"/>
      <c r="DG32" s="26"/>
      <c r="DH32" s="26"/>
      <c r="DI32" s="26"/>
      <c r="DJ32" s="26"/>
      <c r="DK32" s="26"/>
      <c r="DL32" s="26"/>
      <c r="DM32" s="26"/>
      <c r="DN32" s="26"/>
      <c r="DO32" s="26"/>
      <c r="DP32" s="26"/>
      <c r="DQ32" s="26"/>
      <c r="DR32" s="26"/>
      <c r="DS32" s="26"/>
      <c r="DT32" s="26"/>
      <c r="DU32" s="26"/>
      <c r="DV32" s="26"/>
      <c r="DW32" s="26"/>
      <c r="DX32" s="26"/>
      <c r="DY32" s="26"/>
      <c r="DZ32" s="26"/>
      <c r="EA32" s="26"/>
      <c r="EB32" s="26"/>
      <c r="EC32" s="26"/>
      <c r="ED32" s="26"/>
      <c r="EE32" s="26"/>
      <c r="EF32" s="26"/>
      <c r="EG32" s="26"/>
      <c r="EH32" s="26"/>
      <c r="EI32" s="26"/>
      <c r="EJ32" s="26"/>
      <c r="EK32" s="26"/>
      <c r="EL32" s="26"/>
      <c r="EM32" s="26"/>
      <c r="EN32" s="26"/>
      <c r="EO32" s="26"/>
      <c r="EP32" s="26"/>
      <c r="EQ32" s="26"/>
      <c r="ER32" s="26"/>
      <c r="ES32" s="26"/>
      <c r="ET32" s="26"/>
      <c r="EU32" s="26"/>
      <c r="EV32" s="26"/>
      <c r="EW32" s="26"/>
      <c r="EX32" s="26"/>
      <c r="EY32" s="26"/>
      <c r="EZ32" s="26"/>
      <c r="FA32" s="26"/>
      <c r="FB32" s="26"/>
      <c r="FC32" s="26"/>
      <c r="FD32" s="26"/>
      <c r="FE32" s="26"/>
      <c r="FF32" s="26"/>
      <c r="FG32" s="26"/>
      <c r="FH32" s="26"/>
      <c r="FI32" s="26"/>
      <c r="FJ32" s="26"/>
      <c r="FK32" s="26"/>
      <c r="FL32" s="26"/>
      <c r="FM32" s="26"/>
    </row>
    <row r="33" spans="1:169" s="18" customFormat="1" ht="13.5" customHeight="1">
      <c r="A33" s="531"/>
      <c r="B33" s="532"/>
      <c r="C33" s="532"/>
      <c r="D33" s="535"/>
      <c r="E33" s="537"/>
      <c r="F33" s="528"/>
      <c r="G33" s="377"/>
      <c r="H33" s="530"/>
      <c r="I33" s="530"/>
      <c r="J33" s="530"/>
      <c r="K33" s="530"/>
      <c r="L33" s="530"/>
      <c r="M33" s="565"/>
      <c r="N33" s="26"/>
      <c r="O33" s="26"/>
      <c r="P33" s="26"/>
      <c r="Q33" s="26"/>
      <c r="R33" s="26"/>
      <c r="S33" s="26"/>
      <c r="T33" s="26"/>
      <c r="U33" s="26"/>
      <c r="V33" s="26"/>
      <c r="W33" s="26"/>
      <c r="X33" s="26"/>
      <c r="Y33" s="26"/>
      <c r="Z33" s="26"/>
      <c r="AA33" s="26"/>
      <c r="AB33" s="26"/>
      <c r="AC33" s="26"/>
      <c r="AD33" s="26"/>
      <c r="AE33" s="26"/>
      <c r="AF33" s="26"/>
      <c r="AG33" s="26"/>
      <c r="AH33" s="26"/>
      <c r="AI33" s="26"/>
      <c r="AJ33" s="26"/>
      <c r="AK33" s="26"/>
      <c r="AL33" s="26"/>
      <c r="AM33" s="26"/>
      <c r="AN33" s="26"/>
      <c r="AO33" s="26"/>
      <c r="AP33" s="26"/>
      <c r="AQ33" s="26"/>
      <c r="AR33" s="26"/>
      <c r="AS33" s="26"/>
      <c r="AT33" s="26"/>
      <c r="AU33" s="26"/>
      <c r="AV33" s="26"/>
      <c r="AW33" s="26"/>
      <c r="AX33" s="26"/>
      <c r="AY33" s="26"/>
      <c r="AZ33" s="26"/>
      <c r="BA33" s="26"/>
      <c r="BB33" s="26"/>
      <c r="BC33" s="26"/>
      <c r="BD33" s="26"/>
      <c r="BE33" s="26"/>
      <c r="BF33" s="26"/>
      <c r="BG33" s="26"/>
      <c r="BH33" s="26"/>
      <c r="BI33" s="26"/>
      <c r="BJ33" s="26"/>
      <c r="BK33" s="26"/>
      <c r="BL33" s="26"/>
      <c r="BM33" s="26"/>
      <c r="BN33" s="26"/>
      <c r="BO33" s="26"/>
      <c r="BP33" s="26"/>
      <c r="BQ33" s="26"/>
      <c r="BR33" s="26"/>
      <c r="BS33" s="26"/>
      <c r="BT33" s="26"/>
      <c r="BU33" s="26"/>
      <c r="BV33" s="26"/>
      <c r="BW33" s="26"/>
      <c r="BX33" s="26"/>
      <c r="BY33" s="26"/>
      <c r="BZ33" s="26"/>
      <c r="CA33" s="26"/>
      <c r="CB33" s="26"/>
      <c r="CC33" s="26"/>
      <c r="CD33" s="26"/>
      <c r="CE33" s="26"/>
      <c r="CF33" s="26"/>
      <c r="CG33" s="26"/>
      <c r="CH33" s="26"/>
      <c r="CI33" s="26"/>
      <c r="CJ33" s="26"/>
      <c r="CK33" s="26"/>
      <c r="CL33" s="26"/>
      <c r="CM33" s="26"/>
      <c r="CN33" s="26"/>
      <c r="CO33" s="26"/>
      <c r="CP33" s="26"/>
      <c r="CQ33" s="26"/>
      <c r="CR33" s="26"/>
      <c r="CS33" s="26"/>
      <c r="CT33" s="26"/>
      <c r="CU33" s="26"/>
      <c r="CV33" s="26"/>
      <c r="CW33" s="26"/>
      <c r="CX33" s="26"/>
      <c r="CY33" s="26"/>
      <c r="CZ33" s="26"/>
      <c r="DA33" s="26"/>
      <c r="DB33" s="26"/>
      <c r="DC33" s="26"/>
      <c r="DD33" s="26"/>
      <c r="DE33" s="26"/>
      <c r="DF33" s="26"/>
      <c r="DG33" s="26"/>
      <c r="DH33" s="26"/>
      <c r="DI33" s="26"/>
      <c r="DJ33" s="26"/>
      <c r="DK33" s="26"/>
      <c r="DL33" s="26"/>
      <c r="DM33" s="26"/>
      <c r="DN33" s="26"/>
      <c r="DO33" s="26"/>
      <c r="DP33" s="26"/>
      <c r="DQ33" s="26"/>
      <c r="DR33" s="26"/>
      <c r="DS33" s="26"/>
      <c r="DT33" s="26"/>
      <c r="DU33" s="26"/>
      <c r="DV33" s="26"/>
      <c r="DW33" s="26"/>
      <c r="DX33" s="26"/>
      <c r="DY33" s="26"/>
      <c r="DZ33" s="26"/>
      <c r="EA33" s="26"/>
      <c r="EB33" s="26"/>
      <c r="EC33" s="26"/>
      <c r="ED33" s="26"/>
      <c r="EE33" s="26"/>
      <c r="EF33" s="26"/>
      <c r="EG33" s="26"/>
      <c r="EH33" s="26"/>
      <c r="EI33" s="26"/>
      <c r="EJ33" s="26"/>
      <c r="EK33" s="26"/>
      <c r="EL33" s="26"/>
      <c r="EM33" s="26"/>
      <c r="EN33" s="26"/>
      <c r="EO33" s="26"/>
      <c r="EP33" s="26"/>
      <c r="EQ33" s="26"/>
      <c r="ER33" s="26"/>
      <c r="ES33" s="26"/>
      <c r="ET33" s="26"/>
      <c r="EU33" s="26"/>
      <c r="EV33" s="26"/>
      <c r="EW33" s="26"/>
      <c r="EX33" s="26"/>
      <c r="EY33" s="26"/>
      <c r="EZ33" s="26"/>
      <c r="FA33" s="26"/>
      <c r="FB33" s="26"/>
      <c r="FC33" s="26"/>
      <c r="FD33" s="26"/>
      <c r="FE33" s="26"/>
      <c r="FF33" s="26"/>
      <c r="FG33" s="26"/>
      <c r="FH33" s="26"/>
      <c r="FI33" s="26"/>
      <c r="FJ33" s="26"/>
      <c r="FK33" s="26"/>
      <c r="FL33" s="26"/>
      <c r="FM33" s="26"/>
    </row>
    <row r="34" spans="1:169">
      <c r="A34" s="531"/>
      <c r="B34" s="532"/>
      <c r="C34" s="532"/>
      <c r="D34" s="535"/>
      <c r="E34" s="537"/>
      <c r="F34" s="528"/>
      <c r="G34" s="377"/>
      <c r="H34" s="530"/>
      <c r="I34" s="530"/>
      <c r="J34" s="530"/>
      <c r="K34" s="530"/>
      <c r="L34" s="530"/>
      <c r="M34" s="565"/>
      <c r="N34" s="26"/>
      <c r="O34" s="26"/>
    </row>
    <row r="35" spans="1:169">
      <c r="A35" s="531"/>
      <c r="B35" s="532"/>
      <c r="C35" s="532"/>
      <c r="D35" s="535"/>
      <c r="E35" s="537"/>
      <c r="F35" s="528"/>
      <c r="G35" s="377"/>
      <c r="H35" s="530"/>
      <c r="I35" s="530"/>
      <c r="J35" s="530"/>
      <c r="K35" s="530"/>
      <c r="L35" s="530"/>
      <c r="M35" s="565"/>
      <c r="N35" s="26"/>
      <c r="O35" s="26"/>
    </row>
    <row r="36" spans="1:169">
      <c r="A36" s="531"/>
      <c r="B36" s="532"/>
      <c r="C36" s="532"/>
      <c r="D36" s="535"/>
      <c r="E36" s="537"/>
      <c r="F36" s="528"/>
      <c r="G36" s="377"/>
      <c r="H36" s="530"/>
      <c r="I36" s="530"/>
      <c r="J36" s="530"/>
      <c r="K36" s="530"/>
      <c r="L36" s="530"/>
      <c r="M36" s="565"/>
      <c r="N36" s="26"/>
      <c r="O36" s="26"/>
    </row>
    <row r="37" spans="1:169">
      <c r="A37" s="531"/>
      <c r="B37" s="532"/>
      <c r="C37" s="532"/>
      <c r="D37" s="535"/>
      <c r="E37" s="537"/>
      <c r="F37" s="528"/>
      <c r="G37" s="377"/>
      <c r="H37" s="530"/>
      <c r="I37" s="530"/>
      <c r="J37" s="530"/>
      <c r="K37" s="530"/>
      <c r="L37" s="530"/>
      <c r="M37" s="565"/>
      <c r="N37" s="26"/>
      <c r="O37" s="26"/>
    </row>
    <row r="38" spans="1:169" ht="15.75" thickBot="1">
      <c r="A38" s="531"/>
      <c r="B38" s="532"/>
      <c r="C38" s="532"/>
      <c r="D38" s="535"/>
      <c r="E38" s="537"/>
      <c r="F38" s="528"/>
      <c r="G38" s="377"/>
      <c r="H38" s="530"/>
      <c r="I38" s="530"/>
      <c r="J38" s="530"/>
      <c r="K38" s="530"/>
      <c r="L38" s="530"/>
      <c r="M38" s="565"/>
      <c r="N38" s="26"/>
      <c r="O38" s="26"/>
    </row>
    <row r="39" spans="1:169" s="18" customFormat="1" ht="12.75" customHeight="1">
      <c r="A39" s="546">
        <f>'7- Mapa Final'!A40</f>
        <v>4</v>
      </c>
      <c r="B39" s="538" t="str">
        <f>'7- Mapa Final'!B40</f>
        <v>Recibir dádivas o beneficios a nombre propio o de terceros para  desviar recursos, no presentar o presentar reportes con información no veraz</v>
      </c>
      <c r="C39" s="538" t="str">
        <f>'7- Mapa Final'!C40</f>
        <v xml:space="preserve">Se favorece indebidamente a un servidor judicial a través de la validación del  reporte de accidentes de trabajo ante la Administradora de Riesgos Laborales </v>
      </c>
      <c r="D39" s="539" t="str">
        <f>'7- Mapa Final'!J40</f>
        <v>Muy Baja - 1</v>
      </c>
      <c r="E39" s="540" t="str">
        <f>'7- Mapa Final'!K40</f>
        <v>Menor - 2</v>
      </c>
      <c r="F39" s="549" t="str">
        <f>'7- Mapa Final'!M40</f>
        <v>Bajo - 2</v>
      </c>
      <c r="G39" s="376"/>
      <c r="H39" s="551"/>
      <c r="I39" s="551"/>
      <c r="J39" s="551"/>
      <c r="K39" s="551"/>
      <c r="L39" s="551"/>
      <c r="M39" s="564"/>
      <c r="N39" s="26"/>
      <c r="O39" s="26"/>
      <c r="P39" s="26"/>
      <c r="Q39" s="26"/>
      <c r="R39" s="26"/>
      <c r="S39" s="26"/>
      <c r="T39" s="26"/>
      <c r="U39" s="26"/>
      <c r="V39" s="26"/>
      <c r="W39" s="26"/>
      <c r="X39" s="26"/>
      <c r="Y39" s="26"/>
      <c r="Z39" s="26"/>
      <c r="AA39" s="26"/>
      <c r="AB39" s="26"/>
      <c r="AC39" s="26"/>
      <c r="AD39" s="26"/>
      <c r="AE39" s="26"/>
      <c r="AF39" s="26"/>
      <c r="AG39" s="26"/>
      <c r="AH39" s="26"/>
      <c r="AI39" s="26"/>
      <c r="AJ39" s="26"/>
      <c r="AK39" s="26"/>
      <c r="AL39" s="26"/>
      <c r="AM39" s="26"/>
      <c r="AN39" s="26"/>
      <c r="AO39" s="26"/>
      <c r="AP39" s="26"/>
      <c r="AQ39" s="26"/>
      <c r="AR39" s="26"/>
      <c r="AS39" s="26"/>
      <c r="AT39" s="26"/>
      <c r="AU39" s="26"/>
      <c r="AV39" s="26"/>
      <c r="AW39" s="26"/>
      <c r="AX39" s="26"/>
      <c r="AY39" s="26"/>
      <c r="AZ39" s="26"/>
      <c r="BA39" s="26"/>
      <c r="BB39" s="26"/>
      <c r="BC39" s="26"/>
      <c r="BD39" s="26"/>
      <c r="BE39" s="26"/>
      <c r="BF39" s="26"/>
      <c r="BG39" s="26"/>
      <c r="BH39" s="26"/>
      <c r="BI39" s="26"/>
      <c r="BJ39" s="26"/>
      <c r="BK39" s="26"/>
      <c r="BL39" s="26"/>
      <c r="BM39" s="26"/>
      <c r="BN39" s="26"/>
      <c r="BO39" s="26"/>
      <c r="BP39" s="26"/>
      <c r="BQ39" s="26"/>
      <c r="BR39" s="26"/>
      <c r="BS39" s="26"/>
      <c r="BT39" s="26"/>
      <c r="BU39" s="26"/>
      <c r="BV39" s="26"/>
      <c r="BW39" s="26"/>
      <c r="BX39" s="26"/>
      <c r="BY39" s="26"/>
      <c r="BZ39" s="26"/>
      <c r="CA39" s="26"/>
      <c r="CB39" s="26"/>
      <c r="CC39" s="26"/>
      <c r="CD39" s="26"/>
      <c r="CE39" s="26"/>
      <c r="CF39" s="26"/>
      <c r="CG39" s="26"/>
      <c r="CH39" s="26"/>
      <c r="CI39" s="26"/>
      <c r="CJ39" s="26"/>
      <c r="CK39" s="26"/>
      <c r="CL39" s="26"/>
      <c r="CM39" s="26"/>
      <c r="CN39" s="26"/>
      <c r="CO39" s="26"/>
      <c r="CP39" s="26"/>
      <c r="CQ39" s="26"/>
      <c r="CR39" s="26"/>
      <c r="CS39" s="26"/>
      <c r="CT39" s="26"/>
      <c r="CU39" s="26"/>
      <c r="CV39" s="26"/>
      <c r="CW39" s="26"/>
      <c r="CX39" s="26"/>
      <c r="CY39" s="26"/>
      <c r="CZ39" s="26"/>
      <c r="DA39" s="26"/>
      <c r="DB39" s="26"/>
      <c r="DC39" s="26"/>
      <c r="DD39" s="26"/>
      <c r="DE39" s="26"/>
      <c r="DF39" s="26"/>
      <c r="DG39" s="26"/>
      <c r="DH39" s="26"/>
      <c r="DI39" s="26"/>
      <c r="DJ39" s="26"/>
      <c r="DK39" s="26"/>
      <c r="DL39" s="26"/>
      <c r="DM39" s="26"/>
      <c r="DN39" s="26"/>
      <c r="DO39" s="26"/>
      <c r="DP39" s="26"/>
      <c r="DQ39" s="26"/>
      <c r="DR39" s="26"/>
      <c r="DS39" s="26"/>
      <c r="DT39" s="26"/>
      <c r="DU39" s="26"/>
      <c r="DV39" s="26"/>
      <c r="DW39" s="26"/>
      <c r="DX39" s="26"/>
      <c r="DY39" s="26"/>
      <c r="DZ39" s="26"/>
      <c r="EA39" s="26"/>
      <c r="EB39" s="26"/>
      <c r="EC39" s="26"/>
      <c r="ED39" s="26"/>
      <c r="EE39" s="26"/>
      <c r="EF39" s="26"/>
      <c r="EG39" s="26"/>
      <c r="EH39" s="26"/>
      <c r="EI39" s="26"/>
      <c r="EJ39" s="26"/>
      <c r="EK39" s="26"/>
      <c r="EL39" s="26"/>
      <c r="EM39" s="26"/>
      <c r="EN39" s="26"/>
      <c r="EO39" s="26"/>
      <c r="EP39" s="26"/>
      <c r="EQ39" s="26"/>
      <c r="ER39" s="26"/>
      <c r="ES39" s="26"/>
      <c r="ET39" s="26"/>
      <c r="EU39" s="26"/>
      <c r="EV39" s="26"/>
      <c r="EW39" s="26"/>
      <c r="EX39" s="26"/>
      <c r="EY39" s="26"/>
      <c r="EZ39" s="26"/>
      <c r="FA39" s="26"/>
      <c r="FB39" s="26"/>
      <c r="FC39" s="26"/>
      <c r="FD39" s="26"/>
      <c r="FE39" s="26"/>
      <c r="FF39" s="26"/>
      <c r="FG39" s="26"/>
      <c r="FH39" s="26"/>
      <c r="FI39" s="26"/>
      <c r="FJ39" s="26"/>
      <c r="FK39" s="26"/>
      <c r="FL39" s="26"/>
      <c r="FM39" s="26"/>
    </row>
    <row r="40" spans="1:169" s="18" customFormat="1" ht="12.75" customHeight="1">
      <c r="A40" s="531"/>
      <c r="B40" s="532"/>
      <c r="C40" s="532"/>
      <c r="D40" s="535"/>
      <c r="E40" s="537"/>
      <c r="F40" s="528"/>
      <c r="G40" s="377"/>
      <c r="H40" s="530"/>
      <c r="I40" s="530"/>
      <c r="J40" s="530"/>
      <c r="K40" s="530"/>
      <c r="L40" s="530"/>
      <c r="M40" s="565"/>
      <c r="N40" s="26"/>
      <c r="O40" s="26"/>
      <c r="P40" s="26"/>
      <c r="Q40" s="26"/>
      <c r="R40" s="26"/>
      <c r="S40" s="26"/>
      <c r="T40" s="26"/>
      <c r="U40" s="26"/>
      <c r="V40" s="26"/>
      <c r="W40" s="26"/>
      <c r="X40" s="26"/>
      <c r="Y40" s="26"/>
      <c r="Z40" s="26"/>
      <c r="AA40" s="26"/>
      <c r="AB40" s="26"/>
      <c r="AC40" s="26"/>
      <c r="AD40" s="26"/>
      <c r="AE40" s="26"/>
      <c r="AF40" s="26"/>
      <c r="AG40" s="26"/>
      <c r="AH40" s="26"/>
      <c r="AI40" s="26"/>
      <c r="AJ40" s="26"/>
      <c r="AK40" s="26"/>
      <c r="AL40" s="26"/>
      <c r="AM40" s="26"/>
      <c r="AN40" s="26"/>
      <c r="AO40" s="26"/>
      <c r="AP40" s="26"/>
      <c r="AQ40" s="26"/>
      <c r="AR40" s="26"/>
      <c r="AS40" s="26"/>
      <c r="AT40" s="26"/>
      <c r="AU40" s="26"/>
      <c r="AV40" s="26"/>
      <c r="AW40" s="26"/>
      <c r="AX40" s="26"/>
      <c r="AY40" s="26"/>
      <c r="AZ40" s="26"/>
      <c r="BA40" s="26"/>
      <c r="BB40" s="26"/>
      <c r="BC40" s="26"/>
      <c r="BD40" s="26"/>
      <c r="BE40" s="26"/>
      <c r="BF40" s="26"/>
      <c r="BG40" s="26"/>
      <c r="BH40" s="26"/>
      <c r="BI40" s="26"/>
      <c r="BJ40" s="26"/>
      <c r="BK40" s="26"/>
      <c r="BL40" s="26"/>
      <c r="BM40" s="26"/>
      <c r="BN40" s="26"/>
      <c r="BO40" s="26"/>
      <c r="BP40" s="26"/>
      <c r="BQ40" s="26"/>
      <c r="BR40" s="26"/>
      <c r="BS40" s="26"/>
      <c r="BT40" s="26"/>
      <c r="BU40" s="26"/>
      <c r="BV40" s="26"/>
      <c r="BW40" s="26"/>
      <c r="BX40" s="26"/>
      <c r="BY40" s="26"/>
      <c r="BZ40" s="26"/>
      <c r="CA40" s="26"/>
      <c r="CB40" s="26"/>
      <c r="CC40" s="26"/>
      <c r="CD40" s="26"/>
      <c r="CE40" s="26"/>
      <c r="CF40" s="26"/>
      <c r="CG40" s="26"/>
      <c r="CH40" s="26"/>
      <c r="CI40" s="26"/>
      <c r="CJ40" s="26"/>
      <c r="CK40" s="26"/>
      <c r="CL40" s="26"/>
      <c r="CM40" s="26"/>
      <c r="CN40" s="26"/>
      <c r="CO40" s="26"/>
      <c r="CP40" s="26"/>
      <c r="CQ40" s="26"/>
      <c r="CR40" s="26"/>
      <c r="CS40" s="26"/>
      <c r="CT40" s="26"/>
      <c r="CU40" s="26"/>
      <c r="CV40" s="26"/>
      <c r="CW40" s="26"/>
      <c r="CX40" s="26"/>
      <c r="CY40" s="26"/>
      <c r="CZ40" s="26"/>
      <c r="DA40" s="26"/>
      <c r="DB40" s="26"/>
      <c r="DC40" s="26"/>
      <c r="DD40" s="26"/>
      <c r="DE40" s="26"/>
      <c r="DF40" s="26"/>
      <c r="DG40" s="26"/>
      <c r="DH40" s="26"/>
      <c r="DI40" s="26"/>
      <c r="DJ40" s="26"/>
      <c r="DK40" s="26"/>
      <c r="DL40" s="26"/>
      <c r="DM40" s="26"/>
      <c r="DN40" s="26"/>
      <c r="DO40" s="26"/>
      <c r="DP40" s="26"/>
      <c r="DQ40" s="26"/>
      <c r="DR40" s="26"/>
      <c r="DS40" s="26"/>
      <c r="DT40" s="26"/>
      <c r="DU40" s="26"/>
      <c r="DV40" s="26"/>
      <c r="DW40" s="26"/>
      <c r="DX40" s="26"/>
      <c r="DY40" s="26"/>
      <c r="DZ40" s="26"/>
      <c r="EA40" s="26"/>
      <c r="EB40" s="26"/>
      <c r="EC40" s="26"/>
      <c r="ED40" s="26"/>
      <c r="EE40" s="26"/>
      <c r="EF40" s="26"/>
      <c r="EG40" s="26"/>
      <c r="EH40" s="26"/>
      <c r="EI40" s="26"/>
      <c r="EJ40" s="26"/>
      <c r="EK40" s="26"/>
      <c r="EL40" s="26"/>
      <c r="EM40" s="26"/>
      <c r="EN40" s="26"/>
      <c r="EO40" s="26"/>
      <c r="EP40" s="26"/>
      <c r="EQ40" s="26"/>
      <c r="ER40" s="26"/>
      <c r="ES40" s="26"/>
      <c r="ET40" s="26"/>
      <c r="EU40" s="26"/>
      <c r="EV40" s="26"/>
      <c r="EW40" s="26"/>
      <c r="EX40" s="26"/>
      <c r="EY40" s="26"/>
      <c r="EZ40" s="26"/>
      <c r="FA40" s="26"/>
      <c r="FB40" s="26"/>
      <c r="FC40" s="26"/>
      <c r="FD40" s="26"/>
      <c r="FE40" s="26"/>
      <c r="FF40" s="26"/>
      <c r="FG40" s="26"/>
      <c r="FH40" s="26"/>
      <c r="FI40" s="26"/>
      <c r="FJ40" s="26"/>
      <c r="FK40" s="26"/>
      <c r="FL40" s="26"/>
      <c r="FM40" s="26"/>
    </row>
    <row r="41" spans="1:169" s="18" customFormat="1" ht="12.75" customHeight="1">
      <c r="A41" s="531"/>
      <c r="B41" s="532"/>
      <c r="C41" s="532"/>
      <c r="D41" s="535"/>
      <c r="E41" s="537"/>
      <c r="F41" s="528"/>
      <c r="G41" s="377"/>
      <c r="H41" s="530"/>
      <c r="I41" s="530"/>
      <c r="J41" s="530"/>
      <c r="K41" s="530"/>
      <c r="L41" s="530"/>
      <c r="M41" s="565"/>
      <c r="N41" s="26"/>
      <c r="O41" s="26"/>
      <c r="P41" s="26"/>
      <c r="Q41" s="26"/>
      <c r="R41" s="26"/>
      <c r="S41" s="26"/>
      <c r="T41" s="26"/>
      <c r="U41" s="26"/>
      <c r="V41" s="26"/>
      <c r="W41" s="26"/>
      <c r="X41" s="26"/>
      <c r="Y41" s="26"/>
      <c r="Z41" s="26"/>
      <c r="AA41" s="26"/>
      <c r="AB41" s="26"/>
      <c r="AC41" s="26"/>
      <c r="AD41" s="26"/>
      <c r="AE41" s="26"/>
      <c r="AF41" s="26"/>
      <c r="AG41" s="26"/>
      <c r="AH41" s="26"/>
      <c r="AI41" s="26"/>
      <c r="AJ41" s="26"/>
      <c r="AK41" s="26"/>
      <c r="AL41" s="26"/>
      <c r="AM41" s="26"/>
      <c r="AN41" s="26"/>
      <c r="AO41" s="26"/>
      <c r="AP41" s="26"/>
      <c r="AQ41" s="26"/>
      <c r="AR41" s="26"/>
      <c r="AS41" s="26"/>
      <c r="AT41" s="26"/>
      <c r="AU41" s="26"/>
      <c r="AV41" s="26"/>
      <c r="AW41" s="26"/>
      <c r="AX41" s="26"/>
      <c r="AY41" s="26"/>
      <c r="AZ41" s="26"/>
      <c r="BA41" s="26"/>
      <c r="BB41" s="26"/>
      <c r="BC41" s="26"/>
      <c r="BD41" s="26"/>
      <c r="BE41" s="26"/>
      <c r="BF41" s="26"/>
      <c r="BG41" s="26"/>
      <c r="BH41" s="26"/>
      <c r="BI41" s="26"/>
      <c r="BJ41" s="26"/>
      <c r="BK41" s="26"/>
      <c r="BL41" s="26"/>
      <c r="BM41" s="26"/>
      <c r="BN41" s="26"/>
      <c r="BO41" s="26"/>
      <c r="BP41" s="26"/>
      <c r="BQ41" s="26"/>
      <c r="BR41" s="26"/>
      <c r="BS41" s="26"/>
      <c r="BT41" s="26"/>
      <c r="BU41" s="26"/>
      <c r="BV41" s="26"/>
      <c r="BW41" s="26"/>
      <c r="BX41" s="26"/>
      <c r="BY41" s="26"/>
      <c r="BZ41" s="26"/>
      <c r="CA41" s="26"/>
      <c r="CB41" s="26"/>
      <c r="CC41" s="26"/>
      <c r="CD41" s="26"/>
      <c r="CE41" s="26"/>
      <c r="CF41" s="26"/>
      <c r="CG41" s="26"/>
      <c r="CH41" s="26"/>
      <c r="CI41" s="26"/>
      <c r="CJ41" s="26"/>
      <c r="CK41" s="26"/>
      <c r="CL41" s="26"/>
      <c r="CM41" s="26"/>
      <c r="CN41" s="26"/>
      <c r="CO41" s="26"/>
      <c r="CP41" s="26"/>
      <c r="CQ41" s="26"/>
      <c r="CR41" s="26"/>
      <c r="CS41" s="26"/>
      <c r="CT41" s="26"/>
      <c r="CU41" s="26"/>
      <c r="CV41" s="26"/>
      <c r="CW41" s="26"/>
      <c r="CX41" s="26"/>
      <c r="CY41" s="26"/>
      <c r="CZ41" s="26"/>
      <c r="DA41" s="26"/>
      <c r="DB41" s="26"/>
      <c r="DC41" s="26"/>
      <c r="DD41" s="26"/>
      <c r="DE41" s="26"/>
      <c r="DF41" s="26"/>
      <c r="DG41" s="26"/>
      <c r="DH41" s="26"/>
      <c r="DI41" s="26"/>
      <c r="DJ41" s="26"/>
      <c r="DK41" s="26"/>
      <c r="DL41" s="26"/>
      <c r="DM41" s="26"/>
      <c r="DN41" s="26"/>
      <c r="DO41" s="26"/>
      <c r="DP41" s="26"/>
      <c r="DQ41" s="26"/>
      <c r="DR41" s="26"/>
      <c r="DS41" s="26"/>
      <c r="DT41" s="26"/>
      <c r="DU41" s="26"/>
      <c r="DV41" s="26"/>
      <c r="DW41" s="26"/>
      <c r="DX41" s="26"/>
      <c r="DY41" s="26"/>
      <c r="DZ41" s="26"/>
      <c r="EA41" s="26"/>
      <c r="EB41" s="26"/>
      <c r="EC41" s="26"/>
      <c r="ED41" s="26"/>
      <c r="EE41" s="26"/>
      <c r="EF41" s="26"/>
      <c r="EG41" s="26"/>
      <c r="EH41" s="26"/>
      <c r="EI41" s="26"/>
      <c r="EJ41" s="26"/>
      <c r="EK41" s="26"/>
      <c r="EL41" s="26"/>
      <c r="EM41" s="26"/>
      <c r="EN41" s="26"/>
      <c r="EO41" s="26"/>
      <c r="EP41" s="26"/>
      <c r="EQ41" s="26"/>
      <c r="ER41" s="26"/>
      <c r="ES41" s="26"/>
      <c r="ET41" s="26"/>
      <c r="EU41" s="26"/>
      <c r="EV41" s="26"/>
      <c r="EW41" s="26"/>
      <c r="EX41" s="26"/>
      <c r="EY41" s="26"/>
      <c r="EZ41" s="26"/>
      <c r="FA41" s="26"/>
      <c r="FB41" s="26"/>
      <c r="FC41" s="26"/>
      <c r="FD41" s="26"/>
      <c r="FE41" s="26"/>
      <c r="FF41" s="26"/>
      <c r="FG41" s="26"/>
      <c r="FH41" s="26"/>
      <c r="FI41" s="26"/>
      <c r="FJ41" s="26"/>
      <c r="FK41" s="26"/>
      <c r="FL41" s="26"/>
      <c r="FM41" s="26"/>
    </row>
    <row r="42" spans="1:169" s="18" customFormat="1" ht="12.75" customHeight="1">
      <c r="A42" s="531"/>
      <c r="B42" s="532"/>
      <c r="C42" s="532"/>
      <c r="D42" s="535"/>
      <c r="E42" s="537"/>
      <c r="F42" s="528"/>
      <c r="G42" s="377"/>
      <c r="H42" s="530"/>
      <c r="I42" s="530"/>
      <c r="J42" s="530"/>
      <c r="K42" s="530"/>
      <c r="L42" s="530"/>
      <c r="M42" s="565"/>
      <c r="N42" s="26"/>
      <c r="O42" s="26"/>
      <c r="P42" s="26"/>
      <c r="Q42" s="26"/>
      <c r="R42" s="26"/>
      <c r="S42" s="26"/>
      <c r="T42" s="26"/>
      <c r="U42" s="26"/>
      <c r="V42" s="26"/>
      <c r="W42" s="26"/>
      <c r="X42" s="26"/>
      <c r="Y42" s="26"/>
      <c r="Z42" s="26"/>
      <c r="AA42" s="26"/>
      <c r="AB42" s="26"/>
      <c r="AC42" s="26"/>
      <c r="AD42" s="26"/>
      <c r="AE42" s="26"/>
      <c r="AF42" s="26"/>
      <c r="AG42" s="26"/>
      <c r="AH42" s="26"/>
      <c r="AI42" s="26"/>
      <c r="AJ42" s="26"/>
      <c r="AK42" s="26"/>
      <c r="AL42" s="26"/>
      <c r="AM42" s="26"/>
      <c r="AN42" s="26"/>
      <c r="AO42" s="26"/>
      <c r="AP42" s="26"/>
      <c r="AQ42" s="26"/>
      <c r="AR42" s="26"/>
      <c r="AS42" s="26"/>
      <c r="AT42" s="26"/>
      <c r="AU42" s="26"/>
      <c r="AV42" s="26"/>
      <c r="AW42" s="26"/>
      <c r="AX42" s="26"/>
      <c r="AY42" s="26"/>
      <c r="AZ42" s="26"/>
      <c r="BA42" s="26"/>
      <c r="BB42" s="26"/>
      <c r="BC42" s="26"/>
      <c r="BD42" s="26"/>
      <c r="BE42" s="26"/>
      <c r="BF42" s="26"/>
      <c r="BG42" s="26"/>
      <c r="BH42" s="26"/>
      <c r="BI42" s="26"/>
      <c r="BJ42" s="26"/>
      <c r="BK42" s="26"/>
      <c r="BL42" s="26"/>
      <c r="BM42" s="26"/>
      <c r="BN42" s="26"/>
      <c r="BO42" s="26"/>
      <c r="BP42" s="26"/>
      <c r="BQ42" s="26"/>
      <c r="BR42" s="26"/>
      <c r="BS42" s="26"/>
      <c r="BT42" s="26"/>
      <c r="BU42" s="26"/>
      <c r="BV42" s="26"/>
      <c r="BW42" s="26"/>
      <c r="BX42" s="26"/>
      <c r="BY42" s="26"/>
      <c r="BZ42" s="26"/>
      <c r="CA42" s="26"/>
      <c r="CB42" s="26"/>
      <c r="CC42" s="26"/>
      <c r="CD42" s="26"/>
      <c r="CE42" s="26"/>
      <c r="CF42" s="26"/>
      <c r="CG42" s="26"/>
      <c r="CH42" s="26"/>
      <c r="CI42" s="26"/>
      <c r="CJ42" s="26"/>
      <c r="CK42" s="26"/>
      <c r="CL42" s="26"/>
      <c r="CM42" s="26"/>
      <c r="CN42" s="26"/>
      <c r="CO42" s="26"/>
      <c r="CP42" s="26"/>
      <c r="CQ42" s="26"/>
      <c r="CR42" s="26"/>
      <c r="CS42" s="26"/>
      <c r="CT42" s="26"/>
      <c r="CU42" s="26"/>
      <c r="CV42" s="26"/>
      <c r="CW42" s="26"/>
      <c r="CX42" s="26"/>
      <c r="CY42" s="26"/>
      <c r="CZ42" s="26"/>
      <c r="DA42" s="26"/>
      <c r="DB42" s="26"/>
      <c r="DC42" s="26"/>
      <c r="DD42" s="26"/>
      <c r="DE42" s="26"/>
      <c r="DF42" s="26"/>
      <c r="DG42" s="26"/>
      <c r="DH42" s="26"/>
      <c r="DI42" s="26"/>
      <c r="DJ42" s="26"/>
      <c r="DK42" s="26"/>
      <c r="DL42" s="26"/>
      <c r="DM42" s="26"/>
      <c r="DN42" s="26"/>
      <c r="DO42" s="26"/>
      <c r="DP42" s="26"/>
      <c r="DQ42" s="26"/>
      <c r="DR42" s="26"/>
      <c r="DS42" s="26"/>
      <c r="DT42" s="26"/>
      <c r="DU42" s="26"/>
      <c r="DV42" s="26"/>
      <c r="DW42" s="26"/>
      <c r="DX42" s="26"/>
      <c r="DY42" s="26"/>
      <c r="DZ42" s="26"/>
      <c r="EA42" s="26"/>
      <c r="EB42" s="26"/>
      <c r="EC42" s="26"/>
      <c r="ED42" s="26"/>
      <c r="EE42" s="26"/>
      <c r="EF42" s="26"/>
      <c r="EG42" s="26"/>
      <c r="EH42" s="26"/>
      <c r="EI42" s="26"/>
      <c r="EJ42" s="26"/>
      <c r="EK42" s="26"/>
      <c r="EL42" s="26"/>
      <c r="EM42" s="26"/>
      <c r="EN42" s="26"/>
      <c r="EO42" s="26"/>
      <c r="EP42" s="26"/>
      <c r="EQ42" s="26"/>
      <c r="ER42" s="26"/>
      <c r="ES42" s="26"/>
      <c r="ET42" s="26"/>
      <c r="EU42" s="26"/>
      <c r="EV42" s="26"/>
      <c r="EW42" s="26"/>
      <c r="EX42" s="26"/>
      <c r="EY42" s="26"/>
      <c r="EZ42" s="26"/>
      <c r="FA42" s="26"/>
      <c r="FB42" s="26"/>
      <c r="FC42" s="26"/>
      <c r="FD42" s="26"/>
      <c r="FE42" s="26"/>
      <c r="FF42" s="26"/>
      <c r="FG42" s="26"/>
      <c r="FH42" s="26"/>
      <c r="FI42" s="26"/>
      <c r="FJ42" s="26"/>
      <c r="FK42" s="26"/>
      <c r="FL42" s="26"/>
      <c r="FM42" s="26"/>
    </row>
    <row r="43" spans="1:169" s="18" customFormat="1" ht="13.5" customHeight="1">
      <c r="A43" s="531"/>
      <c r="B43" s="532"/>
      <c r="C43" s="532"/>
      <c r="D43" s="535"/>
      <c r="E43" s="537"/>
      <c r="F43" s="528"/>
      <c r="G43" s="377"/>
      <c r="H43" s="530"/>
      <c r="I43" s="530"/>
      <c r="J43" s="530"/>
      <c r="K43" s="530"/>
      <c r="L43" s="530"/>
      <c r="M43" s="565"/>
      <c r="N43" s="26"/>
      <c r="O43" s="26"/>
      <c r="P43" s="26"/>
      <c r="Q43" s="26"/>
      <c r="R43" s="26"/>
      <c r="S43" s="26"/>
      <c r="T43" s="26"/>
      <c r="U43" s="26"/>
      <c r="V43" s="26"/>
      <c r="W43" s="26"/>
      <c r="X43" s="26"/>
      <c r="Y43" s="26"/>
      <c r="Z43" s="26"/>
      <c r="AA43" s="26"/>
      <c r="AB43" s="26"/>
      <c r="AC43" s="26"/>
      <c r="AD43" s="26"/>
      <c r="AE43" s="26"/>
      <c r="AF43" s="26"/>
      <c r="AG43" s="26"/>
      <c r="AH43" s="26"/>
      <c r="AI43" s="26"/>
      <c r="AJ43" s="26"/>
      <c r="AK43" s="26"/>
      <c r="AL43" s="26"/>
      <c r="AM43" s="26"/>
      <c r="AN43" s="26"/>
      <c r="AO43" s="26"/>
      <c r="AP43" s="26"/>
      <c r="AQ43" s="26"/>
      <c r="AR43" s="26"/>
      <c r="AS43" s="26"/>
      <c r="AT43" s="26"/>
      <c r="AU43" s="26"/>
      <c r="AV43" s="26"/>
      <c r="AW43" s="26"/>
      <c r="AX43" s="26"/>
      <c r="AY43" s="26"/>
      <c r="AZ43" s="26"/>
      <c r="BA43" s="26"/>
      <c r="BB43" s="26"/>
      <c r="BC43" s="26"/>
      <c r="BD43" s="26"/>
      <c r="BE43" s="26"/>
      <c r="BF43" s="26"/>
      <c r="BG43" s="26"/>
      <c r="BH43" s="26"/>
      <c r="BI43" s="26"/>
      <c r="BJ43" s="26"/>
      <c r="BK43" s="26"/>
      <c r="BL43" s="26"/>
      <c r="BM43" s="26"/>
      <c r="BN43" s="26"/>
      <c r="BO43" s="26"/>
      <c r="BP43" s="26"/>
      <c r="BQ43" s="26"/>
      <c r="BR43" s="26"/>
      <c r="BS43" s="26"/>
      <c r="BT43" s="26"/>
      <c r="BU43" s="26"/>
      <c r="BV43" s="26"/>
      <c r="BW43" s="26"/>
      <c r="BX43" s="26"/>
      <c r="BY43" s="26"/>
      <c r="BZ43" s="26"/>
      <c r="CA43" s="26"/>
      <c r="CB43" s="26"/>
      <c r="CC43" s="26"/>
      <c r="CD43" s="26"/>
      <c r="CE43" s="26"/>
      <c r="CF43" s="26"/>
      <c r="CG43" s="26"/>
      <c r="CH43" s="26"/>
      <c r="CI43" s="26"/>
      <c r="CJ43" s="26"/>
      <c r="CK43" s="26"/>
      <c r="CL43" s="26"/>
      <c r="CM43" s="26"/>
      <c r="CN43" s="26"/>
      <c r="CO43" s="26"/>
      <c r="CP43" s="26"/>
      <c r="CQ43" s="26"/>
      <c r="CR43" s="26"/>
      <c r="CS43" s="26"/>
      <c r="CT43" s="26"/>
      <c r="CU43" s="26"/>
      <c r="CV43" s="26"/>
      <c r="CW43" s="26"/>
      <c r="CX43" s="26"/>
      <c r="CY43" s="26"/>
      <c r="CZ43" s="26"/>
      <c r="DA43" s="26"/>
      <c r="DB43" s="26"/>
      <c r="DC43" s="26"/>
      <c r="DD43" s="26"/>
      <c r="DE43" s="26"/>
      <c r="DF43" s="26"/>
      <c r="DG43" s="26"/>
      <c r="DH43" s="26"/>
      <c r="DI43" s="26"/>
      <c r="DJ43" s="26"/>
      <c r="DK43" s="26"/>
      <c r="DL43" s="26"/>
      <c r="DM43" s="26"/>
      <c r="DN43" s="26"/>
      <c r="DO43" s="26"/>
      <c r="DP43" s="26"/>
      <c r="DQ43" s="26"/>
      <c r="DR43" s="26"/>
      <c r="DS43" s="26"/>
      <c r="DT43" s="26"/>
      <c r="DU43" s="26"/>
      <c r="DV43" s="26"/>
      <c r="DW43" s="26"/>
      <c r="DX43" s="26"/>
      <c r="DY43" s="26"/>
      <c r="DZ43" s="26"/>
      <c r="EA43" s="26"/>
      <c r="EB43" s="26"/>
      <c r="EC43" s="26"/>
      <c r="ED43" s="26"/>
      <c r="EE43" s="26"/>
      <c r="EF43" s="26"/>
      <c r="EG43" s="26"/>
      <c r="EH43" s="26"/>
      <c r="EI43" s="26"/>
      <c r="EJ43" s="26"/>
      <c r="EK43" s="26"/>
      <c r="EL43" s="26"/>
      <c r="EM43" s="26"/>
      <c r="EN43" s="26"/>
      <c r="EO43" s="26"/>
      <c r="EP43" s="26"/>
      <c r="EQ43" s="26"/>
      <c r="ER43" s="26"/>
      <c r="ES43" s="26"/>
      <c r="ET43" s="26"/>
      <c r="EU43" s="26"/>
      <c r="EV43" s="26"/>
      <c r="EW43" s="26"/>
      <c r="EX43" s="26"/>
      <c r="EY43" s="26"/>
      <c r="EZ43" s="26"/>
      <c r="FA43" s="26"/>
      <c r="FB43" s="26"/>
      <c r="FC43" s="26"/>
      <c r="FD43" s="26"/>
      <c r="FE43" s="26"/>
      <c r="FF43" s="26"/>
      <c r="FG43" s="26"/>
      <c r="FH43" s="26"/>
      <c r="FI43" s="26"/>
      <c r="FJ43" s="26"/>
      <c r="FK43" s="26"/>
      <c r="FL43" s="26"/>
      <c r="FM43" s="26"/>
    </row>
    <row r="44" spans="1:169">
      <c r="A44" s="531"/>
      <c r="B44" s="532"/>
      <c r="C44" s="532"/>
      <c r="D44" s="535"/>
      <c r="E44" s="537"/>
      <c r="F44" s="528"/>
      <c r="G44" s="377"/>
      <c r="H44" s="530"/>
      <c r="I44" s="530"/>
      <c r="J44" s="530"/>
      <c r="K44" s="530"/>
      <c r="L44" s="530"/>
      <c r="M44" s="565"/>
      <c r="N44" s="26"/>
      <c r="O44" s="26"/>
    </row>
    <row r="45" spans="1:169">
      <c r="A45" s="531"/>
      <c r="B45" s="532"/>
      <c r="C45" s="532"/>
      <c r="D45" s="535"/>
      <c r="E45" s="537"/>
      <c r="F45" s="528"/>
      <c r="G45" s="377"/>
      <c r="H45" s="530"/>
      <c r="I45" s="530"/>
      <c r="J45" s="530"/>
      <c r="K45" s="530"/>
      <c r="L45" s="530"/>
      <c r="M45" s="565"/>
      <c r="N45" s="26"/>
      <c r="O45" s="26"/>
    </row>
    <row r="46" spans="1:169">
      <c r="A46" s="531"/>
      <c r="B46" s="532"/>
      <c r="C46" s="532"/>
      <c r="D46" s="535"/>
      <c r="E46" s="537"/>
      <c r="F46" s="528"/>
      <c r="G46" s="377"/>
      <c r="H46" s="530"/>
      <c r="I46" s="530"/>
      <c r="J46" s="530"/>
      <c r="K46" s="530"/>
      <c r="L46" s="530"/>
      <c r="M46" s="565"/>
      <c r="N46" s="26"/>
      <c r="O46" s="26"/>
    </row>
    <row r="47" spans="1:169">
      <c r="A47" s="531"/>
      <c r="B47" s="532"/>
      <c r="C47" s="532"/>
      <c r="D47" s="535"/>
      <c r="E47" s="537"/>
      <c r="F47" s="528"/>
      <c r="G47" s="377"/>
      <c r="H47" s="530"/>
      <c r="I47" s="530"/>
      <c r="J47" s="530"/>
      <c r="K47" s="530"/>
      <c r="L47" s="530"/>
      <c r="M47" s="565"/>
      <c r="N47" s="26"/>
      <c r="O47" s="26"/>
    </row>
    <row r="48" spans="1:169" ht="15.75" thickBot="1">
      <c r="A48" s="531"/>
      <c r="B48" s="532"/>
      <c r="C48" s="532"/>
      <c r="D48" s="535"/>
      <c r="E48" s="537"/>
      <c r="F48" s="528"/>
      <c r="G48" s="377"/>
      <c r="H48" s="530"/>
      <c r="I48" s="530"/>
      <c r="J48" s="530"/>
      <c r="K48" s="530"/>
      <c r="L48" s="530"/>
      <c r="M48" s="565"/>
      <c r="N48" s="26"/>
      <c r="O48" s="26"/>
    </row>
    <row r="49" spans="1:169" s="18" customFormat="1" ht="12.75" customHeight="1">
      <c r="A49" s="546">
        <f>'7- Mapa Final'!A50</f>
        <v>5</v>
      </c>
      <c r="B49" s="538" t="str">
        <f>'7- Mapa Final'!B50</f>
        <v>Ofrecer, prometer y entregar, aceptar o solicitar una ventaja indebida  para influir o direccionar  la formulación de   requisitos habiliantes y/o técnicos  para satisfacer un interés personal, de manera directa, indirecta o interpuesta por otras personas</v>
      </c>
      <c r="C49" s="538" t="str">
        <f>'7- Mapa Final'!C50</f>
        <v>Cuando  se direccionan los requisitos habilitanes y/o técnicos para favorecer  indebidamente  a ciertos proponentes</v>
      </c>
      <c r="D49" s="539" t="str">
        <f>'7- Mapa Final'!J50</f>
        <v>Muy Baja - 1</v>
      </c>
      <c r="E49" s="540" t="str">
        <f>'7- Mapa Final'!K50</f>
        <v>Menor - 2</v>
      </c>
      <c r="F49" s="549" t="str">
        <f>'7- Mapa Final'!M50</f>
        <v>Bajo - 2</v>
      </c>
      <c r="G49" s="376"/>
      <c r="H49" s="551"/>
      <c r="I49" s="551"/>
      <c r="J49" s="551"/>
      <c r="K49" s="551"/>
      <c r="L49" s="551"/>
      <c r="M49" s="564"/>
      <c r="N49" s="26"/>
      <c r="O49" s="26"/>
      <c r="P49" s="26"/>
      <c r="Q49" s="26"/>
      <c r="R49" s="26"/>
      <c r="S49" s="26"/>
      <c r="T49" s="26"/>
      <c r="U49" s="26"/>
      <c r="V49" s="26"/>
      <c r="W49" s="26"/>
      <c r="X49" s="26"/>
      <c r="Y49" s="26"/>
      <c r="Z49" s="26"/>
      <c r="AA49" s="26"/>
      <c r="AB49" s="26"/>
      <c r="AC49" s="26"/>
      <c r="AD49" s="26"/>
      <c r="AE49" s="26"/>
      <c r="AF49" s="26"/>
      <c r="AG49" s="26"/>
      <c r="AH49" s="26"/>
      <c r="AI49" s="26"/>
      <c r="AJ49" s="26"/>
      <c r="AK49" s="26"/>
      <c r="AL49" s="26"/>
      <c r="AM49" s="26"/>
      <c r="AN49" s="26"/>
      <c r="AO49" s="26"/>
      <c r="AP49" s="26"/>
      <c r="AQ49" s="26"/>
      <c r="AR49" s="26"/>
      <c r="AS49" s="26"/>
      <c r="AT49" s="26"/>
      <c r="AU49" s="26"/>
      <c r="AV49" s="26"/>
      <c r="AW49" s="26"/>
      <c r="AX49" s="26"/>
      <c r="AY49" s="26"/>
      <c r="AZ49" s="26"/>
      <c r="BA49" s="26"/>
      <c r="BB49" s="26"/>
      <c r="BC49" s="26"/>
      <c r="BD49" s="26"/>
      <c r="BE49" s="26"/>
      <c r="BF49" s="26"/>
      <c r="BG49" s="26"/>
      <c r="BH49" s="26"/>
      <c r="BI49" s="26"/>
      <c r="BJ49" s="26"/>
      <c r="BK49" s="26"/>
      <c r="BL49" s="26"/>
      <c r="BM49" s="26"/>
      <c r="BN49" s="26"/>
      <c r="BO49" s="26"/>
      <c r="BP49" s="26"/>
      <c r="BQ49" s="26"/>
      <c r="BR49" s="26"/>
      <c r="BS49" s="26"/>
      <c r="BT49" s="26"/>
      <c r="BU49" s="26"/>
      <c r="BV49" s="26"/>
      <c r="BW49" s="26"/>
      <c r="BX49" s="26"/>
      <c r="BY49" s="26"/>
      <c r="BZ49" s="26"/>
      <c r="CA49" s="26"/>
      <c r="CB49" s="26"/>
      <c r="CC49" s="26"/>
      <c r="CD49" s="26"/>
      <c r="CE49" s="26"/>
      <c r="CF49" s="26"/>
      <c r="CG49" s="26"/>
      <c r="CH49" s="26"/>
      <c r="CI49" s="26"/>
      <c r="CJ49" s="26"/>
      <c r="CK49" s="26"/>
      <c r="CL49" s="26"/>
      <c r="CM49" s="26"/>
      <c r="CN49" s="26"/>
      <c r="CO49" s="26"/>
      <c r="CP49" s="26"/>
      <c r="CQ49" s="26"/>
      <c r="CR49" s="26"/>
      <c r="CS49" s="26"/>
      <c r="CT49" s="26"/>
      <c r="CU49" s="26"/>
      <c r="CV49" s="26"/>
      <c r="CW49" s="26"/>
      <c r="CX49" s="26"/>
      <c r="CY49" s="26"/>
      <c r="CZ49" s="26"/>
      <c r="DA49" s="26"/>
      <c r="DB49" s="26"/>
      <c r="DC49" s="26"/>
      <c r="DD49" s="26"/>
      <c r="DE49" s="26"/>
      <c r="DF49" s="26"/>
      <c r="DG49" s="26"/>
      <c r="DH49" s="26"/>
      <c r="DI49" s="26"/>
      <c r="DJ49" s="26"/>
      <c r="DK49" s="26"/>
      <c r="DL49" s="26"/>
      <c r="DM49" s="26"/>
      <c r="DN49" s="26"/>
      <c r="DO49" s="26"/>
      <c r="DP49" s="26"/>
      <c r="DQ49" s="26"/>
      <c r="DR49" s="26"/>
      <c r="DS49" s="26"/>
      <c r="DT49" s="26"/>
      <c r="DU49" s="26"/>
      <c r="DV49" s="26"/>
      <c r="DW49" s="26"/>
      <c r="DX49" s="26"/>
      <c r="DY49" s="26"/>
      <c r="DZ49" s="26"/>
      <c r="EA49" s="26"/>
      <c r="EB49" s="26"/>
      <c r="EC49" s="26"/>
      <c r="ED49" s="26"/>
      <c r="EE49" s="26"/>
      <c r="EF49" s="26"/>
      <c r="EG49" s="26"/>
      <c r="EH49" s="26"/>
      <c r="EI49" s="26"/>
      <c r="EJ49" s="26"/>
      <c r="EK49" s="26"/>
      <c r="EL49" s="26"/>
      <c r="EM49" s="26"/>
      <c r="EN49" s="26"/>
      <c r="EO49" s="26"/>
      <c r="EP49" s="26"/>
      <c r="EQ49" s="26"/>
      <c r="ER49" s="26"/>
      <c r="ES49" s="26"/>
      <c r="ET49" s="26"/>
      <c r="EU49" s="26"/>
      <c r="EV49" s="26"/>
      <c r="EW49" s="26"/>
      <c r="EX49" s="26"/>
      <c r="EY49" s="26"/>
      <c r="EZ49" s="26"/>
      <c r="FA49" s="26"/>
      <c r="FB49" s="26"/>
      <c r="FC49" s="26"/>
      <c r="FD49" s="26"/>
      <c r="FE49" s="26"/>
      <c r="FF49" s="26"/>
      <c r="FG49" s="26"/>
      <c r="FH49" s="26"/>
      <c r="FI49" s="26"/>
      <c r="FJ49" s="26"/>
      <c r="FK49" s="26"/>
      <c r="FL49" s="26"/>
      <c r="FM49" s="26"/>
    </row>
    <row r="50" spans="1:169" s="18" customFormat="1" ht="12.75" customHeight="1">
      <c r="A50" s="531"/>
      <c r="B50" s="532"/>
      <c r="C50" s="532"/>
      <c r="D50" s="535"/>
      <c r="E50" s="537"/>
      <c r="F50" s="528"/>
      <c r="G50" s="377"/>
      <c r="H50" s="530"/>
      <c r="I50" s="530"/>
      <c r="J50" s="530"/>
      <c r="K50" s="530"/>
      <c r="L50" s="530"/>
      <c r="M50" s="565"/>
      <c r="N50" s="26"/>
      <c r="O50" s="26"/>
      <c r="P50" s="26"/>
      <c r="Q50" s="26"/>
      <c r="R50" s="26"/>
      <c r="S50" s="26"/>
      <c r="T50" s="26"/>
      <c r="U50" s="26"/>
      <c r="V50" s="26"/>
      <c r="W50" s="26"/>
      <c r="X50" s="26"/>
      <c r="Y50" s="26"/>
      <c r="Z50" s="26"/>
      <c r="AA50" s="26"/>
      <c r="AB50" s="26"/>
      <c r="AC50" s="26"/>
      <c r="AD50" s="26"/>
      <c r="AE50" s="26"/>
      <c r="AF50" s="26"/>
      <c r="AG50" s="26"/>
      <c r="AH50" s="26"/>
      <c r="AI50" s="26"/>
      <c r="AJ50" s="26"/>
      <c r="AK50" s="26"/>
      <c r="AL50" s="26"/>
      <c r="AM50" s="26"/>
      <c r="AN50" s="26"/>
      <c r="AO50" s="26"/>
      <c r="AP50" s="26"/>
      <c r="AQ50" s="26"/>
      <c r="AR50" s="26"/>
      <c r="AS50" s="26"/>
      <c r="AT50" s="26"/>
      <c r="AU50" s="26"/>
      <c r="AV50" s="26"/>
      <c r="AW50" s="26"/>
      <c r="AX50" s="26"/>
      <c r="AY50" s="26"/>
      <c r="AZ50" s="26"/>
      <c r="BA50" s="26"/>
      <c r="BB50" s="26"/>
      <c r="BC50" s="26"/>
      <c r="BD50" s="26"/>
      <c r="BE50" s="26"/>
      <c r="BF50" s="26"/>
      <c r="BG50" s="26"/>
      <c r="BH50" s="26"/>
      <c r="BI50" s="26"/>
      <c r="BJ50" s="26"/>
      <c r="BK50" s="26"/>
      <c r="BL50" s="26"/>
      <c r="BM50" s="26"/>
      <c r="BN50" s="26"/>
      <c r="BO50" s="26"/>
      <c r="BP50" s="26"/>
      <c r="BQ50" s="26"/>
      <c r="BR50" s="26"/>
      <c r="BS50" s="26"/>
      <c r="BT50" s="26"/>
      <c r="BU50" s="26"/>
      <c r="BV50" s="26"/>
      <c r="BW50" s="26"/>
      <c r="BX50" s="26"/>
      <c r="BY50" s="26"/>
      <c r="BZ50" s="26"/>
      <c r="CA50" s="26"/>
      <c r="CB50" s="26"/>
      <c r="CC50" s="26"/>
      <c r="CD50" s="26"/>
      <c r="CE50" s="26"/>
      <c r="CF50" s="26"/>
      <c r="CG50" s="26"/>
      <c r="CH50" s="26"/>
      <c r="CI50" s="26"/>
      <c r="CJ50" s="26"/>
      <c r="CK50" s="26"/>
      <c r="CL50" s="26"/>
      <c r="CM50" s="26"/>
      <c r="CN50" s="26"/>
      <c r="CO50" s="26"/>
      <c r="CP50" s="26"/>
      <c r="CQ50" s="26"/>
      <c r="CR50" s="26"/>
      <c r="CS50" s="26"/>
      <c r="CT50" s="26"/>
      <c r="CU50" s="26"/>
      <c r="CV50" s="26"/>
      <c r="CW50" s="26"/>
      <c r="CX50" s="26"/>
      <c r="CY50" s="26"/>
      <c r="CZ50" s="26"/>
      <c r="DA50" s="26"/>
      <c r="DB50" s="26"/>
      <c r="DC50" s="26"/>
      <c r="DD50" s="26"/>
      <c r="DE50" s="26"/>
      <c r="DF50" s="26"/>
      <c r="DG50" s="26"/>
      <c r="DH50" s="26"/>
      <c r="DI50" s="26"/>
      <c r="DJ50" s="26"/>
      <c r="DK50" s="26"/>
      <c r="DL50" s="26"/>
      <c r="DM50" s="26"/>
      <c r="DN50" s="26"/>
      <c r="DO50" s="26"/>
      <c r="DP50" s="26"/>
      <c r="DQ50" s="26"/>
      <c r="DR50" s="26"/>
      <c r="DS50" s="26"/>
      <c r="DT50" s="26"/>
      <c r="DU50" s="26"/>
      <c r="DV50" s="26"/>
      <c r="DW50" s="26"/>
      <c r="DX50" s="26"/>
      <c r="DY50" s="26"/>
      <c r="DZ50" s="26"/>
      <c r="EA50" s="26"/>
      <c r="EB50" s="26"/>
      <c r="EC50" s="26"/>
      <c r="ED50" s="26"/>
      <c r="EE50" s="26"/>
      <c r="EF50" s="26"/>
      <c r="EG50" s="26"/>
      <c r="EH50" s="26"/>
      <c r="EI50" s="26"/>
      <c r="EJ50" s="26"/>
      <c r="EK50" s="26"/>
      <c r="EL50" s="26"/>
      <c r="EM50" s="26"/>
      <c r="EN50" s="26"/>
      <c r="EO50" s="26"/>
      <c r="EP50" s="26"/>
      <c r="EQ50" s="26"/>
      <c r="ER50" s="26"/>
      <c r="ES50" s="26"/>
      <c r="ET50" s="26"/>
      <c r="EU50" s="26"/>
      <c r="EV50" s="26"/>
      <c r="EW50" s="26"/>
      <c r="EX50" s="26"/>
      <c r="EY50" s="26"/>
      <c r="EZ50" s="26"/>
      <c r="FA50" s="26"/>
      <c r="FB50" s="26"/>
      <c r="FC50" s="26"/>
      <c r="FD50" s="26"/>
      <c r="FE50" s="26"/>
      <c r="FF50" s="26"/>
      <c r="FG50" s="26"/>
      <c r="FH50" s="26"/>
      <c r="FI50" s="26"/>
      <c r="FJ50" s="26"/>
      <c r="FK50" s="26"/>
      <c r="FL50" s="26"/>
      <c r="FM50" s="26"/>
    </row>
    <row r="51" spans="1:169" s="18" customFormat="1" ht="12.75" customHeight="1">
      <c r="A51" s="531"/>
      <c r="B51" s="532"/>
      <c r="C51" s="532"/>
      <c r="D51" s="535"/>
      <c r="E51" s="537"/>
      <c r="F51" s="528"/>
      <c r="G51" s="377"/>
      <c r="H51" s="530"/>
      <c r="I51" s="530"/>
      <c r="J51" s="530"/>
      <c r="K51" s="530"/>
      <c r="L51" s="530"/>
      <c r="M51" s="565"/>
      <c r="N51" s="26"/>
      <c r="O51" s="26"/>
      <c r="P51" s="26"/>
      <c r="Q51" s="26"/>
      <c r="R51" s="26"/>
      <c r="S51" s="26"/>
      <c r="T51" s="26"/>
      <c r="U51" s="26"/>
      <c r="V51" s="26"/>
      <c r="W51" s="26"/>
      <c r="X51" s="26"/>
      <c r="Y51" s="26"/>
      <c r="Z51" s="26"/>
      <c r="AA51" s="26"/>
      <c r="AB51" s="26"/>
      <c r="AC51" s="26"/>
      <c r="AD51" s="26"/>
      <c r="AE51" s="26"/>
      <c r="AF51" s="26"/>
      <c r="AG51" s="26"/>
      <c r="AH51" s="26"/>
      <c r="AI51" s="26"/>
      <c r="AJ51" s="26"/>
      <c r="AK51" s="26"/>
      <c r="AL51" s="26"/>
      <c r="AM51" s="26"/>
      <c r="AN51" s="26"/>
      <c r="AO51" s="26"/>
      <c r="AP51" s="26"/>
      <c r="AQ51" s="26"/>
      <c r="AR51" s="26"/>
      <c r="AS51" s="26"/>
      <c r="AT51" s="26"/>
      <c r="AU51" s="26"/>
      <c r="AV51" s="26"/>
      <c r="AW51" s="26"/>
      <c r="AX51" s="26"/>
      <c r="AY51" s="26"/>
      <c r="AZ51" s="26"/>
      <c r="BA51" s="26"/>
      <c r="BB51" s="26"/>
      <c r="BC51" s="26"/>
      <c r="BD51" s="26"/>
      <c r="BE51" s="26"/>
      <c r="BF51" s="26"/>
      <c r="BG51" s="26"/>
      <c r="BH51" s="26"/>
      <c r="BI51" s="26"/>
      <c r="BJ51" s="26"/>
      <c r="BK51" s="26"/>
      <c r="BL51" s="26"/>
      <c r="BM51" s="26"/>
      <c r="BN51" s="26"/>
      <c r="BO51" s="26"/>
      <c r="BP51" s="26"/>
      <c r="BQ51" s="26"/>
      <c r="BR51" s="26"/>
      <c r="BS51" s="26"/>
      <c r="BT51" s="26"/>
      <c r="BU51" s="26"/>
      <c r="BV51" s="26"/>
      <c r="BW51" s="26"/>
      <c r="BX51" s="26"/>
      <c r="BY51" s="26"/>
      <c r="BZ51" s="26"/>
      <c r="CA51" s="26"/>
      <c r="CB51" s="26"/>
      <c r="CC51" s="26"/>
      <c r="CD51" s="26"/>
      <c r="CE51" s="26"/>
      <c r="CF51" s="26"/>
      <c r="CG51" s="26"/>
      <c r="CH51" s="26"/>
      <c r="CI51" s="26"/>
      <c r="CJ51" s="26"/>
      <c r="CK51" s="26"/>
      <c r="CL51" s="26"/>
      <c r="CM51" s="26"/>
      <c r="CN51" s="26"/>
      <c r="CO51" s="26"/>
      <c r="CP51" s="26"/>
      <c r="CQ51" s="26"/>
      <c r="CR51" s="26"/>
      <c r="CS51" s="26"/>
      <c r="CT51" s="26"/>
      <c r="CU51" s="26"/>
      <c r="CV51" s="26"/>
      <c r="CW51" s="26"/>
      <c r="CX51" s="26"/>
      <c r="CY51" s="26"/>
      <c r="CZ51" s="26"/>
      <c r="DA51" s="26"/>
      <c r="DB51" s="26"/>
      <c r="DC51" s="26"/>
      <c r="DD51" s="26"/>
      <c r="DE51" s="26"/>
      <c r="DF51" s="26"/>
      <c r="DG51" s="26"/>
      <c r="DH51" s="26"/>
      <c r="DI51" s="26"/>
      <c r="DJ51" s="26"/>
      <c r="DK51" s="26"/>
      <c r="DL51" s="26"/>
      <c r="DM51" s="26"/>
      <c r="DN51" s="26"/>
      <c r="DO51" s="26"/>
      <c r="DP51" s="26"/>
      <c r="DQ51" s="26"/>
      <c r="DR51" s="26"/>
      <c r="DS51" s="26"/>
      <c r="DT51" s="26"/>
      <c r="DU51" s="26"/>
      <c r="DV51" s="26"/>
      <c r="DW51" s="26"/>
      <c r="DX51" s="26"/>
      <c r="DY51" s="26"/>
      <c r="DZ51" s="26"/>
      <c r="EA51" s="26"/>
      <c r="EB51" s="26"/>
      <c r="EC51" s="26"/>
      <c r="ED51" s="26"/>
      <c r="EE51" s="26"/>
      <c r="EF51" s="26"/>
      <c r="EG51" s="26"/>
      <c r="EH51" s="26"/>
      <c r="EI51" s="26"/>
      <c r="EJ51" s="26"/>
      <c r="EK51" s="26"/>
      <c r="EL51" s="26"/>
      <c r="EM51" s="26"/>
      <c r="EN51" s="26"/>
      <c r="EO51" s="26"/>
      <c r="EP51" s="26"/>
      <c r="EQ51" s="26"/>
      <c r="ER51" s="26"/>
      <c r="ES51" s="26"/>
      <c r="ET51" s="26"/>
      <c r="EU51" s="26"/>
      <c r="EV51" s="26"/>
      <c r="EW51" s="26"/>
      <c r="EX51" s="26"/>
      <c r="EY51" s="26"/>
      <c r="EZ51" s="26"/>
      <c r="FA51" s="26"/>
      <c r="FB51" s="26"/>
      <c r="FC51" s="26"/>
      <c r="FD51" s="26"/>
      <c r="FE51" s="26"/>
      <c r="FF51" s="26"/>
      <c r="FG51" s="26"/>
      <c r="FH51" s="26"/>
      <c r="FI51" s="26"/>
      <c r="FJ51" s="26"/>
      <c r="FK51" s="26"/>
      <c r="FL51" s="26"/>
      <c r="FM51" s="26"/>
    </row>
    <row r="52" spans="1:169" s="18" customFormat="1" ht="12.75" customHeight="1">
      <c r="A52" s="531"/>
      <c r="B52" s="532"/>
      <c r="C52" s="532"/>
      <c r="D52" s="535"/>
      <c r="E52" s="537"/>
      <c r="F52" s="528"/>
      <c r="G52" s="377"/>
      <c r="H52" s="530"/>
      <c r="I52" s="530"/>
      <c r="J52" s="530"/>
      <c r="K52" s="530"/>
      <c r="L52" s="530"/>
      <c r="M52" s="565"/>
      <c r="N52" s="26"/>
      <c r="O52" s="26"/>
      <c r="P52" s="26"/>
      <c r="Q52" s="26"/>
      <c r="R52" s="26"/>
      <c r="S52" s="26"/>
      <c r="T52" s="26"/>
      <c r="U52" s="26"/>
      <c r="V52" s="26"/>
      <c r="W52" s="26"/>
      <c r="X52" s="26"/>
      <c r="Y52" s="26"/>
      <c r="Z52" s="26"/>
      <c r="AA52" s="26"/>
      <c r="AB52" s="26"/>
      <c r="AC52" s="26"/>
      <c r="AD52" s="26"/>
      <c r="AE52" s="26"/>
      <c r="AF52" s="26"/>
      <c r="AG52" s="26"/>
      <c r="AH52" s="26"/>
      <c r="AI52" s="26"/>
      <c r="AJ52" s="26"/>
      <c r="AK52" s="26"/>
      <c r="AL52" s="26"/>
      <c r="AM52" s="26"/>
      <c r="AN52" s="26"/>
      <c r="AO52" s="26"/>
      <c r="AP52" s="26"/>
      <c r="AQ52" s="26"/>
      <c r="AR52" s="26"/>
      <c r="AS52" s="26"/>
      <c r="AT52" s="26"/>
      <c r="AU52" s="26"/>
      <c r="AV52" s="26"/>
      <c r="AW52" s="26"/>
      <c r="AX52" s="26"/>
      <c r="AY52" s="26"/>
      <c r="AZ52" s="26"/>
      <c r="BA52" s="26"/>
      <c r="BB52" s="26"/>
      <c r="BC52" s="26"/>
      <c r="BD52" s="26"/>
      <c r="BE52" s="26"/>
      <c r="BF52" s="26"/>
      <c r="BG52" s="26"/>
      <c r="BH52" s="26"/>
      <c r="BI52" s="26"/>
      <c r="BJ52" s="26"/>
      <c r="BK52" s="26"/>
      <c r="BL52" s="26"/>
      <c r="BM52" s="26"/>
      <c r="BN52" s="26"/>
      <c r="BO52" s="26"/>
      <c r="BP52" s="26"/>
      <c r="BQ52" s="26"/>
      <c r="BR52" s="26"/>
      <c r="BS52" s="26"/>
      <c r="BT52" s="26"/>
      <c r="BU52" s="26"/>
      <c r="BV52" s="26"/>
      <c r="BW52" s="26"/>
      <c r="BX52" s="26"/>
      <c r="BY52" s="26"/>
      <c r="BZ52" s="26"/>
      <c r="CA52" s="26"/>
      <c r="CB52" s="26"/>
      <c r="CC52" s="26"/>
      <c r="CD52" s="26"/>
      <c r="CE52" s="26"/>
      <c r="CF52" s="26"/>
      <c r="CG52" s="26"/>
      <c r="CH52" s="26"/>
      <c r="CI52" s="26"/>
      <c r="CJ52" s="26"/>
      <c r="CK52" s="26"/>
      <c r="CL52" s="26"/>
      <c r="CM52" s="26"/>
      <c r="CN52" s="26"/>
      <c r="CO52" s="26"/>
      <c r="CP52" s="26"/>
      <c r="CQ52" s="26"/>
      <c r="CR52" s="26"/>
      <c r="CS52" s="26"/>
      <c r="CT52" s="26"/>
      <c r="CU52" s="26"/>
      <c r="CV52" s="26"/>
      <c r="CW52" s="26"/>
      <c r="CX52" s="26"/>
      <c r="CY52" s="26"/>
      <c r="CZ52" s="26"/>
      <c r="DA52" s="26"/>
      <c r="DB52" s="26"/>
      <c r="DC52" s="26"/>
      <c r="DD52" s="26"/>
      <c r="DE52" s="26"/>
      <c r="DF52" s="26"/>
      <c r="DG52" s="26"/>
      <c r="DH52" s="26"/>
      <c r="DI52" s="26"/>
      <c r="DJ52" s="26"/>
      <c r="DK52" s="26"/>
      <c r="DL52" s="26"/>
      <c r="DM52" s="26"/>
      <c r="DN52" s="26"/>
      <c r="DO52" s="26"/>
      <c r="DP52" s="26"/>
      <c r="DQ52" s="26"/>
      <c r="DR52" s="26"/>
      <c r="DS52" s="26"/>
      <c r="DT52" s="26"/>
      <c r="DU52" s="26"/>
      <c r="DV52" s="26"/>
      <c r="DW52" s="26"/>
      <c r="DX52" s="26"/>
      <c r="DY52" s="26"/>
      <c r="DZ52" s="26"/>
      <c r="EA52" s="26"/>
      <c r="EB52" s="26"/>
      <c r="EC52" s="26"/>
      <c r="ED52" s="26"/>
      <c r="EE52" s="26"/>
      <c r="EF52" s="26"/>
      <c r="EG52" s="26"/>
      <c r="EH52" s="26"/>
      <c r="EI52" s="26"/>
      <c r="EJ52" s="26"/>
      <c r="EK52" s="26"/>
      <c r="EL52" s="26"/>
      <c r="EM52" s="26"/>
      <c r="EN52" s="26"/>
      <c r="EO52" s="26"/>
      <c r="EP52" s="26"/>
      <c r="EQ52" s="26"/>
      <c r="ER52" s="26"/>
      <c r="ES52" s="26"/>
      <c r="ET52" s="26"/>
      <c r="EU52" s="26"/>
      <c r="EV52" s="26"/>
      <c r="EW52" s="26"/>
      <c r="EX52" s="26"/>
      <c r="EY52" s="26"/>
      <c r="EZ52" s="26"/>
      <c r="FA52" s="26"/>
      <c r="FB52" s="26"/>
      <c r="FC52" s="26"/>
      <c r="FD52" s="26"/>
      <c r="FE52" s="26"/>
      <c r="FF52" s="26"/>
      <c r="FG52" s="26"/>
      <c r="FH52" s="26"/>
      <c r="FI52" s="26"/>
      <c r="FJ52" s="26"/>
      <c r="FK52" s="26"/>
      <c r="FL52" s="26"/>
      <c r="FM52" s="26"/>
    </row>
    <row r="53" spans="1:169" s="18" customFormat="1" ht="13.5" customHeight="1">
      <c r="A53" s="531"/>
      <c r="B53" s="532"/>
      <c r="C53" s="532"/>
      <c r="D53" s="535"/>
      <c r="E53" s="537"/>
      <c r="F53" s="528"/>
      <c r="G53" s="377"/>
      <c r="H53" s="530"/>
      <c r="I53" s="530"/>
      <c r="J53" s="530"/>
      <c r="K53" s="530"/>
      <c r="L53" s="530"/>
      <c r="M53" s="565"/>
      <c r="N53" s="26"/>
      <c r="O53" s="26"/>
      <c r="P53" s="26"/>
      <c r="Q53" s="26"/>
      <c r="R53" s="26"/>
      <c r="S53" s="26"/>
      <c r="T53" s="26"/>
      <c r="U53" s="26"/>
      <c r="V53" s="26"/>
      <c r="W53" s="26"/>
      <c r="X53" s="26"/>
      <c r="Y53" s="26"/>
      <c r="Z53" s="26"/>
      <c r="AA53" s="26"/>
      <c r="AB53" s="26"/>
      <c r="AC53" s="26"/>
      <c r="AD53" s="26"/>
      <c r="AE53" s="26"/>
      <c r="AF53" s="26"/>
      <c r="AG53" s="26"/>
      <c r="AH53" s="26"/>
      <c r="AI53" s="26"/>
      <c r="AJ53" s="26"/>
      <c r="AK53" s="26"/>
      <c r="AL53" s="26"/>
      <c r="AM53" s="26"/>
      <c r="AN53" s="26"/>
      <c r="AO53" s="26"/>
      <c r="AP53" s="26"/>
      <c r="AQ53" s="26"/>
      <c r="AR53" s="26"/>
      <c r="AS53" s="26"/>
      <c r="AT53" s="26"/>
      <c r="AU53" s="26"/>
      <c r="AV53" s="26"/>
      <c r="AW53" s="26"/>
      <c r="AX53" s="26"/>
      <c r="AY53" s="26"/>
      <c r="AZ53" s="26"/>
      <c r="BA53" s="26"/>
      <c r="BB53" s="26"/>
      <c r="BC53" s="26"/>
      <c r="BD53" s="26"/>
      <c r="BE53" s="26"/>
      <c r="BF53" s="26"/>
      <c r="BG53" s="26"/>
      <c r="BH53" s="26"/>
      <c r="BI53" s="26"/>
      <c r="BJ53" s="26"/>
      <c r="BK53" s="26"/>
      <c r="BL53" s="26"/>
      <c r="BM53" s="26"/>
      <c r="BN53" s="26"/>
      <c r="BO53" s="26"/>
      <c r="BP53" s="26"/>
      <c r="BQ53" s="26"/>
      <c r="BR53" s="26"/>
      <c r="BS53" s="26"/>
      <c r="BT53" s="26"/>
      <c r="BU53" s="26"/>
      <c r="BV53" s="26"/>
      <c r="BW53" s="26"/>
      <c r="BX53" s="26"/>
      <c r="BY53" s="26"/>
      <c r="BZ53" s="26"/>
      <c r="CA53" s="26"/>
      <c r="CB53" s="26"/>
      <c r="CC53" s="26"/>
      <c r="CD53" s="26"/>
      <c r="CE53" s="26"/>
      <c r="CF53" s="26"/>
      <c r="CG53" s="26"/>
      <c r="CH53" s="26"/>
      <c r="CI53" s="26"/>
      <c r="CJ53" s="26"/>
      <c r="CK53" s="26"/>
      <c r="CL53" s="26"/>
      <c r="CM53" s="26"/>
      <c r="CN53" s="26"/>
      <c r="CO53" s="26"/>
      <c r="CP53" s="26"/>
      <c r="CQ53" s="26"/>
      <c r="CR53" s="26"/>
      <c r="CS53" s="26"/>
      <c r="CT53" s="26"/>
      <c r="CU53" s="26"/>
      <c r="CV53" s="26"/>
      <c r="CW53" s="26"/>
      <c r="CX53" s="26"/>
      <c r="CY53" s="26"/>
      <c r="CZ53" s="26"/>
      <c r="DA53" s="26"/>
      <c r="DB53" s="26"/>
      <c r="DC53" s="26"/>
      <c r="DD53" s="26"/>
      <c r="DE53" s="26"/>
      <c r="DF53" s="26"/>
      <c r="DG53" s="26"/>
      <c r="DH53" s="26"/>
      <c r="DI53" s="26"/>
      <c r="DJ53" s="26"/>
      <c r="DK53" s="26"/>
      <c r="DL53" s="26"/>
      <c r="DM53" s="26"/>
      <c r="DN53" s="26"/>
      <c r="DO53" s="26"/>
      <c r="DP53" s="26"/>
      <c r="DQ53" s="26"/>
      <c r="DR53" s="26"/>
      <c r="DS53" s="26"/>
      <c r="DT53" s="26"/>
      <c r="DU53" s="26"/>
      <c r="DV53" s="26"/>
      <c r="DW53" s="26"/>
      <c r="DX53" s="26"/>
      <c r="DY53" s="26"/>
      <c r="DZ53" s="26"/>
      <c r="EA53" s="26"/>
      <c r="EB53" s="26"/>
      <c r="EC53" s="26"/>
      <c r="ED53" s="26"/>
      <c r="EE53" s="26"/>
      <c r="EF53" s="26"/>
      <c r="EG53" s="26"/>
      <c r="EH53" s="26"/>
      <c r="EI53" s="26"/>
      <c r="EJ53" s="26"/>
      <c r="EK53" s="26"/>
      <c r="EL53" s="26"/>
      <c r="EM53" s="26"/>
      <c r="EN53" s="26"/>
      <c r="EO53" s="26"/>
      <c r="EP53" s="26"/>
      <c r="EQ53" s="26"/>
      <c r="ER53" s="26"/>
      <c r="ES53" s="26"/>
      <c r="ET53" s="26"/>
      <c r="EU53" s="26"/>
      <c r="EV53" s="26"/>
      <c r="EW53" s="26"/>
      <c r="EX53" s="26"/>
      <c r="EY53" s="26"/>
      <c r="EZ53" s="26"/>
      <c r="FA53" s="26"/>
      <c r="FB53" s="26"/>
      <c r="FC53" s="26"/>
      <c r="FD53" s="26"/>
      <c r="FE53" s="26"/>
      <c r="FF53" s="26"/>
      <c r="FG53" s="26"/>
      <c r="FH53" s="26"/>
      <c r="FI53" s="26"/>
      <c r="FJ53" s="26"/>
      <c r="FK53" s="26"/>
      <c r="FL53" s="26"/>
      <c r="FM53" s="26"/>
    </row>
    <row r="54" spans="1:169">
      <c r="A54" s="531"/>
      <c r="B54" s="532"/>
      <c r="C54" s="532"/>
      <c r="D54" s="535"/>
      <c r="E54" s="537"/>
      <c r="F54" s="528"/>
      <c r="G54" s="377"/>
      <c r="H54" s="530"/>
      <c r="I54" s="530"/>
      <c r="J54" s="530"/>
      <c r="K54" s="530"/>
      <c r="L54" s="530"/>
      <c r="M54" s="565"/>
      <c r="N54" s="26"/>
      <c r="O54" s="26"/>
    </row>
    <row r="55" spans="1:169">
      <c r="A55" s="531"/>
      <c r="B55" s="532"/>
      <c r="C55" s="532"/>
      <c r="D55" s="535"/>
      <c r="E55" s="537"/>
      <c r="F55" s="528"/>
      <c r="G55" s="377"/>
      <c r="H55" s="530"/>
      <c r="I55" s="530"/>
      <c r="J55" s="530"/>
      <c r="K55" s="530"/>
      <c r="L55" s="530"/>
      <c r="M55" s="565"/>
      <c r="N55" s="26"/>
      <c r="O55" s="26"/>
    </row>
    <row r="56" spans="1:169">
      <c r="A56" s="531"/>
      <c r="B56" s="532"/>
      <c r="C56" s="532"/>
      <c r="D56" s="535"/>
      <c r="E56" s="537"/>
      <c r="F56" s="528"/>
      <c r="G56" s="377"/>
      <c r="H56" s="530"/>
      <c r="I56" s="530"/>
      <c r="J56" s="530"/>
      <c r="K56" s="530"/>
      <c r="L56" s="530"/>
      <c r="M56" s="565"/>
      <c r="N56" s="26"/>
      <c r="O56" s="26"/>
    </row>
    <row r="57" spans="1:169">
      <c r="A57" s="531"/>
      <c r="B57" s="532"/>
      <c r="C57" s="532"/>
      <c r="D57" s="535"/>
      <c r="E57" s="537"/>
      <c r="F57" s="528"/>
      <c r="G57" s="377"/>
      <c r="H57" s="530"/>
      <c r="I57" s="530"/>
      <c r="J57" s="530"/>
      <c r="K57" s="530"/>
      <c r="L57" s="530"/>
      <c r="M57" s="565"/>
      <c r="N57" s="26"/>
      <c r="O57" s="26"/>
    </row>
    <row r="58" spans="1:169" ht="15.75" thickBot="1">
      <c r="A58" s="531"/>
      <c r="B58" s="532"/>
      <c r="C58" s="532"/>
      <c r="D58" s="535"/>
      <c r="E58" s="537"/>
      <c r="F58" s="528"/>
      <c r="G58" s="377"/>
      <c r="H58" s="530"/>
      <c r="I58" s="530"/>
      <c r="J58" s="530"/>
      <c r="K58" s="530"/>
      <c r="L58" s="530"/>
      <c r="M58" s="565"/>
      <c r="N58" s="26"/>
      <c r="O58" s="26"/>
    </row>
    <row r="59" spans="1:169" s="18" customFormat="1" ht="12.75" customHeight="1">
      <c r="A59" s="546" t="e">
        <f>'7- Mapa Final'!#REF!</f>
        <v>#REF!</v>
      </c>
      <c r="B59" s="538" t="e">
        <f>'7- Mapa Final'!#REF!</f>
        <v>#REF!</v>
      </c>
      <c r="C59" s="538" t="e">
        <f>'7- Mapa Final'!#REF!</f>
        <v>#REF!</v>
      </c>
      <c r="D59" s="539" t="e">
        <f>'7- Mapa Final'!#REF!</f>
        <v>#REF!</v>
      </c>
      <c r="E59" s="540" t="e">
        <f>'7- Mapa Final'!#REF!</f>
        <v>#REF!</v>
      </c>
      <c r="F59" s="549" t="e">
        <f>'7- Mapa Final'!#REF!</f>
        <v>#REF!</v>
      </c>
      <c r="G59" s="376"/>
      <c r="H59" s="551"/>
      <c r="I59" s="551"/>
      <c r="J59" s="551"/>
      <c r="K59" s="551"/>
      <c r="L59" s="551"/>
      <c r="M59" s="564"/>
      <c r="N59" s="26"/>
      <c r="O59" s="26"/>
      <c r="P59" s="26"/>
      <c r="Q59" s="26"/>
      <c r="R59" s="26"/>
      <c r="S59" s="26"/>
      <c r="T59" s="26"/>
      <c r="U59" s="26"/>
      <c r="V59" s="26"/>
      <c r="W59" s="26"/>
      <c r="X59" s="26"/>
      <c r="Y59" s="26"/>
      <c r="Z59" s="26"/>
      <c r="AA59" s="26"/>
      <c r="AB59" s="26"/>
      <c r="AC59" s="26"/>
      <c r="AD59" s="26"/>
      <c r="AE59" s="26"/>
      <c r="AF59" s="26"/>
      <c r="AG59" s="26"/>
      <c r="AH59" s="26"/>
      <c r="AI59" s="26"/>
      <c r="AJ59" s="26"/>
      <c r="AK59" s="26"/>
      <c r="AL59" s="26"/>
      <c r="AM59" s="26"/>
      <c r="AN59" s="26"/>
      <c r="AO59" s="26"/>
      <c r="AP59" s="26"/>
      <c r="AQ59" s="26"/>
      <c r="AR59" s="26"/>
      <c r="AS59" s="26"/>
      <c r="AT59" s="26"/>
      <c r="AU59" s="26"/>
      <c r="AV59" s="26"/>
      <c r="AW59" s="26"/>
      <c r="AX59" s="26"/>
      <c r="AY59" s="26"/>
      <c r="AZ59" s="26"/>
      <c r="BA59" s="26"/>
      <c r="BB59" s="26"/>
      <c r="BC59" s="26"/>
      <c r="BD59" s="26"/>
      <c r="BE59" s="26"/>
      <c r="BF59" s="26"/>
      <c r="BG59" s="26"/>
      <c r="BH59" s="26"/>
      <c r="BI59" s="26"/>
      <c r="BJ59" s="26"/>
      <c r="BK59" s="26"/>
      <c r="BL59" s="26"/>
      <c r="BM59" s="26"/>
      <c r="BN59" s="26"/>
      <c r="BO59" s="26"/>
      <c r="BP59" s="26"/>
      <c r="BQ59" s="26"/>
      <c r="BR59" s="26"/>
      <c r="BS59" s="26"/>
      <c r="BT59" s="26"/>
      <c r="BU59" s="26"/>
      <c r="BV59" s="26"/>
      <c r="BW59" s="26"/>
      <c r="BX59" s="26"/>
      <c r="BY59" s="26"/>
      <c r="BZ59" s="26"/>
      <c r="CA59" s="26"/>
      <c r="CB59" s="26"/>
      <c r="CC59" s="26"/>
      <c r="CD59" s="26"/>
      <c r="CE59" s="26"/>
      <c r="CF59" s="26"/>
      <c r="CG59" s="26"/>
      <c r="CH59" s="26"/>
      <c r="CI59" s="26"/>
      <c r="CJ59" s="26"/>
      <c r="CK59" s="26"/>
      <c r="CL59" s="26"/>
      <c r="CM59" s="26"/>
      <c r="CN59" s="26"/>
      <c r="CO59" s="26"/>
      <c r="CP59" s="26"/>
      <c r="CQ59" s="26"/>
      <c r="CR59" s="26"/>
      <c r="CS59" s="26"/>
      <c r="CT59" s="26"/>
      <c r="CU59" s="26"/>
      <c r="CV59" s="26"/>
      <c r="CW59" s="26"/>
      <c r="CX59" s="26"/>
      <c r="CY59" s="26"/>
      <c r="CZ59" s="26"/>
      <c r="DA59" s="26"/>
      <c r="DB59" s="26"/>
      <c r="DC59" s="26"/>
      <c r="DD59" s="26"/>
      <c r="DE59" s="26"/>
      <c r="DF59" s="26"/>
      <c r="DG59" s="26"/>
      <c r="DH59" s="26"/>
      <c r="DI59" s="26"/>
      <c r="DJ59" s="26"/>
      <c r="DK59" s="26"/>
      <c r="DL59" s="26"/>
      <c r="DM59" s="26"/>
      <c r="DN59" s="26"/>
      <c r="DO59" s="26"/>
      <c r="DP59" s="26"/>
      <c r="DQ59" s="26"/>
      <c r="DR59" s="26"/>
      <c r="DS59" s="26"/>
      <c r="DT59" s="26"/>
      <c r="DU59" s="26"/>
      <c r="DV59" s="26"/>
      <c r="DW59" s="26"/>
      <c r="DX59" s="26"/>
      <c r="DY59" s="26"/>
      <c r="DZ59" s="26"/>
      <c r="EA59" s="26"/>
      <c r="EB59" s="26"/>
      <c r="EC59" s="26"/>
      <c r="ED59" s="26"/>
      <c r="EE59" s="26"/>
      <c r="EF59" s="26"/>
      <c r="EG59" s="26"/>
      <c r="EH59" s="26"/>
      <c r="EI59" s="26"/>
      <c r="EJ59" s="26"/>
      <c r="EK59" s="26"/>
      <c r="EL59" s="26"/>
      <c r="EM59" s="26"/>
      <c r="EN59" s="26"/>
      <c r="EO59" s="26"/>
      <c r="EP59" s="26"/>
      <c r="EQ59" s="26"/>
      <c r="ER59" s="26"/>
      <c r="ES59" s="26"/>
      <c r="ET59" s="26"/>
      <c r="EU59" s="26"/>
      <c r="EV59" s="26"/>
      <c r="EW59" s="26"/>
      <c r="EX59" s="26"/>
      <c r="EY59" s="26"/>
      <c r="EZ59" s="26"/>
      <c r="FA59" s="26"/>
      <c r="FB59" s="26"/>
      <c r="FC59" s="26"/>
      <c r="FD59" s="26"/>
      <c r="FE59" s="26"/>
      <c r="FF59" s="26"/>
      <c r="FG59" s="26"/>
      <c r="FH59" s="26"/>
      <c r="FI59" s="26"/>
      <c r="FJ59" s="26"/>
      <c r="FK59" s="26"/>
      <c r="FL59" s="26"/>
      <c r="FM59" s="26"/>
    </row>
    <row r="60" spans="1:169" s="18" customFormat="1" ht="12.75" customHeight="1">
      <c r="A60" s="531"/>
      <c r="B60" s="532"/>
      <c r="C60" s="532"/>
      <c r="D60" s="535"/>
      <c r="E60" s="537"/>
      <c r="F60" s="528"/>
      <c r="G60" s="377"/>
      <c r="H60" s="530"/>
      <c r="I60" s="530"/>
      <c r="J60" s="530"/>
      <c r="K60" s="530"/>
      <c r="L60" s="530"/>
      <c r="M60" s="565"/>
      <c r="N60" s="26"/>
      <c r="O60" s="26"/>
      <c r="P60" s="26"/>
      <c r="Q60" s="26"/>
      <c r="R60" s="26"/>
      <c r="S60" s="26"/>
      <c r="T60" s="26"/>
      <c r="U60" s="26"/>
      <c r="V60" s="26"/>
      <c r="W60" s="26"/>
      <c r="X60" s="26"/>
      <c r="Y60" s="26"/>
      <c r="Z60" s="26"/>
      <c r="AA60" s="26"/>
      <c r="AB60" s="26"/>
      <c r="AC60" s="26"/>
      <c r="AD60" s="26"/>
      <c r="AE60" s="26"/>
      <c r="AF60" s="26"/>
      <c r="AG60" s="26"/>
      <c r="AH60" s="26"/>
      <c r="AI60" s="26"/>
      <c r="AJ60" s="26"/>
      <c r="AK60" s="26"/>
      <c r="AL60" s="26"/>
      <c r="AM60" s="26"/>
      <c r="AN60" s="26"/>
      <c r="AO60" s="26"/>
      <c r="AP60" s="26"/>
      <c r="AQ60" s="26"/>
      <c r="AR60" s="26"/>
      <c r="AS60" s="26"/>
      <c r="AT60" s="26"/>
      <c r="AU60" s="26"/>
      <c r="AV60" s="26"/>
      <c r="AW60" s="26"/>
      <c r="AX60" s="26"/>
      <c r="AY60" s="26"/>
      <c r="AZ60" s="26"/>
      <c r="BA60" s="26"/>
      <c r="BB60" s="26"/>
      <c r="BC60" s="26"/>
      <c r="BD60" s="26"/>
      <c r="BE60" s="26"/>
      <c r="BF60" s="26"/>
      <c r="BG60" s="26"/>
      <c r="BH60" s="26"/>
      <c r="BI60" s="26"/>
      <c r="BJ60" s="26"/>
      <c r="BK60" s="26"/>
      <c r="BL60" s="26"/>
      <c r="BM60" s="26"/>
      <c r="BN60" s="26"/>
      <c r="BO60" s="26"/>
      <c r="BP60" s="26"/>
      <c r="BQ60" s="26"/>
      <c r="BR60" s="26"/>
      <c r="BS60" s="26"/>
      <c r="BT60" s="26"/>
      <c r="BU60" s="26"/>
      <c r="BV60" s="26"/>
      <c r="BW60" s="26"/>
      <c r="BX60" s="26"/>
      <c r="BY60" s="26"/>
      <c r="BZ60" s="26"/>
      <c r="CA60" s="26"/>
      <c r="CB60" s="26"/>
      <c r="CC60" s="26"/>
      <c r="CD60" s="26"/>
      <c r="CE60" s="26"/>
      <c r="CF60" s="26"/>
      <c r="CG60" s="26"/>
      <c r="CH60" s="26"/>
      <c r="CI60" s="26"/>
      <c r="CJ60" s="26"/>
      <c r="CK60" s="26"/>
      <c r="CL60" s="26"/>
      <c r="CM60" s="26"/>
      <c r="CN60" s="26"/>
      <c r="CO60" s="26"/>
      <c r="CP60" s="26"/>
      <c r="CQ60" s="26"/>
      <c r="CR60" s="26"/>
      <c r="CS60" s="26"/>
      <c r="CT60" s="26"/>
      <c r="CU60" s="26"/>
      <c r="CV60" s="26"/>
      <c r="CW60" s="26"/>
      <c r="CX60" s="26"/>
      <c r="CY60" s="26"/>
      <c r="CZ60" s="26"/>
      <c r="DA60" s="26"/>
      <c r="DB60" s="26"/>
      <c r="DC60" s="26"/>
      <c r="DD60" s="26"/>
      <c r="DE60" s="26"/>
      <c r="DF60" s="26"/>
      <c r="DG60" s="26"/>
      <c r="DH60" s="26"/>
      <c r="DI60" s="26"/>
      <c r="DJ60" s="26"/>
      <c r="DK60" s="26"/>
      <c r="DL60" s="26"/>
      <c r="DM60" s="26"/>
      <c r="DN60" s="26"/>
      <c r="DO60" s="26"/>
      <c r="DP60" s="26"/>
      <c r="DQ60" s="26"/>
      <c r="DR60" s="26"/>
      <c r="DS60" s="26"/>
      <c r="DT60" s="26"/>
      <c r="DU60" s="26"/>
      <c r="DV60" s="26"/>
      <c r="DW60" s="26"/>
      <c r="DX60" s="26"/>
      <c r="DY60" s="26"/>
      <c r="DZ60" s="26"/>
      <c r="EA60" s="26"/>
      <c r="EB60" s="26"/>
      <c r="EC60" s="26"/>
      <c r="ED60" s="26"/>
      <c r="EE60" s="26"/>
      <c r="EF60" s="26"/>
      <c r="EG60" s="26"/>
      <c r="EH60" s="26"/>
      <c r="EI60" s="26"/>
      <c r="EJ60" s="26"/>
      <c r="EK60" s="26"/>
      <c r="EL60" s="26"/>
      <c r="EM60" s="26"/>
      <c r="EN60" s="26"/>
      <c r="EO60" s="26"/>
      <c r="EP60" s="26"/>
      <c r="EQ60" s="26"/>
      <c r="ER60" s="26"/>
      <c r="ES60" s="26"/>
      <c r="ET60" s="26"/>
      <c r="EU60" s="26"/>
      <c r="EV60" s="26"/>
      <c r="EW60" s="26"/>
      <c r="EX60" s="26"/>
      <c r="EY60" s="26"/>
      <c r="EZ60" s="26"/>
      <c r="FA60" s="26"/>
      <c r="FB60" s="26"/>
      <c r="FC60" s="26"/>
      <c r="FD60" s="26"/>
      <c r="FE60" s="26"/>
      <c r="FF60" s="26"/>
      <c r="FG60" s="26"/>
      <c r="FH60" s="26"/>
      <c r="FI60" s="26"/>
      <c r="FJ60" s="26"/>
      <c r="FK60" s="26"/>
      <c r="FL60" s="26"/>
      <c r="FM60" s="26"/>
    </row>
    <row r="61" spans="1:169" s="18" customFormat="1" ht="12.75" customHeight="1">
      <c r="A61" s="531"/>
      <c r="B61" s="532"/>
      <c r="C61" s="532"/>
      <c r="D61" s="535"/>
      <c r="E61" s="537"/>
      <c r="F61" s="528"/>
      <c r="G61" s="377"/>
      <c r="H61" s="530"/>
      <c r="I61" s="530"/>
      <c r="J61" s="530"/>
      <c r="K61" s="530"/>
      <c r="L61" s="530"/>
      <c r="M61" s="565"/>
      <c r="N61" s="26"/>
      <c r="O61" s="26"/>
      <c r="P61" s="26"/>
      <c r="Q61" s="26"/>
      <c r="R61" s="26"/>
      <c r="S61" s="26"/>
      <c r="T61" s="26"/>
      <c r="U61" s="26"/>
      <c r="V61" s="26"/>
      <c r="W61" s="26"/>
      <c r="X61" s="26"/>
      <c r="Y61" s="26"/>
      <c r="Z61" s="26"/>
      <c r="AA61" s="26"/>
      <c r="AB61" s="26"/>
      <c r="AC61" s="26"/>
      <c r="AD61" s="26"/>
      <c r="AE61" s="26"/>
      <c r="AF61" s="26"/>
      <c r="AG61" s="26"/>
      <c r="AH61" s="26"/>
      <c r="AI61" s="26"/>
      <c r="AJ61" s="26"/>
      <c r="AK61" s="26"/>
      <c r="AL61" s="26"/>
      <c r="AM61" s="26"/>
      <c r="AN61" s="26"/>
      <c r="AO61" s="26"/>
      <c r="AP61" s="26"/>
      <c r="AQ61" s="26"/>
      <c r="AR61" s="26"/>
      <c r="AS61" s="26"/>
      <c r="AT61" s="26"/>
      <c r="AU61" s="26"/>
      <c r="AV61" s="26"/>
      <c r="AW61" s="26"/>
      <c r="AX61" s="26"/>
      <c r="AY61" s="26"/>
      <c r="AZ61" s="26"/>
      <c r="BA61" s="26"/>
      <c r="BB61" s="26"/>
      <c r="BC61" s="26"/>
      <c r="BD61" s="26"/>
      <c r="BE61" s="26"/>
      <c r="BF61" s="26"/>
      <c r="BG61" s="26"/>
      <c r="BH61" s="26"/>
      <c r="BI61" s="26"/>
      <c r="BJ61" s="26"/>
      <c r="BK61" s="26"/>
      <c r="BL61" s="26"/>
      <c r="BM61" s="26"/>
      <c r="BN61" s="26"/>
      <c r="BO61" s="26"/>
      <c r="BP61" s="26"/>
      <c r="BQ61" s="26"/>
      <c r="BR61" s="26"/>
      <c r="BS61" s="26"/>
      <c r="BT61" s="26"/>
      <c r="BU61" s="26"/>
      <c r="BV61" s="26"/>
      <c r="BW61" s="26"/>
      <c r="BX61" s="26"/>
      <c r="BY61" s="26"/>
      <c r="BZ61" s="26"/>
      <c r="CA61" s="26"/>
      <c r="CB61" s="26"/>
      <c r="CC61" s="26"/>
      <c r="CD61" s="26"/>
      <c r="CE61" s="26"/>
      <c r="CF61" s="26"/>
      <c r="CG61" s="26"/>
      <c r="CH61" s="26"/>
      <c r="CI61" s="26"/>
      <c r="CJ61" s="26"/>
      <c r="CK61" s="26"/>
      <c r="CL61" s="26"/>
      <c r="CM61" s="26"/>
      <c r="CN61" s="26"/>
      <c r="CO61" s="26"/>
      <c r="CP61" s="26"/>
      <c r="CQ61" s="26"/>
      <c r="CR61" s="26"/>
      <c r="CS61" s="26"/>
      <c r="CT61" s="26"/>
      <c r="CU61" s="26"/>
      <c r="CV61" s="26"/>
      <c r="CW61" s="26"/>
      <c r="CX61" s="26"/>
      <c r="CY61" s="26"/>
      <c r="CZ61" s="26"/>
      <c r="DA61" s="26"/>
      <c r="DB61" s="26"/>
      <c r="DC61" s="26"/>
      <c r="DD61" s="26"/>
      <c r="DE61" s="26"/>
      <c r="DF61" s="26"/>
      <c r="DG61" s="26"/>
      <c r="DH61" s="26"/>
      <c r="DI61" s="26"/>
      <c r="DJ61" s="26"/>
      <c r="DK61" s="26"/>
      <c r="DL61" s="26"/>
      <c r="DM61" s="26"/>
      <c r="DN61" s="26"/>
      <c r="DO61" s="26"/>
      <c r="DP61" s="26"/>
      <c r="DQ61" s="26"/>
      <c r="DR61" s="26"/>
      <c r="DS61" s="26"/>
      <c r="DT61" s="26"/>
      <c r="DU61" s="26"/>
      <c r="DV61" s="26"/>
      <c r="DW61" s="26"/>
      <c r="DX61" s="26"/>
      <c r="DY61" s="26"/>
      <c r="DZ61" s="26"/>
      <c r="EA61" s="26"/>
      <c r="EB61" s="26"/>
      <c r="EC61" s="26"/>
      <c r="ED61" s="26"/>
      <c r="EE61" s="26"/>
      <c r="EF61" s="26"/>
      <c r="EG61" s="26"/>
      <c r="EH61" s="26"/>
      <c r="EI61" s="26"/>
      <c r="EJ61" s="26"/>
      <c r="EK61" s="26"/>
      <c r="EL61" s="26"/>
      <c r="EM61" s="26"/>
      <c r="EN61" s="26"/>
      <c r="EO61" s="26"/>
      <c r="EP61" s="26"/>
      <c r="EQ61" s="26"/>
      <c r="ER61" s="26"/>
      <c r="ES61" s="26"/>
      <c r="ET61" s="26"/>
      <c r="EU61" s="26"/>
      <c r="EV61" s="26"/>
      <c r="EW61" s="26"/>
      <c r="EX61" s="26"/>
      <c r="EY61" s="26"/>
      <c r="EZ61" s="26"/>
      <c r="FA61" s="26"/>
      <c r="FB61" s="26"/>
      <c r="FC61" s="26"/>
      <c r="FD61" s="26"/>
      <c r="FE61" s="26"/>
      <c r="FF61" s="26"/>
      <c r="FG61" s="26"/>
      <c r="FH61" s="26"/>
      <c r="FI61" s="26"/>
      <c r="FJ61" s="26"/>
      <c r="FK61" s="26"/>
      <c r="FL61" s="26"/>
      <c r="FM61" s="26"/>
    </row>
    <row r="62" spans="1:169" s="18" customFormat="1" ht="12.75" customHeight="1">
      <c r="A62" s="531"/>
      <c r="B62" s="532"/>
      <c r="C62" s="532"/>
      <c r="D62" s="535"/>
      <c r="E62" s="537"/>
      <c r="F62" s="528"/>
      <c r="G62" s="377"/>
      <c r="H62" s="530"/>
      <c r="I62" s="530"/>
      <c r="J62" s="530"/>
      <c r="K62" s="530"/>
      <c r="L62" s="530"/>
      <c r="M62" s="565"/>
      <c r="N62" s="26"/>
      <c r="O62" s="26"/>
      <c r="P62" s="26"/>
      <c r="Q62" s="26"/>
      <c r="R62" s="26"/>
      <c r="S62" s="26"/>
      <c r="T62" s="26"/>
      <c r="U62" s="26"/>
      <c r="V62" s="26"/>
      <c r="W62" s="26"/>
      <c r="X62" s="26"/>
      <c r="Y62" s="26"/>
      <c r="Z62" s="26"/>
      <c r="AA62" s="26"/>
      <c r="AB62" s="26"/>
      <c r="AC62" s="26"/>
      <c r="AD62" s="26"/>
      <c r="AE62" s="26"/>
      <c r="AF62" s="26"/>
      <c r="AG62" s="26"/>
      <c r="AH62" s="26"/>
      <c r="AI62" s="26"/>
      <c r="AJ62" s="26"/>
      <c r="AK62" s="26"/>
      <c r="AL62" s="26"/>
      <c r="AM62" s="26"/>
      <c r="AN62" s="26"/>
      <c r="AO62" s="26"/>
      <c r="AP62" s="26"/>
      <c r="AQ62" s="26"/>
      <c r="AR62" s="26"/>
      <c r="AS62" s="26"/>
      <c r="AT62" s="26"/>
      <c r="AU62" s="26"/>
      <c r="AV62" s="26"/>
      <c r="AW62" s="26"/>
      <c r="AX62" s="26"/>
      <c r="AY62" s="26"/>
      <c r="AZ62" s="26"/>
      <c r="BA62" s="26"/>
      <c r="BB62" s="26"/>
      <c r="BC62" s="26"/>
      <c r="BD62" s="26"/>
      <c r="BE62" s="26"/>
      <c r="BF62" s="26"/>
      <c r="BG62" s="26"/>
      <c r="BH62" s="26"/>
      <c r="BI62" s="26"/>
      <c r="BJ62" s="26"/>
      <c r="BK62" s="26"/>
      <c r="BL62" s="26"/>
      <c r="BM62" s="26"/>
      <c r="BN62" s="26"/>
      <c r="BO62" s="26"/>
      <c r="BP62" s="26"/>
      <c r="BQ62" s="26"/>
      <c r="BR62" s="26"/>
      <c r="BS62" s="26"/>
      <c r="BT62" s="26"/>
      <c r="BU62" s="26"/>
      <c r="BV62" s="26"/>
      <c r="BW62" s="26"/>
      <c r="BX62" s="26"/>
      <c r="BY62" s="26"/>
      <c r="BZ62" s="26"/>
      <c r="CA62" s="26"/>
      <c r="CB62" s="26"/>
      <c r="CC62" s="26"/>
      <c r="CD62" s="26"/>
      <c r="CE62" s="26"/>
      <c r="CF62" s="26"/>
      <c r="CG62" s="26"/>
      <c r="CH62" s="26"/>
      <c r="CI62" s="26"/>
      <c r="CJ62" s="26"/>
      <c r="CK62" s="26"/>
      <c r="CL62" s="26"/>
      <c r="CM62" s="26"/>
      <c r="CN62" s="26"/>
      <c r="CO62" s="26"/>
      <c r="CP62" s="26"/>
      <c r="CQ62" s="26"/>
      <c r="CR62" s="26"/>
      <c r="CS62" s="26"/>
      <c r="CT62" s="26"/>
      <c r="CU62" s="26"/>
      <c r="CV62" s="26"/>
      <c r="CW62" s="26"/>
      <c r="CX62" s="26"/>
      <c r="CY62" s="26"/>
      <c r="CZ62" s="26"/>
      <c r="DA62" s="26"/>
      <c r="DB62" s="26"/>
      <c r="DC62" s="26"/>
      <c r="DD62" s="26"/>
      <c r="DE62" s="26"/>
      <c r="DF62" s="26"/>
      <c r="DG62" s="26"/>
      <c r="DH62" s="26"/>
      <c r="DI62" s="26"/>
      <c r="DJ62" s="26"/>
      <c r="DK62" s="26"/>
      <c r="DL62" s="26"/>
      <c r="DM62" s="26"/>
      <c r="DN62" s="26"/>
      <c r="DO62" s="26"/>
      <c r="DP62" s="26"/>
      <c r="DQ62" s="26"/>
      <c r="DR62" s="26"/>
      <c r="DS62" s="26"/>
      <c r="DT62" s="26"/>
      <c r="DU62" s="26"/>
      <c r="DV62" s="26"/>
      <c r="DW62" s="26"/>
      <c r="DX62" s="26"/>
      <c r="DY62" s="26"/>
      <c r="DZ62" s="26"/>
      <c r="EA62" s="26"/>
      <c r="EB62" s="26"/>
      <c r="EC62" s="26"/>
      <c r="ED62" s="26"/>
      <c r="EE62" s="26"/>
      <c r="EF62" s="26"/>
      <c r="EG62" s="26"/>
      <c r="EH62" s="26"/>
      <c r="EI62" s="26"/>
      <c r="EJ62" s="26"/>
      <c r="EK62" s="26"/>
      <c r="EL62" s="26"/>
      <c r="EM62" s="26"/>
      <c r="EN62" s="26"/>
      <c r="EO62" s="26"/>
      <c r="EP62" s="26"/>
      <c r="EQ62" s="26"/>
      <c r="ER62" s="26"/>
      <c r="ES62" s="26"/>
      <c r="ET62" s="26"/>
      <c r="EU62" s="26"/>
      <c r="EV62" s="26"/>
      <c r="EW62" s="26"/>
      <c r="EX62" s="26"/>
      <c r="EY62" s="26"/>
      <c r="EZ62" s="26"/>
      <c r="FA62" s="26"/>
      <c r="FB62" s="26"/>
      <c r="FC62" s="26"/>
      <c r="FD62" s="26"/>
      <c r="FE62" s="26"/>
      <c r="FF62" s="26"/>
      <c r="FG62" s="26"/>
      <c r="FH62" s="26"/>
      <c r="FI62" s="26"/>
      <c r="FJ62" s="26"/>
      <c r="FK62" s="26"/>
      <c r="FL62" s="26"/>
      <c r="FM62" s="26"/>
    </row>
    <row r="63" spans="1:169" s="18" customFormat="1" ht="13.5" customHeight="1">
      <c r="A63" s="531"/>
      <c r="B63" s="532"/>
      <c r="C63" s="532"/>
      <c r="D63" s="535"/>
      <c r="E63" s="537"/>
      <c r="F63" s="528"/>
      <c r="G63" s="377"/>
      <c r="H63" s="530"/>
      <c r="I63" s="530"/>
      <c r="J63" s="530"/>
      <c r="K63" s="530"/>
      <c r="L63" s="530"/>
      <c r="M63" s="565"/>
      <c r="N63" s="26"/>
      <c r="O63" s="26"/>
      <c r="P63" s="26"/>
      <c r="Q63" s="26"/>
      <c r="R63" s="26"/>
      <c r="S63" s="26"/>
      <c r="T63" s="26"/>
      <c r="U63" s="26"/>
      <c r="V63" s="26"/>
      <c r="W63" s="26"/>
      <c r="X63" s="26"/>
      <c r="Y63" s="26"/>
      <c r="Z63" s="26"/>
      <c r="AA63" s="26"/>
      <c r="AB63" s="26"/>
      <c r="AC63" s="26"/>
      <c r="AD63" s="26"/>
      <c r="AE63" s="26"/>
      <c r="AF63" s="26"/>
      <c r="AG63" s="26"/>
      <c r="AH63" s="26"/>
      <c r="AI63" s="26"/>
      <c r="AJ63" s="26"/>
      <c r="AK63" s="26"/>
      <c r="AL63" s="26"/>
      <c r="AM63" s="26"/>
      <c r="AN63" s="26"/>
      <c r="AO63" s="26"/>
      <c r="AP63" s="26"/>
      <c r="AQ63" s="26"/>
      <c r="AR63" s="26"/>
      <c r="AS63" s="26"/>
      <c r="AT63" s="26"/>
      <c r="AU63" s="26"/>
      <c r="AV63" s="26"/>
      <c r="AW63" s="26"/>
      <c r="AX63" s="26"/>
      <c r="AY63" s="26"/>
      <c r="AZ63" s="26"/>
      <c r="BA63" s="26"/>
      <c r="BB63" s="26"/>
      <c r="BC63" s="26"/>
      <c r="BD63" s="26"/>
      <c r="BE63" s="26"/>
      <c r="BF63" s="26"/>
      <c r="BG63" s="26"/>
      <c r="BH63" s="26"/>
      <c r="BI63" s="26"/>
      <c r="BJ63" s="26"/>
      <c r="BK63" s="26"/>
      <c r="BL63" s="26"/>
      <c r="BM63" s="26"/>
      <c r="BN63" s="26"/>
      <c r="BO63" s="26"/>
      <c r="BP63" s="26"/>
      <c r="BQ63" s="26"/>
      <c r="BR63" s="26"/>
      <c r="BS63" s="26"/>
      <c r="BT63" s="26"/>
      <c r="BU63" s="26"/>
      <c r="BV63" s="26"/>
      <c r="BW63" s="26"/>
      <c r="BX63" s="26"/>
      <c r="BY63" s="26"/>
      <c r="BZ63" s="26"/>
      <c r="CA63" s="26"/>
      <c r="CB63" s="26"/>
      <c r="CC63" s="26"/>
      <c r="CD63" s="26"/>
      <c r="CE63" s="26"/>
      <c r="CF63" s="26"/>
      <c r="CG63" s="26"/>
      <c r="CH63" s="26"/>
      <c r="CI63" s="26"/>
      <c r="CJ63" s="26"/>
      <c r="CK63" s="26"/>
      <c r="CL63" s="26"/>
      <c r="CM63" s="26"/>
      <c r="CN63" s="26"/>
      <c r="CO63" s="26"/>
      <c r="CP63" s="26"/>
      <c r="CQ63" s="26"/>
      <c r="CR63" s="26"/>
      <c r="CS63" s="26"/>
      <c r="CT63" s="26"/>
      <c r="CU63" s="26"/>
      <c r="CV63" s="26"/>
      <c r="CW63" s="26"/>
      <c r="CX63" s="26"/>
      <c r="CY63" s="26"/>
      <c r="CZ63" s="26"/>
      <c r="DA63" s="26"/>
      <c r="DB63" s="26"/>
      <c r="DC63" s="26"/>
      <c r="DD63" s="26"/>
      <c r="DE63" s="26"/>
      <c r="DF63" s="26"/>
      <c r="DG63" s="26"/>
      <c r="DH63" s="26"/>
      <c r="DI63" s="26"/>
      <c r="DJ63" s="26"/>
      <c r="DK63" s="26"/>
      <c r="DL63" s="26"/>
      <c r="DM63" s="26"/>
      <c r="DN63" s="26"/>
      <c r="DO63" s="26"/>
      <c r="DP63" s="26"/>
      <c r="DQ63" s="26"/>
      <c r="DR63" s="26"/>
      <c r="DS63" s="26"/>
      <c r="DT63" s="26"/>
      <c r="DU63" s="26"/>
      <c r="DV63" s="26"/>
      <c r="DW63" s="26"/>
      <c r="DX63" s="26"/>
      <c r="DY63" s="26"/>
      <c r="DZ63" s="26"/>
      <c r="EA63" s="26"/>
      <c r="EB63" s="26"/>
      <c r="EC63" s="26"/>
      <c r="ED63" s="26"/>
      <c r="EE63" s="26"/>
      <c r="EF63" s="26"/>
      <c r="EG63" s="26"/>
      <c r="EH63" s="26"/>
      <c r="EI63" s="26"/>
      <c r="EJ63" s="26"/>
      <c r="EK63" s="26"/>
      <c r="EL63" s="26"/>
      <c r="EM63" s="26"/>
      <c r="EN63" s="26"/>
      <c r="EO63" s="26"/>
      <c r="EP63" s="26"/>
      <c r="EQ63" s="26"/>
      <c r="ER63" s="26"/>
      <c r="ES63" s="26"/>
      <c r="ET63" s="26"/>
      <c r="EU63" s="26"/>
      <c r="EV63" s="26"/>
      <c r="EW63" s="26"/>
      <c r="EX63" s="26"/>
      <c r="EY63" s="26"/>
      <c r="EZ63" s="26"/>
      <c r="FA63" s="26"/>
      <c r="FB63" s="26"/>
      <c r="FC63" s="26"/>
      <c r="FD63" s="26"/>
      <c r="FE63" s="26"/>
      <c r="FF63" s="26"/>
      <c r="FG63" s="26"/>
      <c r="FH63" s="26"/>
      <c r="FI63" s="26"/>
      <c r="FJ63" s="26"/>
      <c r="FK63" s="26"/>
      <c r="FL63" s="26"/>
      <c r="FM63" s="26"/>
    </row>
    <row r="64" spans="1:169">
      <c r="A64" s="531"/>
      <c r="B64" s="532"/>
      <c r="C64" s="532"/>
      <c r="D64" s="535"/>
      <c r="E64" s="537"/>
      <c r="F64" s="528"/>
      <c r="G64" s="377"/>
      <c r="H64" s="530"/>
      <c r="I64" s="530"/>
      <c r="J64" s="530"/>
      <c r="K64" s="530"/>
      <c r="L64" s="530"/>
      <c r="M64" s="565"/>
      <c r="N64" s="26"/>
      <c r="O64" s="26"/>
    </row>
    <row r="65" spans="1:15">
      <c r="A65" s="531"/>
      <c r="B65" s="532"/>
      <c r="C65" s="532"/>
      <c r="D65" s="535"/>
      <c r="E65" s="537"/>
      <c r="F65" s="528"/>
      <c r="G65" s="377"/>
      <c r="H65" s="530"/>
      <c r="I65" s="530"/>
      <c r="J65" s="530"/>
      <c r="K65" s="530"/>
      <c r="L65" s="530"/>
      <c r="M65" s="565"/>
      <c r="N65" s="26"/>
      <c r="O65" s="26"/>
    </row>
    <row r="66" spans="1:15">
      <c r="A66" s="531"/>
      <c r="B66" s="532"/>
      <c r="C66" s="532"/>
      <c r="D66" s="535"/>
      <c r="E66" s="537"/>
      <c r="F66" s="528"/>
      <c r="G66" s="377"/>
      <c r="H66" s="530"/>
      <c r="I66" s="530"/>
      <c r="J66" s="530"/>
      <c r="K66" s="530"/>
      <c r="L66" s="530"/>
      <c r="M66" s="565"/>
      <c r="N66" s="26"/>
      <c r="O66" s="26"/>
    </row>
    <row r="67" spans="1:15">
      <c r="A67" s="531"/>
      <c r="B67" s="532"/>
      <c r="C67" s="532"/>
      <c r="D67" s="535"/>
      <c r="E67" s="537"/>
      <c r="F67" s="528"/>
      <c r="G67" s="377"/>
      <c r="H67" s="530"/>
      <c r="I67" s="530"/>
      <c r="J67" s="530"/>
      <c r="K67" s="530"/>
      <c r="L67" s="530"/>
      <c r="M67" s="565"/>
      <c r="N67" s="26"/>
      <c r="O67" s="26"/>
    </row>
    <row r="68" spans="1:15">
      <c r="A68" s="531"/>
      <c r="B68" s="532"/>
      <c r="C68" s="532"/>
      <c r="D68" s="535"/>
      <c r="E68" s="537"/>
      <c r="F68" s="528"/>
      <c r="G68" s="377"/>
      <c r="H68" s="530"/>
      <c r="I68" s="530"/>
      <c r="J68" s="530"/>
      <c r="K68" s="530"/>
      <c r="L68" s="530"/>
      <c r="M68" s="565"/>
      <c r="N68" s="26"/>
      <c r="O68" s="26"/>
    </row>
  </sheetData>
  <mergeCells count="94">
    <mergeCell ref="A3:B3"/>
    <mergeCell ref="C3:M3"/>
    <mergeCell ref="A4:B4"/>
    <mergeCell ref="C4:M4"/>
    <mergeCell ref="A5:B5"/>
    <mergeCell ref="C5:M5"/>
    <mergeCell ref="A6:C6"/>
    <mergeCell ref="D6:F6"/>
    <mergeCell ref="G6:G7"/>
    <mergeCell ref="H6:H7"/>
    <mergeCell ref="I6:J6"/>
    <mergeCell ref="K6:L6"/>
    <mergeCell ref="M6:M7"/>
    <mergeCell ref="C1:K2"/>
    <mergeCell ref="L1:M2"/>
    <mergeCell ref="H9:H18"/>
    <mergeCell ref="I9:I18"/>
    <mergeCell ref="J9:J18"/>
    <mergeCell ref="K9:K18"/>
    <mergeCell ref="L9:L18"/>
    <mergeCell ref="M9:M18"/>
    <mergeCell ref="A8:G8"/>
    <mergeCell ref="A9:A18"/>
    <mergeCell ref="B9:B18"/>
    <mergeCell ref="C9:C18"/>
    <mergeCell ref="D9:D18"/>
    <mergeCell ref="E9:E18"/>
    <mergeCell ref="F9:F18"/>
    <mergeCell ref="G9:G18"/>
    <mergeCell ref="M19:M28"/>
    <mergeCell ref="A29:A38"/>
    <mergeCell ref="B29:B38"/>
    <mergeCell ref="C29:C38"/>
    <mergeCell ref="D29:D38"/>
    <mergeCell ref="E29:E38"/>
    <mergeCell ref="F29:F38"/>
    <mergeCell ref="G29:G38"/>
    <mergeCell ref="H29:H38"/>
    <mergeCell ref="I29:I38"/>
    <mergeCell ref="G19:G28"/>
    <mergeCell ref="H19:H28"/>
    <mergeCell ref="I19:I28"/>
    <mergeCell ref="J19:J28"/>
    <mergeCell ref="L39:L48"/>
    <mergeCell ref="L29:L38"/>
    <mergeCell ref="K19:K28"/>
    <mergeCell ref="L19:L28"/>
    <mergeCell ref="A19:A28"/>
    <mergeCell ref="B19:B28"/>
    <mergeCell ref="C19:C28"/>
    <mergeCell ref="D19:D28"/>
    <mergeCell ref="E19:E28"/>
    <mergeCell ref="F19:F28"/>
    <mergeCell ref="C49:C58"/>
    <mergeCell ref="D49:D58"/>
    <mergeCell ref="E49:E58"/>
    <mergeCell ref="M29:M38"/>
    <mergeCell ref="A39:A48"/>
    <mergeCell ref="B39:B48"/>
    <mergeCell ref="C39:C48"/>
    <mergeCell ref="D39:D48"/>
    <mergeCell ref="E39:E48"/>
    <mergeCell ref="F39:F48"/>
    <mergeCell ref="M39:M48"/>
    <mergeCell ref="G39:G48"/>
    <mergeCell ref="H39:H48"/>
    <mergeCell ref="I39:I48"/>
    <mergeCell ref="J39:J48"/>
    <mergeCell ref="K39:K48"/>
    <mergeCell ref="F49:F58"/>
    <mergeCell ref="J29:J38"/>
    <mergeCell ref="K29:K38"/>
    <mergeCell ref="A59:A68"/>
    <mergeCell ref="B59:B68"/>
    <mergeCell ref="C59:C68"/>
    <mergeCell ref="D59:D68"/>
    <mergeCell ref="E59:E68"/>
    <mergeCell ref="F59:F68"/>
    <mergeCell ref="G59:G68"/>
    <mergeCell ref="H59:H68"/>
    <mergeCell ref="I59:I68"/>
    <mergeCell ref="J59:J68"/>
    <mergeCell ref="K59:K68"/>
    <mergeCell ref="A49:A58"/>
    <mergeCell ref="B49:B58"/>
    <mergeCell ref="L59:L68"/>
    <mergeCell ref="M49:M58"/>
    <mergeCell ref="G49:G58"/>
    <mergeCell ref="H49:H58"/>
    <mergeCell ref="I49:I58"/>
    <mergeCell ref="J49:J58"/>
    <mergeCell ref="K49:K58"/>
    <mergeCell ref="L49:L58"/>
    <mergeCell ref="M59:M68"/>
  </mergeCells>
  <conditionalFormatting sqref="A6:B6">
    <cfRule type="containsText" dxfId="131" priority="392" operator="containsText" text="3- Moderado">
      <formula>NOT(ISERROR(SEARCH("3- Moderado",A6)))</formula>
    </cfRule>
    <cfRule type="containsText" dxfId="130" priority="393" operator="containsText" text="6- Moderado">
      <formula>NOT(ISERROR(SEARCH("6- Moderado",A6)))</formula>
    </cfRule>
    <cfRule type="containsText" dxfId="129" priority="394" operator="containsText" text="4- Moderado">
      <formula>NOT(ISERROR(SEARCH("4- Moderado",A6)))</formula>
    </cfRule>
    <cfRule type="containsText" dxfId="128" priority="395" operator="containsText" text="3- Bajo">
      <formula>NOT(ISERROR(SEARCH("3- Bajo",A6)))</formula>
    </cfRule>
    <cfRule type="containsText" dxfId="127" priority="396" operator="containsText" text="4- Bajo">
      <formula>NOT(ISERROR(SEARCH("4- Bajo",A6)))</formula>
    </cfRule>
    <cfRule type="containsText" dxfId="126" priority="397" operator="containsText" text="1- Bajo">
      <formula>NOT(ISERROR(SEARCH("1- Bajo",A6)))</formula>
    </cfRule>
  </conditionalFormatting>
  <conditionalFormatting sqref="A9:E9">
    <cfRule type="containsText" dxfId="125" priority="386" operator="containsText" text="3- Moderado">
      <formula>NOT(ISERROR(SEARCH("3- Moderado",A9)))</formula>
    </cfRule>
    <cfRule type="containsText" dxfId="124" priority="387" operator="containsText" text="6- Moderado">
      <formula>NOT(ISERROR(SEARCH("6- Moderado",A9)))</formula>
    </cfRule>
    <cfRule type="containsText" dxfId="123" priority="388" operator="containsText" text="4- Moderado">
      <formula>NOT(ISERROR(SEARCH("4- Moderado",A9)))</formula>
    </cfRule>
    <cfRule type="containsText" dxfId="122" priority="389" operator="containsText" text="3- Bajo">
      <formula>NOT(ISERROR(SEARCH("3- Bajo",A9)))</formula>
    </cfRule>
    <cfRule type="containsText" dxfId="121" priority="390" operator="containsText" text="4- Bajo">
      <formula>NOT(ISERROR(SEARCH("4- Bajo",A9)))</formula>
    </cfRule>
    <cfRule type="containsText" dxfId="120" priority="391" operator="containsText" text="1- Bajo">
      <formula>NOT(ISERROR(SEARCH("1- Bajo",A9)))</formula>
    </cfRule>
  </conditionalFormatting>
  <conditionalFormatting sqref="C7:F7">
    <cfRule type="containsText" dxfId="119" priority="358" operator="containsText" text="3- Moderado">
      <formula>NOT(ISERROR(SEARCH("3- Moderado",C7)))</formula>
    </cfRule>
    <cfRule type="containsText" dxfId="118" priority="359" operator="containsText" text="6- Moderado">
      <formula>NOT(ISERROR(SEARCH("6- Moderado",C7)))</formula>
    </cfRule>
    <cfRule type="containsText" dxfId="117" priority="360" operator="containsText" text="4- Moderado">
      <formula>NOT(ISERROR(SEARCH("4- Moderado",C7)))</formula>
    </cfRule>
    <cfRule type="containsText" dxfId="116" priority="361" operator="containsText" text="3- Bajo">
      <formula>NOT(ISERROR(SEARCH("3- Bajo",C7)))</formula>
    </cfRule>
    <cfRule type="containsText" dxfId="115" priority="362" operator="containsText" text="4- Bajo">
      <formula>NOT(ISERROR(SEARCH("4- Bajo",C7)))</formula>
    </cfRule>
    <cfRule type="containsText" dxfId="114" priority="363" operator="containsText" text="1- Bajo">
      <formula>NOT(ISERROR(SEARCH("1- Bajo",C7)))</formula>
    </cfRule>
  </conditionalFormatting>
  <conditionalFormatting sqref="D9:D18">
    <cfRule type="containsText" dxfId="113" priority="194" operator="containsText" text="Muy Alta">
      <formula>NOT(ISERROR(SEARCH("Muy Alta",D9)))</formula>
    </cfRule>
    <cfRule type="containsText" dxfId="112" priority="195" operator="containsText" text="Alta">
      <formula>NOT(ISERROR(SEARCH("Alta",D9)))</formula>
    </cfRule>
    <cfRule type="containsText" dxfId="111" priority="196" operator="containsText" text="Baja">
      <formula>NOT(ISERROR(SEARCH("Baja",D9)))</formula>
    </cfRule>
    <cfRule type="containsText" dxfId="110" priority="197" operator="containsText" text="Muy Baja">
      <formula>NOT(ISERROR(SEARCH("Muy Baja",D9)))</formula>
    </cfRule>
    <cfRule type="containsText" dxfId="109" priority="199" operator="containsText" text="Media">
      <formula>NOT(ISERROR(SEARCH("Media",D9)))</formula>
    </cfRule>
  </conditionalFormatting>
  <conditionalFormatting sqref="E9:E18">
    <cfRule type="containsText" dxfId="108" priority="190" operator="containsText" text="Catastrófico">
      <formula>NOT(ISERROR(SEARCH("Catastrófico",E9)))</formula>
    </cfRule>
    <cfRule type="containsText" dxfId="107" priority="191" operator="containsText" text="Mayor">
      <formula>NOT(ISERROR(SEARCH("Mayor",E9)))</formula>
    </cfRule>
    <cfRule type="containsText" dxfId="106" priority="192" operator="containsText" text="Menor">
      <formula>NOT(ISERROR(SEARCH("Menor",E9)))</formula>
    </cfRule>
    <cfRule type="containsText" dxfId="105" priority="193" operator="containsText" text="Leve">
      <formula>NOT(ISERROR(SEARCH("Leve",E9)))</formula>
    </cfRule>
  </conditionalFormatting>
  <conditionalFormatting sqref="E9:F18">
    <cfRule type="containsText" dxfId="104" priority="198" operator="containsText" text="Moderado">
      <formula>NOT(ISERROR(SEARCH("Moderado",E9)))</formula>
    </cfRule>
  </conditionalFormatting>
  <conditionalFormatting sqref="F9:F18">
    <cfRule type="colorScale" priority="403">
      <colorScale>
        <cfvo type="min"/>
        <cfvo type="max"/>
        <color rgb="FFFF7128"/>
        <color rgb="FFFFEF9C"/>
      </colorScale>
    </cfRule>
  </conditionalFormatting>
  <conditionalFormatting sqref="F9:F18">
    <cfRule type="containsText" dxfId="103" priority="213" operator="containsText" text="Bajo">
      <formula>NOT(ISERROR(SEARCH("Bajo",F9)))</formula>
    </cfRule>
    <cfRule type="containsText" dxfId="102" priority="214" operator="containsText" text="Moderado">
      <formula>NOT(ISERROR(SEARCH("Moderado",F9)))</formula>
    </cfRule>
    <cfRule type="containsText" dxfId="101" priority="215" operator="containsText" text="Alto">
      <formula>NOT(ISERROR(SEARCH("Alto",F9)))</formula>
    </cfRule>
    <cfRule type="containsText" dxfId="100" priority="216" operator="containsText" text="Extremo">
      <formula>NOT(ISERROR(SEARCH("Extremo",F9)))</formula>
    </cfRule>
  </conditionalFormatting>
  <conditionalFormatting sqref="A19:E19">
    <cfRule type="containsText" dxfId="99" priority="183" operator="containsText" text="3- Moderado">
      <formula>NOT(ISERROR(SEARCH("3- Moderado",A19)))</formula>
    </cfRule>
    <cfRule type="containsText" dxfId="98" priority="184" operator="containsText" text="6- Moderado">
      <formula>NOT(ISERROR(SEARCH("6- Moderado",A19)))</formula>
    </cfRule>
    <cfRule type="containsText" dxfId="97" priority="185" operator="containsText" text="4- Moderado">
      <formula>NOT(ISERROR(SEARCH("4- Moderado",A19)))</formula>
    </cfRule>
    <cfRule type="containsText" dxfId="96" priority="186" operator="containsText" text="3- Bajo">
      <formula>NOT(ISERROR(SEARCH("3- Bajo",A19)))</formula>
    </cfRule>
    <cfRule type="containsText" dxfId="95" priority="187" operator="containsText" text="4- Bajo">
      <formula>NOT(ISERROR(SEARCH("4- Bajo",A19)))</formula>
    </cfRule>
    <cfRule type="containsText" dxfId="94" priority="188" operator="containsText" text="1- Bajo">
      <formula>NOT(ISERROR(SEARCH("1- Bajo",A19)))</formula>
    </cfRule>
  </conditionalFormatting>
  <conditionalFormatting sqref="D19:D28">
    <cfRule type="containsText" dxfId="93" priority="173" operator="containsText" text="Muy Alta">
      <formula>NOT(ISERROR(SEARCH("Muy Alta",D19)))</formula>
    </cfRule>
    <cfRule type="containsText" dxfId="92" priority="174" operator="containsText" text="Alta">
      <formula>NOT(ISERROR(SEARCH("Alta",D19)))</formula>
    </cfRule>
    <cfRule type="containsText" dxfId="91" priority="175" operator="containsText" text="Baja">
      <formula>NOT(ISERROR(SEARCH("Baja",D19)))</formula>
    </cfRule>
    <cfRule type="containsText" dxfId="90" priority="176" operator="containsText" text="Muy Baja">
      <formula>NOT(ISERROR(SEARCH("Muy Baja",D19)))</formula>
    </cfRule>
    <cfRule type="containsText" dxfId="89" priority="178" operator="containsText" text="Media">
      <formula>NOT(ISERROR(SEARCH("Media",D19)))</formula>
    </cfRule>
  </conditionalFormatting>
  <conditionalFormatting sqref="E19:E28">
    <cfRule type="containsText" dxfId="88" priority="169" operator="containsText" text="Catastrófico">
      <formula>NOT(ISERROR(SEARCH("Catastrófico",E19)))</formula>
    </cfRule>
    <cfRule type="containsText" dxfId="87" priority="170" operator="containsText" text="Mayor">
      <formula>NOT(ISERROR(SEARCH("Mayor",E19)))</formula>
    </cfRule>
    <cfRule type="containsText" dxfId="86" priority="171" operator="containsText" text="Menor">
      <formula>NOT(ISERROR(SEARCH("Menor",E19)))</formula>
    </cfRule>
    <cfRule type="containsText" dxfId="85" priority="172" operator="containsText" text="Leve">
      <formula>NOT(ISERROR(SEARCH("Leve",E19)))</formula>
    </cfRule>
  </conditionalFormatting>
  <conditionalFormatting sqref="E19:F28">
    <cfRule type="containsText" dxfId="84" priority="177" operator="containsText" text="Moderado">
      <formula>NOT(ISERROR(SEARCH("Moderado",E19)))</formula>
    </cfRule>
  </conditionalFormatting>
  <conditionalFormatting sqref="F19:F28">
    <cfRule type="colorScale" priority="189">
      <colorScale>
        <cfvo type="min"/>
        <cfvo type="max"/>
        <color rgb="FFFF7128"/>
        <color rgb="FFFFEF9C"/>
      </colorScale>
    </cfRule>
  </conditionalFormatting>
  <conditionalFormatting sqref="F19:F28">
    <cfRule type="containsText" dxfId="83" priority="179" operator="containsText" text="Bajo">
      <formula>NOT(ISERROR(SEARCH("Bajo",F19)))</formula>
    </cfRule>
    <cfRule type="containsText" dxfId="82" priority="180" operator="containsText" text="Moderado">
      <formula>NOT(ISERROR(SEARCH("Moderado",F19)))</formula>
    </cfRule>
    <cfRule type="containsText" dxfId="81" priority="181" operator="containsText" text="Alto">
      <formula>NOT(ISERROR(SEARCH("Alto",F19)))</formula>
    </cfRule>
    <cfRule type="containsText" dxfId="80" priority="182" operator="containsText" text="Extremo">
      <formula>NOT(ISERROR(SEARCH("Extremo",F19)))</formula>
    </cfRule>
  </conditionalFormatting>
  <conditionalFormatting sqref="A29:E29">
    <cfRule type="containsText" dxfId="79" priority="162" operator="containsText" text="3- Moderado">
      <formula>NOT(ISERROR(SEARCH("3- Moderado",A29)))</formula>
    </cfRule>
    <cfRule type="containsText" dxfId="78" priority="163" operator="containsText" text="6- Moderado">
      <formula>NOT(ISERROR(SEARCH("6- Moderado",A29)))</formula>
    </cfRule>
    <cfRule type="containsText" dxfId="77" priority="164" operator="containsText" text="4- Moderado">
      <formula>NOT(ISERROR(SEARCH("4- Moderado",A29)))</formula>
    </cfRule>
    <cfRule type="containsText" dxfId="76" priority="165" operator="containsText" text="3- Bajo">
      <formula>NOT(ISERROR(SEARCH("3- Bajo",A29)))</formula>
    </cfRule>
    <cfRule type="containsText" dxfId="75" priority="166" operator="containsText" text="4- Bajo">
      <formula>NOT(ISERROR(SEARCH("4- Bajo",A29)))</formula>
    </cfRule>
    <cfRule type="containsText" dxfId="74" priority="167" operator="containsText" text="1- Bajo">
      <formula>NOT(ISERROR(SEARCH("1- Bajo",A29)))</formula>
    </cfRule>
  </conditionalFormatting>
  <conditionalFormatting sqref="D29:D38">
    <cfRule type="containsText" dxfId="73" priority="152" operator="containsText" text="Muy Alta">
      <formula>NOT(ISERROR(SEARCH("Muy Alta",D29)))</formula>
    </cfRule>
    <cfRule type="containsText" dxfId="72" priority="153" operator="containsText" text="Alta">
      <formula>NOT(ISERROR(SEARCH("Alta",D29)))</formula>
    </cfRule>
    <cfRule type="containsText" dxfId="71" priority="154" operator="containsText" text="Baja">
      <formula>NOT(ISERROR(SEARCH("Baja",D29)))</formula>
    </cfRule>
    <cfRule type="containsText" dxfId="70" priority="155" operator="containsText" text="Muy Baja">
      <formula>NOT(ISERROR(SEARCH("Muy Baja",D29)))</formula>
    </cfRule>
    <cfRule type="containsText" dxfId="69" priority="157" operator="containsText" text="Media">
      <formula>NOT(ISERROR(SEARCH("Media",D29)))</formula>
    </cfRule>
  </conditionalFormatting>
  <conditionalFormatting sqref="E29:E38">
    <cfRule type="containsText" dxfId="68" priority="148" operator="containsText" text="Catastrófico">
      <formula>NOT(ISERROR(SEARCH("Catastrófico",E29)))</formula>
    </cfRule>
    <cfRule type="containsText" dxfId="67" priority="149" operator="containsText" text="Mayor">
      <formula>NOT(ISERROR(SEARCH("Mayor",E29)))</formula>
    </cfRule>
    <cfRule type="containsText" dxfId="66" priority="150" operator="containsText" text="Menor">
      <formula>NOT(ISERROR(SEARCH("Menor",E29)))</formula>
    </cfRule>
    <cfRule type="containsText" dxfId="65" priority="151" operator="containsText" text="Leve">
      <formula>NOT(ISERROR(SEARCH("Leve",E29)))</formula>
    </cfRule>
  </conditionalFormatting>
  <conditionalFormatting sqref="E29:F38">
    <cfRule type="containsText" dxfId="64" priority="156" operator="containsText" text="Moderado">
      <formula>NOT(ISERROR(SEARCH("Moderado",E29)))</formula>
    </cfRule>
  </conditionalFormatting>
  <conditionalFormatting sqref="F29:F38">
    <cfRule type="colorScale" priority="168">
      <colorScale>
        <cfvo type="min"/>
        <cfvo type="max"/>
        <color rgb="FFFF7128"/>
        <color rgb="FFFFEF9C"/>
      </colorScale>
    </cfRule>
  </conditionalFormatting>
  <conditionalFormatting sqref="F29:F38">
    <cfRule type="containsText" dxfId="63" priority="158" operator="containsText" text="Bajo">
      <formula>NOT(ISERROR(SEARCH("Bajo",F29)))</formula>
    </cfRule>
    <cfRule type="containsText" dxfId="62" priority="159" operator="containsText" text="Moderado">
      <formula>NOT(ISERROR(SEARCH("Moderado",F29)))</formula>
    </cfRule>
    <cfRule type="containsText" dxfId="61" priority="160" operator="containsText" text="Alto">
      <formula>NOT(ISERROR(SEARCH("Alto",F29)))</formula>
    </cfRule>
    <cfRule type="containsText" dxfId="60" priority="161" operator="containsText" text="Extremo">
      <formula>NOT(ISERROR(SEARCH("Extremo",F29)))</formula>
    </cfRule>
  </conditionalFormatting>
  <conditionalFormatting sqref="A39:E39">
    <cfRule type="containsText" dxfId="59" priority="141" operator="containsText" text="3- Moderado">
      <formula>NOT(ISERROR(SEARCH("3- Moderado",A39)))</formula>
    </cfRule>
    <cfRule type="containsText" dxfId="58" priority="142" operator="containsText" text="6- Moderado">
      <formula>NOT(ISERROR(SEARCH("6- Moderado",A39)))</formula>
    </cfRule>
    <cfRule type="containsText" dxfId="57" priority="143" operator="containsText" text="4- Moderado">
      <formula>NOT(ISERROR(SEARCH("4- Moderado",A39)))</formula>
    </cfRule>
    <cfRule type="containsText" dxfId="56" priority="144" operator="containsText" text="3- Bajo">
      <formula>NOT(ISERROR(SEARCH("3- Bajo",A39)))</formula>
    </cfRule>
    <cfRule type="containsText" dxfId="55" priority="145" operator="containsText" text="4- Bajo">
      <formula>NOT(ISERROR(SEARCH("4- Bajo",A39)))</formula>
    </cfRule>
    <cfRule type="containsText" dxfId="54" priority="146" operator="containsText" text="1- Bajo">
      <formula>NOT(ISERROR(SEARCH("1- Bajo",A39)))</formula>
    </cfRule>
  </conditionalFormatting>
  <conditionalFormatting sqref="D39:D48">
    <cfRule type="containsText" dxfId="53" priority="131" operator="containsText" text="Muy Alta">
      <formula>NOT(ISERROR(SEARCH("Muy Alta",D39)))</formula>
    </cfRule>
    <cfRule type="containsText" dxfId="52" priority="132" operator="containsText" text="Alta">
      <formula>NOT(ISERROR(SEARCH("Alta",D39)))</formula>
    </cfRule>
    <cfRule type="containsText" dxfId="51" priority="133" operator="containsText" text="Baja">
      <formula>NOT(ISERROR(SEARCH("Baja",D39)))</formula>
    </cfRule>
    <cfRule type="containsText" dxfId="50" priority="134" operator="containsText" text="Muy Baja">
      <formula>NOT(ISERROR(SEARCH("Muy Baja",D39)))</formula>
    </cfRule>
    <cfRule type="containsText" dxfId="49" priority="136" operator="containsText" text="Media">
      <formula>NOT(ISERROR(SEARCH("Media",D39)))</formula>
    </cfRule>
  </conditionalFormatting>
  <conditionalFormatting sqref="E39:E48">
    <cfRule type="containsText" dxfId="48" priority="127" operator="containsText" text="Catastrófico">
      <formula>NOT(ISERROR(SEARCH("Catastrófico",E39)))</formula>
    </cfRule>
    <cfRule type="containsText" dxfId="47" priority="128" operator="containsText" text="Mayor">
      <formula>NOT(ISERROR(SEARCH("Mayor",E39)))</formula>
    </cfRule>
    <cfRule type="containsText" dxfId="46" priority="129" operator="containsText" text="Menor">
      <formula>NOT(ISERROR(SEARCH("Menor",E39)))</formula>
    </cfRule>
    <cfRule type="containsText" dxfId="45" priority="130" operator="containsText" text="Leve">
      <formula>NOT(ISERROR(SEARCH("Leve",E39)))</formula>
    </cfRule>
  </conditionalFormatting>
  <conditionalFormatting sqref="E39:F48">
    <cfRule type="containsText" dxfId="44" priority="135" operator="containsText" text="Moderado">
      <formula>NOT(ISERROR(SEARCH("Moderado",E39)))</formula>
    </cfRule>
  </conditionalFormatting>
  <conditionalFormatting sqref="F39:F48">
    <cfRule type="colorScale" priority="147">
      <colorScale>
        <cfvo type="min"/>
        <cfvo type="max"/>
        <color rgb="FFFF7128"/>
        <color rgb="FFFFEF9C"/>
      </colorScale>
    </cfRule>
  </conditionalFormatting>
  <conditionalFormatting sqref="F39:F48">
    <cfRule type="containsText" dxfId="43" priority="137" operator="containsText" text="Bajo">
      <formula>NOT(ISERROR(SEARCH("Bajo",F39)))</formula>
    </cfRule>
    <cfRule type="containsText" dxfId="42" priority="138" operator="containsText" text="Moderado">
      <formula>NOT(ISERROR(SEARCH("Moderado",F39)))</formula>
    </cfRule>
    <cfRule type="containsText" dxfId="41" priority="139" operator="containsText" text="Alto">
      <formula>NOT(ISERROR(SEARCH("Alto",F39)))</formula>
    </cfRule>
    <cfRule type="containsText" dxfId="40" priority="140" operator="containsText" text="Extremo">
      <formula>NOT(ISERROR(SEARCH("Extremo",F39)))</formula>
    </cfRule>
  </conditionalFormatting>
  <conditionalFormatting sqref="A49:E49">
    <cfRule type="containsText" dxfId="39" priority="99" operator="containsText" text="3- Moderado">
      <formula>NOT(ISERROR(SEARCH("3- Moderado",A49)))</formula>
    </cfRule>
    <cfRule type="containsText" dxfId="38" priority="100" operator="containsText" text="6- Moderado">
      <formula>NOT(ISERROR(SEARCH("6- Moderado",A49)))</formula>
    </cfRule>
    <cfRule type="containsText" dxfId="37" priority="101" operator="containsText" text="4- Moderado">
      <formula>NOT(ISERROR(SEARCH("4- Moderado",A49)))</formula>
    </cfRule>
    <cfRule type="containsText" dxfId="36" priority="102" operator="containsText" text="3- Bajo">
      <formula>NOT(ISERROR(SEARCH("3- Bajo",A49)))</formula>
    </cfRule>
    <cfRule type="containsText" dxfId="35" priority="103" operator="containsText" text="4- Bajo">
      <formula>NOT(ISERROR(SEARCH("4- Bajo",A49)))</formula>
    </cfRule>
    <cfRule type="containsText" dxfId="34" priority="104" operator="containsText" text="1- Bajo">
      <formula>NOT(ISERROR(SEARCH("1- Bajo",A49)))</formula>
    </cfRule>
  </conditionalFormatting>
  <conditionalFormatting sqref="D49:D58">
    <cfRule type="containsText" dxfId="33" priority="89" operator="containsText" text="Muy Alta">
      <formula>NOT(ISERROR(SEARCH("Muy Alta",D49)))</formula>
    </cfRule>
    <cfRule type="containsText" dxfId="32" priority="90" operator="containsText" text="Alta">
      <formula>NOT(ISERROR(SEARCH("Alta",D49)))</formula>
    </cfRule>
    <cfRule type="containsText" dxfId="31" priority="91" operator="containsText" text="Baja">
      <formula>NOT(ISERROR(SEARCH("Baja",D49)))</formula>
    </cfRule>
    <cfRule type="containsText" dxfId="30" priority="92" operator="containsText" text="Muy Baja">
      <formula>NOT(ISERROR(SEARCH("Muy Baja",D49)))</formula>
    </cfRule>
    <cfRule type="containsText" dxfId="29" priority="94" operator="containsText" text="Media">
      <formula>NOT(ISERROR(SEARCH("Media",D49)))</formula>
    </cfRule>
  </conditionalFormatting>
  <conditionalFormatting sqref="E49:E58">
    <cfRule type="containsText" dxfId="28" priority="85" operator="containsText" text="Catastrófico">
      <formula>NOT(ISERROR(SEARCH("Catastrófico",E49)))</formula>
    </cfRule>
    <cfRule type="containsText" dxfId="27" priority="86" operator="containsText" text="Mayor">
      <formula>NOT(ISERROR(SEARCH("Mayor",E49)))</formula>
    </cfRule>
    <cfRule type="containsText" dxfId="26" priority="87" operator="containsText" text="Menor">
      <formula>NOT(ISERROR(SEARCH("Menor",E49)))</formula>
    </cfRule>
    <cfRule type="containsText" dxfId="25" priority="88" operator="containsText" text="Leve">
      <formula>NOT(ISERROR(SEARCH("Leve",E49)))</formula>
    </cfRule>
  </conditionalFormatting>
  <conditionalFormatting sqref="E49:F58">
    <cfRule type="containsText" dxfId="24" priority="93" operator="containsText" text="Moderado">
      <formula>NOT(ISERROR(SEARCH("Moderado",E49)))</formula>
    </cfRule>
  </conditionalFormatting>
  <conditionalFormatting sqref="F49:F58">
    <cfRule type="colorScale" priority="105">
      <colorScale>
        <cfvo type="min"/>
        <cfvo type="max"/>
        <color rgb="FFFF7128"/>
        <color rgb="FFFFEF9C"/>
      </colorScale>
    </cfRule>
  </conditionalFormatting>
  <conditionalFormatting sqref="F49:F58">
    <cfRule type="containsText" dxfId="23" priority="95" operator="containsText" text="Bajo">
      <formula>NOT(ISERROR(SEARCH("Bajo",F49)))</formula>
    </cfRule>
    <cfRule type="containsText" dxfId="22" priority="96" operator="containsText" text="Moderado">
      <formula>NOT(ISERROR(SEARCH("Moderado",F49)))</formula>
    </cfRule>
    <cfRule type="containsText" dxfId="21" priority="97" operator="containsText" text="Alto">
      <formula>NOT(ISERROR(SEARCH("Alto",F49)))</formula>
    </cfRule>
    <cfRule type="containsText" dxfId="20" priority="98" operator="containsText" text="Extremo">
      <formula>NOT(ISERROR(SEARCH("Extremo",F49)))</formula>
    </cfRule>
  </conditionalFormatting>
  <conditionalFormatting sqref="A59:E59">
    <cfRule type="containsText" dxfId="19" priority="78" operator="containsText" text="3- Moderado">
      <formula>NOT(ISERROR(SEARCH("3- Moderado",A59)))</formula>
    </cfRule>
    <cfRule type="containsText" dxfId="18" priority="79" operator="containsText" text="6- Moderado">
      <formula>NOT(ISERROR(SEARCH("6- Moderado",A59)))</formula>
    </cfRule>
    <cfRule type="containsText" dxfId="17" priority="80" operator="containsText" text="4- Moderado">
      <formula>NOT(ISERROR(SEARCH("4- Moderado",A59)))</formula>
    </cfRule>
    <cfRule type="containsText" dxfId="16" priority="81" operator="containsText" text="3- Bajo">
      <formula>NOT(ISERROR(SEARCH("3- Bajo",A59)))</formula>
    </cfRule>
    <cfRule type="containsText" dxfId="15" priority="82" operator="containsText" text="4- Bajo">
      <formula>NOT(ISERROR(SEARCH("4- Bajo",A59)))</formula>
    </cfRule>
    <cfRule type="containsText" dxfId="14" priority="83" operator="containsText" text="1- Bajo">
      <formula>NOT(ISERROR(SEARCH("1- Bajo",A59)))</formula>
    </cfRule>
  </conditionalFormatting>
  <conditionalFormatting sqref="D59:D68">
    <cfRule type="containsText" dxfId="13" priority="68" operator="containsText" text="Muy Alta">
      <formula>NOT(ISERROR(SEARCH("Muy Alta",D59)))</formula>
    </cfRule>
    <cfRule type="containsText" dxfId="12" priority="69" operator="containsText" text="Alta">
      <formula>NOT(ISERROR(SEARCH("Alta",D59)))</formula>
    </cfRule>
    <cfRule type="containsText" dxfId="11" priority="70" operator="containsText" text="Baja">
      <formula>NOT(ISERROR(SEARCH("Baja",D59)))</formula>
    </cfRule>
    <cfRule type="containsText" dxfId="10" priority="71" operator="containsText" text="Muy Baja">
      <formula>NOT(ISERROR(SEARCH("Muy Baja",D59)))</formula>
    </cfRule>
    <cfRule type="containsText" dxfId="9" priority="73" operator="containsText" text="Media">
      <formula>NOT(ISERROR(SEARCH("Media",D59)))</formula>
    </cfRule>
  </conditionalFormatting>
  <conditionalFormatting sqref="E59:E68">
    <cfRule type="containsText" dxfId="8" priority="64" operator="containsText" text="Catastrófico">
      <formula>NOT(ISERROR(SEARCH("Catastrófico",E59)))</formula>
    </cfRule>
    <cfRule type="containsText" dxfId="7" priority="65" operator="containsText" text="Mayor">
      <formula>NOT(ISERROR(SEARCH("Mayor",E59)))</formula>
    </cfRule>
    <cfRule type="containsText" dxfId="6" priority="66" operator="containsText" text="Menor">
      <formula>NOT(ISERROR(SEARCH("Menor",E59)))</formula>
    </cfRule>
    <cfRule type="containsText" dxfId="5" priority="67" operator="containsText" text="Leve">
      <formula>NOT(ISERROR(SEARCH("Leve",E59)))</formula>
    </cfRule>
  </conditionalFormatting>
  <conditionalFormatting sqref="E59:F68">
    <cfRule type="containsText" dxfId="4" priority="72" operator="containsText" text="Moderado">
      <formula>NOT(ISERROR(SEARCH("Moderado",E59)))</formula>
    </cfRule>
  </conditionalFormatting>
  <conditionalFormatting sqref="F59:F68">
    <cfRule type="colorScale" priority="84">
      <colorScale>
        <cfvo type="min"/>
        <cfvo type="max"/>
        <color rgb="FFFF7128"/>
        <color rgb="FFFFEF9C"/>
      </colorScale>
    </cfRule>
  </conditionalFormatting>
  <conditionalFormatting sqref="F59:F68">
    <cfRule type="containsText" dxfId="3" priority="74" operator="containsText" text="Bajo">
      <formula>NOT(ISERROR(SEARCH("Bajo",F59)))</formula>
    </cfRule>
    <cfRule type="containsText" dxfId="2" priority="75" operator="containsText" text="Moderado">
      <formula>NOT(ISERROR(SEARCH("Moderado",F59)))</formula>
    </cfRule>
    <cfRule type="containsText" dxfId="1" priority="76" operator="containsText" text="Alto">
      <formula>NOT(ISERROR(SEARCH("Alto",F59)))</formula>
    </cfRule>
    <cfRule type="containsText" dxfId="0" priority="77" operator="containsText" text="Extremo">
      <formula>NOT(ISERROR(SEARCH("Extremo",F59)))</formula>
    </cfRule>
  </conditionalFormatting>
  <dataValidations count="4">
    <dataValidation allowBlank="1" showInputMessage="1" showErrorMessage="1" prompt="Registrar qué factor  que ocasina el riesgo: un facot identtficado el contexto._x000a_O  personas, recursos, estilo de direccion , factores externos, , codiciones ambientales" sqref="C7" xr:uid="{00000000-0002-0000-0D00-000000000000}"/>
    <dataValidation allowBlank="1" showInputMessage="1" showErrorMessage="1" prompt="Describir las actividades que se van a desarrollar para el proyecto" sqref="H6" xr:uid="{00000000-0002-0000-0D00-000001000000}"/>
    <dataValidation allowBlank="1" showInputMessage="1" showErrorMessage="1" prompt="Seleccionar si el responsable es el responsable de las acciones es el nivel central" sqref="I6:I7" xr:uid="{00000000-0002-0000-0D00-000002000000}"/>
    <dataValidation allowBlank="1" showInputMessage="1" showErrorMessage="1" prompt="seleccionar si el responsable de ejecutar las acciones es el nivel central" sqref="J7" xr:uid="{00000000-0002-0000-0D00-000003000000}"/>
  </dataValidations>
  <printOptions horizontalCentered="1"/>
  <pageMargins left="0.70866141732283472" right="0.70866141732283472" top="0.74803149606299213" bottom="0.74803149606299213" header="0.31496062992125984" footer="0.31496062992125984"/>
  <pageSetup scale="10" fitToHeight="0" orientation="landscape" horizontalDpi="4294967294"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D00-000004000000}">
          <x14:formula1>
            <xm:f>'9- Matriz de Calor '!$S$8:$S$11</xm:f>
          </x14:formula1>
          <xm:sqref>G9:G68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9"/>
  <sheetViews>
    <sheetView workbookViewId="0">
      <selection activeCell="N22" sqref="N22"/>
    </sheetView>
  </sheetViews>
  <sheetFormatPr defaultColWidth="11.42578125" defaultRowHeight="15"/>
  <sheetData>
    <row r="1" spans="1:11">
      <c r="A1" s="1"/>
      <c r="B1" s="151"/>
      <c r="C1" s="151"/>
      <c r="D1" s="151"/>
      <c r="E1" s="151"/>
      <c r="F1" s="151"/>
      <c r="G1" s="151"/>
      <c r="H1" s="151"/>
      <c r="I1" s="151"/>
      <c r="J1" s="151"/>
      <c r="K1" s="1"/>
    </row>
    <row r="2" spans="1:11">
      <c r="A2" s="1"/>
      <c r="B2" s="290" t="s">
        <v>21</v>
      </c>
      <c r="C2" s="290"/>
      <c r="D2" s="290"/>
      <c r="E2" s="290"/>
      <c r="F2" s="290"/>
      <c r="G2" s="290"/>
      <c r="H2" s="290"/>
      <c r="I2" s="290"/>
      <c r="J2" s="290"/>
      <c r="K2" s="1"/>
    </row>
    <row r="3" spans="1:11" ht="15.75" thickBot="1">
      <c r="A3" s="1"/>
      <c r="B3" s="151"/>
      <c r="C3" s="151"/>
      <c r="D3" s="151"/>
      <c r="E3" s="151"/>
      <c r="F3" s="151"/>
      <c r="G3" s="151"/>
      <c r="H3" s="151"/>
      <c r="I3" s="151"/>
      <c r="J3" s="151"/>
      <c r="K3" s="1"/>
    </row>
    <row r="4" spans="1:11">
      <c r="A4" s="1"/>
      <c r="B4" s="291" t="s">
        <v>22</v>
      </c>
      <c r="C4" s="292"/>
      <c r="D4" s="292"/>
      <c r="E4" s="292"/>
      <c r="F4" s="292"/>
      <c r="G4" s="292"/>
      <c r="H4" s="292"/>
      <c r="I4" s="292"/>
      <c r="J4" s="293"/>
      <c r="K4" s="1"/>
    </row>
    <row r="5" spans="1:11">
      <c r="A5" s="1"/>
      <c r="B5" s="294"/>
      <c r="C5" s="295"/>
      <c r="D5" s="295"/>
      <c r="E5" s="295"/>
      <c r="F5" s="295"/>
      <c r="G5" s="295"/>
      <c r="H5" s="295"/>
      <c r="I5" s="295"/>
      <c r="J5" s="296"/>
      <c r="K5" s="1"/>
    </row>
    <row r="6" spans="1:11">
      <c r="A6" s="1"/>
      <c r="B6" s="294"/>
      <c r="C6" s="295"/>
      <c r="D6" s="295"/>
      <c r="E6" s="295"/>
      <c r="F6" s="295"/>
      <c r="G6" s="295"/>
      <c r="H6" s="295"/>
      <c r="I6" s="295"/>
      <c r="J6" s="296"/>
      <c r="K6" s="1"/>
    </row>
    <row r="7" spans="1:11" ht="15.75" thickBot="1">
      <c r="A7" s="1"/>
      <c r="B7" s="297"/>
      <c r="C7" s="298"/>
      <c r="D7" s="298"/>
      <c r="E7" s="298"/>
      <c r="F7" s="298"/>
      <c r="G7" s="298"/>
      <c r="H7" s="298"/>
      <c r="I7" s="298"/>
      <c r="J7" s="299"/>
      <c r="K7" s="1"/>
    </row>
    <row r="8" spans="1:11" ht="15.75" thickBot="1">
      <c r="A8" s="1"/>
      <c r="B8" s="151"/>
      <c r="C8" s="151"/>
      <c r="D8" s="151"/>
      <c r="E8" s="151"/>
      <c r="F8" s="151"/>
      <c r="G8" s="151"/>
      <c r="H8" s="151"/>
      <c r="I8" s="151"/>
      <c r="J8" s="151"/>
      <c r="K8" s="1"/>
    </row>
    <row r="9" spans="1:11">
      <c r="A9" s="1"/>
      <c r="B9" s="291" t="s">
        <v>23</v>
      </c>
      <c r="C9" s="292"/>
      <c r="D9" s="292"/>
      <c r="E9" s="292"/>
      <c r="F9" s="292"/>
      <c r="G9" s="292"/>
      <c r="H9" s="292"/>
      <c r="I9" s="292"/>
      <c r="J9" s="293"/>
      <c r="K9" s="1"/>
    </row>
    <row r="10" spans="1:11">
      <c r="A10" s="1"/>
      <c r="B10" s="294"/>
      <c r="C10" s="295"/>
      <c r="D10" s="295"/>
      <c r="E10" s="295"/>
      <c r="F10" s="295"/>
      <c r="G10" s="295"/>
      <c r="H10" s="295"/>
      <c r="I10" s="295"/>
      <c r="J10" s="296"/>
      <c r="K10" s="1"/>
    </row>
    <row r="11" spans="1:11">
      <c r="A11" s="1"/>
      <c r="B11" s="294"/>
      <c r="C11" s="295"/>
      <c r="D11" s="295"/>
      <c r="E11" s="295"/>
      <c r="F11" s="295"/>
      <c r="G11" s="295"/>
      <c r="H11" s="295"/>
      <c r="I11" s="295"/>
      <c r="J11" s="296"/>
      <c r="K11" s="1"/>
    </row>
    <row r="12" spans="1:11">
      <c r="A12" s="1"/>
      <c r="B12" s="294"/>
      <c r="C12" s="295"/>
      <c r="D12" s="295"/>
      <c r="E12" s="295"/>
      <c r="F12" s="295"/>
      <c r="G12" s="295"/>
      <c r="H12" s="295"/>
      <c r="I12" s="295"/>
      <c r="J12" s="296"/>
      <c r="K12" s="1"/>
    </row>
    <row r="13" spans="1:11">
      <c r="A13" s="1"/>
      <c r="B13" s="294"/>
      <c r="C13" s="295"/>
      <c r="D13" s="295"/>
      <c r="E13" s="295"/>
      <c r="F13" s="295"/>
      <c r="G13" s="295"/>
      <c r="H13" s="295"/>
      <c r="I13" s="295"/>
      <c r="J13" s="296"/>
      <c r="K13" s="1"/>
    </row>
    <row r="14" spans="1:11">
      <c r="A14" s="1"/>
      <c r="B14" s="294"/>
      <c r="C14" s="295"/>
      <c r="D14" s="295"/>
      <c r="E14" s="295"/>
      <c r="F14" s="295"/>
      <c r="G14" s="295"/>
      <c r="H14" s="295"/>
      <c r="I14" s="295"/>
      <c r="J14" s="296"/>
      <c r="K14" s="1"/>
    </row>
    <row r="15" spans="1:11" ht="15.75" thickBot="1">
      <c r="A15" s="1"/>
      <c r="B15" s="297"/>
      <c r="C15" s="298"/>
      <c r="D15" s="298"/>
      <c r="E15" s="298"/>
      <c r="F15" s="298"/>
      <c r="G15" s="298"/>
      <c r="H15" s="298"/>
      <c r="I15" s="298"/>
      <c r="J15" s="299"/>
      <c r="K15" s="1"/>
    </row>
    <row r="16" spans="1:11" ht="15.75" thickBot="1">
      <c r="A16" s="1"/>
      <c r="B16" s="151"/>
      <c r="C16" s="151"/>
      <c r="D16" s="151"/>
      <c r="E16" s="151"/>
      <c r="F16" s="151"/>
      <c r="G16" s="151"/>
      <c r="H16" s="151"/>
      <c r="I16" s="151"/>
      <c r="J16" s="151"/>
      <c r="K16" s="1"/>
    </row>
    <row r="17" spans="1:11">
      <c r="A17" s="1"/>
      <c r="B17" s="291" t="s">
        <v>24</v>
      </c>
      <c r="C17" s="292"/>
      <c r="D17" s="292"/>
      <c r="E17" s="292"/>
      <c r="F17" s="292"/>
      <c r="G17" s="292"/>
      <c r="H17" s="292"/>
      <c r="I17" s="292"/>
      <c r="J17" s="293"/>
      <c r="K17" s="1"/>
    </row>
    <row r="18" spans="1:11">
      <c r="A18" s="1"/>
      <c r="B18" s="294"/>
      <c r="C18" s="295"/>
      <c r="D18" s="295"/>
      <c r="E18" s="295"/>
      <c r="F18" s="295"/>
      <c r="G18" s="295"/>
      <c r="H18" s="295"/>
      <c r="I18" s="295"/>
      <c r="J18" s="296"/>
      <c r="K18" s="1"/>
    </row>
    <row r="19" spans="1:11">
      <c r="A19" s="1"/>
      <c r="B19" s="294"/>
      <c r="C19" s="295"/>
      <c r="D19" s="295"/>
      <c r="E19" s="295"/>
      <c r="F19" s="295"/>
      <c r="G19" s="295"/>
      <c r="H19" s="295"/>
      <c r="I19" s="295"/>
      <c r="J19" s="296"/>
      <c r="K19" s="1"/>
    </row>
    <row r="20" spans="1:11" ht="15.75" thickBot="1">
      <c r="A20" s="1"/>
      <c r="B20" s="297"/>
      <c r="C20" s="298"/>
      <c r="D20" s="298"/>
      <c r="E20" s="298"/>
      <c r="F20" s="298"/>
      <c r="G20" s="298"/>
      <c r="H20" s="298"/>
      <c r="I20" s="298"/>
      <c r="J20" s="299"/>
      <c r="K20" s="1"/>
    </row>
    <row r="21" spans="1:11" ht="15.75" thickBot="1">
      <c r="A21" s="1"/>
      <c r="B21" s="151"/>
      <c r="C21" s="151"/>
      <c r="D21" s="151"/>
      <c r="E21" s="151"/>
      <c r="F21" s="151"/>
      <c r="G21" s="151"/>
      <c r="H21" s="151"/>
      <c r="I21" s="151"/>
      <c r="J21" s="151"/>
      <c r="K21" s="1"/>
    </row>
    <row r="22" spans="1:11">
      <c r="A22" s="1"/>
      <c r="B22" s="291" t="s">
        <v>25</v>
      </c>
      <c r="C22" s="292"/>
      <c r="D22" s="292"/>
      <c r="E22" s="292"/>
      <c r="F22" s="292"/>
      <c r="G22" s="292"/>
      <c r="H22" s="292"/>
      <c r="I22" s="292"/>
      <c r="J22" s="293"/>
      <c r="K22" s="1"/>
    </row>
    <row r="23" spans="1:11">
      <c r="A23" s="1"/>
      <c r="B23" s="294"/>
      <c r="C23" s="295"/>
      <c r="D23" s="295"/>
      <c r="E23" s="295"/>
      <c r="F23" s="295"/>
      <c r="G23" s="295"/>
      <c r="H23" s="295"/>
      <c r="I23" s="295"/>
      <c r="J23" s="296"/>
      <c r="K23" s="1"/>
    </row>
    <row r="24" spans="1:11">
      <c r="A24" s="1"/>
      <c r="B24" s="294"/>
      <c r="C24" s="295"/>
      <c r="D24" s="295"/>
      <c r="E24" s="295"/>
      <c r="F24" s="295"/>
      <c r="G24" s="295"/>
      <c r="H24" s="295"/>
      <c r="I24" s="295"/>
      <c r="J24" s="296"/>
      <c r="K24" s="1"/>
    </row>
    <row r="25" spans="1:11">
      <c r="A25" s="1"/>
      <c r="B25" s="294"/>
      <c r="C25" s="295"/>
      <c r="D25" s="295"/>
      <c r="E25" s="295"/>
      <c r="F25" s="295"/>
      <c r="G25" s="295"/>
      <c r="H25" s="295"/>
      <c r="I25" s="295"/>
      <c r="J25" s="296"/>
      <c r="K25" s="1"/>
    </row>
    <row r="26" spans="1:11">
      <c r="A26" s="1"/>
      <c r="B26" s="294"/>
      <c r="C26" s="295"/>
      <c r="D26" s="295"/>
      <c r="E26" s="295"/>
      <c r="F26" s="295"/>
      <c r="G26" s="295"/>
      <c r="H26" s="295"/>
      <c r="I26" s="295"/>
      <c r="J26" s="296"/>
      <c r="K26" s="1"/>
    </row>
    <row r="27" spans="1:11">
      <c r="A27" s="1"/>
      <c r="B27" s="294"/>
      <c r="C27" s="295"/>
      <c r="D27" s="295"/>
      <c r="E27" s="295"/>
      <c r="F27" s="295"/>
      <c r="G27" s="295"/>
      <c r="H27" s="295"/>
      <c r="I27" s="295"/>
      <c r="J27" s="296"/>
      <c r="K27" s="1"/>
    </row>
    <row r="28" spans="1:11">
      <c r="A28" s="1"/>
      <c r="B28" s="294"/>
      <c r="C28" s="295"/>
      <c r="D28" s="295"/>
      <c r="E28" s="295"/>
      <c r="F28" s="295"/>
      <c r="G28" s="295"/>
      <c r="H28" s="295"/>
      <c r="I28" s="295"/>
      <c r="J28" s="296"/>
      <c r="K28" s="1"/>
    </row>
    <row r="29" spans="1:11">
      <c r="A29" s="1"/>
      <c r="B29" s="294"/>
      <c r="C29" s="295"/>
      <c r="D29" s="295"/>
      <c r="E29" s="295"/>
      <c r="F29" s="295"/>
      <c r="G29" s="295"/>
      <c r="H29" s="295"/>
      <c r="I29" s="295"/>
      <c r="J29" s="296"/>
      <c r="K29" s="1"/>
    </row>
    <row r="30" spans="1:11" ht="15.75" thickBot="1">
      <c r="A30" s="1"/>
      <c r="B30" s="297"/>
      <c r="C30" s="298"/>
      <c r="D30" s="298"/>
      <c r="E30" s="298"/>
      <c r="F30" s="298"/>
      <c r="G30" s="298"/>
      <c r="H30" s="298"/>
      <c r="I30" s="298"/>
      <c r="J30" s="299"/>
      <c r="K30" s="1"/>
    </row>
    <row r="31" spans="1:11">
      <c r="A31" s="1"/>
      <c r="B31" s="151"/>
      <c r="C31" s="151"/>
      <c r="D31" s="151"/>
      <c r="E31" s="151"/>
      <c r="F31" s="151"/>
      <c r="G31" s="151"/>
      <c r="H31" s="151"/>
      <c r="I31" s="151"/>
      <c r="J31" s="151"/>
      <c r="K31" s="1"/>
    </row>
    <row r="32" spans="1:11">
      <c r="B32" s="142"/>
      <c r="C32" s="142"/>
      <c r="D32" s="142"/>
      <c r="E32" s="142"/>
      <c r="F32" s="142"/>
      <c r="G32" s="142"/>
      <c r="H32" s="142"/>
      <c r="I32" s="142"/>
      <c r="J32" s="142"/>
    </row>
    <row r="33" spans="2:10">
      <c r="B33" s="142"/>
      <c r="C33" s="142"/>
      <c r="D33" s="142"/>
      <c r="E33" s="142"/>
      <c r="F33" s="142"/>
      <c r="G33" s="142"/>
      <c r="H33" s="142"/>
      <c r="I33" s="142"/>
      <c r="J33" s="142"/>
    </row>
    <row r="34" spans="2:10">
      <c r="B34" s="142"/>
      <c r="C34" s="142"/>
      <c r="D34" s="142"/>
      <c r="E34" s="142"/>
      <c r="F34" s="142"/>
      <c r="G34" s="142"/>
      <c r="H34" s="142"/>
      <c r="I34" s="142"/>
      <c r="J34" s="142"/>
    </row>
    <row r="35" spans="2:10">
      <c r="B35" s="142"/>
      <c r="C35" s="142"/>
      <c r="D35" s="142"/>
      <c r="E35" s="142"/>
      <c r="F35" s="142"/>
      <c r="G35" s="142"/>
      <c r="H35" s="142"/>
      <c r="I35" s="142"/>
      <c r="J35" s="142"/>
    </row>
    <row r="36" spans="2:10">
      <c r="B36" s="142"/>
      <c r="C36" s="142"/>
      <c r="D36" s="142"/>
      <c r="E36" s="142"/>
      <c r="F36" s="142"/>
      <c r="G36" s="142"/>
      <c r="H36" s="142"/>
      <c r="I36" s="142"/>
      <c r="J36" s="142"/>
    </row>
    <row r="37" spans="2:10">
      <c r="B37" s="142"/>
      <c r="C37" s="142"/>
      <c r="D37" s="142"/>
      <c r="E37" s="142"/>
      <c r="F37" s="142"/>
      <c r="G37" s="142"/>
      <c r="H37" s="142"/>
      <c r="I37" s="142"/>
      <c r="J37" s="142"/>
    </row>
    <row r="38" spans="2:10">
      <c r="B38" s="142"/>
      <c r="C38" s="142"/>
      <c r="D38" s="142"/>
      <c r="E38" s="142"/>
      <c r="F38" s="142"/>
      <c r="G38" s="142"/>
      <c r="H38" s="142"/>
      <c r="I38" s="142"/>
      <c r="J38" s="142"/>
    </row>
    <row r="39" spans="2:10">
      <c r="B39" s="142"/>
      <c r="C39" s="142"/>
      <c r="D39" s="142"/>
      <c r="E39" s="142"/>
      <c r="F39" s="142"/>
      <c r="G39" s="142"/>
      <c r="H39" s="142"/>
      <c r="I39" s="142"/>
      <c r="J39" s="142"/>
    </row>
  </sheetData>
  <mergeCells count="5">
    <mergeCell ref="B2:J2"/>
    <mergeCell ref="B4:J7"/>
    <mergeCell ref="B9:J15"/>
    <mergeCell ref="B17:J20"/>
    <mergeCell ref="B22:J30"/>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59999389629810485"/>
    <pageSetUpPr fitToPage="1"/>
  </sheetPr>
  <dimension ref="A1:J92"/>
  <sheetViews>
    <sheetView showGridLines="0" topLeftCell="A70" zoomScale="94" zoomScaleNormal="94" workbookViewId="0">
      <selection activeCell="D92" sqref="D92"/>
    </sheetView>
  </sheetViews>
  <sheetFormatPr defaultColWidth="10.42578125" defaultRowHeight="14.25"/>
  <cols>
    <col min="1" max="1" width="53.28515625" style="214" customWidth="1"/>
    <col min="2" max="2" width="15.42578125" style="215" customWidth="1"/>
    <col min="3" max="3" width="72.140625" style="194" customWidth="1"/>
    <col min="4" max="4" width="24.140625" style="215" customWidth="1"/>
    <col min="5" max="5" width="55.85546875" style="194" customWidth="1"/>
    <col min="6" max="6" width="4.7109375" style="194" customWidth="1"/>
    <col min="7" max="16384" width="10.42578125" style="194"/>
  </cols>
  <sheetData>
    <row r="1" spans="1:8" ht="80.099999999999994" customHeight="1">
      <c r="A1" s="192"/>
      <c r="B1" s="307" t="s">
        <v>26</v>
      </c>
      <c r="C1" s="307"/>
      <c r="D1" s="307"/>
      <c r="E1" s="192"/>
      <c r="F1" s="193"/>
      <c r="G1" s="193"/>
      <c r="H1" s="193"/>
    </row>
    <row r="2" spans="1:8" ht="54.75" customHeight="1">
      <c r="A2" s="195" t="s">
        <v>27</v>
      </c>
      <c r="B2" s="308" t="s">
        <v>28</v>
      </c>
      <c r="C2" s="309"/>
      <c r="D2" s="196" t="s">
        <v>29</v>
      </c>
      <c r="E2" s="197" t="s">
        <v>5</v>
      </c>
    </row>
    <row r="3" spans="1:8" ht="16.7" customHeight="1">
      <c r="A3" s="198"/>
      <c r="B3" s="199"/>
      <c r="C3" s="199"/>
      <c r="D3" s="200"/>
      <c r="E3" s="199"/>
    </row>
    <row r="4" spans="1:8" ht="54.75" customHeight="1">
      <c r="A4" s="195" t="s">
        <v>30</v>
      </c>
      <c r="B4" s="310" t="s">
        <v>31</v>
      </c>
      <c r="C4" s="311"/>
      <c r="D4" s="311"/>
      <c r="E4" s="311"/>
    </row>
    <row r="5" spans="1:8" ht="13.35" customHeight="1">
      <c r="A5" s="201"/>
      <c r="B5" s="202"/>
      <c r="D5" s="200"/>
      <c r="E5" s="200"/>
    </row>
    <row r="6" spans="1:8" ht="21" customHeight="1">
      <c r="A6" s="312" t="s">
        <v>32</v>
      </c>
      <c r="B6" s="303" t="s">
        <v>33</v>
      </c>
      <c r="C6" s="303"/>
      <c r="D6" s="303" t="s">
        <v>34</v>
      </c>
      <c r="E6" s="303"/>
    </row>
    <row r="7" spans="1:8" ht="115.5" customHeight="1">
      <c r="A7" s="312"/>
      <c r="B7" s="313" t="s">
        <v>35</v>
      </c>
      <c r="C7" s="314"/>
      <c r="D7" s="315" t="s">
        <v>36</v>
      </c>
      <c r="E7" s="315"/>
    </row>
    <row r="8" spans="1:8" ht="21" customHeight="1">
      <c r="A8" s="201"/>
      <c r="B8" s="202"/>
      <c r="D8" s="200"/>
      <c r="E8" s="200"/>
    </row>
    <row r="9" spans="1:8" ht="20.100000000000001" customHeight="1">
      <c r="A9" s="300" t="s">
        <v>37</v>
      </c>
      <c r="B9" s="300"/>
      <c r="C9" s="300"/>
      <c r="D9" s="300"/>
      <c r="E9" s="300"/>
    </row>
    <row r="10" spans="1:8" ht="20.100000000000001" customHeight="1">
      <c r="A10" s="203" t="s">
        <v>38</v>
      </c>
      <c r="B10" s="203" t="s">
        <v>39</v>
      </c>
      <c r="C10" s="203" t="s">
        <v>40</v>
      </c>
      <c r="D10" s="203" t="s">
        <v>41</v>
      </c>
      <c r="E10" s="203" t="s">
        <v>42</v>
      </c>
    </row>
    <row r="11" spans="1:8" s="207" customFormat="1" ht="118.5" customHeight="1">
      <c r="A11" s="304" t="s">
        <v>43</v>
      </c>
      <c r="B11" s="204">
        <v>1</v>
      </c>
      <c r="C11" s="205" t="s">
        <v>44</v>
      </c>
      <c r="D11" s="206">
        <v>1</v>
      </c>
      <c r="E11" s="205" t="s">
        <v>45</v>
      </c>
    </row>
    <row r="12" spans="1:8" s="207" customFormat="1" ht="113.25" customHeight="1">
      <c r="A12" s="305"/>
      <c r="B12" s="204">
        <v>2</v>
      </c>
      <c r="C12" s="205" t="s">
        <v>46</v>
      </c>
      <c r="D12" s="268">
        <v>2</v>
      </c>
      <c r="E12" s="269" t="s">
        <v>47</v>
      </c>
    </row>
    <row r="13" spans="1:8" s="207" customFormat="1" ht="113.25" customHeight="1">
      <c r="A13" s="306"/>
      <c r="B13" s="204"/>
      <c r="C13" s="205"/>
      <c r="D13" s="268">
        <v>3</v>
      </c>
      <c r="E13" s="270" t="s">
        <v>48</v>
      </c>
    </row>
    <row r="14" spans="1:8" ht="80.099999999999994" customHeight="1">
      <c r="A14" s="301" t="s">
        <v>49</v>
      </c>
      <c r="B14" s="208">
        <v>3</v>
      </c>
      <c r="C14" s="209" t="s">
        <v>50</v>
      </c>
      <c r="D14" s="208">
        <v>4</v>
      </c>
      <c r="E14" s="209" t="s">
        <v>51</v>
      </c>
    </row>
    <row r="15" spans="1:8" ht="80.099999999999994" customHeight="1">
      <c r="A15" s="301"/>
      <c r="B15" s="208">
        <v>4</v>
      </c>
      <c r="C15" s="209" t="s">
        <v>52</v>
      </c>
      <c r="D15" s="208"/>
      <c r="E15" s="209"/>
    </row>
    <row r="16" spans="1:8" ht="80.099999999999994" customHeight="1">
      <c r="A16" s="301"/>
      <c r="B16" s="208">
        <v>5</v>
      </c>
      <c r="C16" s="209" t="s">
        <v>53</v>
      </c>
      <c r="D16" s="208"/>
      <c r="E16" s="209"/>
    </row>
    <row r="17" spans="1:10" ht="80.099999999999994" customHeight="1">
      <c r="A17" s="302" t="s">
        <v>54</v>
      </c>
      <c r="B17" s="208">
        <v>6</v>
      </c>
      <c r="C17" s="209" t="s">
        <v>55</v>
      </c>
      <c r="D17" s="271">
        <v>5</v>
      </c>
      <c r="E17" s="269" t="s">
        <v>56</v>
      </c>
    </row>
    <row r="18" spans="1:10" ht="80.099999999999994" customHeight="1">
      <c r="A18" s="302"/>
      <c r="B18" s="208">
        <v>7</v>
      </c>
      <c r="C18" s="209" t="s">
        <v>57</v>
      </c>
      <c r="D18" s="271">
        <v>6</v>
      </c>
      <c r="E18" s="269" t="s">
        <v>58</v>
      </c>
    </row>
    <row r="19" spans="1:10" ht="80.099999999999994" customHeight="1">
      <c r="A19" s="302"/>
      <c r="B19" s="208">
        <v>8</v>
      </c>
      <c r="C19" s="209" t="s">
        <v>59</v>
      </c>
      <c r="D19" s="271">
        <v>7</v>
      </c>
      <c r="E19" s="270" t="s">
        <v>60</v>
      </c>
    </row>
    <row r="20" spans="1:10" ht="80.099999999999994" customHeight="1">
      <c r="A20" s="302"/>
      <c r="B20" s="208">
        <v>9</v>
      </c>
      <c r="C20" s="209" t="s">
        <v>61</v>
      </c>
      <c r="D20" s="271">
        <v>8</v>
      </c>
      <c r="E20" s="270" t="s">
        <v>62</v>
      </c>
    </row>
    <row r="21" spans="1:10" ht="80.099999999999994" customHeight="1">
      <c r="A21" s="302"/>
      <c r="B21" s="208">
        <v>10</v>
      </c>
      <c r="C21" s="209" t="s">
        <v>63</v>
      </c>
      <c r="D21" s="208"/>
      <c r="E21" s="205"/>
      <c r="J21" s="210"/>
    </row>
    <row r="22" spans="1:10" ht="80.099999999999994" customHeight="1">
      <c r="A22" s="302"/>
      <c r="B22" s="208">
        <v>11</v>
      </c>
      <c r="C22" s="209" t="s">
        <v>64</v>
      </c>
      <c r="D22" s="208"/>
      <c r="E22" s="209"/>
      <c r="J22" s="210"/>
    </row>
    <row r="23" spans="1:10" ht="80.099999999999994" customHeight="1">
      <c r="A23" s="302"/>
      <c r="B23" s="208">
        <v>12</v>
      </c>
      <c r="C23" s="209" t="s">
        <v>65</v>
      </c>
      <c r="D23" s="208"/>
      <c r="E23" s="209"/>
      <c r="J23" s="210"/>
    </row>
    <row r="24" spans="1:10" ht="80.099999999999994" customHeight="1">
      <c r="A24" s="302" t="s">
        <v>66</v>
      </c>
      <c r="B24" s="208">
        <v>13</v>
      </c>
      <c r="C24" s="205" t="s">
        <v>67</v>
      </c>
      <c r="D24" s="272">
        <v>9</v>
      </c>
      <c r="E24" s="269" t="s">
        <v>68</v>
      </c>
    </row>
    <row r="25" spans="1:10" ht="80.099999999999994" customHeight="1">
      <c r="A25" s="302"/>
      <c r="B25" s="208">
        <v>14</v>
      </c>
      <c r="C25" s="205" t="s">
        <v>69</v>
      </c>
      <c r="D25" s="272">
        <v>10</v>
      </c>
      <c r="E25" s="269" t="s">
        <v>70</v>
      </c>
    </row>
    <row r="26" spans="1:10" ht="80.099999999999994" customHeight="1">
      <c r="A26" s="302"/>
      <c r="B26" s="208">
        <v>15</v>
      </c>
      <c r="C26" s="205" t="s">
        <v>71</v>
      </c>
      <c r="D26" s="272">
        <v>11</v>
      </c>
      <c r="E26" s="269" t="s">
        <v>72</v>
      </c>
    </row>
    <row r="27" spans="1:10" ht="80.099999999999994" customHeight="1">
      <c r="A27" s="302"/>
      <c r="B27" s="208">
        <v>16</v>
      </c>
      <c r="C27" s="205" t="s">
        <v>73</v>
      </c>
      <c r="D27" s="272"/>
      <c r="E27" s="269"/>
    </row>
    <row r="28" spans="1:10" ht="174.6" customHeight="1">
      <c r="A28" s="316" t="s">
        <v>74</v>
      </c>
      <c r="B28" s="271">
        <v>17</v>
      </c>
      <c r="C28" s="269" t="s">
        <v>75</v>
      </c>
      <c r="D28" s="272">
        <v>13</v>
      </c>
      <c r="E28" s="269" t="s">
        <v>76</v>
      </c>
    </row>
    <row r="29" spans="1:10" ht="174.6" customHeight="1">
      <c r="A29" s="317"/>
      <c r="B29" s="271">
        <v>18</v>
      </c>
      <c r="C29" s="273" t="s">
        <v>77</v>
      </c>
      <c r="D29" s="272"/>
      <c r="E29" s="274"/>
    </row>
    <row r="30" spans="1:10" ht="48.75" customHeight="1">
      <c r="A30" s="316" t="s">
        <v>78</v>
      </c>
      <c r="B30" s="271">
        <v>19</v>
      </c>
      <c r="C30" s="273" t="s">
        <v>79</v>
      </c>
      <c r="D30" s="271">
        <v>14</v>
      </c>
      <c r="E30" s="275" t="s">
        <v>80</v>
      </c>
    </row>
    <row r="31" spans="1:10" ht="87" customHeight="1">
      <c r="A31" s="318"/>
      <c r="B31" s="271">
        <v>20</v>
      </c>
      <c r="C31" s="275" t="s">
        <v>81</v>
      </c>
      <c r="D31" s="271">
        <v>15</v>
      </c>
      <c r="E31" s="275" t="s">
        <v>82</v>
      </c>
    </row>
    <row r="32" spans="1:10" ht="87" customHeight="1">
      <c r="A32" s="317"/>
      <c r="B32" s="271">
        <v>21</v>
      </c>
      <c r="C32" s="275" t="s">
        <v>83</v>
      </c>
      <c r="D32" s="271"/>
      <c r="E32" s="274"/>
    </row>
    <row r="33" spans="1:5" ht="20.100000000000001" customHeight="1">
      <c r="A33" s="300" t="s">
        <v>84</v>
      </c>
      <c r="B33" s="300"/>
      <c r="C33" s="300"/>
      <c r="D33" s="300"/>
      <c r="E33" s="300"/>
    </row>
    <row r="34" spans="1:5" ht="20.100000000000001" customHeight="1">
      <c r="A34" s="203" t="s">
        <v>38</v>
      </c>
      <c r="B34" s="203" t="s">
        <v>39</v>
      </c>
      <c r="C34" s="203" t="s">
        <v>85</v>
      </c>
      <c r="D34" s="203" t="s">
        <v>41</v>
      </c>
      <c r="E34" s="203" t="s">
        <v>86</v>
      </c>
    </row>
    <row r="35" spans="1:5" ht="98.45" customHeight="1">
      <c r="A35" s="316" t="s">
        <v>87</v>
      </c>
      <c r="B35" s="272">
        <v>1</v>
      </c>
      <c r="C35" s="269" t="s">
        <v>88</v>
      </c>
      <c r="D35" s="272">
        <v>1</v>
      </c>
      <c r="E35" s="269" t="s">
        <v>89</v>
      </c>
    </row>
    <row r="36" spans="1:5" ht="81" customHeight="1">
      <c r="A36" s="318"/>
      <c r="B36" s="272">
        <v>2</v>
      </c>
      <c r="C36" s="269" t="s">
        <v>90</v>
      </c>
      <c r="D36" s="272">
        <v>2</v>
      </c>
      <c r="E36" s="269" t="s">
        <v>91</v>
      </c>
    </row>
    <row r="37" spans="1:5" ht="92.1" customHeight="1">
      <c r="A37" s="318"/>
      <c r="B37" s="272"/>
      <c r="C37" s="269"/>
      <c r="D37" s="272">
        <v>3</v>
      </c>
      <c r="E37" s="269" t="s">
        <v>92</v>
      </c>
    </row>
    <row r="38" spans="1:5" ht="68.25" customHeight="1">
      <c r="A38" s="318"/>
      <c r="B38" s="272"/>
      <c r="C38" s="269"/>
      <c r="D38" s="272">
        <v>4</v>
      </c>
      <c r="E38" s="269" t="s">
        <v>93</v>
      </c>
    </row>
    <row r="39" spans="1:5" ht="68.25" customHeight="1">
      <c r="A39" s="318"/>
      <c r="B39" s="272"/>
      <c r="C39" s="276"/>
      <c r="D39" s="272">
        <v>5</v>
      </c>
      <c r="E39" s="269" t="s">
        <v>94</v>
      </c>
    </row>
    <row r="40" spans="1:5" ht="41.45" customHeight="1">
      <c r="A40" s="318"/>
      <c r="B40" s="272"/>
      <c r="C40" s="275"/>
      <c r="D40" s="272">
        <v>6</v>
      </c>
      <c r="E40" s="269" t="s">
        <v>95</v>
      </c>
    </row>
    <row r="41" spans="1:5" ht="49.5" customHeight="1">
      <c r="A41" s="318"/>
      <c r="B41" s="272"/>
      <c r="C41" s="275"/>
      <c r="D41" s="272">
        <v>7</v>
      </c>
      <c r="E41" s="275" t="s">
        <v>96</v>
      </c>
    </row>
    <row r="42" spans="1:5" ht="49.5" customHeight="1">
      <c r="A42" s="317"/>
      <c r="B42" s="272"/>
      <c r="C42" s="275"/>
      <c r="D42" s="272">
        <v>8</v>
      </c>
      <c r="E42" s="273" t="s">
        <v>97</v>
      </c>
    </row>
    <row r="43" spans="1:5" ht="49.5" customHeight="1">
      <c r="A43" s="302" t="s">
        <v>98</v>
      </c>
      <c r="B43" s="272">
        <v>3</v>
      </c>
      <c r="C43" s="275" t="s">
        <v>99</v>
      </c>
      <c r="D43" s="272">
        <v>9</v>
      </c>
      <c r="E43" s="275" t="s">
        <v>100</v>
      </c>
    </row>
    <row r="44" spans="1:5" ht="49.5" customHeight="1">
      <c r="A44" s="302"/>
      <c r="B44" s="272">
        <v>4</v>
      </c>
      <c r="C44" s="275" t="s">
        <v>101</v>
      </c>
      <c r="D44" s="272">
        <v>10</v>
      </c>
      <c r="E44" s="275" t="s">
        <v>102</v>
      </c>
    </row>
    <row r="45" spans="1:5" s="211" customFormat="1" ht="68.25" customHeight="1">
      <c r="A45" s="302"/>
      <c r="B45" s="272"/>
      <c r="C45" s="275"/>
      <c r="D45" s="272">
        <v>11</v>
      </c>
      <c r="E45" s="273" t="s">
        <v>103</v>
      </c>
    </row>
    <row r="46" spans="1:5" s="211" customFormat="1" ht="78.75" customHeight="1">
      <c r="A46" s="302"/>
      <c r="B46" s="272"/>
      <c r="C46" s="277"/>
      <c r="D46" s="272">
        <v>12</v>
      </c>
      <c r="E46" s="275" t="s">
        <v>104</v>
      </c>
    </row>
    <row r="47" spans="1:5" s="211" customFormat="1" ht="50.25">
      <c r="A47" s="316" t="s">
        <v>105</v>
      </c>
      <c r="B47" s="272">
        <v>4</v>
      </c>
      <c r="C47" s="269" t="s">
        <v>106</v>
      </c>
      <c r="D47" s="272">
        <v>13</v>
      </c>
      <c r="E47" s="278" t="s">
        <v>107</v>
      </c>
    </row>
    <row r="48" spans="1:5" s="211" customFormat="1" ht="55.5" customHeight="1">
      <c r="A48" s="318"/>
      <c r="B48" s="272">
        <v>5</v>
      </c>
      <c r="C48" s="269" t="s">
        <v>108</v>
      </c>
      <c r="D48" s="272"/>
      <c r="E48" s="269"/>
    </row>
    <row r="49" spans="1:5" s="211" customFormat="1" ht="50.25">
      <c r="A49" s="318"/>
      <c r="B49" s="272">
        <v>6</v>
      </c>
      <c r="C49" s="269" t="s">
        <v>109</v>
      </c>
      <c r="D49" s="272">
        <v>14</v>
      </c>
      <c r="E49" s="269" t="s">
        <v>110</v>
      </c>
    </row>
    <row r="50" spans="1:5" s="211" customFormat="1" ht="61.5" customHeight="1">
      <c r="A50" s="318"/>
      <c r="B50" s="272">
        <v>7</v>
      </c>
      <c r="C50" s="270" t="s">
        <v>111</v>
      </c>
      <c r="D50" s="272">
        <v>15</v>
      </c>
      <c r="E50" s="269" t="s">
        <v>112</v>
      </c>
    </row>
    <row r="51" spans="1:5" ht="71.25" customHeight="1">
      <c r="A51" s="318"/>
      <c r="B51" s="272">
        <v>8</v>
      </c>
      <c r="C51" s="278" t="s">
        <v>113</v>
      </c>
      <c r="D51" s="272">
        <v>16</v>
      </c>
      <c r="E51" s="278" t="s">
        <v>114</v>
      </c>
    </row>
    <row r="52" spans="1:5" ht="105" customHeight="1">
      <c r="A52" s="318"/>
      <c r="B52" s="272">
        <v>9</v>
      </c>
      <c r="C52" s="279" t="s">
        <v>115</v>
      </c>
      <c r="D52" s="272">
        <v>17</v>
      </c>
      <c r="E52" s="278" t="s">
        <v>116</v>
      </c>
    </row>
    <row r="53" spans="1:5" ht="105" customHeight="1">
      <c r="A53" s="318"/>
      <c r="B53" s="272">
        <v>10</v>
      </c>
      <c r="C53" s="279" t="s">
        <v>117</v>
      </c>
      <c r="D53" s="272"/>
      <c r="E53" s="278"/>
    </row>
    <row r="54" spans="1:5" ht="105" customHeight="1">
      <c r="A54" s="318"/>
      <c r="B54" s="280">
        <v>11</v>
      </c>
      <c r="C54" s="279" t="s">
        <v>118</v>
      </c>
      <c r="D54" s="272">
        <v>18</v>
      </c>
      <c r="E54" s="279" t="s">
        <v>119</v>
      </c>
    </row>
    <row r="55" spans="1:5" ht="105" customHeight="1">
      <c r="A55" s="317"/>
      <c r="B55" s="280">
        <v>12</v>
      </c>
      <c r="C55" s="279" t="s">
        <v>120</v>
      </c>
      <c r="D55" s="272"/>
      <c r="E55" s="279"/>
    </row>
    <row r="56" spans="1:5" ht="75.599999999999994" customHeight="1">
      <c r="A56" s="316" t="s">
        <v>121</v>
      </c>
      <c r="B56" s="272">
        <v>12</v>
      </c>
      <c r="C56" s="278" t="s">
        <v>122</v>
      </c>
      <c r="D56" s="272">
        <v>19</v>
      </c>
      <c r="E56" s="278" t="s">
        <v>123</v>
      </c>
    </row>
    <row r="57" spans="1:5" ht="62.45" customHeight="1">
      <c r="A57" s="318"/>
      <c r="B57" s="272">
        <v>13</v>
      </c>
      <c r="C57" s="269" t="s">
        <v>124</v>
      </c>
      <c r="D57" s="268">
        <v>20</v>
      </c>
      <c r="E57" s="269" t="s">
        <v>125</v>
      </c>
    </row>
    <row r="58" spans="1:5" ht="33.75">
      <c r="A58" s="318"/>
      <c r="B58" s="272">
        <v>14</v>
      </c>
      <c r="C58" s="269" t="s">
        <v>126</v>
      </c>
      <c r="D58" s="268">
        <v>21</v>
      </c>
      <c r="E58" s="269" t="s">
        <v>127</v>
      </c>
    </row>
    <row r="59" spans="1:5" ht="16.5">
      <c r="A59" s="318"/>
      <c r="B59" s="272"/>
      <c r="C59" s="269"/>
      <c r="D59" s="268">
        <v>22</v>
      </c>
      <c r="E59" s="269" t="s">
        <v>128</v>
      </c>
    </row>
    <row r="60" spans="1:5" ht="33.75">
      <c r="A60" s="317"/>
      <c r="B60" s="272"/>
      <c r="C60" s="269"/>
      <c r="D60" s="268">
        <v>23</v>
      </c>
      <c r="E60" s="270" t="s">
        <v>129</v>
      </c>
    </row>
    <row r="61" spans="1:5" ht="50.25">
      <c r="A61" s="302" t="s">
        <v>130</v>
      </c>
      <c r="B61" s="204">
        <v>13</v>
      </c>
      <c r="C61" s="205" t="s">
        <v>131</v>
      </c>
      <c r="D61" s="206">
        <v>20</v>
      </c>
      <c r="E61" s="212" t="s">
        <v>132</v>
      </c>
    </row>
    <row r="62" spans="1:5" ht="28.5">
      <c r="A62" s="302"/>
      <c r="B62" s="204">
        <v>14</v>
      </c>
      <c r="C62" s="205" t="s">
        <v>133</v>
      </c>
      <c r="D62" s="206">
        <v>21</v>
      </c>
      <c r="E62" s="212" t="s">
        <v>134</v>
      </c>
    </row>
    <row r="63" spans="1:5" ht="71.25">
      <c r="A63" s="302"/>
      <c r="B63" s="204">
        <v>15</v>
      </c>
      <c r="C63" s="205" t="s">
        <v>135</v>
      </c>
      <c r="D63" s="206"/>
      <c r="E63" s="212"/>
    </row>
    <row r="64" spans="1:5" ht="28.5">
      <c r="A64" s="302"/>
      <c r="B64" s="204">
        <v>16</v>
      </c>
      <c r="C64" s="205" t="s">
        <v>136</v>
      </c>
      <c r="D64" s="206"/>
      <c r="E64" s="212"/>
    </row>
    <row r="65" spans="1:5">
      <c r="A65" s="302"/>
      <c r="B65" s="204">
        <v>17</v>
      </c>
      <c r="C65" s="205" t="s">
        <v>137</v>
      </c>
      <c r="D65" s="206"/>
      <c r="E65" s="212"/>
    </row>
    <row r="66" spans="1:5" ht="28.5">
      <c r="A66" s="302"/>
      <c r="B66" s="204">
        <v>18</v>
      </c>
      <c r="C66" s="205" t="s">
        <v>138</v>
      </c>
      <c r="D66" s="206"/>
      <c r="E66" s="212"/>
    </row>
    <row r="67" spans="1:5" ht="44.25" customHeight="1">
      <c r="A67" s="302"/>
      <c r="B67" s="204">
        <v>19</v>
      </c>
      <c r="C67" s="205" t="s">
        <v>139</v>
      </c>
      <c r="D67" s="206"/>
      <c r="E67" s="212"/>
    </row>
    <row r="68" spans="1:5" ht="28.5">
      <c r="A68" s="302"/>
      <c r="B68" s="204">
        <v>20</v>
      </c>
      <c r="C68" s="205" t="s">
        <v>140</v>
      </c>
      <c r="D68" s="206"/>
      <c r="E68" s="212"/>
    </row>
    <row r="69" spans="1:5" ht="28.5">
      <c r="A69" s="302"/>
      <c r="B69" s="204">
        <v>21</v>
      </c>
      <c r="C69" s="205" t="s">
        <v>141</v>
      </c>
      <c r="D69" s="206"/>
      <c r="E69" s="212"/>
    </row>
    <row r="70" spans="1:5" ht="50.25" customHeight="1">
      <c r="A70" s="302"/>
      <c r="B70" s="204">
        <v>22</v>
      </c>
      <c r="C70" s="205" t="s">
        <v>142</v>
      </c>
      <c r="D70" s="206"/>
      <c r="E70" s="213"/>
    </row>
    <row r="71" spans="1:5" ht="50.25">
      <c r="A71" s="302" t="s">
        <v>143</v>
      </c>
      <c r="B71" s="272">
        <v>25</v>
      </c>
      <c r="C71" s="269" t="s">
        <v>144</v>
      </c>
      <c r="D71" s="268">
        <v>26</v>
      </c>
      <c r="E71" s="278" t="s">
        <v>145</v>
      </c>
    </row>
    <row r="72" spans="1:5" ht="50.25">
      <c r="A72" s="302"/>
      <c r="B72" s="272">
        <v>26</v>
      </c>
      <c r="C72" s="269" t="s">
        <v>146</v>
      </c>
      <c r="D72" s="268">
        <v>27</v>
      </c>
      <c r="E72" s="269" t="s">
        <v>147</v>
      </c>
    </row>
    <row r="73" spans="1:5" ht="39.75" customHeight="1">
      <c r="A73" s="302"/>
      <c r="B73" s="272">
        <v>27</v>
      </c>
      <c r="C73" s="269" t="s">
        <v>148</v>
      </c>
      <c r="D73" s="268">
        <v>28</v>
      </c>
      <c r="E73" s="269" t="s">
        <v>149</v>
      </c>
    </row>
    <row r="74" spans="1:5" ht="50.25">
      <c r="A74" s="316" t="s">
        <v>150</v>
      </c>
      <c r="B74" s="272">
        <v>28</v>
      </c>
      <c r="C74" s="269" t="s">
        <v>151</v>
      </c>
      <c r="D74" s="268">
        <v>29</v>
      </c>
      <c r="E74" s="269" t="s">
        <v>152</v>
      </c>
    </row>
    <row r="75" spans="1:5" ht="45" customHeight="1">
      <c r="A75" s="317"/>
      <c r="B75" s="272"/>
      <c r="C75" s="269"/>
      <c r="D75" s="268">
        <v>30</v>
      </c>
      <c r="E75" s="269" t="s">
        <v>153</v>
      </c>
    </row>
    <row r="76" spans="1:5" ht="77.099999999999994" customHeight="1">
      <c r="A76" s="302" t="s">
        <v>154</v>
      </c>
      <c r="B76" s="272">
        <v>29</v>
      </c>
      <c r="C76" s="269" t="s">
        <v>155</v>
      </c>
      <c r="D76" s="268">
        <v>31</v>
      </c>
      <c r="E76" s="269" t="s">
        <v>156</v>
      </c>
    </row>
    <row r="77" spans="1:5" ht="45" customHeight="1">
      <c r="A77" s="302"/>
      <c r="B77" s="272"/>
      <c r="C77" s="269"/>
      <c r="D77" s="268">
        <v>32</v>
      </c>
      <c r="E77" s="269" t="s">
        <v>157</v>
      </c>
    </row>
    <row r="78" spans="1:5" ht="50.1" customHeight="1">
      <c r="A78" s="316" t="s">
        <v>158</v>
      </c>
      <c r="B78" s="272">
        <v>30</v>
      </c>
      <c r="C78" s="278" t="s">
        <v>159</v>
      </c>
      <c r="D78" s="268">
        <v>33</v>
      </c>
      <c r="E78" s="278" t="s">
        <v>160</v>
      </c>
    </row>
    <row r="79" spans="1:5" ht="50.1" customHeight="1">
      <c r="A79" s="318"/>
      <c r="B79" s="272">
        <v>31</v>
      </c>
      <c r="C79" s="278" t="s">
        <v>161</v>
      </c>
      <c r="D79" s="268">
        <v>34</v>
      </c>
      <c r="E79" s="278" t="s">
        <v>162</v>
      </c>
    </row>
    <row r="80" spans="1:5" ht="50.1" customHeight="1">
      <c r="A80" s="318"/>
      <c r="B80" s="272"/>
      <c r="C80" s="276"/>
      <c r="D80" s="268">
        <v>35</v>
      </c>
      <c r="E80" s="278" t="s">
        <v>163</v>
      </c>
    </row>
    <row r="81" spans="1:10" ht="50.1" customHeight="1">
      <c r="A81" s="318"/>
      <c r="B81" s="272"/>
      <c r="C81" s="281"/>
      <c r="D81" s="268">
        <v>36</v>
      </c>
      <c r="E81" s="278" t="s">
        <v>164</v>
      </c>
    </row>
    <row r="82" spans="1:10" ht="50.1" customHeight="1">
      <c r="A82" s="318"/>
      <c r="B82" s="272"/>
      <c r="C82" s="278"/>
      <c r="D82" s="268">
        <v>37</v>
      </c>
      <c r="E82" s="278" t="s">
        <v>165</v>
      </c>
    </row>
    <row r="83" spans="1:10" ht="50.1" customHeight="1">
      <c r="A83" s="318"/>
      <c r="B83" s="272"/>
      <c r="C83" s="278"/>
      <c r="D83" s="268">
        <v>38</v>
      </c>
      <c r="E83" s="278" t="s">
        <v>166</v>
      </c>
    </row>
    <row r="84" spans="1:10" ht="50.1" customHeight="1">
      <c r="A84" s="318"/>
      <c r="B84" s="272"/>
      <c r="C84" s="278"/>
      <c r="D84" s="268">
        <v>39</v>
      </c>
      <c r="E84" s="281" t="s">
        <v>167</v>
      </c>
    </row>
    <row r="85" spans="1:10" ht="39.950000000000003" customHeight="1">
      <c r="A85" s="318"/>
      <c r="B85" s="272"/>
      <c r="C85" s="268"/>
      <c r="D85" s="268">
        <v>40</v>
      </c>
      <c r="E85" s="278" t="s">
        <v>168</v>
      </c>
    </row>
    <row r="86" spans="1:10" ht="39.950000000000003" customHeight="1">
      <c r="A86" s="317"/>
      <c r="B86" s="272"/>
      <c r="C86" s="268"/>
      <c r="D86" s="268">
        <v>41</v>
      </c>
      <c r="E86" s="278" t="s">
        <v>169</v>
      </c>
    </row>
    <row r="87" spans="1:10" ht="39.950000000000003" customHeight="1">
      <c r="A87" s="319" t="s">
        <v>170</v>
      </c>
      <c r="B87" s="272">
        <v>32</v>
      </c>
      <c r="C87" s="269" t="s">
        <v>171</v>
      </c>
      <c r="D87" s="268">
        <v>42</v>
      </c>
      <c r="E87" s="269" t="s">
        <v>172</v>
      </c>
    </row>
    <row r="88" spans="1:10" ht="72" customHeight="1">
      <c r="A88" s="320"/>
      <c r="B88" s="272"/>
      <c r="C88" s="269"/>
      <c r="D88" s="268">
        <v>43</v>
      </c>
      <c r="E88" s="269" t="s">
        <v>173</v>
      </c>
    </row>
    <row r="89" spans="1:10" ht="72" customHeight="1">
      <c r="A89" s="320"/>
      <c r="B89" s="272">
        <v>33</v>
      </c>
      <c r="C89" s="269" t="s">
        <v>174</v>
      </c>
      <c r="D89" s="268">
        <v>44</v>
      </c>
      <c r="E89" s="269" t="s">
        <v>175</v>
      </c>
    </row>
    <row r="90" spans="1:10" ht="72" customHeight="1">
      <c r="A90" s="320"/>
      <c r="B90" s="272">
        <v>34</v>
      </c>
      <c r="C90" s="269" t="s">
        <v>176</v>
      </c>
      <c r="D90" s="268">
        <v>45</v>
      </c>
      <c r="E90" s="269" t="s">
        <v>177</v>
      </c>
      <c r="J90" s="194" t="s">
        <v>36</v>
      </c>
    </row>
    <row r="91" spans="1:10" ht="72" customHeight="1">
      <c r="A91" s="320"/>
      <c r="B91" s="282">
        <v>35</v>
      </c>
      <c r="C91" s="283" t="s">
        <v>178</v>
      </c>
      <c r="D91" s="268">
        <v>46</v>
      </c>
      <c r="E91" s="283" t="s">
        <v>179</v>
      </c>
    </row>
    <row r="92" spans="1:10" ht="72" customHeight="1">
      <c r="A92" s="320"/>
      <c r="D92" s="215">
        <v>47</v>
      </c>
      <c r="E92" s="284" t="s">
        <v>180</v>
      </c>
    </row>
  </sheetData>
  <mergeCells count="26">
    <mergeCell ref="A47:A55"/>
    <mergeCell ref="A56:A60"/>
    <mergeCell ref="A78:A86"/>
    <mergeCell ref="A87:A92"/>
    <mergeCell ref="A76:A77"/>
    <mergeCell ref="A61:A70"/>
    <mergeCell ref="A71:A73"/>
    <mergeCell ref="A74:A75"/>
    <mergeCell ref="A24:A27"/>
    <mergeCell ref="A33:E33"/>
    <mergeCell ref="A43:A46"/>
    <mergeCell ref="A28:A29"/>
    <mergeCell ref="A30:A32"/>
    <mergeCell ref="A35:A42"/>
    <mergeCell ref="B1:D1"/>
    <mergeCell ref="B2:C2"/>
    <mergeCell ref="B4:E4"/>
    <mergeCell ref="A6:A7"/>
    <mergeCell ref="D6:E6"/>
    <mergeCell ref="B7:C7"/>
    <mergeCell ref="D7:E7"/>
    <mergeCell ref="A9:E9"/>
    <mergeCell ref="A14:A16"/>
    <mergeCell ref="A17:A23"/>
    <mergeCell ref="B6:C6"/>
    <mergeCell ref="A11:A13"/>
  </mergeCells>
  <printOptions horizontalCentered="1"/>
  <pageMargins left="0.70866141732283472" right="0.70866141732283472" top="0.74803149606299213" bottom="0.74803149606299213" header="0.31496062992125984" footer="0.31496062992125984"/>
  <pageSetup scale="64"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2060"/>
    <pageSetUpPr fitToPage="1"/>
  </sheetPr>
  <dimension ref="A1:F13"/>
  <sheetViews>
    <sheetView showGridLines="0" topLeftCell="A4" zoomScale="85" zoomScaleNormal="85" workbookViewId="0">
      <selection activeCell="P9" sqref="P9"/>
    </sheetView>
  </sheetViews>
  <sheetFormatPr defaultColWidth="10.42578125" defaultRowHeight="15"/>
  <cols>
    <col min="1" max="1" width="60.85546875" style="231" customWidth="1"/>
    <col min="2" max="2" width="15.85546875" style="232" customWidth="1"/>
    <col min="3" max="5" width="15.85546875" style="233" customWidth="1"/>
    <col min="6" max="6" width="40.85546875" style="231" customWidth="1"/>
    <col min="7" max="7" width="2.7109375" style="217" customWidth="1"/>
    <col min="8" max="16384" width="10.42578125" style="217"/>
  </cols>
  <sheetData>
    <row r="1" spans="1:6" ht="80.099999999999994" customHeight="1">
      <c r="A1" s="216"/>
      <c r="B1" s="322" t="s">
        <v>181</v>
      </c>
      <c r="C1" s="322"/>
      <c r="D1" s="322"/>
      <c r="E1" s="322"/>
      <c r="F1" s="216"/>
    </row>
    <row r="2" spans="1:6">
      <c r="A2" s="321" t="s">
        <v>182</v>
      </c>
      <c r="B2" s="321"/>
      <c r="C2" s="321"/>
      <c r="D2" s="321"/>
      <c r="E2" s="321"/>
      <c r="F2" s="321"/>
    </row>
    <row r="3" spans="1:6" ht="28.5" customHeight="1">
      <c r="A3" s="323" t="s">
        <v>183</v>
      </c>
      <c r="B3" s="324" t="s">
        <v>184</v>
      </c>
      <c r="C3" s="324"/>
      <c r="D3" s="324"/>
      <c r="E3" s="324"/>
      <c r="F3" s="218" t="s">
        <v>185</v>
      </c>
    </row>
    <row r="4" spans="1:6" ht="46.5" customHeight="1">
      <c r="A4" s="323"/>
      <c r="B4" s="219" t="s">
        <v>186</v>
      </c>
      <c r="C4" s="219" t="s">
        <v>187</v>
      </c>
      <c r="D4" s="219" t="s">
        <v>188</v>
      </c>
      <c r="E4" s="219" t="s">
        <v>189</v>
      </c>
      <c r="F4" s="220"/>
    </row>
    <row r="5" spans="1:6" ht="65.099999999999994" customHeight="1">
      <c r="A5" s="221" t="s">
        <v>190</v>
      </c>
      <c r="B5" s="222"/>
      <c r="C5" s="223"/>
      <c r="D5" s="223">
        <v>8.9</v>
      </c>
      <c r="E5" s="223">
        <v>13.16</v>
      </c>
      <c r="F5" s="224" t="s">
        <v>191</v>
      </c>
    </row>
    <row r="6" spans="1:6" ht="65.099999999999994" customHeight="1">
      <c r="A6" s="225" t="s">
        <v>192</v>
      </c>
      <c r="B6" s="222"/>
      <c r="C6" s="223"/>
      <c r="D6" s="223">
        <v>11</v>
      </c>
      <c r="E6" s="223" t="s">
        <v>193</v>
      </c>
      <c r="F6" s="224" t="s">
        <v>191</v>
      </c>
    </row>
    <row r="7" spans="1:6" ht="65.099999999999994" customHeight="1">
      <c r="A7" s="225" t="s">
        <v>194</v>
      </c>
      <c r="B7" s="226"/>
      <c r="C7" s="227"/>
      <c r="D7" s="227">
        <v>1</v>
      </c>
      <c r="E7" s="227" t="s">
        <v>195</v>
      </c>
      <c r="F7" s="224" t="s">
        <v>191</v>
      </c>
    </row>
    <row r="8" spans="1:6" ht="65.099999999999994" customHeight="1">
      <c r="A8" s="228" t="s">
        <v>196</v>
      </c>
      <c r="B8" s="226">
        <v>16</v>
      </c>
      <c r="C8" s="227">
        <v>3.4</v>
      </c>
      <c r="D8" s="227" t="s">
        <v>197</v>
      </c>
      <c r="E8" s="227" t="s">
        <v>198</v>
      </c>
      <c r="F8" s="224" t="s">
        <v>191</v>
      </c>
    </row>
    <row r="9" spans="1:6" ht="78.95" customHeight="1">
      <c r="A9" s="228" t="s">
        <v>199</v>
      </c>
      <c r="B9" s="226" t="s">
        <v>200</v>
      </c>
      <c r="C9" s="226">
        <v>7</v>
      </c>
      <c r="D9" s="223" t="s">
        <v>201</v>
      </c>
      <c r="E9" s="223" t="s">
        <v>202</v>
      </c>
      <c r="F9" s="224" t="s">
        <v>191</v>
      </c>
    </row>
    <row r="10" spans="1:6" ht="65.099999999999994" customHeight="1">
      <c r="A10" s="225" t="s">
        <v>203</v>
      </c>
      <c r="B10" s="222"/>
      <c r="C10" s="223"/>
      <c r="D10" s="223" t="s">
        <v>204</v>
      </c>
      <c r="E10" s="223">
        <v>28</v>
      </c>
      <c r="F10" s="224" t="s">
        <v>191</v>
      </c>
    </row>
    <row r="11" spans="1:6" ht="65.099999999999994" customHeight="1">
      <c r="A11" s="229" t="s">
        <v>205</v>
      </c>
      <c r="B11" s="226"/>
      <c r="C11" s="227"/>
      <c r="D11" s="227" t="s">
        <v>206</v>
      </c>
      <c r="E11" s="227">
        <v>20.21</v>
      </c>
      <c r="F11" s="230" t="s">
        <v>191</v>
      </c>
    </row>
    <row r="12" spans="1:6" ht="65.099999999999994" customHeight="1">
      <c r="A12" s="229" t="s">
        <v>207</v>
      </c>
      <c r="B12" s="226"/>
      <c r="C12" s="227"/>
      <c r="D12" s="223" t="s">
        <v>208</v>
      </c>
      <c r="E12" s="227" t="s">
        <v>209</v>
      </c>
      <c r="F12" s="230" t="s">
        <v>191</v>
      </c>
    </row>
    <row r="13" spans="1:6" ht="65.099999999999994" customHeight="1">
      <c r="A13" s="229" t="s">
        <v>210</v>
      </c>
      <c r="B13" s="226">
        <v>2.17</v>
      </c>
      <c r="C13" s="227">
        <v>8</v>
      </c>
      <c r="D13" s="227">
        <v>1</v>
      </c>
      <c r="E13" s="227" t="s">
        <v>211</v>
      </c>
      <c r="F13" s="230" t="s">
        <v>212</v>
      </c>
    </row>
  </sheetData>
  <mergeCells count="4">
    <mergeCell ref="A2:F2"/>
    <mergeCell ref="B1:E1"/>
    <mergeCell ref="A3:A4"/>
    <mergeCell ref="B3:E3"/>
  </mergeCells>
  <dataValidations count="2">
    <dataValidation allowBlank="1" showInputMessage="1" showErrorMessage="1" prompt="Escribir&quot; Plan de Acción &quot;si se va a documentar en este Plan de Acción o   escribir en el &quot;Plan o  acciones de  riesgos&quot;   si la debilidad o la amenaza ya están documentadas en riesgos o se van a documentar alli" sqref="J4 F3" xr:uid="{00000000-0002-0000-0300-000000000000}"/>
    <dataValidation allowBlank="1" showInputMessage="1" showErrorMessage="1" prompt="Proponer y escribir en una frase la estrategia para gestionar la debilidad, la oportunidad, la amenaza o la fortaleza.Usar verbo de acción en infinitivo._x000a_" sqref="G1 A3" xr:uid="{00000000-0002-0000-0300-000001000000}"/>
  </dataValidations>
  <printOptions horizontalCentered="1"/>
  <pageMargins left="0.70866141732283472" right="0.70866141732283472" top="0.74803149606299213" bottom="0.74803149606299213" header="0.31496062992125984" footer="0.31496062992125984"/>
  <pageSetup scale="59"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39997558519241921"/>
    <pageSetUpPr fitToPage="1"/>
  </sheetPr>
  <dimension ref="B1:I57"/>
  <sheetViews>
    <sheetView showGridLines="0" topLeftCell="A7" zoomScaleNormal="100" workbookViewId="0">
      <selection activeCell="B52" sqref="B52:G52"/>
    </sheetView>
  </sheetViews>
  <sheetFormatPr defaultColWidth="11.42578125" defaultRowHeight="12"/>
  <cols>
    <col min="1" max="1" width="2.7109375" style="151" customWidth="1"/>
    <col min="2" max="2" width="24.7109375" style="151" customWidth="1"/>
    <col min="3" max="3" width="11.28515625" style="152" customWidth="1"/>
    <col min="4" max="4" width="19.28515625" style="152" customWidth="1"/>
    <col min="5" max="5" width="13.5703125" style="151" customWidth="1"/>
    <col min="6" max="6" width="24.7109375" style="151" customWidth="1"/>
    <col min="7" max="7" width="79.140625" style="151" customWidth="1"/>
    <col min="8" max="8" width="11.42578125" style="151"/>
    <col min="9" max="9" width="32" style="151" customWidth="1"/>
    <col min="10" max="16384" width="11.42578125" style="151"/>
  </cols>
  <sheetData>
    <row r="1" spans="2:9" ht="12.75" thickBot="1"/>
    <row r="2" spans="2:9">
      <c r="B2" s="359" t="s">
        <v>213</v>
      </c>
      <c r="C2" s="360"/>
      <c r="D2" s="360"/>
      <c r="E2" s="360"/>
      <c r="F2" s="360"/>
      <c r="G2" s="361"/>
    </row>
    <row r="3" spans="2:9">
      <c r="B3" s="362" t="s">
        <v>214</v>
      </c>
      <c r="C3" s="363"/>
      <c r="D3" s="364"/>
      <c r="E3" s="364"/>
      <c r="F3" s="364"/>
      <c r="G3" s="365"/>
    </row>
    <row r="4" spans="2:9" ht="48.75" customHeight="1">
      <c r="B4" s="366" t="s">
        <v>215</v>
      </c>
      <c r="C4" s="367"/>
      <c r="D4" s="367"/>
      <c r="E4" s="367"/>
      <c r="F4" s="367"/>
      <c r="G4" s="368"/>
    </row>
    <row r="5" spans="2:9">
      <c r="B5" s="153"/>
      <c r="C5" s="168"/>
      <c r="D5" s="169"/>
      <c r="E5" s="170"/>
      <c r="F5" s="170"/>
      <c r="G5" s="171"/>
    </row>
    <row r="6" spans="2:9" ht="16.5" customHeight="1">
      <c r="B6" s="369" t="s">
        <v>216</v>
      </c>
      <c r="C6" s="370"/>
      <c r="D6" s="370"/>
      <c r="E6" s="370"/>
      <c r="F6" s="370"/>
      <c r="G6" s="371"/>
    </row>
    <row r="7" spans="2:9" ht="76.5" customHeight="1">
      <c r="B7" s="369"/>
      <c r="C7" s="370"/>
      <c r="D7" s="370"/>
      <c r="E7" s="370"/>
      <c r="F7" s="370"/>
      <c r="G7" s="371"/>
    </row>
    <row r="8" spans="2:9" ht="12.75" thickBot="1">
      <c r="B8" s="154"/>
      <c r="C8" s="155"/>
      <c r="D8" s="155"/>
      <c r="E8" s="156"/>
      <c r="F8" s="157"/>
      <c r="G8" s="172"/>
    </row>
    <row r="9" spans="2:9">
      <c r="B9" s="158"/>
      <c r="C9" s="159" t="s">
        <v>217</v>
      </c>
      <c r="D9" s="372" t="s">
        <v>218</v>
      </c>
      <c r="E9" s="373"/>
      <c r="F9" s="374" t="s">
        <v>219</v>
      </c>
      <c r="G9" s="375"/>
    </row>
    <row r="10" spans="2:9" ht="15" customHeight="1">
      <c r="B10" s="160"/>
      <c r="C10" s="161">
        <v>5</v>
      </c>
      <c r="D10" s="357" t="s">
        <v>220</v>
      </c>
      <c r="E10" s="358"/>
      <c r="F10" s="351" t="s">
        <v>221</v>
      </c>
      <c r="G10" s="348"/>
      <c r="H10" s="326"/>
      <c r="I10" s="326"/>
    </row>
    <row r="11" spans="2:9">
      <c r="B11" s="160"/>
      <c r="C11" s="161">
        <v>5</v>
      </c>
      <c r="D11" s="357" t="s">
        <v>222</v>
      </c>
      <c r="E11" s="358"/>
      <c r="F11" s="351" t="s">
        <v>223</v>
      </c>
      <c r="G11" s="348"/>
      <c r="H11" s="326"/>
      <c r="I11" s="326"/>
    </row>
    <row r="12" spans="2:9">
      <c r="B12" s="160"/>
      <c r="C12" s="161">
        <v>5</v>
      </c>
      <c r="D12" s="357" t="s">
        <v>224</v>
      </c>
      <c r="E12" s="358"/>
      <c r="F12" s="351" t="s">
        <v>225</v>
      </c>
      <c r="G12" s="348"/>
      <c r="H12" s="326"/>
      <c r="I12" s="326"/>
    </row>
    <row r="13" spans="2:9" ht="27.75" customHeight="1">
      <c r="B13" s="160"/>
      <c r="C13" s="161">
        <v>5</v>
      </c>
      <c r="D13" s="357" t="s">
        <v>226</v>
      </c>
      <c r="E13" s="358"/>
      <c r="F13" s="351" t="s">
        <v>227</v>
      </c>
      <c r="G13" s="348"/>
      <c r="H13" s="326"/>
      <c r="I13" s="326"/>
    </row>
    <row r="14" spans="2:9">
      <c r="B14" s="160"/>
      <c r="C14" s="161">
        <v>5</v>
      </c>
      <c r="D14" s="357" t="s">
        <v>228</v>
      </c>
      <c r="E14" s="358"/>
      <c r="F14" s="351" t="s">
        <v>229</v>
      </c>
      <c r="G14" s="348"/>
      <c r="H14" s="326"/>
      <c r="I14" s="326"/>
    </row>
    <row r="15" spans="2:9" ht="41.25" customHeight="1">
      <c r="B15" s="160"/>
      <c r="C15" s="161">
        <v>5</v>
      </c>
      <c r="D15" s="357" t="s">
        <v>230</v>
      </c>
      <c r="E15" s="358"/>
      <c r="F15" s="351" t="s">
        <v>231</v>
      </c>
      <c r="G15" s="348"/>
      <c r="H15" s="326"/>
      <c r="I15" s="326"/>
    </row>
    <row r="16" spans="2:9" ht="41.25" customHeight="1">
      <c r="B16" s="160"/>
      <c r="C16" s="161">
        <v>5</v>
      </c>
      <c r="D16" s="352" t="s">
        <v>232</v>
      </c>
      <c r="E16" s="353"/>
      <c r="F16" s="351" t="s">
        <v>233</v>
      </c>
      <c r="G16" s="348"/>
      <c r="H16" s="326"/>
      <c r="I16" s="326"/>
    </row>
    <row r="17" spans="2:9" ht="51.75" customHeight="1">
      <c r="B17" s="160"/>
      <c r="C17" s="161">
        <v>5</v>
      </c>
      <c r="D17" s="353" t="s">
        <v>234</v>
      </c>
      <c r="E17" s="356"/>
      <c r="F17" s="351" t="s">
        <v>235</v>
      </c>
      <c r="G17" s="348"/>
      <c r="H17" s="326"/>
      <c r="I17" s="326"/>
    </row>
    <row r="18" spans="2:9" ht="51.75" customHeight="1">
      <c r="B18" s="160"/>
      <c r="C18" s="161">
        <v>5</v>
      </c>
      <c r="D18" s="352" t="s">
        <v>236</v>
      </c>
      <c r="E18" s="353"/>
      <c r="F18" s="351" t="s">
        <v>237</v>
      </c>
      <c r="G18" s="348"/>
      <c r="H18" s="326"/>
      <c r="I18" s="326"/>
    </row>
    <row r="19" spans="2:9" ht="51.75" customHeight="1">
      <c r="B19" s="160"/>
      <c r="C19" s="161">
        <v>5</v>
      </c>
      <c r="D19" s="140" t="s">
        <v>238</v>
      </c>
      <c r="E19" s="141"/>
      <c r="F19" s="351" t="s">
        <v>239</v>
      </c>
      <c r="G19" s="348"/>
      <c r="H19" s="326"/>
      <c r="I19" s="326"/>
    </row>
    <row r="20" spans="2:9" ht="51.75" customHeight="1">
      <c r="B20" s="160"/>
      <c r="C20" s="161">
        <v>5</v>
      </c>
      <c r="D20" s="140" t="s">
        <v>240</v>
      </c>
      <c r="E20" s="141"/>
      <c r="F20" s="351" t="s">
        <v>241</v>
      </c>
      <c r="G20" s="348"/>
      <c r="H20" s="326"/>
      <c r="I20" s="326"/>
    </row>
    <row r="21" spans="2:9" ht="66.75" customHeight="1">
      <c r="B21" s="160"/>
      <c r="C21" s="161">
        <v>5</v>
      </c>
      <c r="D21" s="352" t="s">
        <v>242</v>
      </c>
      <c r="E21" s="353"/>
      <c r="F21" s="351" t="s">
        <v>243</v>
      </c>
      <c r="G21" s="348"/>
      <c r="H21" s="326"/>
      <c r="I21" s="326"/>
    </row>
    <row r="22" spans="2:9" ht="23.25" customHeight="1">
      <c r="B22" s="160"/>
      <c r="C22" s="161">
        <v>5</v>
      </c>
      <c r="D22" s="354" t="s">
        <v>244</v>
      </c>
      <c r="E22" s="355"/>
      <c r="F22" s="351" t="s">
        <v>245</v>
      </c>
      <c r="G22" s="348"/>
      <c r="H22" s="327"/>
      <c r="I22" s="327"/>
    </row>
    <row r="23" spans="2:9" ht="26.25" customHeight="1">
      <c r="B23" s="160"/>
      <c r="C23" s="161">
        <v>5</v>
      </c>
      <c r="D23" s="346" t="s">
        <v>246</v>
      </c>
      <c r="E23" s="346"/>
      <c r="F23" s="347" t="s">
        <v>247</v>
      </c>
      <c r="G23" s="348"/>
      <c r="H23" s="326"/>
      <c r="I23" s="326"/>
    </row>
    <row r="24" spans="2:9" ht="26.25" customHeight="1">
      <c r="B24" s="160"/>
      <c r="C24" s="161">
        <v>5</v>
      </c>
      <c r="D24" s="346" t="s">
        <v>248</v>
      </c>
      <c r="E24" s="346"/>
      <c r="F24" s="347" t="s">
        <v>249</v>
      </c>
      <c r="G24" s="348"/>
      <c r="H24" s="326"/>
      <c r="I24" s="326"/>
    </row>
    <row r="25" spans="2:9" ht="26.25" customHeight="1">
      <c r="B25" s="160"/>
      <c r="C25" s="161">
        <v>5</v>
      </c>
      <c r="D25" s="349" t="s">
        <v>250</v>
      </c>
      <c r="E25" s="350"/>
      <c r="F25" s="347" t="s">
        <v>251</v>
      </c>
      <c r="G25" s="348"/>
      <c r="H25" s="326"/>
      <c r="I25" s="326"/>
    </row>
    <row r="26" spans="2:9" ht="27" customHeight="1">
      <c r="B26" s="94"/>
      <c r="C26" s="326" t="s">
        <v>252</v>
      </c>
      <c r="D26" s="341"/>
      <c r="E26" s="341"/>
      <c r="F26" s="341"/>
      <c r="G26" s="342"/>
    </row>
    <row r="27" spans="2:9" ht="27" customHeight="1">
      <c r="B27" s="328" t="s">
        <v>253</v>
      </c>
      <c r="C27" s="329"/>
      <c r="D27" s="329"/>
      <c r="E27" s="329"/>
      <c r="F27" s="329"/>
      <c r="G27" s="330"/>
    </row>
    <row r="28" spans="2:9" ht="10.5" customHeight="1">
      <c r="B28" s="162"/>
      <c r="D28" s="95"/>
      <c r="E28" s="96"/>
      <c r="F28" s="97"/>
      <c r="G28" s="97"/>
    </row>
    <row r="29" spans="2:9">
      <c r="B29" s="162"/>
      <c r="C29" s="163"/>
      <c r="D29" s="343" t="s">
        <v>218</v>
      </c>
      <c r="E29" s="343"/>
      <c r="F29" s="344" t="s">
        <v>219</v>
      </c>
      <c r="G29" s="345"/>
    </row>
    <row r="30" spans="2:9">
      <c r="B30" s="162"/>
      <c r="D30" s="334" t="s">
        <v>220</v>
      </c>
      <c r="E30" s="334"/>
      <c r="F30" s="335" t="s">
        <v>254</v>
      </c>
      <c r="G30" s="336"/>
      <c r="H30" s="326"/>
      <c r="I30" s="326"/>
    </row>
    <row r="31" spans="2:9">
      <c r="B31" s="162"/>
      <c r="D31" s="334" t="s">
        <v>222</v>
      </c>
      <c r="E31" s="334"/>
      <c r="F31" s="335" t="s">
        <v>255</v>
      </c>
      <c r="G31" s="336"/>
      <c r="H31" s="326"/>
      <c r="I31" s="326"/>
    </row>
    <row r="32" spans="2:9">
      <c r="B32" s="162"/>
      <c r="D32" s="334" t="s">
        <v>224</v>
      </c>
      <c r="E32" s="334"/>
      <c r="F32" s="335" t="s">
        <v>256</v>
      </c>
      <c r="G32" s="336"/>
      <c r="H32" s="326"/>
      <c r="I32" s="326"/>
    </row>
    <row r="33" spans="2:9">
      <c r="B33" s="162"/>
      <c r="D33" s="334" t="s">
        <v>226</v>
      </c>
      <c r="E33" s="334"/>
      <c r="F33" s="335" t="s">
        <v>257</v>
      </c>
      <c r="G33" s="336"/>
      <c r="H33" s="326"/>
      <c r="I33" s="326"/>
    </row>
    <row r="34" spans="2:9">
      <c r="B34" s="162"/>
      <c r="D34" s="334" t="s">
        <v>228</v>
      </c>
      <c r="E34" s="334"/>
      <c r="F34" s="335" t="s">
        <v>258</v>
      </c>
      <c r="G34" s="336"/>
      <c r="H34" s="326"/>
      <c r="I34" s="326"/>
    </row>
    <row r="35" spans="2:9" ht="40.9" customHeight="1">
      <c r="B35" s="162"/>
      <c r="D35" s="334" t="s">
        <v>259</v>
      </c>
      <c r="E35" s="334"/>
      <c r="F35" s="335" t="s">
        <v>260</v>
      </c>
      <c r="G35" s="336"/>
      <c r="H35" s="326"/>
      <c r="I35" s="326"/>
    </row>
    <row r="36" spans="2:9" ht="42" customHeight="1">
      <c r="B36" s="164"/>
      <c r="C36" s="165"/>
      <c r="D36" s="334" t="s">
        <v>261</v>
      </c>
      <c r="E36" s="334"/>
      <c r="F36" s="335" t="s">
        <v>262</v>
      </c>
      <c r="G36" s="336"/>
      <c r="H36" s="325"/>
      <c r="I36" s="325"/>
    </row>
    <row r="37" spans="2:9" ht="30.75" customHeight="1">
      <c r="B37" s="164"/>
      <c r="C37" s="165"/>
      <c r="D37" s="334" t="s">
        <v>263</v>
      </c>
      <c r="E37" s="334"/>
      <c r="F37" s="335" t="s">
        <v>264</v>
      </c>
      <c r="G37" s="336"/>
      <c r="H37" s="325"/>
      <c r="I37" s="325"/>
    </row>
    <row r="38" spans="2:9" ht="33" customHeight="1">
      <c r="B38" s="164"/>
      <c r="C38" s="165"/>
      <c r="D38" s="334" t="s">
        <v>265</v>
      </c>
      <c r="E38" s="334"/>
      <c r="F38" s="335" t="s">
        <v>264</v>
      </c>
      <c r="G38" s="336"/>
      <c r="H38" s="325"/>
      <c r="I38" s="325"/>
    </row>
    <row r="39" spans="2:9" ht="30" customHeight="1">
      <c r="B39" s="164"/>
      <c r="C39" s="165"/>
      <c r="D39" s="334" t="s">
        <v>266</v>
      </c>
      <c r="E39" s="334"/>
      <c r="F39" s="335" t="s">
        <v>264</v>
      </c>
      <c r="G39" s="336"/>
      <c r="H39" s="325"/>
      <c r="I39" s="325"/>
    </row>
    <row r="40" spans="2:9" ht="30" customHeight="1">
      <c r="B40" s="164"/>
      <c r="C40" s="165"/>
      <c r="D40" s="334" t="s">
        <v>267</v>
      </c>
      <c r="E40" s="334"/>
      <c r="F40" s="335" t="s">
        <v>264</v>
      </c>
      <c r="G40" s="336"/>
      <c r="H40" s="325"/>
      <c r="I40" s="325"/>
    </row>
    <row r="41" spans="2:9" ht="30" customHeight="1">
      <c r="B41" s="164"/>
      <c r="C41" s="165"/>
      <c r="D41" s="337" t="s">
        <v>268</v>
      </c>
      <c r="E41" s="338"/>
      <c r="F41" s="335" t="s">
        <v>269</v>
      </c>
      <c r="G41" s="336"/>
      <c r="H41" s="325"/>
      <c r="I41" s="325"/>
    </row>
    <row r="42" spans="2:9" ht="35.25" customHeight="1">
      <c r="B42" s="164"/>
      <c r="C42" s="165"/>
      <c r="D42" s="334" t="s">
        <v>270</v>
      </c>
      <c r="E42" s="334"/>
      <c r="F42" s="335" t="s">
        <v>271</v>
      </c>
      <c r="G42" s="336"/>
      <c r="H42" s="325"/>
      <c r="I42" s="325"/>
    </row>
    <row r="43" spans="2:9" ht="31.5" customHeight="1">
      <c r="B43" s="164"/>
      <c r="C43" s="165"/>
      <c r="D43" s="334" t="s">
        <v>263</v>
      </c>
      <c r="E43" s="334"/>
      <c r="F43" s="335" t="s">
        <v>264</v>
      </c>
      <c r="G43" s="336"/>
      <c r="H43" s="325"/>
      <c r="I43" s="325"/>
    </row>
    <row r="44" spans="2:9" ht="35.25" customHeight="1">
      <c r="B44" s="164"/>
      <c r="C44" s="165"/>
      <c r="D44" s="334" t="s">
        <v>272</v>
      </c>
      <c r="E44" s="334"/>
      <c r="F44" s="335" t="s">
        <v>264</v>
      </c>
      <c r="G44" s="336"/>
      <c r="H44" s="325"/>
      <c r="I44" s="325"/>
    </row>
    <row r="45" spans="2:9" ht="57" customHeight="1">
      <c r="B45" s="164"/>
      <c r="C45" s="165"/>
      <c r="D45" s="334" t="s">
        <v>267</v>
      </c>
      <c r="E45" s="334"/>
      <c r="F45" s="335" t="s">
        <v>264</v>
      </c>
      <c r="G45" s="336"/>
      <c r="H45" s="325"/>
      <c r="I45" s="325"/>
    </row>
    <row r="46" spans="2:9" ht="32.25" customHeight="1">
      <c r="B46" s="164"/>
      <c r="C46" s="165"/>
      <c r="D46" s="334" t="s">
        <v>265</v>
      </c>
      <c r="E46" s="334"/>
      <c r="F46" s="335" t="s">
        <v>264</v>
      </c>
      <c r="G46" s="336"/>
      <c r="H46" s="325"/>
      <c r="I46" s="325"/>
    </row>
    <row r="47" spans="2:9" ht="32.25" customHeight="1">
      <c r="B47" s="164"/>
      <c r="C47" s="165"/>
      <c r="D47" s="337" t="s">
        <v>273</v>
      </c>
      <c r="E47" s="338"/>
      <c r="F47" s="339" t="s">
        <v>274</v>
      </c>
      <c r="G47" s="340"/>
      <c r="H47" s="325"/>
      <c r="I47" s="325"/>
    </row>
    <row r="48" spans="2:9" ht="32.25" customHeight="1">
      <c r="B48" s="164"/>
      <c r="C48" s="165"/>
      <c r="D48" s="334" t="s">
        <v>275</v>
      </c>
      <c r="E48" s="334"/>
      <c r="F48" s="335" t="s">
        <v>276</v>
      </c>
      <c r="G48" s="336"/>
      <c r="H48" s="325"/>
      <c r="I48" s="325"/>
    </row>
    <row r="49" spans="2:9" ht="32.25" customHeight="1">
      <c r="B49" s="164"/>
      <c r="C49" s="165"/>
      <c r="D49" s="334" t="s">
        <v>277</v>
      </c>
      <c r="E49" s="334"/>
      <c r="F49" s="335" t="s">
        <v>278</v>
      </c>
      <c r="G49" s="336"/>
      <c r="H49" s="325"/>
      <c r="I49" s="325"/>
    </row>
    <row r="50" spans="2:9" ht="32.25" customHeight="1">
      <c r="B50" s="164"/>
      <c r="C50" s="165"/>
      <c r="D50" s="334" t="s">
        <v>279</v>
      </c>
      <c r="E50" s="334"/>
      <c r="F50" s="335" t="s">
        <v>280</v>
      </c>
      <c r="G50" s="336"/>
      <c r="H50" s="325"/>
      <c r="I50" s="325"/>
    </row>
    <row r="51" spans="2:9" ht="32.25" customHeight="1">
      <c r="B51" s="164"/>
      <c r="C51" s="165"/>
      <c r="D51" s="95"/>
      <c r="E51" s="95"/>
      <c r="F51" s="97"/>
      <c r="G51" s="97"/>
    </row>
    <row r="52" spans="2:9" ht="21.75" customHeight="1">
      <c r="B52" s="328" t="s">
        <v>281</v>
      </c>
      <c r="C52" s="329"/>
      <c r="D52" s="329"/>
      <c r="E52" s="329"/>
      <c r="F52" s="329"/>
      <c r="G52" s="330"/>
    </row>
    <row r="53" spans="2:9" ht="21.75" customHeight="1">
      <c r="B53" s="328" t="s">
        <v>282</v>
      </c>
      <c r="C53" s="329"/>
      <c r="D53" s="329"/>
      <c r="E53" s="329"/>
      <c r="F53" s="329"/>
      <c r="G53" s="330"/>
    </row>
    <row r="54" spans="2:9" ht="20.25" customHeight="1">
      <c r="B54" s="328" t="s">
        <v>283</v>
      </c>
      <c r="C54" s="329"/>
      <c r="D54" s="329"/>
      <c r="E54" s="329"/>
      <c r="F54" s="329"/>
      <c r="G54" s="330"/>
    </row>
    <row r="55" spans="2:9" ht="20.25" customHeight="1">
      <c r="B55" s="328" t="s">
        <v>284</v>
      </c>
      <c r="C55" s="329"/>
      <c r="D55" s="329"/>
      <c r="E55" s="329"/>
      <c r="F55" s="329"/>
      <c r="G55" s="330"/>
    </row>
    <row r="56" spans="2:9" ht="18" customHeight="1" thickBot="1">
      <c r="B56" s="331" t="s">
        <v>285</v>
      </c>
      <c r="C56" s="332"/>
      <c r="D56" s="332"/>
      <c r="E56" s="332"/>
      <c r="F56" s="332"/>
      <c r="G56" s="333"/>
    </row>
    <row r="57" spans="2:9">
      <c r="B57" s="166"/>
      <c r="C57" s="167"/>
      <c r="D57" s="166"/>
      <c r="E57" s="166"/>
      <c r="F57" s="166"/>
      <c r="G57" s="166"/>
    </row>
  </sheetData>
  <mergeCells count="124">
    <mergeCell ref="B2:G2"/>
    <mergeCell ref="B3:G3"/>
    <mergeCell ref="B4:G4"/>
    <mergeCell ref="B6:G7"/>
    <mergeCell ref="D9:E9"/>
    <mergeCell ref="F9:G9"/>
    <mergeCell ref="D13:E13"/>
    <mergeCell ref="F13:G13"/>
    <mergeCell ref="D14:E14"/>
    <mergeCell ref="F14:G14"/>
    <mergeCell ref="D15:E15"/>
    <mergeCell ref="F15:G15"/>
    <mergeCell ref="D10:E10"/>
    <mergeCell ref="F10:G10"/>
    <mergeCell ref="D11:E11"/>
    <mergeCell ref="F11:G11"/>
    <mergeCell ref="D12:E12"/>
    <mergeCell ref="F12:G12"/>
    <mergeCell ref="F19:G19"/>
    <mergeCell ref="F20:G20"/>
    <mergeCell ref="D21:E21"/>
    <mergeCell ref="F21:G21"/>
    <mergeCell ref="D22:E22"/>
    <mergeCell ref="F22:G22"/>
    <mergeCell ref="D16:E16"/>
    <mergeCell ref="F16:G16"/>
    <mergeCell ref="D17:E17"/>
    <mergeCell ref="F17:G17"/>
    <mergeCell ref="D18:E18"/>
    <mergeCell ref="F18:G18"/>
    <mergeCell ref="C26:G26"/>
    <mergeCell ref="B27:G27"/>
    <mergeCell ref="D29:E29"/>
    <mergeCell ref="F29:G29"/>
    <mergeCell ref="D30:E30"/>
    <mergeCell ref="F30:G30"/>
    <mergeCell ref="D23:E23"/>
    <mergeCell ref="F23:G23"/>
    <mergeCell ref="D24:E24"/>
    <mergeCell ref="F24:G24"/>
    <mergeCell ref="D25:E25"/>
    <mergeCell ref="F25:G25"/>
    <mergeCell ref="D34:E34"/>
    <mergeCell ref="F34:G34"/>
    <mergeCell ref="D35:E35"/>
    <mergeCell ref="F35:G35"/>
    <mergeCell ref="D36:E36"/>
    <mergeCell ref="F36:G36"/>
    <mergeCell ref="D31:E31"/>
    <mergeCell ref="F31:G31"/>
    <mergeCell ref="D32:E32"/>
    <mergeCell ref="F32:G32"/>
    <mergeCell ref="D33:E33"/>
    <mergeCell ref="F33:G33"/>
    <mergeCell ref="D45:E45"/>
    <mergeCell ref="F45:G45"/>
    <mergeCell ref="D40:E40"/>
    <mergeCell ref="F40:G40"/>
    <mergeCell ref="D41:E41"/>
    <mergeCell ref="F41:G41"/>
    <mergeCell ref="D42:E42"/>
    <mergeCell ref="F42:G42"/>
    <mergeCell ref="D37:E37"/>
    <mergeCell ref="F37:G37"/>
    <mergeCell ref="D38:E38"/>
    <mergeCell ref="F38:G38"/>
    <mergeCell ref="D39:E39"/>
    <mergeCell ref="F39:G39"/>
    <mergeCell ref="H10:I10"/>
    <mergeCell ref="H11:I11"/>
    <mergeCell ref="H12:I12"/>
    <mergeCell ref="H13:I13"/>
    <mergeCell ref="H14:I14"/>
    <mergeCell ref="B54:G54"/>
    <mergeCell ref="B55:G55"/>
    <mergeCell ref="B56:G56"/>
    <mergeCell ref="D49:E49"/>
    <mergeCell ref="F49:G49"/>
    <mergeCell ref="D50:E50"/>
    <mergeCell ref="F50:G50"/>
    <mergeCell ref="B52:G52"/>
    <mergeCell ref="B53:G53"/>
    <mergeCell ref="D46:E46"/>
    <mergeCell ref="F46:G46"/>
    <mergeCell ref="D47:E47"/>
    <mergeCell ref="F47:G47"/>
    <mergeCell ref="D48:E48"/>
    <mergeCell ref="F48:G48"/>
    <mergeCell ref="D43:E43"/>
    <mergeCell ref="F43:G43"/>
    <mergeCell ref="D44:E44"/>
    <mergeCell ref="F44:G44"/>
    <mergeCell ref="H20:I20"/>
    <mergeCell ref="H21:I21"/>
    <mergeCell ref="H22:I22"/>
    <mergeCell ref="H23:I23"/>
    <mergeCell ref="H24:I24"/>
    <mergeCell ref="H15:I15"/>
    <mergeCell ref="H16:I16"/>
    <mergeCell ref="H17:I17"/>
    <mergeCell ref="H18:I18"/>
    <mergeCell ref="H19:I19"/>
    <mergeCell ref="H34:I34"/>
    <mergeCell ref="H35:I35"/>
    <mergeCell ref="H36:I36"/>
    <mergeCell ref="H37:I37"/>
    <mergeCell ref="H38:I38"/>
    <mergeCell ref="H25:I25"/>
    <mergeCell ref="H30:I30"/>
    <mergeCell ref="H31:I31"/>
    <mergeCell ref="H32:I32"/>
    <mergeCell ref="H33:I33"/>
    <mergeCell ref="H49:I49"/>
    <mergeCell ref="H50:I50"/>
    <mergeCell ref="H44:I44"/>
    <mergeCell ref="H45:I45"/>
    <mergeCell ref="H46:I46"/>
    <mergeCell ref="H47:I47"/>
    <mergeCell ref="H48:I48"/>
    <mergeCell ref="H39:I39"/>
    <mergeCell ref="H40:I40"/>
    <mergeCell ref="H41:I41"/>
    <mergeCell ref="H42:I42"/>
    <mergeCell ref="H43:I43"/>
  </mergeCells>
  <printOptions horizontalCentered="1"/>
  <pageMargins left="0.31496062992125984" right="0.31496062992125984" top="1.1417322834645669" bottom="1.1417322834645669" header="0.31496062992125984" footer="0.31496062992125984"/>
  <pageSetup scale="77"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4" tint="-0.249977111117893"/>
    <pageSetUpPr fitToPage="1"/>
  </sheetPr>
  <dimension ref="A1:JG59"/>
  <sheetViews>
    <sheetView showGridLines="0" topLeftCell="A24" zoomScale="80" zoomScaleNormal="80" zoomScalePageLayoutView="50" workbookViewId="0">
      <selection activeCell="G30" sqref="G30:G39"/>
    </sheetView>
  </sheetViews>
  <sheetFormatPr defaultColWidth="11.42578125" defaultRowHeight="15"/>
  <cols>
    <col min="1" max="1" width="5" bestFit="1" customWidth="1"/>
    <col min="2" max="2" width="36.7109375" customWidth="1"/>
    <col min="3" max="3" width="35.7109375" customWidth="1"/>
    <col min="4" max="4" width="52.5703125" style="7" customWidth="1"/>
    <col min="5" max="5" width="27.42578125" customWidth="1"/>
    <col min="6" max="6" width="22" customWidth="1"/>
    <col min="7" max="7" width="17.28515625" bestFit="1" customWidth="1"/>
    <col min="8" max="8" width="26.28515625" customWidth="1"/>
    <col min="9" max="9" width="37.28515625" customWidth="1"/>
    <col min="10" max="10" width="33.28515625" customWidth="1"/>
    <col min="11" max="11" width="25.28515625" customWidth="1"/>
    <col min="12" max="12" width="13.85546875" hidden="1" customWidth="1"/>
    <col min="13" max="13" width="25.5703125" customWidth="1"/>
    <col min="14" max="14" width="26.28515625" customWidth="1"/>
    <col min="15" max="15" width="6.28515625" hidden="1" customWidth="1"/>
    <col min="16" max="257" width="11.42578125" style="9"/>
    <col min="258" max="16384" width="11.42578125" style="14"/>
  </cols>
  <sheetData>
    <row r="1" spans="1:267" s="11" customFormat="1" ht="27">
      <c r="A1" s="441"/>
      <c r="B1" s="442"/>
      <c r="C1" s="442"/>
      <c r="D1" s="234"/>
      <c r="E1" s="33"/>
      <c r="F1" s="33"/>
      <c r="G1" s="33"/>
      <c r="H1" s="33"/>
      <c r="I1" s="33"/>
      <c r="J1" s="33"/>
      <c r="K1" s="33"/>
      <c r="L1" s="33"/>
      <c r="M1" s="33"/>
      <c r="N1" s="235"/>
      <c r="O1" s="33"/>
      <c r="P1" s="10"/>
      <c r="Q1" s="1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row>
    <row r="2" spans="1:267" s="11" customFormat="1" ht="27">
      <c r="A2" s="443"/>
      <c r="B2" s="444"/>
      <c r="C2" s="444"/>
      <c r="D2" s="236"/>
      <c r="E2" s="28"/>
      <c r="F2" s="28"/>
      <c r="G2" s="28"/>
      <c r="H2" s="28"/>
      <c r="I2" s="28"/>
      <c r="J2" s="28"/>
      <c r="K2" s="28"/>
      <c r="L2" s="28"/>
      <c r="M2" s="28"/>
      <c r="N2" s="237"/>
      <c r="O2" s="28"/>
      <c r="P2" s="10"/>
      <c r="Q2" s="10"/>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row>
    <row r="3" spans="1:267" s="11" customFormat="1" ht="27">
      <c r="A3" s="238"/>
      <c r="B3" s="239"/>
      <c r="C3" s="239"/>
      <c r="D3" s="236"/>
      <c r="E3" s="28"/>
      <c r="F3" s="28"/>
      <c r="G3" s="28"/>
      <c r="H3" s="28"/>
      <c r="I3" s="28"/>
      <c r="J3" s="28"/>
      <c r="K3" s="28"/>
      <c r="L3" s="28"/>
      <c r="M3" s="28"/>
      <c r="N3" s="237"/>
      <c r="O3" s="28"/>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row>
    <row r="4" spans="1:267" s="11" customFormat="1" ht="44.25" customHeight="1">
      <c r="A4" s="404" t="s">
        <v>286</v>
      </c>
      <c r="B4" s="404"/>
      <c r="C4" s="404"/>
      <c r="D4" s="411" t="s">
        <v>5</v>
      </c>
      <c r="E4" s="412"/>
      <c r="F4" s="412"/>
      <c r="G4" s="412"/>
      <c r="H4" s="412"/>
      <c r="I4" s="412"/>
      <c r="J4" s="412"/>
      <c r="K4" s="412"/>
      <c r="L4" s="412"/>
      <c r="M4" s="412"/>
      <c r="N4" s="413"/>
      <c r="O4" s="136"/>
      <c r="P4" s="10"/>
      <c r="Q4" s="10"/>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row>
    <row r="5" spans="1:267" s="11" customFormat="1" ht="44.25" customHeight="1">
      <c r="A5" s="404" t="s">
        <v>287</v>
      </c>
      <c r="B5" s="404"/>
      <c r="C5" s="404"/>
      <c r="D5" s="411" t="s">
        <v>288</v>
      </c>
      <c r="E5" s="412"/>
      <c r="F5" s="412"/>
      <c r="G5" s="412"/>
      <c r="H5" s="412"/>
      <c r="I5" s="412"/>
      <c r="J5" s="412"/>
      <c r="K5" s="412"/>
      <c r="L5" s="412"/>
      <c r="M5" s="412"/>
      <c r="N5" s="413"/>
      <c r="O5" s="137"/>
      <c r="P5" s="10"/>
      <c r="Q5" s="10"/>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row>
    <row r="6" spans="1:267" s="11" customFormat="1" ht="44.25" customHeight="1">
      <c r="A6" s="404" t="s">
        <v>289</v>
      </c>
      <c r="B6" s="404"/>
      <c r="C6" s="404"/>
      <c r="D6" s="411" t="s">
        <v>290</v>
      </c>
      <c r="E6" s="412"/>
      <c r="F6" s="412"/>
      <c r="G6" s="412"/>
      <c r="H6" s="412"/>
      <c r="I6" s="412"/>
      <c r="J6" s="412"/>
      <c r="K6" s="412"/>
      <c r="L6" s="412"/>
      <c r="M6" s="412"/>
      <c r="N6" s="413"/>
      <c r="O6" s="98"/>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row>
    <row r="7" spans="1:267" s="11" customFormat="1" ht="39.75" customHeight="1" thickBot="1">
      <c r="A7" s="99" t="s">
        <v>291</v>
      </c>
      <c r="B7" s="100"/>
      <c r="C7" s="100"/>
      <c r="D7" s="408" t="s">
        <v>292</v>
      </c>
      <c r="E7" s="448" t="s">
        <v>293</v>
      </c>
      <c r="F7" s="449"/>
      <c r="G7" s="449"/>
      <c r="H7" s="450"/>
      <c r="I7" s="422" t="s">
        <v>294</v>
      </c>
      <c r="J7" s="423"/>
      <c r="K7" s="423"/>
      <c r="L7" s="423"/>
      <c r="M7" s="424"/>
      <c r="N7" s="420" t="s">
        <v>295</v>
      </c>
      <c r="O7" s="421"/>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row>
    <row r="8" spans="1:267" s="11" customFormat="1" ht="47.25" customHeight="1" thickTop="1">
      <c r="A8" s="405" t="s">
        <v>296</v>
      </c>
      <c r="B8" s="407" t="s">
        <v>297</v>
      </c>
      <c r="C8" s="93" t="s">
        <v>298</v>
      </c>
      <c r="D8" s="408"/>
      <c r="E8" s="409" t="s">
        <v>234</v>
      </c>
      <c r="F8" s="409" t="s">
        <v>299</v>
      </c>
      <c r="G8" s="409" t="s">
        <v>300</v>
      </c>
      <c r="H8" s="409" t="s">
        <v>240</v>
      </c>
      <c r="I8" s="430" t="s">
        <v>301</v>
      </c>
      <c r="J8" s="88" t="s">
        <v>302</v>
      </c>
      <c r="K8" s="430" t="s">
        <v>294</v>
      </c>
      <c r="L8" s="430" t="s">
        <v>303</v>
      </c>
      <c r="M8" s="430" t="s">
        <v>304</v>
      </c>
      <c r="N8" s="434" t="s">
        <v>305</v>
      </c>
      <c r="O8" s="434" t="s">
        <v>306</v>
      </c>
      <c r="P8" s="10"/>
      <c r="Q8" s="10"/>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row>
    <row r="9" spans="1:267" s="13" customFormat="1" ht="51" customHeight="1" thickBot="1">
      <c r="A9" s="406"/>
      <c r="B9" s="408"/>
      <c r="C9" s="179" t="s">
        <v>307</v>
      </c>
      <c r="D9" s="408"/>
      <c r="E9" s="410"/>
      <c r="F9" s="410"/>
      <c r="G9" s="410"/>
      <c r="H9" s="410"/>
      <c r="I9" s="410"/>
      <c r="J9" s="92" t="s">
        <v>308</v>
      </c>
      <c r="K9" s="410" t="s">
        <v>309</v>
      </c>
      <c r="L9" s="410"/>
      <c r="M9" s="410" t="s">
        <v>309</v>
      </c>
      <c r="N9" s="436"/>
      <c r="O9" s="435"/>
      <c r="P9" s="10"/>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row>
    <row r="10" spans="1:267" ht="30.75">
      <c r="A10" s="397">
        <v>1</v>
      </c>
      <c r="B10" s="376" t="s">
        <v>310</v>
      </c>
      <c r="C10" s="376" t="s">
        <v>311</v>
      </c>
      <c r="D10" s="110" t="s">
        <v>312</v>
      </c>
      <c r="E10" s="376">
        <v>365</v>
      </c>
      <c r="F10" s="427">
        <v>2</v>
      </c>
      <c r="G10" s="417">
        <f>+F10/E10</f>
        <v>5.4794520547945206E-3</v>
      </c>
      <c r="H10" s="388" t="str">
        <f>CONCATENATE(IF(G10&lt;='8-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 - ",VLOOKUP(IF(G10&lt;='8- Políticas de Administración '!$D$6,'8- Políticas de Administración '!$B$6,IF(G10&lt;='8- Políticas de Administración '!$D$7,'8- Políticas de Administración '!$B$7,IF(G10&lt;='8- Políticas de Administración '!$D$8,'8- Políticas de Administración '!$B$8,IF(G10&lt;='8- Políticas de Administración '!$D$9,'8- Políticas de Administración '!$B$9,IF(G10&lt;='8- Políticas de Administración '!$D$10,'8- Políticas de Administración '!$B$10,"Probabilidad no valida"))))),'8- Políticas de Administración '!$B$6:$F$10,5,FALSE))</f>
        <v>Muy Baja - 1</v>
      </c>
      <c r="I10" s="102" t="s">
        <v>313</v>
      </c>
      <c r="J10" s="120" t="s">
        <v>314</v>
      </c>
      <c r="K10" s="102" t="str">
        <f>IFERROR(CONCATENATE(INDEX('8- Políticas de Administración '!$B$16:$F$53,MATCH('5- Identificación de Riesgos'!J10,'8- Políticas de Administración '!$C$16:$C$54,0),1)," - ",L10),"")</f>
        <v>Leve - 1</v>
      </c>
      <c r="L10" s="134">
        <f>IFERROR(VLOOKUP(INDEX('8- Políticas de Administración '!$B$16:$F$63,MATCH('5- Identificación de Riesgos'!J10,'8- Políticas de Administración '!$C$16:$C$64,0),1),'8- Políticas de Administración '!$B$16:$F$64,5,FALSE),"")</f>
        <v>1</v>
      </c>
      <c r="M10" s="376" t="str">
        <f>IFERROR(CONCATENATE(INDEX('8- Políticas de Administración '!$B$16:$F$53,MATCH(ROUND(AVERAGE(L10:L19),0),'8- Políticas de Administración '!$F$16:$F$53,0),1)," - ",ROUND(AVERAGE(L10:L19),0)),"")</f>
        <v>Leve - 1</v>
      </c>
      <c r="N10" s="431" t="str">
        <f>IFERROR(CONCATENATE(VLOOKUP((LEFT(H10,LEN(H10)-4)&amp;LEFT(M10,LEN(M10)-4)),'9- Matriz de Calor '!$D$18:$E$42,2,0)," - ",RIGHT(H10,1)*RIGHT(M10,1)),"")</f>
        <v>Bajo - 1</v>
      </c>
      <c r="O10" s="446">
        <f>RIGHT(H10,1)*RIGHT(M10,1)</f>
        <v>1</v>
      </c>
      <c r="P10" s="10"/>
    </row>
    <row r="11" spans="1:267" ht="30.75">
      <c r="A11" s="398"/>
      <c r="B11" s="377"/>
      <c r="C11" s="377"/>
      <c r="D11" s="110" t="s">
        <v>315</v>
      </c>
      <c r="E11" s="377"/>
      <c r="F11" s="428"/>
      <c r="G11" s="418"/>
      <c r="H11" s="389"/>
      <c r="I11" s="103" t="s">
        <v>313</v>
      </c>
      <c r="J11" s="138" t="s">
        <v>314</v>
      </c>
      <c r="K11" s="103" t="str">
        <f>IFERROR(CONCATENATE(INDEX('8- Políticas de Administración '!$B$16:$F$53,MATCH('5- Identificación de Riesgos'!J11,'8- Políticas de Administración '!$C$16:$C$54,0),1)," - ",L11),"")</f>
        <v>Leve - 1</v>
      </c>
      <c r="L11" s="133">
        <f>IFERROR(VLOOKUP(INDEX('8- Políticas de Administración '!$B$16:$F$63,MATCH('5- Identificación de Riesgos'!J11,'8- Políticas de Administración '!$C$16:$C$64,0),1),'8- Políticas de Administración '!$B$16:$F$64,5,FALSE),"")</f>
        <v>1</v>
      </c>
      <c r="M11" s="377"/>
      <c r="N11" s="432"/>
      <c r="O11" s="446"/>
      <c r="P11" s="10"/>
    </row>
    <row r="12" spans="1:267" ht="30.75">
      <c r="A12" s="398"/>
      <c r="B12" s="377"/>
      <c r="C12" s="377"/>
      <c r="D12" s="110" t="s">
        <v>316</v>
      </c>
      <c r="E12" s="377"/>
      <c r="F12" s="428"/>
      <c r="G12" s="418"/>
      <c r="H12" s="389"/>
      <c r="I12" s="103" t="s">
        <v>317</v>
      </c>
      <c r="J12" s="138" t="s">
        <v>318</v>
      </c>
      <c r="K12" s="103" t="str">
        <f>IFERROR(CONCATENATE(INDEX('8- Políticas de Administración '!$B$16:$F$53,MATCH('5- Identificación de Riesgos'!J12,'8- Políticas de Administración '!$C$16:$C$54,0),1)," - ",L12),"")</f>
        <v>Menor - 2</v>
      </c>
      <c r="L12" s="133">
        <f>IFERROR(VLOOKUP(INDEX('8- Políticas de Administración '!$B$16:$F$63,MATCH('5- Identificación de Riesgos'!J12,'8- Políticas de Administración '!$C$16:$C$64,0),1),'8- Políticas de Administración '!$B$16:$F$64,5,FALSE),"")</f>
        <v>2</v>
      </c>
      <c r="M12" s="377"/>
      <c r="N12" s="432"/>
      <c r="O12" s="446"/>
      <c r="P12" s="10"/>
    </row>
    <row r="13" spans="1:267" ht="25.5">
      <c r="A13" s="398"/>
      <c r="B13" s="377"/>
      <c r="C13" s="377"/>
      <c r="D13" s="110" t="s">
        <v>319</v>
      </c>
      <c r="E13" s="377"/>
      <c r="F13" s="428"/>
      <c r="G13" s="418"/>
      <c r="H13" s="389"/>
      <c r="I13" s="103"/>
      <c r="J13" s="138"/>
      <c r="K13" s="103" t="str">
        <f>IFERROR(CONCATENATE(INDEX('8- Políticas de Administración '!$B$16:$F$53,MATCH('5- Identificación de Riesgos'!J13,'8- Políticas de Administración '!$C$16:$C$54,0),1)," - ",L13),"")</f>
        <v/>
      </c>
      <c r="L13" s="133" t="str">
        <f>IFERROR(VLOOKUP(INDEX('8- Políticas de Administración '!$B$16:$F$63,MATCH('5- Identificación de Riesgos'!J13,'8- Políticas de Administración '!$C$16:$C$64,0),1),'8- Políticas de Administración '!$B$16:$F$64,5,FALSE),"")</f>
        <v/>
      </c>
      <c r="M13" s="377"/>
      <c r="N13" s="432"/>
      <c r="O13" s="446"/>
      <c r="P13" s="10"/>
    </row>
    <row r="14" spans="1:267" ht="16.5">
      <c r="A14" s="398"/>
      <c r="B14" s="377"/>
      <c r="C14" s="377"/>
      <c r="D14" s="110"/>
      <c r="E14" s="377"/>
      <c r="F14" s="428"/>
      <c r="G14" s="418"/>
      <c r="H14" s="389"/>
      <c r="I14" s="103"/>
      <c r="J14" s="138"/>
      <c r="K14" s="103" t="str">
        <f>IFERROR(CONCATENATE(INDEX('8- Políticas de Administración '!$B$16:$F$53,MATCH('5- Identificación de Riesgos'!J14,'8- Políticas de Administración '!$C$16:$C$54,0),1)," - ",L14),"")</f>
        <v/>
      </c>
      <c r="L14" s="133" t="str">
        <f>IFERROR(VLOOKUP(INDEX('8- Políticas de Administración '!$B$16:$F$63,MATCH('5- Identificación de Riesgos'!J14,'8- Políticas de Administración '!$C$16:$C$64,0),1),'8- Políticas de Administración '!$B$16:$F$64,5,FALSE),"")</f>
        <v/>
      </c>
      <c r="M14" s="377"/>
      <c r="N14" s="432"/>
      <c r="O14" s="446"/>
      <c r="P14" s="10"/>
    </row>
    <row r="15" spans="1:267" ht="16.5">
      <c r="A15" s="398"/>
      <c r="B15" s="377"/>
      <c r="C15" s="377"/>
      <c r="E15" s="377"/>
      <c r="F15" s="428"/>
      <c r="G15" s="418"/>
      <c r="H15" s="389"/>
      <c r="I15" s="103"/>
      <c r="J15" s="138"/>
      <c r="K15" s="103" t="str">
        <f>IFERROR(CONCATENATE(INDEX('8- Políticas de Administración '!$B$16:$F$53,MATCH('5- Identificación de Riesgos'!J15,'8- Políticas de Administración '!$C$16:$C$54,0),1)," - ",L15),"")</f>
        <v/>
      </c>
      <c r="L15" s="133" t="str">
        <f>IFERROR(VLOOKUP(INDEX('8- Políticas de Administración '!$B$16:$F$63,MATCH('5- Identificación de Riesgos'!J15,'8- Políticas de Administración '!$C$16:$C$64,0),1),'8- Políticas de Administración '!$B$16:$F$64,5,FALSE),"")</f>
        <v/>
      </c>
      <c r="M15" s="377"/>
      <c r="N15" s="432"/>
      <c r="O15" s="446"/>
      <c r="P15" s="10"/>
    </row>
    <row r="16" spans="1:267" ht="16.5">
      <c r="A16" s="398"/>
      <c r="B16" s="377"/>
      <c r="C16" s="377"/>
      <c r="E16" s="377"/>
      <c r="F16" s="428"/>
      <c r="G16" s="418"/>
      <c r="H16" s="389"/>
      <c r="I16" s="103"/>
      <c r="J16" s="138"/>
      <c r="K16" s="103" t="str">
        <f>IFERROR(CONCATENATE(INDEX('8- Políticas de Administración '!$B$16:$F$53,MATCH('5- Identificación de Riesgos'!J16,'8- Políticas de Administración '!$C$16:$C$54,0),1)," - ",L16),"")</f>
        <v/>
      </c>
      <c r="L16" s="133" t="str">
        <f>IFERROR(VLOOKUP(INDEX('8- Políticas de Administración '!$B$16:$F$63,MATCH('5- Identificación de Riesgos'!J16,'8- Políticas de Administración '!$C$16:$C$64,0),1),'8- Políticas de Administración '!$B$16:$F$64,5,FALSE),"")</f>
        <v/>
      </c>
      <c r="M16" s="377"/>
      <c r="N16" s="432"/>
      <c r="O16" s="446"/>
      <c r="P16" s="10"/>
    </row>
    <row r="17" spans="1:16" ht="16.5">
      <c r="A17" s="398"/>
      <c r="B17" s="377"/>
      <c r="C17" s="377"/>
      <c r="E17" s="377"/>
      <c r="F17" s="428"/>
      <c r="G17" s="418"/>
      <c r="H17" s="389"/>
      <c r="I17" s="103"/>
      <c r="J17" s="138"/>
      <c r="K17" s="103" t="str">
        <f>IFERROR(CONCATENATE(INDEX('8- Políticas de Administración '!$B$16:$F$53,MATCH('5- Identificación de Riesgos'!J17,'8- Políticas de Administración '!$C$16:$C$54,0),1)," - ",L17),"")</f>
        <v/>
      </c>
      <c r="L17" s="133" t="str">
        <f>IFERROR(VLOOKUP(INDEX('8- Políticas de Administración '!$B$16:$F$63,MATCH('5- Identificación de Riesgos'!J17,'8- Políticas de Administración '!$C$16:$C$64,0),1),'8- Políticas de Administración '!$B$16:$F$64,5,FALSE),"")</f>
        <v/>
      </c>
      <c r="M17" s="377"/>
      <c r="N17" s="432"/>
      <c r="O17" s="446"/>
      <c r="P17" s="10"/>
    </row>
    <row r="18" spans="1:16" ht="16.5">
      <c r="A18" s="398"/>
      <c r="B18" s="377"/>
      <c r="C18" s="377"/>
      <c r="D18" s="112"/>
      <c r="E18" s="377"/>
      <c r="F18" s="428"/>
      <c r="G18" s="418"/>
      <c r="H18" s="389"/>
      <c r="I18" s="103"/>
      <c r="J18" s="138"/>
      <c r="K18" s="103" t="str">
        <f>IFERROR(CONCATENATE(INDEX('8- Políticas de Administración '!$B$16:$F$53,MATCH('5- Identificación de Riesgos'!J18,'8- Políticas de Administración '!$C$16:$C$54,0),1)," - ",L18),"")</f>
        <v/>
      </c>
      <c r="L18" s="133" t="str">
        <f>IFERROR(VLOOKUP(INDEX('8- Políticas de Administración '!$B$16:$F$63,MATCH('5- Identificación de Riesgos'!J18,'8- Políticas de Administración '!$C$16:$C$64,0),1),'8- Políticas de Administración '!$B$16:$F$64,5,FALSE),"")</f>
        <v/>
      </c>
      <c r="M18" s="377"/>
      <c r="N18" s="432"/>
      <c r="O18" s="446"/>
      <c r="P18" s="10"/>
    </row>
    <row r="19" spans="1:16" ht="17.25" thickBot="1">
      <c r="A19" s="399"/>
      <c r="B19" s="378"/>
      <c r="C19" s="378"/>
      <c r="D19" s="113"/>
      <c r="E19" s="378"/>
      <c r="F19" s="429"/>
      <c r="G19" s="419"/>
      <c r="H19" s="390"/>
      <c r="I19" s="104"/>
      <c r="J19" s="139"/>
      <c r="K19" s="104" t="str">
        <f>IFERROR(CONCATENATE(INDEX('8- Políticas de Administración '!$B$16:$F$53,MATCH('5- Identificación de Riesgos'!J19,'8- Políticas de Administración '!$C$16:$C$54,0),1)," - ",L19),"")</f>
        <v/>
      </c>
      <c r="L19" s="135" t="str">
        <f>IFERROR(VLOOKUP(INDEX('8- Políticas de Administración '!$B$16:$F$63,MATCH('5- Identificación de Riesgos'!J19,'8- Políticas de Administración '!$C$16:$C$64,0),1),'8- Políticas de Administración '!$B$16:$F$64,5,FALSE),"")</f>
        <v/>
      </c>
      <c r="M19" s="378"/>
      <c r="N19" s="433"/>
      <c r="O19" s="446"/>
      <c r="P19" s="10"/>
    </row>
    <row r="20" spans="1:16" ht="30.75">
      <c r="A20" s="397">
        <v>2</v>
      </c>
      <c r="B20" s="376" t="s">
        <v>320</v>
      </c>
      <c r="C20" s="376" t="s">
        <v>321</v>
      </c>
      <c r="D20" s="176" t="s">
        <v>322</v>
      </c>
      <c r="E20" s="376">
        <v>365</v>
      </c>
      <c r="F20" s="414">
        <v>10</v>
      </c>
      <c r="G20" s="417">
        <f t="shared" ref="G20" si="0">+F20/E20</f>
        <v>2.7397260273972601E-2</v>
      </c>
      <c r="H20" s="388" t="str">
        <f>CONCATENATE(IF(G20&lt;='8-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 - ",VLOOKUP(IF(G20&lt;='8- Políticas de Administración '!$D$6,'8- Políticas de Administración '!$B$6,IF(G20&lt;='8- Políticas de Administración '!$D$7,'8- Políticas de Administración '!$B$7,IF(G20&lt;='8- Políticas de Administración '!$D$8,'8- Políticas de Administración '!$B$8,IF(G20&lt;='8- Políticas de Administración '!$D$9,'8- Políticas de Administración '!$B$9,IF(G20&lt;='8- Políticas de Administración '!$D$10,'8- Políticas de Administración '!$B$10,"Probabilidad no valida"))))),'8- Políticas de Administración '!$B$6:$F$10,5,FALSE))</f>
        <v>Muy Baja - 1</v>
      </c>
      <c r="I20" s="102" t="s">
        <v>313</v>
      </c>
      <c r="J20" s="120" t="s">
        <v>323</v>
      </c>
      <c r="K20" s="102" t="str">
        <f>IFERROR(CONCATENATE(INDEX('8- Políticas de Administración '!$B$16:$F$53,MATCH('5- Identificación de Riesgos'!J20,'8- Políticas de Administración '!$C$16:$C$54,0),1)," - ",L20),"")</f>
        <v>Menor - 2</v>
      </c>
      <c r="L20" s="134">
        <f>IFERROR(VLOOKUP(INDEX('8- Políticas de Administración '!$B$16:$F$63,MATCH('5- Identificación de Riesgos'!J20,'8- Políticas de Administración '!$C$16:$C$64,0),1),'8- Políticas de Administración '!$B$16:$F$64,5,FALSE),"")</f>
        <v>2</v>
      </c>
      <c r="M20" s="376" t="str">
        <f>IFERROR(CONCATENATE(INDEX('8- Políticas de Administración '!$B$16:$F$53,MATCH(ROUND(AVERAGE(L20:L29),0),'8- Políticas de Administración '!$F$16:$F$53,0),1)," - ",ROUND(AVERAGE(L20:L29),0)),"")</f>
        <v>Menor - 2</v>
      </c>
      <c r="N20" s="431" t="str">
        <f>IFERROR(CONCATENATE(VLOOKUP((LEFT(H20,LEN(H20)-4)&amp;LEFT(M20,LEN(M20)-4)),'9- Matriz de Calor '!$D$18:$E$42,2,0)," - ",RIGHT(H20,1)*RIGHT(M20,1)),"")</f>
        <v>Bajo - 2</v>
      </c>
      <c r="O20" s="447">
        <f>RIGHT(H20,1)*RIGHT(M20,1)</f>
        <v>2</v>
      </c>
    </row>
    <row r="21" spans="1:16" ht="30.75">
      <c r="A21" s="398"/>
      <c r="B21" s="377"/>
      <c r="C21" s="377"/>
      <c r="D21" s="177" t="s">
        <v>324</v>
      </c>
      <c r="E21" s="377"/>
      <c r="F21" s="415"/>
      <c r="G21" s="418"/>
      <c r="H21" s="389"/>
      <c r="I21" s="103" t="s">
        <v>317</v>
      </c>
      <c r="J21" s="138" t="s">
        <v>325</v>
      </c>
      <c r="K21" s="103" t="str">
        <f>IFERROR(CONCATENATE(INDEX('8- Políticas de Administración '!$B$16:$F$53,MATCH('5- Identificación de Riesgos'!J21,'8- Políticas de Administración '!$C$16:$C$54,0),1)," - ",L21),"")</f>
        <v>Leve - 1</v>
      </c>
      <c r="L21" s="133">
        <f>IFERROR(VLOOKUP(INDEX('8- Políticas de Administración '!$B$16:$F$63,MATCH('5- Identificación de Riesgos'!J21,'8- Políticas de Administración '!$C$16:$C$64,0),1),'8- Políticas de Administración '!$B$16:$F$64,5,FALSE),"")</f>
        <v>1</v>
      </c>
      <c r="M21" s="377"/>
      <c r="N21" s="432"/>
      <c r="O21" s="439"/>
    </row>
    <row r="22" spans="1:16" ht="30.75">
      <c r="A22" s="398"/>
      <c r="B22" s="377"/>
      <c r="C22" s="377"/>
      <c r="D22" s="177" t="s">
        <v>326</v>
      </c>
      <c r="E22" s="377"/>
      <c r="F22" s="415"/>
      <c r="G22" s="418"/>
      <c r="H22" s="389"/>
      <c r="I22" s="103" t="s">
        <v>317</v>
      </c>
      <c r="J22" s="138" t="s">
        <v>325</v>
      </c>
      <c r="K22" s="103" t="str">
        <f>IFERROR(CONCATENATE(INDEX('8- Políticas de Administración '!$B$16:$F$53,MATCH('5- Identificación de Riesgos'!J22,'8- Políticas de Administración '!$C$16:$C$54,0),1)," - ",L22),"")</f>
        <v>Leve - 1</v>
      </c>
      <c r="L22" s="133">
        <f>IFERROR(VLOOKUP(INDEX('8- Políticas de Administración '!$B$16:$F$63,MATCH('5- Identificación de Riesgos'!J22,'8- Políticas de Administración '!$C$16:$C$64,0),1),'8- Políticas de Administración '!$B$16:$F$64,5,FALSE),"")</f>
        <v>1</v>
      </c>
      <c r="M22" s="377"/>
      <c r="N22" s="432"/>
      <c r="O22" s="439"/>
    </row>
    <row r="23" spans="1:16" ht="30.75" thickBot="1">
      <c r="A23" s="398"/>
      <c r="B23" s="377"/>
      <c r="C23" s="377"/>
      <c r="D23" s="178" t="s">
        <v>327</v>
      </c>
      <c r="E23" s="377"/>
      <c r="F23" s="415"/>
      <c r="G23" s="418"/>
      <c r="H23" s="389"/>
      <c r="I23" s="103" t="s">
        <v>328</v>
      </c>
      <c r="J23" s="138" t="s">
        <v>329</v>
      </c>
      <c r="K23" s="103" t="str">
        <f>IFERROR(CONCATENATE(INDEX('8- Políticas de Administración '!$B$16:$F$53,MATCH('5- Identificación de Riesgos'!J23,'8- Políticas de Administración '!$C$16:$C$54,0),1)," - ",L23),"")</f>
        <v>Menor - 2</v>
      </c>
      <c r="L23" s="133">
        <f>IFERROR(VLOOKUP(INDEX('8- Políticas de Administración '!$B$16:$F$63,MATCH('5- Identificación de Riesgos'!J23,'8- Políticas de Administración '!$C$16:$C$64,0),1),'8- Políticas de Administración '!$B$16:$F$64,5,FALSE),"")</f>
        <v>2</v>
      </c>
      <c r="M23" s="377"/>
      <c r="N23" s="432"/>
      <c r="O23" s="439"/>
    </row>
    <row r="24" spans="1:16">
      <c r="A24" s="398"/>
      <c r="B24" s="377"/>
      <c r="C24" s="377"/>
      <c r="D24" s="110"/>
      <c r="E24" s="377"/>
      <c r="F24" s="415"/>
      <c r="G24" s="418"/>
      <c r="H24" s="389"/>
      <c r="I24" s="103"/>
      <c r="J24" s="138"/>
      <c r="K24" s="103" t="str">
        <f>IFERROR(CONCATENATE(INDEX('8- Políticas de Administración '!$B$16:$F$53,MATCH('5- Identificación de Riesgos'!J24,'8- Políticas de Administración '!$C$16:$C$54,0),1)," - ",L24),"")</f>
        <v/>
      </c>
      <c r="L24" s="133" t="str">
        <f>IFERROR(VLOOKUP(INDEX('8- Políticas de Administración '!$B$16:$F$63,MATCH('5- Identificación de Riesgos'!J24,'8- Políticas de Administración '!$C$16:$C$64,0),1),'8- Políticas de Administración '!$B$16:$F$64,5,FALSE),"")</f>
        <v/>
      </c>
      <c r="M24" s="377"/>
      <c r="N24" s="432"/>
      <c r="O24" s="439"/>
    </row>
    <row r="25" spans="1:16">
      <c r="A25" s="398"/>
      <c r="B25" s="377"/>
      <c r="C25" s="377"/>
      <c r="D25" s="114"/>
      <c r="E25" s="377"/>
      <c r="F25" s="415"/>
      <c r="G25" s="418"/>
      <c r="H25" s="389"/>
      <c r="I25" s="103"/>
      <c r="J25" s="138"/>
      <c r="K25" s="103" t="str">
        <f>IFERROR(CONCATENATE(INDEX('8- Políticas de Administración '!$B$16:$F$53,MATCH('5- Identificación de Riesgos'!J25,'8- Políticas de Administración '!$C$16:$C$54,0),1)," - ",L25),"")</f>
        <v/>
      </c>
      <c r="L25" s="133" t="str">
        <f>IFERROR(VLOOKUP(INDEX('8- Políticas de Administración '!$B$16:$F$63,MATCH('5- Identificación de Riesgos'!J25,'8- Políticas de Administración '!$C$16:$C$64,0),1),'8- Políticas de Administración '!$B$16:$F$64,5,FALSE),"")</f>
        <v/>
      </c>
      <c r="M25" s="377"/>
      <c r="N25" s="432"/>
      <c r="O25" s="439"/>
    </row>
    <row r="26" spans="1:16">
      <c r="A26" s="398"/>
      <c r="B26" s="377"/>
      <c r="C26" s="377"/>
      <c r="D26" s="112"/>
      <c r="E26" s="377"/>
      <c r="F26" s="415"/>
      <c r="G26" s="418"/>
      <c r="H26" s="389"/>
      <c r="I26" s="103"/>
      <c r="J26" s="138"/>
      <c r="K26" s="103" t="str">
        <f>IFERROR(CONCATENATE(INDEX('8- Políticas de Administración '!$B$16:$F$53,MATCH('5- Identificación de Riesgos'!J26,'8- Políticas de Administración '!$C$16:$C$54,0),1)," - ",L26),"")</f>
        <v/>
      </c>
      <c r="L26" s="133" t="str">
        <f>IFERROR(VLOOKUP(INDEX('8- Políticas de Administración '!$B$16:$F$63,MATCH('5- Identificación de Riesgos'!J26,'8- Políticas de Administración '!$C$16:$C$64,0),1),'8- Políticas de Administración '!$B$16:$F$64,5,FALSE),"")</f>
        <v/>
      </c>
      <c r="M26" s="377"/>
      <c r="N26" s="432"/>
      <c r="O26" s="439"/>
    </row>
    <row r="27" spans="1:16">
      <c r="A27" s="398"/>
      <c r="B27" s="377"/>
      <c r="C27" s="377"/>
      <c r="D27" s="112"/>
      <c r="E27" s="377"/>
      <c r="F27" s="415"/>
      <c r="G27" s="418"/>
      <c r="H27" s="389"/>
      <c r="I27" s="103"/>
      <c r="J27" s="138"/>
      <c r="K27" s="103" t="str">
        <f>IFERROR(CONCATENATE(INDEX('8- Políticas de Administración '!$B$16:$F$53,MATCH('5- Identificación de Riesgos'!J27,'8- Políticas de Administración '!$C$16:$C$54,0),1)," - ",L27),"")</f>
        <v/>
      </c>
      <c r="L27" s="133" t="str">
        <f>IFERROR(VLOOKUP(INDEX('8- Políticas de Administración '!$B$16:$F$63,MATCH('5- Identificación de Riesgos'!J27,'8- Políticas de Administración '!$C$16:$C$64,0),1),'8- Políticas de Administración '!$B$16:$F$64,5,FALSE),"")</f>
        <v/>
      </c>
      <c r="M27" s="377"/>
      <c r="N27" s="432"/>
      <c r="O27" s="439"/>
    </row>
    <row r="28" spans="1:16">
      <c r="A28" s="398"/>
      <c r="B28" s="377"/>
      <c r="C28" s="377"/>
      <c r="D28" s="112"/>
      <c r="E28" s="377"/>
      <c r="F28" s="415"/>
      <c r="G28" s="418"/>
      <c r="H28" s="389"/>
      <c r="I28" s="103"/>
      <c r="J28" s="138"/>
      <c r="K28" s="103" t="str">
        <f>IFERROR(CONCATENATE(INDEX('8- Políticas de Administración '!$B$16:$F$53,MATCH('5- Identificación de Riesgos'!J28,'8- Políticas de Administración '!$C$16:$C$54,0),1)," - ",L28),"")</f>
        <v/>
      </c>
      <c r="L28" s="133" t="str">
        <f>IFERROR(VLOOKUP(INDEX('8- Políticas de Administración '!$B$16:$F$63,MATCH('5- Identificación de Riesgos'!J28,'8- Políticas de Administración '!$C$16:$C$64,0),1),'8- Políticas de Administración '!$B$16:$F$64,5,FALSE),"")</f>
        <v/>
      </c>
      <c r="M28" s="377"/>
      <c r="N28" s="432"/>
      <c r="O28" s="439"/>
    </row>
    <row r="29" spans="1:16" ht="15.75" thickBot="1">
      <c r="A29" s="399"/>
      <c r="B29" s="378"/>
      <c r="C29" s="378"/>
      <c r="D29" s="113"/>
      <c r="E29" s="378"/>
      <c r="F29" s="416"/>
      <c r="G29" s="419"/>
      <c r="H29" s="390"/>
      <c r="I29" s="104"/>
      <c r="J29" s="139"/>
      <c r="K29" s="104" t="str">
        <f>IFERROR(CONCATENATE(INDEX('8- Políticas de Administración '!$B$16:$F$53,MATCH('5- Identificación de Riesgos'!J29,'8- Políticas de Administración '!$C$16:$C$54,0),1)," - ",L29),"")</f>
        <v/>
      </c>
      <c r="L29" s="135" t="str">
        <f>IFERROR(VLOOKUP(INDEX('8- Políticas de Administración '!$B$16:$F$63,MATCH('5- Identificación de Riesgos'!J29,'8- Políticas de Administración '!$C$16:$C$64,0),1),'8- Políticas de Administración '!$B$16:$F$64,5,FALSE),"")</f>
        <v/>
      </c>
      <c r="M29" s="378"/>
      <c r="N29" s="433"/>
      <c r="O29" s="439"/>
    </row>
    <row r="30" spans="1:16" ht="40.5">
      <c r="A30" s="397">
        <v>3</v>
      </c>
      <c r="B30" s="394" t="s">
        <v>330</v>
      </c>
      <c r="C30" s="401" t="s">
        <v>331</v>
      </c>
      <c r="D30" s="173" t="s">
        <v>332</v>
      </c>
      <c r="E30" s="376">
        <v>365</v>
      </c>
      <c r="F30" s="414">
        <v>10</v>
      </c>
      <c r="G30" s="417">
        <f t="shared" ref="G30" si="1">+F30/E30</f>
        <v>2.7397260273972601E-2</v>
      </c>
      <c r="H30" s="388" t="str">
        <f>CONCATENATE(IF(G30&lt;='8-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 - ",VLOOKUP(IF(G30&lt;='8- Políticas de Administración '!$D$6,'8- Políticas de Administración '!$B$6,IF(G30&lt;='8- Políticas de Administración '!$D$7,'8- Políticas de Administración '!$B$7,IF(G30&lt;='8- Políticas de Administración '!$D$8,'8- Políticas de Administración '!$B$8,IF(G30&lt;='8- Políticas de Administración '!$D$9,'8- Políticas de Administración '!$B$9,IF(G30&lt;='8- Políticas de Administración '!$D$10,'8- Políticas de Administración '!$B$10,"Probabilidad no valida"))))),'8- Políticas de Administración '!$B$6:$F$10,5,FALSE))</f>
        <v>Muy Baja - 1</v>
      </c>
      <c r="I30" s="102" t="s">
        <v>313</v>
      </c>
      <c r="J30" s="120" t="s">
        <v>323</v>
      </c>
      <c r="K30" s="102" t="str">
        <f>IFERROR(CONCATENATE(INDEX('8- Políticas de Administración '!$B$16:$F$53,MATCH('5- Identificación de Riesgos'!J30,'8- Políticas de Administración '!$C$16:$C$54,0),1)," - ",L30),"")</f>
        <v>Menor - 2</v>
      </c>
      <c r="L30" s="134">
        <f>IFERROR(VLOOKUP(INDEX('8- Políticas de Administración '!$B$16:$F$63,MATCH('5- Identificación de Riesgos'!J30,'8- Políticas de Administración '!$C$16:$C$64,0),1),'8- Políticas de Administración '!$B$16:$F$64,5,FALSE),"")</f>
        <v>2</v>
      </c>
      <c r="M30" s="376" t="str">
        <f>IFERROR(CONCATENATE(INDEX('8- Políticas de Administración '!$B$16:$F$53,MATCH(ROUND(AVERAGE(L30:L39),0),'8- Políticas de Administración '!$F$16:$F$53,0),1)," - ",ROUND(AVERAGE(L30:L39),0)),"")</f>
        <v>Menor - 2</v>
      </c>
      <c r="N30" s="431" t="str">
        <f>IFERROR(CONCATENATE(VLOOKUP((LEFT(H30,LEN(H30)-4)&amp;LEFT(M30,LEN(M30)-4)),'9- Matriz de Calor '!$D$18:$E$42,2,0)," - ",RIGHT(H30,1)*RIGHT(M30,1)),"")</f>
        <v>Bajo - 2</v>
      </c>
      <c r="O30" s="439">
        <f>RIGHT(H30,1)*RIGHT(M30,1)</f>
        <v>2</v>
      </c>
    </row>
    <row r="31" spans="1:16" ht="59.25" customHeight="1">
      <c r="A31" s="398"/>
      <c r="B31" s="395"/>
      <c r="C31" s="402"/>
      <c r="D31" s="173" t="s">
        <v>333</v>
      </c>
      <c r="E31" s="377"/>
      <c r="F31" s="415"/>
      <c r="G31" s="418"/>
      <c r="H31" s="389"/>
      <c r="I31" s="103" t="s">
        <v>328</v>
      </c>
      <c r="J31" s="138" t="s">
        <v>329</v>
      </c>
      <c r="K31" s="103" t="str">
        <f>IFERROR(CONCATENATE(INDEX('8- Políticas de Administración '!$B$16:$F$53,MATCH('5- Identificación de Riesgos'!J31,'8- Políticas de Administración '!$C$16:$C$54,0),1)," - ",L31),"")</f>
        <v>Menor - 2</v>
      </c>
      <c r="L31" s="133">
        <f>IFERROR(VLOOKUP(INDEX('8- Políticas de Administración '!$B$16:$F$63,MATCH('5- Identificación de Riesgos'!J31,'8- Políticas de Administración '!$C$16:$C$64,0),1),'8- Políticas de Administración '!$B$16:$F$64,5,FALSE),"")</f>
        <v>2</v>
      </c>
      <c r="M31" s="377"/>
      <c r="N31" s="432"/>
      <c r="O31" s="439"/>
    </row>
    <row r="32" spans="1:16">
      <c r="A32" s="398"/>
      <c r="B32" s="395"/>
      <c r="C32" s="402"/>
      <c r="D32" s="110"/>
      <c r="E32" s="377"/>
      <c r="F32" s="415"/>
      <c r="G32" s="418"/>
      <c r="H32" s="389"/>
      <c r="I32" s="103"/>
      <c r="J32" s="138"/>
      <c r="K32" s="103" t="str">
        <f>IFERROR(CONCATENATE(INDEX('8- Políticas de Administración '!$B$16:$F$53,MATCH('5- Identificación de Riesgos'!J32,'8- Políticas de Administración '!$C$16:$C$54,0),1)," - ",L32),"")</f>
        <v/>
      </c>
      <c r="L32" s="133" t="str">
        <f>IFERROR(VLOOKUP(INDEX('8- Políticas de Administración '!$B$16:$F$63,MATCH('5- Identificación de Riesgos'!J32,'8- Políticas de Administración '!$C$16:$C$64,0),1),'8- Políticas de Administración '!$B$16:$F$64,5,FALSE),"")</f>
        <v/>
      </c>
      <c r="M32" s="377"/>
      <c r="N32" s="432"/>
      <c r="O32" s="439"/>
    </row>
    <row r="33" spans="1:22">
      <c r="A33" s="398"/>
      <c r="B33" s="395"/>
      <c r="C33" s="402"/>
      <c r="D33" s="110"/>
      <c r="E33" s="377"/>
      <c r="F33" s="415"/>
      <c r="G33" s="418"/>
      <c r="H33" s="389"/>
      <c r="I33" s="103"/>
      <c r="J33" s="138"/>
      <c r="K33" s="103" t="str">
        <f>IFERROR(CONCATENATE(INDEX('8- Políticas de Administración '!$B$16:$F$53,MATCH('5- Identificación de Riesgos'!J33,'8- Políticas de Administración '!$C$16:$C$54,0),1)," - ",L33),"")</f>
        <v/>
      </c>
      <c r="L33" s="133" t="str">
        <f>IFERROR(VLOOKUP(INDEX('8- Políticas de Administración '!$B$16:$F$63,MATCH('5- Identificación de Riesgos'!J33,'8- Políticas de Administración '!$C$16:$C$64,0),1),'8- Políticas de Administración '!$B$16:$F$64,5,FALSE),"")</f>
        <v/>
      </c>
      <c r="M33" s="377"/>
      <c r="N33" s="432"/>
      <c r="O33" s="439"/>
    </row>
    <row r="34" spans="1:22">
      <c r="A34" s="398"/>
      <c r="B34" s="395"/>
      <c r="C34" s="402"/>
      <c r="D34" s="112"/>
      <c r="E34" s="377"/>
      <c r="F34" s="415"/>
      <c r="G34" s="418"/>
      <c r="H34" s="389"/>
      <c r="I34" s="103"/>
      <c r="J34" s="138"/>
      <c r="K34" s="103" t="str">
        <f>IFERROR(CONCATENATE(INDEX('8- Políticas de Administración '!$B$16:$F$53,MATCH('5- Identificación de Riesgos'!J34,'8- Políticas de Administración '!$C$16:$C$54,0),1)," - ",L34),"")</f>
        <v/>
      </c>
      <c r="L34" s="133" t="str">
        <f>IFERROR(VLOOKUP(INDEX('8- Políticas de Administración '!$B$16:$F$63,MATCH('5- Identificación de Riesgos'!J34,'8- Políticas de Administración '!$C$16:$C$64,0),1),'8- Políticas de Administración '!$B$16:$F$64,5,FALSE),"")</f>
        <v/>
      </c>
      <c r="M34" s="377"/>
      <c r="N34" s="432"/>
      <c r="O34" s="439"/>
    </row>
    <row r="35" spans="1:22">
      <c r="A35" s="398"/>
      <c r="B35" s="395"/>
      <c r="C35" s="402"/>
      <c r="D35" s="115"/>
      <c r="E35" s="377"/>
      <c r="F35" s="415"/>
      <c r="G35" s="418"/>
      <c r="H35" s="389"/>
      <c r="I35" s="103"/>
      <c r="J35" s="138"/>
      <c r="K35" s="103" t="str">
        <f>IFERROR(CONCATENATE(INDEX('8- Políticas de Administración '!$B$16:$F$53,MATCH('5- Identificación de Riesgos'!J35,'8- Políticas de Administración '!$C$16:$C$54,0),1)," - ",L35),"")</f>
        <v/>
      </c>
      <c r="L35" s="133" t="str">
        <f>IFERROR(VLOOKUP(INDEX('8- Políticas de Administración '!$B$16:$F$63,MATCH('5- Identificación de Riesgos'!J35,'8- Políticas de Administración '!$C$16:$C$64,0),1),'8- Políticas de Administración '!$B$16:$F$64,5,FALSE),"")</f>
        <v/>
      </c>
      <c r="M35" s="377"/>
      <c r="N35" s="432"/>
      <c r="O35" s="439"/>
    </row>
    <row r="36" spans="1:22">
      <c r="A36" s="398"/>
      <c r="B36" s="395"/>
      <c r="C36" s="402"/>
      <c r="D36" s="111"/>
      <c r="E36" s="377"/>
      <c r="F36" s="415"/>
      <c r="G36" s="418"/>
      <c r="H36" s="389"/>
      <c r="I36" s="103"/>
      <c r="J36" s="138"/>
      <c r="K36" s="103" t="str">
        <f>IFERROR(CONCATENATE(INDEX('8- Políticas de Administración '!$B$16:$F$53,MATCH('5- Identificación de Riesgos'!J36,'8- Políticas de Administración '!$C$16:$C$54,0),1)," - ",L36),"")</f>
        <v/>
      </c>
      <c r="L36" s="133" t="str">
        <f>IFERROR(VLOOKUP(INDEX('8- Políticas de Administración '!$B$16:$F$63,MATCH('5- Identificación de Riesgos'!J36,'8- Políticas de Administración '!$C$16:$C$64,0),1),'8- Políticas de Administración '!$B$16:$F$64,5,FALSE),"")</f>
        <v/>
      </c>
      <c r="M36" s="377"/>
      <c r="N36" s="432"/>
      <c r="O36" s="439"/>
    </row>
    <row r="37" spans="1:22">
      <c r="A37" s="398"/>
      <c r="B37" s="395"/>
      <c r="C37" s="402"/>
      <c r="D37" s="112"/>
      <c r="E37" s="377"/>
      <c r="F37" s="415"/>
      <c r="G37" s="418"/>
      <c r="H37" s="389"/>
      <c r="I37" s="103"/>
      <c r="J37" s="138"/>
      <c r="K37" s="103" t="str">
        <f>IFERROR(CONCATENATE(INDEX('8- Políticas de Administración '!$B$16:$F$53,MATCH('5- Identificación de Riesgos'!J37,'8- Políticas de Administración '!$C$16:$C$54,0),1)," - ",L37),"")</f>
        <v/>
      </c>
      <c r="L37" s="133" t="str">
        <f>IFERROR(VLOOKUP(INDEX('8- Políticas de Administración '!$B$16:$F$63,MATCH('5- Identificación de Riesgos'!J37,'8- Políticas de Administración '!$C$16:$C$64,0),1),'8- Políticas de Administración '!$B$16:$F$64,5,FALSE),"")</f>
        <v/>
      </c>
      <c r="M37" s="377"/>
      <c r="N37" s="432"/>
      <c r="O37" s="439"/>
    </row>
    <row r="38" spans="1:22">
      <c r="A38" s="398"/>
      <c r="B38" s="395"/>
      <c r="C38" s="402"/>
      <c r="D38" s="112"/>
      <c r="E38" s="377"/>
      <c r="F38" s="415"/>
      <c r="G38" s="418"/>
      <c r="H38" s="389"/>
      <c r="I38" s="103"/>
      <c r="J38" s="138"/>
      <c r="K38" s="103" t="str">
        <f>IFERROR(CONCATENATE(INDEX('8- Políticas de Administración '!$B$16:$F$53,MATCH('5- Identificación de Riesgos'!J38,'8- Políticas de Administración '!$C$16:$C$54,0),1)," - ",L38),"")</f>
        <v/>
      </c>
      <c r="L38" s="133" t="str">
        <f>IFERROR(VLOOKUP(INDEX('8- Políticas de Administración '!$B$16:$F$63,MATCH('5- Identificación de Riesgos'!J38,'8- Políticas de Administración '!$C$16:$C$64,0),1),'8- Políticas de Administración '!$B$16:$F$64,5,FALSE),"")</f>
        <v/>
      </c>
      <c r="M38" s="377"/>
      <c r="N38" s="432"/>
      <c r="O38" s="439"/>
    </row>
    <row r="39" spans="1:22">
      <c r="A39" s="399"/>
      <c r="B39" s="396"/>
      <c r="C39" s="403"/>
      <c r="D39" s="113"/>
      <c r="E39" s="378"/>
      <c r="F39" s="416"/>
      <c r="G39" s="419"/>
      <c r="H39" s="390"/>
      <c r="I39" s="104"/>
      <c r="J39" s="138"/>
      <c r="K39" s="104" t="str">
        <f>IFERROR(CONCATENATE(INDEX('8- Políticas de Administración '!$B$16:$F$53,MATCH('5- Identificación de Riesgos'!J39,'8- Políticas de Administración '!$C$16:$C$54,0),1)," - ",L39),"")</f>
        <v/>
      </c>
      <c r="L39" s="135" t="str">
        <f>IFERROR(VLOOKUP(INDEX('8- Políticas de Administración '!$B$16:$F$63,MATCH('5- Identificación de Riesgos'!J39,'8- Políticas de Administración '!$C$16:$C$64,0),1),'8- Políticas de Administración '!$B$16:$F$64,5,FALSE),"")</f>
        <v/>
      </c>
      <c r="M39" s="378"/>
      <c r="N39" s="433"/>
      <c r="O39" s="439"/>
    </row>
    <row r="40" spans="1:22" ht="48">
      <c r="A40" s="391">
        <v>4</v>
      </c>
      <c r="B40" s="400" t="s">
        <v>334</v>
      </c>
      <c r="C40" s="400" t="s">
        <v>335</v>
      </c>
      <c r="D40" s="265" t="s">
        <v>336</v>
      </c>
      <c r="E40" s="376">
        <v>500</v>
      </c>
      <c r="F40" s="400">
        <v>0</v>
      </c>
      <c r="G40" s="425">
        <f t="shared" ref="G40" si="2">F40/E40</f>
        <v>0</v>
      </c>
      <c r="H40" s="426" t="s">
        <v>337</v>
      </c>
      <c r="I40" s="105" t="s">
        <v>328</v>
      </c>
      <c r="J40" s="138" t="s">
        <v>329</v>
      </c>
      <c r="K40" s="102" t="s">
        <v>338</v>
      </c>
      <c r="L40" s="134">
        <v>4</v>
      </c>
      <c r="M40" s="400" t="s">
        <v>339</v>
      </c>
      <c r="N40" s="440" t="s">
        <v>339</v>
      </c>
      <c r="O40" s="437">
        <f>RIGHT(H40,1)*RIGHT(M40,1)</f>
        <v>3</v>
      </c>
      <c r="Q40" s="445" t="s">
        <v>340</v>
      </c>
      <c r="R40" s="445"/>
      <c r="S40" s="445"/>
      <c r="T40" s="445"/>
      <c r="U40" s="445"/>
      <c r="V40" s="445"/>
    </row>
    <row r="41" spans="1:22" ht="39" customHeight="1">
      <c r="A41" s="392"/>
      <c r="B41" s="377"/>
      <c r="C41" s="377"/>
      <c r="D41" s="118" t="s">
        <v>341</v>
      </c>
      <c r="E41" s="377"/>
      <c r="F41" s="377"/>
      <c r="G41" s="386"/>
      <c r="H41" s="389"/>
      <c r="I41" s="105" t="s">
        <v>328</v>
      </c>
      <c r="J41" s="138" t="s">
        <v>329</v>
      </c>
      <c r="K41" s="103" t="s">
        <v>342</v>
      </c>
      <c r="L41" s="133">
        <v>1</v>
      </c>
      <c r="M41" s="377"/>
      <c r="N41" s="432"/>
      <c r="O41" s="438"/>
      <c r="Q41" s="445"/>
      <c r="R41" s="445"/>
      <c r="S41" s="445"/>
      <c r="T41" s="445"/>
      <c r="U41" s="445"/>
      <c r="V41" s="445"/>
    </row>
    <row r="42" spans="1:22" ht="42.75" customHeight="1">
      <c r="A42" s="392"/>
      <c r="B42" s="377"/>
      <c r="C42" s="377"/>
      <c r="D42" s="118" t="s">
        <v>343</v>
      </c>
      <c r="E42" s="377"/>
      <c r="F42" s="377"/>
      <c r="G42" s="386"/>
      <c r="H42" s="389"/>
      <c r="I42" s="105" t="s">
        <v>328</v>
      </c>
      <c r="J42" s="138" t="s">
        <v>329</v>
      </c>
      <c r="K42" s="103" t="s">
        <v>344</v>
      </c>
      <c r="L42" s="133" t="s">
        <v>345</v>
      </c>
      <c r="M42" s="377"/>
      <c r="N42" s="432"/>
      <c r="O42" s="438"/>
      <c r="Q42" s="445"/>
      <c r="R42" s="445"/>
      <c r="S42" s="445"/>
      <c r="T42" s="445"/>
      <c r="U42" s="445"/>
      <c r="V42" s="445"/>
    </row>
    <row r="43" spans="1:22" ht="51" customHeight="1">
      <c r="A43" s="392"/>
      <c r="B43" s="377"/>
      <c r="C43" s="377"/>
      <c r="D43" s="117" t="s">
        <v>346</v>
      </c>
      <c r="E43" s="377"/>
      <c r="F43" s="377"/>
      <c r="G43" s="386"/>
      <c r="H43" s="389"/>
      <c r="I43" s="105" t="s">
        <v>328</v>
      </c>
      <c r="J43" s="138" t="s">
        <v>329</v>
      </c>
      <c r="K43" s="103" t="s">
        <v>347</v>
      </c>
      <c r="L43" s="133">
        <v>2</v>
      </c>
      <c r="M43" s="377"/>
      <c r="N43" s="432"/>
      <c r="O43" s="438"/>
      <c r="Q43" s="445"/>
      <c r="R43" s="445"/>
      <c r="S43" s="445"/>
      <c r="T43" s="445"/>
      <c r="U43" s="445"/>
      <c r="V43" s="445"/>
    </row>
    <row r="44" spans="1:22" ht="27" customHeight="1">
      <c r="A44" s="392"/>
      <c r="B44" s="377"/>
      <c r="C44" s="377"/>
      <c r="D44" s="118" t="s">
        <v>348</v>
      </c>
      <c r="E44" s="377"/>
      <c r="F44" s="377"/>
      <c r="G44" s="386"/>
      <c r="H44" s="389"/>
      <c r="I44" s="103"/>
      <c r="J44" s="138"/>
      <c r="K44" s="103"/>
      <c r="L44" s="133">
        <v>3</v>
      </c>
      <c r="M44" s="377"/>
      <c r="N44" s="432"/>
      <c r="O44" s="438"/>
      <c r="Q44" s="445"/>
      <c r="R44" s="445"/>
      <c r="S44" s="445"/>
      <c r="T44" s="445"/>
      <c r="U44" s="445"/>
      <c r="V44" s="445"/>
    </row>
    <row r="45" spans="1:22">
      <c r="A45" s="392"/>
      <c r="B45" s="377"/>
      <c r="C45" s="377"/>
      <c r="D45" s="118"/>
      <c r="E45" s="377"/>
      <c r="F45" s="377"/>
      <c r="G45" s="386"/>
      <c r="H45" s="389"/>
      <c r="I45" s="103"/>
      <c r="J45" s="138"/>
      <c r="K45" s="103" t="s">
        <v>345</v>
      </c>
      <c r="L45" s="133" t="s">
        <v>345</v>
      </c>
      <c r="M45" s="377"/>
      <c r="N45" s="432"/>
      <c r="O45" s="438"/>
      <c r="Q45" s="445"/>
      <c r="R45" s="445"/>
      <c r="S45" s="445"/>
      <c r="T45" s="445"/>
      <c r="U45" s="445"/>
      <c r="V45" s="445"/>
    </row>
    <row r="46" spans="1:22">
      <c r="A46" s="392"/>
      <c r="B46" s="377"/>
      <c r="C46" s="377"/>
      <c r="D46" s="118"/>
      <c r="E46" s="377"/>
      <c r="F46" s="377"/>
      <c r="G46" s="386"/>
      <c r="H46" s="389"/>
      <c r="I46" s="103"/>
      <c r="J46" s="138"/>
      <c r="K46" s="103" t="s">
        <v>345</v>
      </c>
      <c r="L46" s="133" t="s">
        <v>345</v>
      </c>
      <c r="M46" s="377"/>
      <c r="N46" s="432"/>
      <c r="O46" s="438"/>
      <c r="Q46" s="445"/>
      <c r="R46" s="445"/>
      <c r="S46" s="445"/>
      <c r="T46" s="445"/>
      <c r="U46" s="445"/>
      <c r="V46" s="445"/>
    </row>
    <row r="47" spans="1:22">
      <c r="A47" s="392"/>
      <c r="B47" s="377"/>
      <c r="C47" s="377"/>
      <c r="D47" s="117"/>
      <c r="E47" s="377"/>
      <c r="F47" s="377"/>
      <c r="G47" s="386"/>
      <c r="H47" s="389"/>
      <c r="I47" s="103"/>
      <c r="J47" s="138"/>
      <c r="K47" s="103" t="s">
        <v>345</v>
      </c>
      <c r="L47" s="133" t="s">
        <v>345</v>
      </c>
      <c r="M47" s="377"/>
      <c r="N47" s="432"/>
      <c r="O47" s="438"/>
      <c r="Q47" s="445"/>
      <c r="R47" s="445"/>
      <c r="S47" s="445"/>
      <c r="T47" s="445"/>
      <c r="U47" s="445"/>
      <c r="V47" s="445"/>
    </row>
    <row r="48" spans="1:22">
      <c r="A48" s="392"/>
      <c r="B48" s="377"/>
      <c r="C48" s="377"/>
      <c r="D48" s="117"/>
      <c r="E48" s="377"/>
      <c r="F48" s="377"/>
      <c r="G48" s="386"/>
      <c r="H48" s="389"/>
      <c r="I48" s="103"/>
      <c r="J48" s="138"/>
      <c r="K48" s="103" t="s">
        <v>345</v>
      </c>
      <c r="L48" s="133" t="s">
        <v>345</v>
      </c>
      <c r="M48" s="377"/>
      <c r="N48" s="432"/>
      <c r="O48" s="438"/>
      <c r="Q48" s="445"/>
      <c r="R48" s="445"/>
      <c r="S48" s="445"/>
      <c r="T48" s="445"/>
      <c r="U48" s="445"/>
      <c r="V48" s="445"/>
    </row>
    <row r="49" spans="1:257">
      <c r="A49" s="393"/>
      <c r="B49" s="378"/>
      <c r="C49" s="378"/>
      <c r="D49" s="119"/>
      <c r="E49" s="378"/>
      <c r="F49" s="378"/>
      <c r="G49" s="387"/>
      <c r="H49" s="390"/>
      <c r="I49" s="104"/>
      <c r="J49" s="139"/>
      <c r="K49" s="104" t="s">
        <v>345</v>
      </c>
      <c r="L49" s="135" t="s">
        <v>345</v>
      </c>
      <c r="M49" s="378"/>
      <c r="N49" s="433"/>
      <c r="O49" s="438"/>
      <c r="Q49" s="445"/>
      <c r="R49" s="445"/>
      <c r="S49" s="445"/>
      <c r="T49" s="445"/>
      <c r="U49" s="445"/>
      <c r="V49" s="445"/>
    </row>
    <row r="50" spans="1:257" s="90" customFormat="1" ht="30.75">
      <c r="A50" s="391">
        <v>5</v>
      </c>
      <c r="B50" s="376" t="s">
        <v>349</v>
      </c>
      <c r="C50" s="379" t="s">
        <v>350</v>
      </c>
      <c r="D50" s="176" t="s">
        <v>351</v>
      </c>
      <c r="E50" s="382">
        <v>4</v>
      </c>
      <c r="F50" s="382">
        <v>0</v>
      </c>
      <c r="G50" s="385">
        <f t="shared" ref="G50" si="3">F50/E50</f>
        <v>0</v>
      </c>
      <c r="H50" s="388" t="str">
        <f>CONCATENATE(IF(G50&lt;='8- Políticas de Administración '!$D$6,'8- Políticas de Administración '!$B$6,IF(G50&lt;='8- Políticas de Administración '!$D$7,'8- Políticas de Administración '!$B$7,IF(G50&lt;='8- Políticas de Administración '!$D$8,'8- Políticas de Administración '!$B$8,IF(G50&lt;='8- Políticas de Administración '!$D$9,'8- Políticas de Administración '!$B$9,IF(G50&lt;='8- Políticas de Administración '!$D$10,'8- Políticas de Administración '!$B$10,"Probabilidad no valida")))))," - ",VLOOKUP(IF(G50&lt;='8- Políticas de Administración '!$D$6,'8- Políticas de Administración '!$B$6,IF(G50&lt;='8- Políticas de Administración '!$D$7,'8- Políticas de Administración '!$B$7,IF(G50&lt;='8- Políticas de Administración '!$D$8,'8- Políticas de Administración '!$B$8,IF(G50&lt;='8- Políticas de Administración '!$D$9,'8- Políticas de Administración '!$B$9,IF(G50&lt;='8- Políticas de Administración '!$D$10,'8- Políticas de Administración '!$B$10,"Probabilidad no valida"))))),'8- Políticas de Administración '!$B$6:$F$10,5,FALSE))</f>
        <v>Muy Baja - 1</v>
      </c>
      <c r="I50" s="102" t="s">
        <v>328</v>
      </c>
      <c r="J50" s="120" t="s">
        <v>329</v>
      </c>
      <c r="K50" s="102" t="str">
        <f>IFERROR(CONCATENATE(INDEX('8- Políticas de Administración '!$B$16:$F$53,MATCH('5- Identificación de Riesgos'!J50,'8- Políticas de Administración '!$C$16:$C$54,0),1)," - ",L50),"")</f>
        <v>Menor - 2</v>
      </c>
      <c r="L50" s="134">
        <f>IFERROR(VLOOKUP(INDEX('8- Políticas de Administración '!$B$16:$F$63,MATCH('5- Identificación de Riesgos'!J50,'8- Políticas de Administración '!$C$16:$C$64,0),1),'8- Políticas de Administración '!$B$16:$F$64,5,FALSE),"")</f>
        <v>2</v>
      </c>
      <c r="M50" s="376" t="str">
        <f>IFERROR(CONCATENATE(INDEX('8- Políticas de Administración '!$B$16:$F$53,MATCH(ROUND(AVERAGE(L50:L59),0),'8- Políticas de Administración '!$F$16:$F$53,0),1)," - ",ROUND(AVERAGE(L50:L59),0)),"")</f>
        <v>Menor - 2</v>
      </c>
      <c r="N50" s="431" t="str">
        <f>IFERROR(CONCATENATE(VLOOKUP((LEFT(H50,LEN(H50)-4)&amp;LEFT(M50,LEN(M50)-4)),'9- Matriz de Calor '!$D$18:$E$42,2,0)," - ",RIGHT(H50,1)*RIGHT(M50,1)),"")</f>
        <v>Bajo - 2</v>
      </c>
      <c r="O50" s="451">
        <f>RIGHT(H50,1)*RIGHT(M50,1)</f>
        <v>2</v>
      </c>
      <c r="P50" s="89"/>
      <c r="Q50" s="89"/>
      <c r="R50" s="89"/>
      <c r="S50" s="89"/>
      <c r="T50" s="89"/>
      <c r="U50" s="89"/>
      <c r="V50" s="89"/>
      <c r="W50" s="89"/>
      <c r="X50" s="89"/>
      <c r="Y50" s="89"/>
      <c r="Z50" s="89"/>
      <c r="AA50" s="89"/>
      <c r="AB50" s="89"/>
      <c r="AC50" s="89"/>
      <c r="AD50" s="89"/>
      <c r="AE50" s="89"/>
      <c r="AF50" s="89"/>
      <c r="AG50" s="89"/>
      <c r="AH50" s="89"/>
      <c r="AI50" s="89"/>
      <c r="AJ50" s="89"/>
      <c r="AK50" s="89"/>
      <c r="AL50" s="89"/>
      <c r="AM50" s="89"/>
      <c r="AN50" s="89"/>
      <c r="AO50" s="89"/>
      <c r="AP50" s="89"/>
      <c r="AQ50" s="89"/>
      <c r="AR50" s="89"/>
      <c r="AS50" s="89"/>
      <c r="AT50" s="89"/>
      <c r="AU50" s="89"/>
      <c r="AV50" s="89"/>
      <c r="AW50" s="89"/>
      <c r="AX50" s="89"/>
      <c r="AY50" s="89"/>
      <c r="AZ50" s="89"/>
      <c r="BA50" s="89"/>
      <c r="BB50" s="89"/>
      <c r="BC50" s="89"/>
      <c r="BD50" s="89"/>
      <c r="BE50" s="89"/>
      <c r="BF50" s="89"/>
      <c r="BG50" s="89"/>
      <c r="BH50" s="89"/>
      <c r="BI50" s="89"/>
      <c r="BJ50" s="89"/>
      <c r="BK50" s="89"/>
      <c r="BL50" s="89"/>
      <c r="BM50" s="89"/>
      <c r="BN50" s="89"/>
      <c r="BO50" s="89"/>
      <c r="BP50" s="89"/>
      <c r="BQ50" s="89"/>
      <c r="BR50" s="89"/>
      <c r="BS50" s="89"/>
      <c r="BT50" s="89"/>
      <c r="BU50" s="89"/>
      <c r="BV50" s="89"/>
      <c r="BW50" s="89"/>
      <c r="BX50" s="89"/>
      <c r="BY50" s="89"/>
      <c r="BZ50" s="89"/>
      <c r="CA50" s="89"/>
      <c r="CB50" s="89"/>
      <c r="CC50" s="89"/>
      <c r="CD50" s="89"/>
      <c r="CE50" s="89"/>
      <c r="CF50" s="89"/>
      <c r="CG50" s="89"/>
      <c r="CH50" s="89"/>
      <c r="CI50" s="89"/>
      <c r="CJ50" s="89"/>
      <c r="CK50" s="89"/>
      <c r="CL50" s="89"/>
      <c r="CM50" s="89"/>
      <c r="CN50" s="89"/>
      <c r="CO50" s="89"/>
      <c r="CP50" s="89"/>
      <c r="CQ50" s="89"/>
      <c r="CR50" s="89"/>
      <c r="CS50" s="89"/>
      <c r="CT50" s="89"/>
      <c r="CU50" s="89"/>
      <c r="CV50" s="89"/>
      <c r="CW50" s="89"/>
      <c r="CX50" s="89"/>
      <c r="CY50" s="89"/>
      <c r="CZ50" s="89"/>
      <c r="DA50" s="89"/>
      <c r="DB50" s="89"/>
      <c r="DC50" s="89"/>
      <c r="DD50" s="89"/>
      <c r="DE50" s="89"/>
      <c r="DF50" s="89"/>
      <c r="DG50" s="89"/>
      <c r="DH50" s="89"/>
      <c r="DI50" s="89"/>
      <c r="DJ50" s="89"/>
      <c r="DK50" s="89"/>
      <c r="DL50" s="89"/>
      <c r="DM50" s="89"/>
      <c r="DN50" s="89"/>
      <c r="DO50" s="89"/>
      <c r="DP50" s="89"/>
      <c r="DQ50" s="89"/>
      <c r="DR50" s="89"/>
      <c r="DS50" s="89"/>
      <c r="DT50" s="89"/>
      <c r="DU50" s="89"/>
      <c r="DV50" s="89"/>
      <c r="DW50" s="89"/>
      <c r="DX50" s="89"/>
      <c r="DY50" s="89"/>
      <c r="DZ50" s="89"/>
      <c r="EA50" s="89"/>
      <c r="EB50" s="89"/>
      <c r="EC50" s="89"/>
      <c r="ED50" s="89"/>
      <c r="EE50" s="89"/>
      <c r="EF50" s="89"/>
      <c r="EG50" s="89"/>
      <c r="EH50" s="89"/>
      <c r="EI50" s="89"/>
      <c r="EJ50" s="89"/>
      <c r="EK50" s="89"/>
      <c r="EL50" s="89"/>
      <c r="EM50" s="89"/>
      <c r="EN50" s="89"/>
      <c r="EO50" s="89"/>
      <c r="EP50" s="89"/>
      <c r="EQ50" s="89"/>
      <c r="ER50" s="89"/>
      <c r="ES50" s="89"/>
      <c r="ET50" s="89"/>
      <c r="EU50" s="89"/>
      <c r="EV50" s="89"/>
      <c r="EW50" s="89"/>
      <c r="EX50" s="89"/>
      <c r="EY50" s="89"/>
      <c r="EZ50" s="89"/>
      <c r="FA50" s="89"/>
      <c r="FB50" s="89"/>
      <c r="FC50" s="89"/>
      <c r="FD50" s="89"/>
      <c r="FE50" s="89"/>
      <c r="FF50" s="89"/>
      <c r="FG50" s="89"/>
      <c r="FH50" s="89"/>
      <c r="FI50" s="89"/>
      <c r="FJ50" s="89"/>
      <c r="FK50" s="89"/>
      <c r="FL50" s="89"/>
      <c r="FM50" s="89"/>
      <c r="FN50" s="89"/>
      <c r="FO50" s="89"/>
      <c r="FP50" s="89"/>
      <c r="FQ50" s="89"/>
      <c r="FR50" s="89"/>
      <c r="FS50" s="89"/>
      <c r="FT50" s="89"/>
      <c r="FU50" s="89"/>
      <c r="FV50" s="89"/>
      <c r="FW50" s="89"/>
      <c r="FX50" s="89"/>
      <c r="FY50" s="89"/>
      <c r="FZ50" s="89"/>
      <c r="GA50" s="89"/>
      <c r="GB50" s="89"/>
      <c r="GC50" s="89"/>
      <c r="GD50" s="89"/>
      <c r="GE50" s="89"/>
      <c r="GF50" s="89"/>
      <c r="GG50" s="89"/>
      <c r="GH50" s="89"/>
      <c r="GI50" s="89"/>
      <c r="GJ50" s="89"/>
      <c r="GK50" s="89"/>
      <c r="GL50" s="89"/>
      <c r="GM50" s="89"/>
      <c r="GN50" s="89"/>
      <c r="GO50" s="89"/>
      <c r="GP50" s="89"/>
      <c r="GQ50" s="89"/>
      <c r="GR50" s="89"/>
      <c r="GS50" s="89"/>
      <c r="GT50" s="89"/>
      <c r="GU50" s="89"/>
      <c r="GV50" s="89"/>
      <c r="GW50" s="89"/>
      <c r="GX50" s="89"/>
      <c r="GY50" s="89"/>
      <c r="GZ50" s="89"/>
      <c r="HA50" s="89"/>
      <c r="HB50" s="89"/>
      <c r="HC50" s="89"/>
      <c r="HD50" s="89"/>
      <c r="HE50" s="89"/>
      <c r="HF50" s="89"/>
      <c r="HG50" s="89"/>
      <c r="HH50" s="89"/>
      <c r="HI50" s="89"/>
      <c r="HJ50" s="89"/>
      <c r="HK50" s="89"/>
      <c r="HL50" s="89"/>
      <c r="HM50" s="89"/>
      <c r="HN50" s="89"/>
      <c r="HO50" s="89"/>
      <c r="HP50" s="89"/>
      <c r="HQ50" s="89"/>
      <c r="HR50" s="89"/>
      <c r="HS50" s="89"/>
      <c r="HT50" s="89"/>
      <c r="HU50" s="89"/>
      <c r="HV50" s="89"/>
      <c r="HW50" s="89"/>
      <c r="HX50" s="89"/>
      <c r="HY50" s="89"/>
      <c r="HZ50" s="89"/>
      <c r="IA50" s="89"/>
      <c r="IB50" s="89"/>
      <c r="IC50" s="89"/>
      <c r="ID50" s="89"/>
      <c r="IE50" s="89"/>
      <c r="IF50" s="89"/>
      <c r="IG50" s="89"/>
      <c r="IH50" s="89"/>
      <c r="II50" s="89"/>
      <c r="IJ50" s="89"/>
      <c r="IK50" s="89"/>
      <c r="IL50" s="89"/>
      <c r="IM50" s="89"/>
      <c r="IN50" s="89"/>
      <c r="IO50" s="89"/>
      <c r="IP50" s="89"/>
      <c r="IQ50" s="89"/>
      <c r="IR50" s="89"/>
      <c r="IS50" s="89"/>
      <c r="IT50" s="89"/>
      <c r="IU50" s="89"/>
      <c r="IV50" s="89"/>
      <c r="IW50" s="89"/>
    </row>
    <row r="51" spans="1:257" s="90" customFormat="1" ht="30.75">
      <c r="A51" s="392"/>
      <c r="B51" s="377"/>
      <c r="C51" s="380"/>
      <c r="D51" s="180" t="s">
        <v>352</v>
      </c>
      <c r="E51" s="383"/>
      <c r="F51" s="383"/>
      <c r="G51" s="386"/>
      <c r="H51" s="389"/>
      <c r="I51" s="103" t="s">
        <v>328</v>
      </c>
      <c r="J51" s="138" t="s">
        <v>329</v>
      </c>
      <c r="K51" s="103" t="str">
        <f>IFERROR(CONCATENATE(INDEX('8- Políticas de Administración '!$B$16:$F$53,MATCH('5- Identificación de Riesgos'!J51,'8- Políticas de Administración '!$C$16:$C$54,0),1)," - ",L51),"")</f>
        <v>Menor - 2</v>
      </c>
      <c r="L51" s="133">
        <f>IFERROR(VLOOKUP(INDEX('8- Políticas de Administración '!$B$16:$F$63,MATCH('5- Identificación de Riesgos'!J51,'8- Políticas de Administración '!$C$16:$C$64,0),1),'8- Políticas de Administración '!$B$16:$F$64,5,FALSE),"")</f>
        <v>2</v>
      </c>
      <c r="M51" s="377"/>
      <c r="N51" s="432"/>
      <c r="O51" s="451"/>
      <c r="P51" s="89"/>
      <c r="Q51" s="89"/>
      <c r="R51" s="89"/>
      <c r="S51" s="89"/>
      <c r="T51" s="89"/>
      <c r="U51" s="89"/>
      <c r="V51" s="89"/>
      <c r="W51" s="89"/>
      <c r="X51" s="89"/>
      <c r="Y51" s="89"/>
      <c r="Z51" s="89"/>
      <c r="AA51" s="89"/>
      <c r="AB51" s="89"/>
      <c r="AC51" s="89"/>
      <c r="AD51" s="89"/>
      <c r="AE51" s="89"/>
      <c r="AF51" s="89"/>
      <c r="AG51" s="89"/>
      <c r="AH51" s="89"/>
      <c r="AI51" s="89"/>
      <c r="AJ51" s="89"/>
      <c r="AK51" s="89"/>
      <c r="AL51" s="89"/>
      <c r="AM51" s="89"/>
      <c r="AN51" s="89"/>
      <c r="AO51" s="89"/>
      <c r="AP51" s="89"/>
      <c r="AQ51" s="89"/>
      <c r="AR51" s="89"/>
      <c r="AS51" s="89"/>
      <c r="AT51" s="89"/>
      <c r="AU51" s="89"/>
      <c r="AV51" s="89"/>
      <c r="AW51" s="89"/>
      <c r="AX51" s="89"/>
      <c r="AY51" s="89"/>
      <c r="AZ51" s="89"/>
      <c r="BA51" s="89"/>
      <c r="BB51" s="89"/>
      <c r="BC51" s="89"/>
      <c r="BD51" s="89"/>
      <c r="BE51" s="89"/>
      <c r="BF51" s="89"/>
      <c r="BG51" s="89"/>
      <c r="BH51" s="89"/>
      <c r="BI51" s="89"/>
      <c r="BJ51" s="89"/>
      <c r="BK51" s="89"/>
      <c r="BL51" s="89"/>
      <c r="BM51" s="89"/>
      <c r="BN51" s="89"/>
      <c r="BO51" s="89"/>
      <c r="BP51" s="89"/>
      <c r="BQ51" s="89"/>
      <c r="BR51" s="89"/>
      <c r="BS51" s="89"/>
      <c r="BT51" s="89"/>
      <c r="BU51" s="89"/>
      <c r="BV51" s="89"/>
      <c r="BW51" s="89"/>
      <c r="BX51" s="89"/>
      <c r="BY51" s="89"/>
      <c r="BZ51" s="89"/>
      <c r="CA51" s="89"/>
      <c r="CB51" s="89"/>
      <c r="CC51" s="89"/>
      <c r="CD51" s="89"/>
      <c r="CE51" s="89"/>
      <c r="CF51" s="89"/>
      <c r="CG51" s="89"/>
      <c r="CH51" s="89"/>
      <c r="CI51" s="89"/>
      <c r="CJ51" s="89"/>
      <c r="CK51" s="89"/>
      <c r="CL51" s="89"/>
      <c r="CM51" s="89"/>
      <c r="CN51" s="89"/>
      <c r="CO51" s="89"/>
      <c r="CP51" s="89"/>
      <c r="CQ51" s="89"/>
      <c r="CR51" s="89"/>
      <c r="CS51" s="89"/>
      <c r="CT51" s="89"/>
      <c r="CU51" s="89"/>
      <c r="CV51" s="89"/>
      <c r="CW51" s="89"/>
      <c r="CX51" s="89"/>
      <c r="CY51" s="89"/>
      <c r="CZ51" s="89"/>
      <c r="DA51" s="89"/>
      <c r="DB51" s="89"/>
      <c r="DC51" s="89"/>
      <c r="DD51" s="89"/>
      <c r="DE51" s="89"/>
      <c r="DF51" s="89"/>
      <c r="DG51" s="89"/>
      <c r="DH51" s="89"/>
      <c r="DI51" s="89"/>
      <c r="DJ51" s="89"/>
      <c r="DK51" s="89"/>
      <c r="DL51" s="89"/>
      <c r="DM51" s="89"/>
      <c r="DN51" s="89"/>
      <c r="DO51" s="89"/>
      <c r="DP51" s="89"/>
      <c r="DQ51" s="89"/>
      <c r="DR51" s="89"/>
      <c r="DS51" s="89"/>
      <c r="DT51" s="89"/>
      <c r="DU51" s="89"/>
      <c r="DV51" s="89"/>
      <c r="DW51" s="89"/>
      <c r="DX51" s="89"/>
      <c r="DY51" s="89"/>
      <c r="DZ51" s="89"/>
      <c r="EA51" s="89"/>
      <c r="EB51" s="89"/>
      <c r="EC51" s="89"/>
      <c r="ED51" s="89"/>
      <c r="EE51" s="89"/>
      <c r="EF51" s="89"/>
      <c r="EG51" s="89"/>
      <c r="EH51" s="89"/>
      <c r="EI51" s="89"/>
      <c r="EJ51" s="89"/>
      <c r="EK51" s="89"/>
      <c r="EL51" s="89"/>
      <c r="EM51" s="89"/>
      <c r="EN51" s="89"/>
      <c r="EO51" s="89"/>
      <c r="EP51" s="89"/>
      <c r="EQ51" s="89"/>
      <c r="ER51" s="89"/>
      <c r="ES51" s="89"/>
      <c r="ET51" s="89"/>
      <c r="EU51" s="89"/>
      <c r="EV51" s="89"/>
      <c r="EW51" s="89"/>
      <c r="EX51" s="89"/>
      <c r="EY51" s="89"/>
      <c r="EZ51" s="89"/>
      <c r="FA51" s="89"/>
      <c r="FB51" s="89"/>
      <c r="FC51" s="89"/>
      <c r="FD51" s="89"/>
      <c r="FE51" s="89"/>
      <c r="FF51" s="89"/>
      <c r="FG51" s="89"/>
      <c r="FH51" s="89"/>
      <c r="FI51" s="89"/>
      <c r="FJ51" s="89"/>
      <c r="FK51" s="89"/>
      <c r="FL51" s="89"/>
      <c r="FM51" s="89"/>
      <c r="FN51" s="89"/>
      <c r="FO51" s="89"/>
      <c r="FP51" s="89"/>
      <c r="FQ51" s="89"/>
      <c r="FR51" s="89"/>
      <c r="FS51" s="89"/>
      <c r="FT51" s="89"/>
      <c r="FU51" s="89"/>
      <c r="FV51" s="89"/>
      <c r="FW51" s="89"/>
      <c r="FX51" s="89"/>
      <c r="FY51" s="89"/>
      <c r="FZ51" s="89"/>
      <c r="GA51" s="89"/>
      <c r="GB51" s="89"/>
      <c r="GC51" s="89"/>
      <c r="GD51" s="89"/>
      <c r="GE51" s="89"/>
      <c r="GF51" s="89"/>
      <c r="GG51" s="89"/>
      <c r="GH51" s="89"/>
      <c r="GI51" s="89"/>
      <c r="GJ51" s="89"/>
      <c r="GK51" s="89"/>
      <c r="GL51" s="89"/>
      <c r="GM51" s="89"/>
      <c r="GN51" s="89"/>
      <c r="GO51" s="89"/>
      <c r="GP51" s="89"/>
      <c r="GQ51" s="89"/>
      <c r="GR51" s="89"/>
      <c r="GS51" s="89"/>
      <c r="GT51" s="89"/>
      <c r="GU51" s="89"/>
      <c r="GV51" s="89"/>
      <c r="GW51" s="89"/>
      <c r="GX51" s="89"/>
      <c r="GY51" s="89"/>
      <c r="GZ51" s="89"/>
      <c r="HA51" s="89"/>
      <c r="HB51" s="89"/>
      <c r="HC51" s="89"/>
      <c r="HD51" s="89"/>
      <c r="HE51" s="89"/>
      <c r="HF51" s="89"/>
      <c r="HG51" s="89"/>
      <c r="HH51" s="89"/>
      <c r="HI51" s="89"/>
      <c r="HJ51" s="89"/>
      <c r="HK51" s="89"/>
      <c r="HL51" s="89"/>
      <c r="HM51" s="89"/>
      <c r="HN51" s="89"/>
      <c r="HO51" s="89"/>
      <c r="HP51" s="89"/>
      <c r="HQ51" s="89"/>
      <c r="HR51" s="89"/>
      <c r="HS51" s="89"/>
      <c r="HT51" s="89"/>
      <c r="HU51" s="89"/>
      <c r="HV51" s="89"/>
      <c r="HW51" s="89"/>
      <c r="HX51" s="89"/>
      <c r="HY51" s="89"/>
      <c r="HZ51" s="89"/>
      <c r="IA51" s="89"/>
      <c r="IB51" s="89"/>
      <c r="IC51" s="89"/>
      <c r="ID51" s="89"/>
      <c r="IE51" s="89"/>
      <c r="IF51" s="89"/>
      <c r="IG51" s="89"/>
      <c r="IH51" s="89"/>
      <c r="II51" s="89"/>
      <c r="IJ51" s="89"/>
      <c r="IK51" s="89"/>
      <c r="IL51" s="89"/>
      <c r="IM51" s="89"/>
      <c r="IN51" s="89"/>
      <c r="IO51" s="89"/>
      <c r="IP51" s="89"/>
      <c r="IQ51" s="89"/>
      <c r="IR51" s="89"/>
      <c r="IS51" s="89"/>
      <c r="IT51" s="89"/>
      <c r="IU51" s="89"/>
      <c r="IV51" s="89"/>
      <c r="IW51" s="89"/>
    </row>
    <row r="52" spans="1:257" s="90" customFormat="1" ht="30">
      <c r="A52" s="392"/>
      <c r="B52" s="377"/>
      <c r="C52" s="380"/>
      <c r="D52" s="177" t="s">
        <v>353</v>
      </c>
      <c r="E52" s="383"/>
      <c r="F52" s="383"/>
      <c r="G52" s="386"/>
      <c r="H52" s="389"/>
      <c r="I52" s="103"/>
      <c r="J52" s="138"/>
      <c r="K52" s="103" t="str">
        <f>IFERROR(CONCATENATE(INDEX('8- Políticas de Administración '!$B$16:$F$53,MATCH('5- Identificación de Riesgos'!J52,'8- Políticas de Administración '!$C$16:$C$54,0),1)," - ",L52),"")</f>
        <v/>
      </c>
      <c r="L52" s="133" t="str">
        <f>IFERROR(VLOOKUP(INDEX('8- Políticas de Administración '!$B$16:$F$63,MATCH('5- Identificación de Riesgos'!J52,'8- Políticas de Administración '!$C$16:$C$64,0),1),'8- Políticas de Administración '!$B$16:$F$64,5,FALSE),"")</f>
        <v/>
      </c>
      <c r="M52" s="377"/>
      <c r="N52" s="432"/>
      <c r="O52" s="451"/>
      <c r="P52" s="89"/>
      <c r="Q52" s="89"/>
      <c r="R52" s="89"/>
      <c r="S52" s="89"/>
      <c r="T52" s="89"/>
      <c r="U52" s="89"/>
      <c r="V52" s="89"/>
      <c r="W52" s="89"/>
      <c r="X52" s="89"/>
      <c r="Y52" s="89"/>
      <c r="Z52" s="89"/>
      <c r="AA52" s="89"/>
      <c r="AB52" s="89"/>
      <c r="AC52" s="89"/>
      <c r="AD52" s="89"/>
      <c r="AE52" s="89"/>
      <c r="AF52" s="89"/>
      <c r="AG52" s="89"/>
      <c r="AH52" s="89"/>
      <c r="AI52" s="89"/>
      <c r="AJ52" s="89"/>
      <c r="AK52" s="89"/>
      <c r="AL52" s="89"/>
      <c r="AM52" s="89"/>
      <c r="AN52" s="89"/>
      <c r="AO52" s="89"/>
      <c r="AP52" s="89"/>
      <c r="AQ52" s="89"/>
      <c r="AR52" s="89"/>
      <c r="AS52" s="89"/>
      <c r="AT52" s="89"/>
      <c r="AU52" s="89"/>
      <c r="AV52" s="89"/>
      <c r="AW52" s="89"/>
      <c r="AX52" s="89"/>
      <c r="AY52" s="89"/>
      <c r="AZ52" s="89"/>
      <c r="BA52" s="89"/>
      <c r="BB52" s="89"/>
      <c r="BC52" s="89"/>
      <c r="BD52" s="89"/>
      <c r="BE52" s="89"/>
      <c r="BF52" s="89"/>
      <c r="BG52" s="89"/>
      <c r="BH52" s="89"/>
      <c r="BI52" s="89"/>
      <c r="BJ52" s="89"/>
      <c r="BK52" s="89"/>
      <c r="BL52" s="89"/>
      <c r="BM52" s="89"/>
      <c r="BN52" s="89"/>
      <c r="BO52" s="89"/>
      <c r="BP52" s="89"/>
      <c r="BQ52" s="89"/>
      <c r="BR52" s="89"/>
      <c r="BS52" s="89"/>
      <c r="BT52" s="89"/>
      <c r="BU52" s="89"/>
      <c r="BV52" s="89"/>
      <c r="BW52" s="89"/>
      <c r="BX52" s="89"/>
      <c r="BY52" s="89"/>
      <c r="BZ52" s="89"/>
      <c r="CA52" s="89"/>
      <c r="CB52" s="89"/>
      <c r="CC52" s="89"/>
      <c r="CD52" s="89"/>
      <c r="CE52" s="89"/>
      <c r="CF52" s="89"/>
      <c r="CG52" s="89"/>
      <c r="CH52" s="89"/>
      <c r="CI52" s="89"/>
      <c r="CJ52" s="89"/>
      <c r="CK52" s="89"/>
      <c r="CL52" s="89"/>
      <c r="CM52" s="89"/>
      <c r="CN52" s="89"/>
      <c r="CO52" s="89"/>
      <c r="CP52" s="89"/>
      <c r="CQ52" s="89"/>
      <c r="CR52" s="89"/>
      <c r="CS52" s="89"/>
      <c r="CT52" s="89"/>
      <c r="CU52" s="89"/>
      <c r="CV52" s="89"/>
      <c r="CW52" s="89"/>
      <c r="CX52" s="89"/>
      <c r="CY52" s="89"/>
      <c r="CZ52" s="89"/>
      <c r="DA52" s="89"/>
      <c r="DB52" s="89"/>
      <c r="DC52" s="89"/>
      <c r="DD52" s="89"/>
      <c r="DE52" s="89"/>
      <c r="DF52" s="89"/>
      <c r="DG52" s="89"/>
      <c r="DH52" s="89"/>
      <c r="DI52" s="89"/>
      <c r="DJ52" s="89"/>
      <c r="DK52" s="89"/>
      <c r="DL52" s="89"/>
      <c r="DM52" s="89"/>
      <c r="DN52" s="89"/>
      <c r="DO52" s="89"/>
      <c r="DP52" s="89"/>
      <c r="DQ52" s="89"/>
      <c r="DR52" s="89"/>
      <c r="DS52" s="89"/>
      <c r="DT52" s="89"/>
      <c r="DU52" s="89"/>
      <c r="DV52" s="89"/>
      <c r="DW52" s="89"/>
      <c r="DX52" s="89"/>
      <c r="DY52" s="89"/>
      <c r="DZ52" s="89"/>
      <c r="EA52" s="89"/>
      <c r="EB52" s="89"/>
      <c r="EC52" s="89"/>
      <c r="ED52" s="89"/>
      <c r="EE52" s="89"/>
      <c r="EF52" s="89"/>
      <c r="EG52" s="89"/>
      <c r="EH52" s="89"/>
      <c r="EI52" s="89"/>
      <c r="EJ52" s="89"/>
      <c r="EK52" s="89"/>
      <c r="EL52" s="89"/>
      <c r="EM52" s="89"/>
      <c r="EN52" s="89"/>
      <c r="EO52" s="89"/>
      <c r="EP52" s="89"/>
      <c r="EQ52" s="89"/>
      <c r="ER52" s="89"/>
      <c r="ES52" s="89"/>
      <c r="ET52" s="89"/>
      <c r="EU52" s="89"/>
      <c r="EV52" s="89"/>
      <c r="EW52" s="89"/>
      <c r="EX52" s="89"/>
      <c r="EY52" s="89"/>
      <c r="EZ52" s="89"/>
      <c r="FA52" s="89"/>
      <c r="FB52" s="89"/>
      <c r="FC52" s="89"/>
      <c r="FD52" s="89"/>
      <c r="FE52" s="89"/>
      <c r="FF52" s="89"/>
      <c r="FG52" s="89"/>
      <c r="FH52" s="89"/>
      <c r="FI52" s="89"/>
      <c r="FJ52" s="89"/>
      <c r="FK52" s="89"/>
      <c r="FL52" s="89"/>
      <c r="FM52" s="89"/>
      <c r="FN52" s="89"/>
      <c r="FO52" s="89"/>
      <c r="FP52" s="89"/>
      <c r="FQ52" s="89"/>
      <c r="FR52" s="89"/>
      <c r="FS52" s="89"/>
      <c r="FT52" s="89"/>
      <c r="FU52" s="89"/>
      <c r="FV52" s="89"/>
      <c r="FW52" s="89"/>
      <c r="FX52" s="89"/>
      <c r="FY52" s="89"/>
      <c r="FZ52" s="89"/>
      <c r="GA52" s="89"/>
      <c r="GB52" s="89"/>
      <c r="GC52" s="89"/>
      <c r="GD52" s="89"/>
      <c r="GE52" s="89"/>
      <c r="GF52" s="89"/>
      <c r="GG52" s="89"/>
      <c r="GH52" s="89"/>
      <c r="GI52" s="89"/>
      <c r="GJ52" s="89"/>
      <c r="GK52" s="89"/>
      <c r="GL52" s="89"/>
      <c r="GM52" s="89"/>
      <c r="GN52" s="89"/>
      <c r="GO52" s="89"/>
      <c r="GP52" s="89"/>
      <c r="GQ52" s="89"/>
      <c r="GR52" s="89"/>
      <c r="GS52" s="89"/>
      <c r="GT52" s="89"/>
      <c r="GU52" s="89"/>
      <c r="GV52" s="89"/>
      <c r="GW52" s="89"/>
      <c r="GX52" s="89"/>
      <c r="GY52" s="89"/>
      <c r="GZ52" s="89"/>
      <c r="HA52" s="89"/>
      <c r="HB52" s="89"/>
      <c r="HC52" s="89"/>
      <c r="HD52" s="89"/>
      <c r="HE52" s="89"/>
      <c r="HF52" s="89"/>
      <c r="HG52" s="89"/>
      <c r="HH52" s="89"/>
      <c r="HI52" s="89"/>
      <c r="HJ52" s="89"/>
      <c r="HK52" s="89"/>
      <c r="HL52" s="89"/>
      <c r="HM52" s="89"/>
      <c r="HN52" s="89"/>
      <c r="HO52" s="89"/>
      <c r="HP52" s="89"/>
      <c r="HQ52" s="89"/>
      <c r="HR52" s="89"/>
      <c r="HS52" s="89"/>
      <c r="HT52" s="89"/>
      <c r="HU52" s="89"/>
      <c r="HV52" s="89"/>
      <c r="HW52" s="89"/>
      <c r="HX52" s="89"/>
      <c r="HY52" s="89"/>
      <c r="HZ52" s="89"/>
      <c r="IA52" s="89"/>
      <c r="IB52" s="89"/>
      <c r="IC52" s="89"/>
      <c r="ID52" s="89"/>
      <c r="IE52" s="89"/>
      <c r="IF52" s="89"/>
      <c r="IG52" s="89"/>
      <c r="IH52" s="89"/>
      <c r="II52" s="89"/>
      <c r="IJ52" s="89"/>
      <c r="IK52" s="89"/>
      <c r="IL52" s="89"/>
      <c r="IM52" s="89"/>
      <c r="IN52" s="89"/>
      <c r="IO52" s="89"/>
      <c r="IP52" s="89"/>
      <c r="IQ52" s="89"/>
      <c r="IR52" s="89"/>
      <c r="IS52" s="89"/>
      <c r="IT52" s="89"/>
      <c r="IU52" s="89"/>
      <c r="IV52" s="89"/>
      <c r="IW52" s="89"/>
    </row>
    <row r="53" spans="1:257" s="90" customFormat="1">
      <c r="A53" s="392"/>
      <c r="B53" s="377"/>
      <c r="C53" s="380"/>
      <c r="D53" s="177"/>
      <c r="E53" s="383"/>
      <c r="F53" s="383"/>
      <c r="G53" s="386"/>
      <c r="H53" s="389"/>
      <c r="I53" s="103"/>
      <c r="J53" s="138"/>
      <c r="K53" s="103" t="str">
        <f>IFERROR(CONCATENATE(INDEX('8- Políticas de Administración '!$B$16:$F$53,MATCH('5- Identificación de Riesgos'!J53,'8- Políticas de Administración '!$C$16:$C$54,0),1)," - ",L53),"")</f>
        <v/>
      </c>
      <c r="L53" s="133" t="str">
        <f>IFERROR(VLOOKUP(INDEX('8- Políticas de Administración '!$B$16:$F$63,MATCH('5- Identificación de Riesgos'!J53,'8- Políticas de Administración '!$C$16:$C$64,0),1),'8- Políticas de Administración '!$B$16:$F$64,5,FALSE),"")</f>
        <v/>
      </c>
      <c r="M53" s="377"/>
      <c r="N53" s="432"/>
      <c r="O53" s="451"/>
      <c r="P53" s="89"/>
      <c r="Q53" s="89"/>
      <c r="R53" s="89"/>
      <c r="S53" s="89"/>
      <c r="T53" s="89"/>
      <c r="U53" s="89"/>
      <c r="V53" s="89"/>
      <c r="W53" s="89"/>
      <c r="X53" s="89"/>
      <c r="Y53" s="89"/>
      <c r="Z53" s="89"/>
      <c r="AA53" s="89"/>
      <c r="AB53" s="89"/>
      <c r="AC53" s="89"/>
      <c r="AD53" s="89"/>
      <c r="AE53" s="89"/>
      <c r="AF53" s="89"/>
      <c r="AG53" s="89"/>
      <c r="AH53" s="89"/>
      <c r="AI53" s="89"/>
      <c r="AJ53" s="89"/>
      <c r="AK53" s="89"/>
      <c r="AL53" s="89"/>
      <c r="AM53" s="89"/>
      <c r="AN53" s="89"/>
      <c r="AO53" s="89"/>
      <c r="AP53" s="89"/>
      <c r="AQ53" s="89"/>
      <c r="AR53" s="89"/>
      <c r="AS53" s="89"/>
      <c r="AT53" s="89"/>
      <c r="AU53" s="89"/>
      <c r="AV53" s="89"/>
      <c r="AW53" s="89"/>
      <c r="AX53" s="89"/>
      <c r="AY53" s="89"/>
      <c r="AZ53" s="89"/>
      <c r="BA53" s="89"/>
      <c r="BB53" s="89"/>
      <c r="BC53" s="89"/>
      <c r="BD53" s="89"/>
      <c r="BE53" s="89"/>
      <c r="BF53" s="89"/>
      <c r="BG53" s="89"/>
      <c r="BH53" s="89"/>
      <c r="BI53" s="89"/>
      <c r="BJ53" s="89"/>
      <c r="BK53" s="89"/>
      <c r="BL53" s="89"/>
      <c r="BM53" s="89"/>
      <c r="BN53" s="89"/>
      <c r="BO53" s="89"/>
      <c r="BP53" s="89"/>
      <c r="BQ53" s="89"/>
      <c r="BR53" s="89"/>
      <c r="BS53" s="89"/>
      <c r="BT53" s="89"/>
      <c r="BU53" s="89"/>
      <c r="BV53" s="89"/>
      <c r="BW53" s="89"/>
      <c r="BX53" s="89"/>
      <c r="BY53" s="89"/>
      <c r="BZ53" s="89"/>
      <c r="CA53" s="89"/>
      <c r="CB53" s="89"/>
      <c r="CC53" s="89"/>
      <c r="CD53" s="89"/>
      <c r="CE53" s="89"/>
      <c r="CF53" s="89"/>
      <c r="CG53" s="89"/>
      <c r="CH53" s="89"/>
      <c r="CI53" s="89"/>
      <c r="CJ53" s="89"/>
      <c r="CK53" s="89"/>
      <c r="CL53" s="89"/>
      <c r="CM53" s="89"/>
      <c r="CN53" s="89"/>
      <c r="CO53" s="89"/>
      <c r="CP53" s="89"/>
      <c r="CQ53" s="89"/>
      <c r="CR53" s="89"/>
      <c r="CS53" s="89"/>
      <c r="CT53" s="89"/>
      <c r="CU53" s="89"/>
      <c r="CV53" s="89"/>
      <c r="CW53" s="89"/>
      <c r="CX53" s="89"/>
      <c r="CY53" s="89"/>
      <c r="CZ53" s="89"/>
      <c r="DA53" s="89"/>
      <c r="DB53" s="89"/>
      <c r="DC53" s="89"/>
      <c r="DD53" s="89"/>
      <c r="DE53" s="89"/>
      <c r="DF53" s="89"/>
      <c r="DG53" s="89"/>
      <c r="DH53" s="89"/>
      <c r="DI53" s="89"/>
      <c r="DJ53" s="89"/>
      <c r="DK53" s="89"/>
      <c r="DL53" s="89"/>
      <c r="DM53" s="89"/>
      <c r="DN53" s="89"/>
      <c r="DO53" s="89"/>
      <c r="DP53" s="89"/>
      <c r="DQ53" s="89"/>
      <c r="DR53" s="89"/>
      <c r="DS53" s="89"/>
      <c r="DT53" s="89"/>
      <c r="DU53" s="89"/>
      <c r="DV53" s="89"/>
      <c r="DW53" s="89"/>
      <c r="DX53" s="89"/>
      <c r="DY53" s="89"/>
      <c r="DZ53" s="89"/>
      <c r="EA53" s="89"/>
      <c r="EB53" s="89"/>
      <c r="EC53" s="89"/>
      <c r="ED53" s="89"/>
      <c r="EE53" s="89"/>
      <c r="EF53" s="89"/>
      <c r="EG53" s="89"/>
      <c r="EH53" s="89"/>
      <c r="EI53" s="89"/>
      <c r="EJ53" s="89"/>
      <c r="EK53" s="89"/>
      <c r="EL53" s="89"/>
      <c r="EM53" s="89"/>
      <c r="EN53" s="89"/>
      <c r="EO53" s="89"/>
      <c r="EP53" s="89"/>
      <c r="EQ53" s="89"/>
      <c r="ER53" s="89"/>
      <c r="ES53" s="89"/>
      <c r="ET53" s="89"/>
      <c r="EU53" s="89"/>
      <c r="EV53" s="89"/>
      <c r="EW53" s="89"/>
      <c r="EX53" s="89"/>
      <c r="EY53" s="89"/>
      <c r="EZ53" s="89"/>
      <c r="FA53" s="89"/>
      <c r="FB53" s="89"/>
      <c r="FC53" s="89"/>
      <c r="FD53" s="89"/>
      <c r="FE53" s="89"/>
      <c r="FF53" s="89"/>
      <c r="FG53" s="89"/>
      <c r="FH53" s="89"/>
      <c r="FI53" s="89"/>
      <c r="FJ53" s="89"/>
      <c r="FK53" s="89"/>
      <c r="FL53" s="89"/>
      <c r="FM53" s="89"/>
      <c r="FN53" s="89"/>
      <c r="FO53" s="89"/>
      <c r="FP53" s="89"/>
      <c r="FQ53" s="89"/>
      <c r="FR53" s="89"/>
      <c r="FS53" s="89"/>
      <c r="FT53" s="89"/>
      <c r="FU53" s="89"/>
      <c r="FV53" s="89"/>
      <c r="FW53" s="89"/>
      <c r="FX53" s="89"/>
      <c r="FY53" s="89"/>
      <c r="FZ53" s="89"/>
      <c r="GA53" s="89"/>
      <c r="GB53" s="89"/>
      <c r="GC53" s="89"/>
      <c r="GD53" s="89"/>
      <c r="GE53" s="89"/>
      <c r="GF53" s="89"/>
      <c r="GG53" s="89"/>
      <c r="GH53" s="89"/>
      <c r="GI53" s="89"/>
      <c r="GJ53" s="89"/>
      <c r="GK53" s="89"/>
      <c r="GL53" s="89"/>
      <c r="GM53" s="89"/>
      <c r="GN53" s="89"/>
      <c r="GO53" s="89"/>
      <c r="GP53" s="89"/>
      <c r="GQ53" s="89"/>
      <c r="GR53" s="89"/>
      <c r="GS53" s="89"/>
      <c r="GT53" s="89"/>
      <c r="GU53" s="89"/>
      <c r="GV53" s="89"/>
      <c r="GW53" s="89"/>
      <c r="GX53" s="89"/>
      <c r="GY53" s="89"/>
      <c r="GZ53" s="89"/>
      <c r="HA53" s="89"/>
      <c r="HB53" s="89"/>
      <c r="HC53" s="89"/>
      <c r="HD53" s="89"/>
      <c r="HE53" s="89"/>
      <c r="HF53" s="89"/>
      <c r="HG53" s="89"/>
      <c r="HH53" s="89"/>
      <c r="HI53" s="89"/>
      <c r="HJ53" s="89"/>
      <c r="HK53" s="89"/>
      <c r="HL53" s="89"/>
      <c r="HM53" s="89"/>
      <c r="HN53" s="89"/>
      <c r="HO53" s="89"/>
      <c r="HP53" s="89"/>
      <c r="HQ53" s="89"/>
      <c r="HR53" s="89"/>
      <c r="HS53" s="89"/>
      <c r="HT53" s="89"/>
      <c r="HU53" s="89"/>
      <c r="HV53" s="89"/>
      <c r="HW53" s="89"/>
      <c r="HX53" s="89"/>
      <c r="HY53" s="89"/>
      <c r="HZ53" s="89"/>
      <c r="IA53" s="89"/>
      <c r="IB53" s="89"/>
      <c r="IC53" s="89"/>
      <c r="ID53" s="89"/>
      <c r="IE53" s="89"/>
      <c r="IF53" s="89"/>
      <c r="IG53" s="89"/>
      <c r="IH53" s="89"/>
      <c r="II53" s="89"/>
      <c r="IJ53" s="89"/>
      <c r="IK53" s="89"/>
      <c r="IL53" s="89"/>
      <c r="IM53" s="89"/>
      <c r="IN53" s="89"/>
      <c r="IO53" s="89"/>
      <c r="IP53" s="89"/>
      <c r="IQ53" s="89"/>
      <c r="IR53" s="89"/>
      <c r="IS53" s="89"/>
      <c r="IT53" s="89"/>
      <c r="IU53" s="89"/>
      <c r="IV53" s="89"/>
      <c r="IW53" s="89"/>
    </row>
    <row r="54" spans="1:257" s="90" customFormat="1">
      <c r="A54" s="392"/>
      <c r="B54" s="377"/>
      <c r="C54" s="380"/>
      <c r="D54" s="177"/>
      <c r="E54" s="383"/>
      <c r="F54" s="383"/>
      <c r="G54" s="386"/>
      <c r="H54" s="389"/>
      <c r="I54" s="103"/>
      <c r="J54" s="138"/>
      <c r="K54" s="103" t="str">
        <f>IFERROR(CONCATENATE(INDEX('8- Políticas de Administración '!$B$16:$F$53,MATCH('5- Identificación de Riesgos'!J54,'8- Políticas de Administración '!$C$16:$C$54,0),1)," - ",L54),"")</f>
        <v/>
      </c>
      <c r="L54" s="133" t="str">
        <f>IFERROR(VLOOKUP(INDEX('8- Políticas de Administración '!$B$16:$F$63,MATCH('5- Identificación de Riesgos'!J54,'8- Políticas de Administración '!$C$16:$C$64,0),1),'8- Políticas de Administración '!$B$16:$F$64,5,FALSE),"")</f>
        <v/>
      </c>
      <c r="M54" s="377"/>
      <c r="N54" s="432"/>
      <c r="O54" s="451"/>
      <c r="P54" s="89"/>
      <c r="Q54" s="89"/>
      <c r="R54" s="89"/>
      <c r="S54" s="89"/>
      <c r="T54" s="89"/>
      <c r="U54" s="89"/>
      <c r="V54" s="89"/>
      <c r="W54" s="89"/>
      <c r="X54" s="89"/>
      <c r="Y54" s="89"/>
      <c r="Z54" s="89"/>
      <c r="AA54" s="89"/>
      <c r="AB54" s="89"/>
      <c r="AC54" s="89"/>
      <c r="AD54" s="89"/>
      <c r="AE54" s="89"/>
      <c r="AF54" s="89"/>
      <c r="AG54" s="89"/>
      <c r="AH54" s="89"/>
      <c r="AI54" s="89"/>
      <c r="AJ54" s="89"/>
      <c r="AK54" s="89"/>
      <c r="AL54" s="89"/>
      <c r="AM54" s="89"/>
      <c r="AN54" s="89"/>
      <c r="AO54" s="89"/>
      <c r="AP54" s="89"/>
      <c r="AQ54" s="89"/>
      <c r="AR54" s="89"/>
      <c r="AS54" s="89"/>
      <c r="AT54" s="89"/>
      <c r="AU54" s="89"/>
      <c r="AV54" s="89"/>
      <c r="AW54" s="89"/>
      <c r="AX54" s="89"/>
      <c r="AY54" s="89"/>
      <c r="AZ54" s="89"/>
      <c r="BA54" s="89"/>
      <c r="BB54" s="89"/>
      <c r="BC54" s="89"/>
      <c r="BD54" s="89"/>
      <c r="BE54" s="89"/>
      <c r="BF54" s="89"/>
      <c r="BG54" s="89"/>
      <c r="BH54" s="89"/>
      <c r="BI54" s="89"/>
      <c r="BJ54" s="89"/>
      <c r="BK54" s="89"/>
      <c r="BL54" s="89"/>
      <c r="BM54" s="89"/>
      <c r="BN54" s="89"/>
      <c r="BO54" s="89"/>
      <c r="BP54" s="89"/>
      <c r="BQ54" s="89"/>
      <c r="BR54" s="89"/>
      <c r="BS54" s="89"/>
      <c r="BT54" s="89"/>
      <c r="BU54" s="89"/>
      <c r="BV54" s="89"/>
      <c r="BW54" s="89"/>
      <c r="BX54" s="89"/>
      <c r="BY54" s="89"/>
      <c r="BZ54" s="89"/>
      <c r="CA54" s="89"/>
      <c r="CB54" s="89"/>
      <c r="CC54" s="89"/>
      <c r="CD54" s="89"/>
      <c r="CE54" s="89"/>
      <c r="CF54" s="89"/>
      <c r="CG54" s="89"/>
      <c r="CH54" s="89"/>
      <c r="CI54" s="89"/>
      <c r="CJ54" s="89"/>
      <c r="CK54" s="89"/>
      <c r="CL54" s="89"/>
      <c r="CM54" s="89"/>
      <c r="CN54" s="89"/>
      <c r="CO54" s="89"/>
      <c r="CP54" s="89"/>
      <c r="CQ54" s="89"/>
      <c r="CR54" s="89"/>
      <c r="CS54" s="89"/>
      <c r="CT54" s="89"/>
      <c r="CU54" s="89"/>
      <c r="CV54" s="89"/>
      <c r="CW54" s="89"/>
      <c r="CX54" s="89"/>
      <c r="CY54" s="89"/>
      <c r="CZ54" s="89"/>
      <c r="DA54" s="89"/>
      <c r="DB54" s="89"/>
      <c r="DC54" s="89"/>
      <c r="DD54" s="89"/>
      <c r="DE54" s="89"/>
      <c r="DF54" s="89"/>
      <c r="DG54" s="89"/>
      <c r="DH54" s="89"/>
      <c r="DI54" s="89"/>
      <c r="DJ54" s="89"/>
      <c r="DK54" s="89"/>
      <c r="DL54" s="89"/>
      <c r="DM54" s="89"/>
      <c r="DN54" s="89"/>
      <c r="DO54" s="89"/>
      <c r="DP54" s="89"/>
      <c r="DQ54" s="89"/>
      <c r="DR54" s="89"/>
      <c r="DS54" s="89"/>
      <c r="DT54" s="89"/>
      <c r="DU54" s="89"/>
      <c r="DV54" s="89"/>
      <c r="DW54" s="89"/>
      <c r="DX54" s="89"/>
      <c r="DY54" s="89"/>
      <c r="DZ54" s="89"/>
      <c r="EA54" s="89"/>
      <c r="EB54" s="89"/>
      <c r="EC54" s="89"/>
      <c r="ED54" s="89"/>
      <c r="EE54" s="89"/>
      <c r="EF54" s="89"/>
      <c r="EG54" s="89"/>
      <c r="EH54" s="89"/>
      <c r="EI54" s="89"/>
      <c r="EJ54" s="89"/>
      <c r="EK54" s="89"/>
      <c r="EL54" s="89"/>
      <c r="EM54" s="89"/>
      <c r="EN54" s="89"/>
      <c r="EO54" s="89"/>
      <c r="EP54" s="89"/>
      <c r="EQ54" s="89"/>
      <c r="ER54" s="89"/>
      <c r="ES54" s="89"/>
      <c r="ET54" s="89"/>
      <c r="EU54" s="89"/>
      <c r="EV54" s="89"/>
      <c r="EW54" s="89"/>
      <c r="EX54" s="89"/>
      <c r="EY54" s="89"/>
      <c r="EZ54" s="89"/>
      <c r="FA54" s="89"/>
      <c r="FB54" s="89"/>
      <c r="FC54" s="89"/>
      <c r="FD54" s="89"/>
      <c r="FE54" s="89"/>
      <c r="FF54" s="89"/>
      <c r="FG54" s="89"/>
      <c r="FH54" s="89"/>
      <c r="FI54" s="89"/>
      <c r="FJ54" s="89"/>
      <c r="FK54" s="89"/>
      <c r="FL54" s="89"/>
      <c r="FM54" s="89"/>
      <c r="FN54" s="89"/>
      <c r="FO54" s="89"/>
      <c r="FP54" s="89"/>
      <c r="FQ54" s="89"/>
      <c r="FR54" s="89"/>
      <c r="FS54" s="89"/>
      <c r="FT54" s="89"/>
      <c r="FU54" s="89"/>
      <c r="FV54" s="89"/>
      <c r="FW54" s="89"/>
      <c r="FX54" s="89"/>
      <c r="FY54" s="89"/>
      <c r="FZ54" s="89"/>
      <c r="GA54" s="89"/>
      <c r="GB54" s="89"/>
      <c r="GC54" s="89"/>
      <c r="GD54" s="89"/>
      <c r="GE54" s="89"/>
      <c r="GF54" s="89"/>
      <c r="GG54" s="89"/>
      <c r="GH54" s="89"/>
      <c r="GI54" s="89"/>
      <c r="GJ54" s="89"/>
      <c r="GK54" s="89"/>
      <c r="GL54" s="89"/>
      <c r="GM54" s="89"/>
      <c r="GN54" s="89"/>
      <c r="GO54" s="89"/>
      <c r="GP54" s="89"/>
      <c r="GQ54" s="89"/>
      <c r="GR54" s="89"/>
      <c r="GS54" s="89"/>
      <c r="GT54" s="89"/>
      <c r="GU54" s="89"/>
      <c r="GV54" s="89"/>
      <c r="GW54" s="89"/>
      <c r="GX54" s="89"/>
      <c r="GY54" s="89"/>
      <c r="GZ54" s="89"/>
      <c r="HA54" s="89"/>
      <c r="HB54" s="89"/>
      <c r="HC54" s="89"/>
      <c r="HD54" s="89"/>
      <c r="HE54" s="89"/>
      <c r="HF54" s="89"/>
      <c r="HG54" s="89"/>
      <c r="HH54" s="89"/>
      <c r="HI54" s="89"/>
      <c r="HJ54" s="89"/>
      <c r="HK54" s="89"/>
      <c r="HL54" s="89"/>
      <c r="HM54" s="89"/>
      <c r="HN54" s="89"/>
      <c r="HO54" s="89"/>
      <c r="HP54" s="89"/>
      <c r="HQ54" s="89"/>
      <c r="HR54" s="89"/>
      <c r="HS54" s="89"/>
      <c r="HT54" s="89"/>
      <c r="HU54" s="89"/>
      <c r="HV54" s="89"/>
      <c r="HW54" s="89"/>
      <c r="HX54" s="89"/>
      <c r="HY54" s="89"/>
      <c r="HZ54" s="89"/>
      <c r="IA54" s="89"/>
      <c r="IB54" s="89"/>
      <c r="IC54" s="89"/>
      <c r="ID54" s="89"/>
      <c r="IE54" s="89"/>
      <c r="IF54" s="89"/>
      <c r="IG54" s="89"/>
      <c r="IH54" s="89"/>
      <c r="II54" s="89"/>
      <c r="IJ54" s="89"/>
      <c r="IK54" s="89"/>
      <c r="IL54" s="89"/>
      <c r="IM54" s="89"/>
      <c r="IN54" s="89"/>
      <c r="IO54" s="89"/>
      <c r="IP54" s="89"/>
      <c r="IQ54" s="89"/>
      <c r="IR54" s="89"/>
      <c r="IS54" s="89"/>
      <c r="IT54" s="89"/>
      <c r="IU54" s="89"/>
      <c r="IV54" s="89"/>
      <c r="IW54" s="89"/>
    </row>
    <row r="55" spans="1:257" s="90" customFormat="1">
      <c r="A55" s="392"/>
      <c r="B55" s="377"/>
      <c r="C55" s="380"/>
      <c r="D55" s="177"/>
      <c r="E55" s="383"/>
      <c r="F55" s="383"/>
      <c r="G55" s="386"/>
      <c r="H55" s="389"/>
      <c r="I55" s="103"/>
      <c r="J55" s="138"/>
      <c r="K55" s="103" t="str">
        <f>IFERROR(CONCATENATE(INDEX('8- Políticas de Administración '!$B$16:$F$53,MATCH('5- Identificación de Riesgos'!J55,'8- Políticas de Administración '!$C$16:$C$54,0),1)," - ",L55),"")</f>
        <v/>
      </c>
      <c r="L55" s="133" t="str">
        <f>IFERROR(VLOOKUP(INDEX('8- Políticas de Administración '!$B$16:$F$63,MATCH('5- Identificación de Riesgos'!J55,'8- Políticas de Administración '!$C$16:$C$64,0),1),'8- Políticas de Administración '!$B$16:$F$64,5,FALSE),"")</f>
        <v/>
      </c>
      <c r="M55" s="377"/>
      <c r="N55" s="432"/>
      <c r="O55" s="451"/>
      <c r="P55" s="89"/>
      <c r="Q55" s="89"/>
      <c r="R55" s="89"/>
      <c r="S55" s="89"/>
      <c r="T55" s="89"/>
      <c r="U55" s="89"/>
      <c r="V55" s="89"/>
      <c r="W55" s="89"/>
      <c r="X55" s="89"/>
      <c r="Y55" s="89"/>
      <c r="Z55" s="89"/>
      <c r="AA55" s="89"/>
      <c r="AB55" s="89"/>
      <c r="AC55" s="89"/>
      <c r="AD55" s="89"/>
      <c r="AE55" s="89"/>
      <c r="AF55" s="89"/>
      <c r="AG55" s="89"/>
      <c r="AH55" s="89"/>
      <c r="AI55" s="89"/>
      <c r="AJ55" s="89"/>
      <c r="AK55" s="89"/>
      <c r="AL55" s="89"/>
      <c r="AM55" s="89"/>
      <c r="AN55" s="89"/>
      <c r="AO55" s="89"/>
      <c r="AP55" s="89"/>
      <c r="AQ55" s="89"/>
      <c r="AR55" s="89"/>
      <c r="AS55" s="89"/>
      <c r="AT55" s="89"/>
      <c r="AU55" s="89"/>
      <c r="AV55" s="89"/>
      <c r="AW55" s="89"/>
      <c r="AX55" s="89"/>
      <c r="AY55" s="89"/>
      <c r="AZ55" s="89"/>
      <c r="BA55" s="89"/>
      <c r="BB55" s="89"/>
      <c r="BC55" s="89"/>
      <c r="BD55" s="89"/>
      <c r="BE55" s="89"/>
      <c r="BF55" s="89"/>
      <c r="BG55" s="89"/>
      <c r="BH55" s="89"/>
      <c r="BI55" s="89"/>
      <c r="BJ55" s="89"/>
      <c r="BK55" s="89"/>
      <c r="BL55" s="89"/>
      <c r="BM55" s="89"/>
      <c r="BN55" s="89"/>
      <c r="BO55" s="89"/>
      <c r="BP55" s="89"/>
      <c r="BQ55" s="89"/>
      <c r="BR55" s="89"/>
      <c r="BS55" s="89"/>
      <c r="BT55" s="89"/>
      <c r="BU55" s="89"/>
      <c r="BV55" s="89"/>
      <c r="BW55" s="89"/>
      <c r="BX55" s="89"/>
      <c r="BY55" s="89"/>
      <c r="BZ55" s="89"/>
      <c r="CA55" s="89"/>
      <c r="CB55" s="89"/>
      <c r="CC55" s="89"/>
      <c r="CD55" s="89"/>
      <c r="CE55" s="89"/>
      <c r="CF55" s="89"/>
      <c r="CG55" s="89"/>
      <c r="CH55" s="89"/>
      <c r="CI55" s="89"/>
      <c r="CJ55" s="89"/>
      <c r="CK55" s="89"/>
      <c r="CL55" s="89"/>
      <c r="CM55" s="89"/>
      <c r="CN55" s="89"/>
      <c r="CO55" s="89"/>
      <c r="CP55" s="89"/>
      <c r="CQ55" s="89"/>
      <c r="CR55" s="89"/>
      <c r="CS55" s="89"/>
      <c r="CT55" s="89"/>
      <c r="CU55" s="89"/>
      <c r="CV55" s="89"/>
      <c r="CW55" s="89"/>
      <c r="CX55" s="89"/>
      <c r="CY55" s="89"/>
      <c r="CZ55" s="89"/>
      <c r="DA55" s="89"/>
      <c r="DB55" s="89"/>
      <c r="DC55" s="89"/>
      <c r="DD55" s="89"/>
      <c r="DE55" s="89"/>
      <c r="DF55" s="89"/>
      <c r="DG55" s="89"/>
      <c r="DH55" s="89"/>
      <c r="DI55" s="89"/>
      <c r="DJ55" s="89"/>
      <c r="DK55" s="89"/>
      <c r="DL55" s="89"/>
      <c r="DM55" s="89"/>
      <c r="DN55" s="89"/>
      <c r="DO55" s="89"/>
      <c r="DP55" s="89"/>
      <c r="DQ55" s="89"/>
      <c r="DR55" s="89"/>
      <c r="DS55" s="89"/>
      <c r="DT55" s="89"/>
      <c r="DU55" s="89"/>
      <c r="DV55" s="89"/>
      <c r="DW55" s="89"/>
      <c r="DX55" s="89"/>
      <c r="DY55" s="89"/>
      <c r="DZ55" s="89"/>
      <c r="EA55" s="89"/>
      <c r="EB55" s="89"/>
      <c r="EC55" s="89"/>
      <c r="ED55" s="89"/>
      <c r="EE55" s="89"/>
      <c r="EF55" s="89"/>
      <c r="EG55" s="89"/>
      <c r="EH55" s="89"/>
      <c r="EI55" s="89"/>
      <c r="EJ55" s="89"/>
      <c r="EK55" s="89"/>
      <c r="EL55" s="89"/>
      <c r="EM55" s="89"/>
      <c r="EN55" s="89"/>
      <c r="EO55" s="89"/>
      <c r="EP55" s="89"/>
      <c r="EQ55" s="89"/>
      <c r="ER55" s="89"/>
      <c r="ES55" s="89"/>
      <c r="ET55" s="89"/>
      <c r="EU55" s="89"/>
      <c r="EV55" s="89"/>
      <c r="EW55" s="89"/>
      <c r="EX55" s="89"/>
      <c r="EY55" s="89"/>
      <c r="EZ55" s="89"/>
      <c r="FA55" s="89"/>
      <c r="FB55" s="89"/>
      <c r="FC55" s="89"/>
      <c r="FD55" s="89"/>
      <c r="FE55" s="89"/>
      <c r="FF55" s="89"/>
      <c r="FG55" s="89"/>
      <c r="FH55" s="89"/>
      <c r="FI55" s="89"/>
      <c r="FJ55" s="89"/>
      <c r="FK55" s="89"/>
      <c r="FL55" s="89"/>
      <c r="FM55" s="89"/>
      <c r="FN55" s="89"/>
      <c r="FO55" s="89"/>
      <c r="FP55" s="89"/>
      <c r="FQ55" s="89"/>
      <c r="FR55" s="89"/>
      <c r="FS55" s="89"/>
      <c r="FT55" s="89"/>
      <c r="FU55" s="89"/>
      <c r="FV55" s="89"/>
      <c r="FW55" s="89"/>
      <c r="FX55" s="89"/>
      <c r="FY55" s="89"/>
      <c r="FZ55" s="89"/>
      <c r="GA55" s="89"/>
      <c r="GB55" s="89"/>
      <c r="GC55" s="89"/>
      <c r="GD55" s="89"/>
      <c r="GE55" s="89"/>
      <c r="GF55" s="89"/>
      <c r="GG55" s="89"/>
      <c r="GH55" s="89"/>
      <c r="GI55" s="89"/>
      <c r="GJ55" s="89"/>
      <c r="GK55" s="89"/>
      <c r="GL55" s="89"/>
      <c r="GM55" s="89"/>
      <c r="GN55" s="89"/>
      <c r="GO55" s="89"/>
      <c r="GP55" s="89"/>
      <c r="GQ55" s="89"/>
      <c r="GR55" s="89"/>
      <c r="GS55" s="89"/>
      <c r="GT55" s="89"/>
      <c r="GU55" s="89"/>
      <c r="GV55" s="89"/>
      <c r="GW55" s="89"/>
      <c r="GX55" s="89"/>
      <c r="GY55" s="89"/>
      <c r="GZ55" s="89"/>
      <c r="HA55" s="89"/>
      <c r="HB55" s="89"/>
      <c r="HC55" s="89"/>
      <c r="HD55" s="89"/>
      <c r="HE55" s="89"/>
      <c r="HF55" s="89"/>
      <c r="HG55" s="89"/>
      <c r="HH55" s="89"/>
      <c r="HI55" s="89"/>
      <c r="HJ55" s="89"/>
      <c r="HK55" s="89"/>
      <c r="HL55" s="89"/>
      <c r="HM55" s="89"/>
      <c r="HN55" s="89"/>
      <c r="HO55" s="89"/>
      <c r="HP55" s="89"/>
      <c r="HQ55" s="89"/>
      <c r="HR55" s="89"/>
      <c r="HS55" s="89"/>
      <c r="HT55" s="89"/>
      <c r="HU55" s="89"/>
      <c r="HV55" s="89"/>
      <c r="HW55" s="89"/>
      <c r="HX55" s="89"/>
      <c r="HY55" s="89"/>
      <c r="HZ55" s="89"/>
      <c r="IA55" s="89"/>
      <c r="IB55" s="89"/>
      <c r="IC55" s="89"/>
      <c r="ID55" s="89"/>
      <c r="IE55" s="89"/>
      <c r="IF55" s="89"/>
      <c r="IG55" s="89"/>
      <c r="IH55" s="89"/>
      <c r="II55" s="89"/>
      <c r="IJ55" s="89"/>
      <c r="IK55" s="89"/>
      <c r="IL55" s="89"/>
      <c r="IM55" s="89"/>
      <c r="IN55" s="89"/>
      <c r="IO55" s="89"/>
      <c r="IP55" s="89"/>
      <c r="IQ55" s="89"/>
      <c r="IR55" s="89"/>
      <c r="IS55" s="89"/>
      <c r="IT55" s="89"/>
      <c r="IU55" s="89"/>
      <c r="IV55" s="89"/>
      <c r="IW55" s="89"/>
    </row>
    <row r="56" spans="1:257" s="90" customFormat="1">
      <c r="A56" s="392"/>
      <c r="B56" s="377"/>
      <c r="C56" s="380"/>
      <c r="D56" s="177"/>
      <c r="E56" s="383"/>
      <c r="F56" s="383"/>
      <c r="G56" s="386"/>
      <c r="H56" s="389"/>
      <c r="I56" s="103"/>
      <c r="J56" s="138"/>
      <c r="K56" s="103" t="str">
        <f>IFERROR(CONCATENATE(INDEX('8- Políticas de Administración '!$B$16:$F$53,MATCH('5- Identificación de Riesgos'!J56,'8- Políticas de Administración '!$C$16:$C$54,0),1)," - ",L56),"")</f>
        <v/>
      </c>
      <c r="L56" s="133" t="str">
        <f>IFERROR(VLOOKUP(INDEX('8- Políticas de Administración '!$B$16:$F$63,MATCH('5- Identificación de Riesgos'!J56,'8- Políticas de Administración '!$C$16:$C$64,0),1),'8- Políticas de Administración '!$B$16:$F$64,5,FALSE),"")</f>
        <v/>
      </c>
      <c r="M56" s="377"/>
      <c r="N56" s="432"/>
      <c r="O56" s="451"/>
      <c r="P56" s="89"/>
      <c r="Q56" s="89"/>
      <c r="R56" s="89"/>
      <c r="S56" s="89"/>
      <c r="T56" s="89"/>
      <c r="U56" s="89"/>
      <c r="V56" s="89"/>
      <c r="W56" s="89"/>
      <c r="X56" s="89"/>
      <c r="Y56" s="89"/>
      <c r="Z56" s="89"/>
      <c r="AA56" s="89"/>
      <c r="AB56" s="89"/>
      <c r="AC56" s="89"/>
      <c r="AD56" s="89"/>
      <c r="AE56" s="89"/>
      <c r="AF56" s="89"/>
      <c r="AG56" s="89"/>
      <c r="AH56" s="89"/>
      <c r="AI56" s="89"/>
      <c r="AJ56" s="89"/>
      <c r="AK56" s="89"/>
      <c r="AL56" s="89"/>
      <c r="AM56" s="89"/>
      <c r="AN56" s="89"/>
      <c r="AO56" s="89"/>
      <c r="AP56" s="89"/>
      <c r="AQ56" s="89"/>
      <c r="AR56" s="89"/>
      <c r="AS56" s="89"/>
      <c r="AT56" s="89"/>
      <c r="AU56" s="89"/>
      <c r="AV56" s="89"/>
      <c r="AW56" s="89"/>
      <c r="AX56" s="89"/>
      <c r="AY56" s="89"/>
      <c r="AZ56" s="89"/>
      <c r="BA56" s="89"/>
      <c r="BB56" s="89"/>
      <c r="BC56" s="89"/>
      <c r="BD56" s="89"/>
      <c r="BE56" s="89"/>
      <c r="BF56" s="89"/>
      <c r="BG56" s="89"/>
      <c r="BH56" s="89"/>
      <c r="BI56" s="89"/>
      <c r="BJ56" s="89"/>
      <c r="BK56" s="89"/>
      <c r="BL56" s="89"/>
      <c r="BM56" s="89"/>
      <c r="BN56" s="89"/>
      <c r="BO56" s="89"/>
      <c r="BP56" s="89"/>
      <c r="BQ56" s="89"/>
      <c r="BR56" s="89"/>
      <c r="BS56" s="89"/>
      <c r="BT56" s="89"/>
      <c r="BU56" s="89"/>
      <c r="BV56" s="89"/>
      <c r="BW56" s="89"/>
      <c r="BX56" s="89"/>
      <c r="BY56" s="89"/>
      <c r="BZ56" s="89"/>
      <c r="CA56" s="89"/>
      <c r="CB56" s="89"/>
      <c r="CC56" s="89"/>
      <c r="CD56" s="89"/>
      <c r="CE56" s="89"/>
      <c r="CF56" s="89"/>
      <c r="CG56" s="89"/>
      <c r="CH56" s="89"/>
      <c r="CI56" s="89"/>
      <c r="CJ56" s="89"/>
      <c r="CK56" s="89"/>
      <c r="CL56" s="89"/>
      <c r="CM56" s="89"/>
      <c r="CN56" s="89"/>
      <c r="CO56" s="89"/>
      <c r="CP56" s="89"/>
      <c r="CQ56" s="89"/>
      <c r="CR56" s="89"/>
      <c r="CS56" s="89"/>
      <c r="CT56" s="89"/>
      <c r="CU56" s="89"/>
      <c r="CV56" s="89"/>
      <c r="CW56" s="89"/>
      <c r="CX56" s="89"/>
      <c r="CY56" s="89"/>
      <c r="CZ56" s="89"/>
      <c r="DA56" s="89"/>
      <c r="DB56" s="89"/>
      <c r="DC56" s="89"/>
      <c r="DD56" s="89"/>
      <c r="DE56" s="89"/>
      <c r="DF56" s="89"/>
      <c r="DG56" s="89"/>
      <c r="DH56" s="89"/>
      <c r="DI56" s="89"/>
      <c r="DJ56" s="89"/>
      <c r="DK56" s="89"/>
      <c r="DL56" s="89"/>
      <c r="DM56" s="89"/>
      <c r="DN56" s="89"/>
      <c r="DO56" s="89"/>
      <c r="DP56" s="89"/>
      <c r="DQ56" s="89"/>
      <c r="DR56" s="89"/>
      <c r="DS56" s="89"/>
      <c r="DT56" s="89"/>
      <c r="DU56" s="89"/>
      <c r="DV56" s="89"/>
      <c r="DW56" s="89"/>
      <c r="DX56" s="89"/>
      <c r="DY56" s="89"/>
      <c r="DZ56" s="89"/>
      <c r="EA56" s="89"/>
      <c r="EB56" s="89"/>
      <c r="EC56" s="89"/>
      <c r="ED56" s="89"/>
      <c r="EE56" s="89"/>
      <c r="EF56" s="89"/>
      <c r="EG56" s="89"/>
      <c r="EH56" s="89"/>
      <c r="EI56" s="89"/>
      <c r="EJ56" s="89"/>
      <c r="EK56" s="89"/>
      <c r="EL56" s="89"/>
      <c r="EM56" s="89"/>
      <c r="EN56" s="89"/>
      <c r="EO56" s="89"/>
      <c r="EP56" s="89"/>
      <c r="EQ56" s="89"/>
      <c r="ER56" s="89"/>
      <c r="ES56" s="89"/>
      <c r="ET56" s="89"/>
      <c r="EU56" s="89"/>
      <c r="EV56" s="89"/>
      <c r="EW56" s="89"/>
      <c r="EX56" s="89"/>
      <c r="EY56" s="89"/>
      <c r="EZ56" s="89"/>
      <c r="FA56" s="89"/>
      <c r="FB56" s="89"/>
      <c r="FC56" s="89"/>
      <c r="FD56" s="89"/>
      <c r="FE56" s="89"/>
      <c r="FF56" s="89"/>
      <c r="FG56" s="89"/>
      <c r="FH56" s="89"/>
      <c r="FI56" s="89"/>
      <c r="FJ56" s="89"/>
      <c r="FK56" s="89"/>
      <c r="FL56" s="89"/>
      <c r="FM56" s="89"/>
      <c r="FN56" s="89"/>
      <c r="FO56" s="89"/>
      <c r="FP56" s="89"/>
      <c r="FQ56" s="89"/>
      <c r="FR56" s="89"/>
      <c r="FS56" s="89"/>
      <c r="FT56" s="89"/>
      <c r="FU56" s="89"/>
      <c r="FV56" s="89"/>
      <c r="FW56" s="89"/>
      <c r="FX56" s="89"/>
      <c r="FY56" s="89"/>
      <c r="FZ56" s="89"/>
      <c r="GA56" s="89"/>
      <c r="GB56" s="89"/>
      <c r="GC56" s="89"/>
      <c r="GD56" s="89"/>
      <c r="GE56" s="89"/>
      <c r="GF56" s="89"/>
      <c r="GG56" s="89"/>
      <c r="GH56" s="89"/>
      <c r="GI56" s="89"/>
      <c r="GJ56" s="89"/>
      <c r="GK56" s="89"/>
      <c r="GL56" s="89"/>
      <c r="GM56" s="89"/>
      <c r="GN56" s="89"/>
      <c r="GO56" s="89"/>
      <c r="GP56" s="89"/>
      <c r="GQ56" s="89"/>
      <c r="GR56" s="89"/>
      <c r="GS56" s="89"/>
      <c r="GT56" s="89"/>
      <c r="GU56" s="89"/>
      <c r="GV56" s="89"/>
      <c r="GW56" s="89"/>
      <c r="GX56" s="89"/>
      <c r="GY56" s="89"/>
      <c r="GZ56" s="89"/>
      <c r="HA56" s="89"/>
      <c r="HB56" s="89"/>
      <c r="HC56" s="89"/>
      <c r="HD56" s="89"/>
      <c r="HE56" s="89"/>
      <c r="HF56" s="89"/>
      <c r="HG56" s="89"/>
      <c r="HH56" s="89"/>
      <c r="HI56" s="89"/>
      <c r="HJ56" s="89"/>
      <c r="HK56" s="89"/>
      <c r="HL56" s="89"/>
      <c r="HM56" s="89"/>
      <c r="HN56" s="89"/>
      <c r="HO56" s="89"/>
      <c r="HP56" s="89"/>
      <c r="HQ56" s="89"/>
      <c r="HR56" s="89"/>
      <c r="HS56" s="89"/>
      <c r="HT56" s="89"/>
      <c r="HU56" s="89"/>
      <c r="HV56" s="89"/>
      <c r="HW56" s="89"/>
      <c r="HX56" s="89"/>
      <c r="HY56" s="89"/>
      <c r="HZ56" s="89"/>
      <c r="IA56" s="89"/>
      <c r="IB56" s="89"/>
      <c r="IC56" s="89"/>
      <c r="ID56" s="89"/>
      <c r="IE56" s="89"/>
      <c r="IF56" s="89"/>
      <c r="IG56" s="89"/>
      <c r="IH56" s="89"/>
      <c r="II56" s="89"/>
      <c r="IJ56" s="89"/>
      <c r="IK56" s="89"/>
      <c r="IL56" s="89"/>
      <c r="IM56" s="89"/>
      <c r="IN56" s="89"/>
      <c r="IO56" s="89"/>
      <c r="IP56" s="89"/>
      <c r="IQ56" s="89"/>
      <c r="IR56" s="89"/>
      <c r="IS56" s="89"/>
      <c r="IT56" s="89"/>
      <c r="IU56" s="89"/>
      <c r="IV56" s="89"/>
      <c r="IW56" s="89"/>
    </row>
    <row r="57" spans="1:257" s="90" customFormat="1">
      <c r="A57" s="392"/>
      <c r="B57" s="377"/>
      <c r="C57" s="380"/>
      <c r="D57" s="177"/>
      <c r="E57" s="383"/>
      <c r="F57" s="383"/>
      <c r="G57" s="386"/>
      <c r="H57" s="389"/>
      <c r="I57" s="103"/>
      <c r="J57" s="138"/>
      <c r="K57" s="103" t="str">
        <f>IFERROR(CONCATENATE(INDEX('8- Políticas de Administración '!$B$16:$F$53,MATCH('5- Identificación de Riesgos'!J57,'8- Políticas de Administración '!$C$16:$C$54,0),1)," - ",L57),"")</f>
        <v/>
      </c>
      <c r="L57" s="133" t="str">
        <f>IFERROR(VLOOKUP(INDEX('8- Políticas de Administración '!$B$16:$F$63,MATCH('5- Identificación de Riesgos'!J57,'8- Políticas de Administración '!$C$16:$C$64,0),1),'8- Políticas de Administración '!$B$16:$F$64,5,FALSE),"")</f>
        <v/>
      </c>
      <c r="M57" s="377"/>
      <c r="N57" s="432"/>
      <c r="O57" s="451"/>
      <c r="P57" s="89"/>
      <c r="Q57" s="89"/>
      <c r="R57" s="89"/>
      <c r="S57" s="89"/>
      <c r="T57" s="89"/>
      <c r="U57" s="89"/>
      <c r="V57" s="89"/>
      <c r="W57" s="89"/>
      <c r="X57" s="89"/>
      <c r="Y57" s="89"/>
      <c r="Z57" s="89"/>
      <c r="AA57" s="89"/>
      <c r="AB57" s="89"/>
      <c r="AC57" s="89"/>
      <c r="AD57" s="89"/>
      <c r="AE57" s="89"/>
      <c r="AF57" s="89"/>
      <c r="AG57" s="89"/>
      <c r="AH57" s="89"/>
      <c r="AI57" s="89"/>
      <c r="AJ57" s="89"/>
      <c r="AK57" s="89"/>
      <c r="AL57" s="89"/>
      <c r="AM57" s="89"/>
      <c r="AN57" s="89"/>
      <c r="AO57" s="89"/>
      <c r="AP57" s="89"/>
      <c r="AQ57" s="89"/>
      <c r="AR57" s="89"/>
      <c r="AS57" s="89"/>
      <c r="AT57" s="89"/>
      <c r="AU57" s="89"/>
      <c r="AV57" s="89"/>
      <c r="AW57" s="89"/>
      <c r="AX57" s="89"/>
      <c r="AY57" s="89"/>
      <c r="AZ57" s="89"/>
      <c r="BA57" s="89"/>
      <c r="BB57" s="89"/>
      <c r="BC57" s="89"/>
      <c r="BD57" s="89"/>
      <c r="BE57" s="89"/>
      <c r="BF57" s="89"/>
      <c r="BG57" s="89"/>
      <c r="BH57" s="89"/>
      <c r="BI57" s="89"/>
      <c r="BJ57" s="89"/>
      <c r="BK57" s="89"/>
      <c r="BL57" s="89"/>
      <c r="BM57" s="89"/>
      <c r="BN57" s="89"/>
      <c r="BO57" s="89"/>
      <c r="BP57" s="89"/>
      <c r="BQ57" s="89"/>
      <c r="BR57" s="89"/>
      <c r="BS57" s="89"/>
      <c r="BT57" s="89"/>
      <c r="BU57" s="89"/>
      <c r="BV57" s="89"/>
      <c r="BW57" s="89"/>
      <c r="BX57" s="89"/>
      <c r="BY57" s="89"/>
      <c r="BZ57" s="89"/>
      <c r="CA57" s="89"/>
      <c r="CB57" s="89"/>
      <c r="CC57" s="89"/>
      <c r="CD57" s="89"/>
      <c r="CE57" s="89"/>
      <c r="CF57" s="89"/>
      <c r="CG57" s="89"/>
      <c r="CH57" s="89"/>
      <c r="CI57" s="89"/>
      <c r="CJ57" s="89"/>
      <c r="CK57" s="89"/>
      <c r="CL57" s="89"/>
      <c r="CM57" s="89"/>
      <c r="CN57" s="89"/>
      <c r="CO57" s="89"/>
      <c r="CP57" s="89"/>
      <c r="CQ57" s="89"/>
      <c r="CR57" s="89"/>
      <c r="CS57" s="89"/>
      <c r="CT57" s="89"/>
      <c r="CU57" s="89"/>
      <c r="CV57" s="89"/>
      <c r="CW57" s="89"/>
      <c r="CX57" s="89"/>
      <c r="CY57" s="89"/>
      <c r="CZ57" s="89"/>
      <c r="DA57" s="89"/>
      <c r="DB57" s="89"/>
      <c r="DC57" s="89"/>
      <c r="DD57" s="89"/>
      <c r="DE57" s="89"/>
      <c r="DF57" s="89"/>
      <c r="DG57" s="89"/>
      <c r="DH57" s="89"/>
      <c r="DI57" s="89"/>
      <c r="DJ57" s="89"/>
      <c r="DK57" s="89"/>
      <c r="DL57" s="89"/>
      <c r="DM57" s="89"/>
      <c r="DN57" s="89"/>
      <c r="DO57" s="89"/>
      <c r="DP57" s="89"/>
      <c r="DQ57" s="89"/>
      <c r="DR57" s="89"/>
      <c r="DS57" s="89"/>
      <c r="DT57" s="89"/>
      <c r="DU57" s="89"/>
      <c r="DV57" s="89"/>
      <c r="DW57" s="89"/>
      <c r="DX57" s="89"/>
      <c r="DY57" s="89"/>
      <c r="DZ57" s="89"/>
      <c r="EA57" s="89"/>
      <c r="EB57" s="89"/>
      <c r="EC57" s="89"/>
      <c r="ED57" s="89"/>
      <c r="EE57" s="89"/>
      <c r="EF57" s="89"/>
      <c r="EG57" s="89"/>
      <c r="EH57" s="89"/>
      <c r="EI57" s="89"/>
      <c r="EJ57" s="89"/>
      <c r="EK57" s="89"/>
      <c r="EL57" s="89"/>
      <c r="EM57" s="89"/>
      <c r="EN57" s="89"/>
      <c r="EO57" s="89"/>
      <c r="EP57" s="89"/>
      <c r="EQ57" s="89"/>
      <c r="ER57" s="89"/>
      <c r="ES57" s="89"/>
      <c r="ET57" s="89"/>
      <c r="EU57" s="89"/>
      <c r="EV57" s="89"/>
      <c r="EW57" s="89"/>
      <c r="EX57" s="89"/>
      <c r="EY57" s="89"/>
      <c r="EZ57" s="89"/>
      <c r="FA57" s="89"/>
      <c r="FB57" s="89"/>
      <c r="FC57" s="89"/>
      <c r="FD57" s="89"/>
      <c r="FE57" s="89"/>
      <c r="FF57" s="89"/>
      <c r="FG57" s="89"/>
      <c r="FH57" s="89"/>
      <c r="FI57" s="89"/>
      <c r="FJ57" s="89"/>
      <c r="FK57" s="89"/>
      <c r="FL57" s="89"/>
      <c r="FM57" s="89"/>
      <c r="FN57" s="89"/>
      <c r="FO57" s="89"/>
      <c r="FP57" s="89"/>
      <c r="FQ57" s="89"/>
      <c r="FR57" s="89"/>
      <c r="FS57" s="89"/>
      <c r="FT57" s="89"/>
      <c r="FU57" s="89"/>
      <c r="FV57" s="89"/>
      <c r="FW57" s="89"/>
      <c r="FX57" s="89"/>
      <c r="FY57" s="89"/>
      <c r="FZ57" s="89"/>
      <c r="GA57" s="89"/>
      <c r="GB57" s="89"/>
      <c r="GC57" s="89"/>
      <c r="GD57" s="89"/>
      <c r="GE57" s="89"/>
      <c r="GF57" s="89"/>
      <c r="GG57" s="89"/>
      <c r="GH57" s="89"/>
      <c r="GI57" s="89"/>
      <c r="GJ57" s="89"/>
      <c r="GK57" s="89"/>
      <c r="GL57" s="89"/>
      <c r="GM57" s="89"/>
      <c r="GN57" s="89"/>
      <c r="GO57" s="89"/>
      <c r="GP57" s="89"/>
      <c r="GQ57" s="89"/>
      <c r="GR57" s="89"/>
      <c r="GS57" s="89"/>
      <c r="GT57" s="89"/>
      <c r="GU57" s="89"/>
      <c r="GV57" s="89"/>
      <c r="GW57" s="89"/>
      <c r="GX57" s="89"/>
      <c r="GY57" s="89"/>
      <c r="GZ57" s="89"/>
      <c r="HA57" s="89"/>
      <c r="HB57" s="89"/>
      <c r="HC57" s="89"/>
      <c r="HD57" s="89"/>
      <c r="HE57" s="89"/>
      <c r="HF57" s="89"/>
      <c r="HG57" s="89"/>
      <c r="HH57" s="89"/>
      <c r="HI57" s="89"/>
      <c r="HJ57" s="89"/>
      <c r="HK57" s="89"/>
      <c r="HL57" s="89"/>
      <c r="HM57" s="89"/>
      <c r="HN57" s="89"/>
      <c r="HO57" s="89"/>
      <c r="HP57" s="89"/>
      <c r="HQ57" s="89"/>
      <c r="HR57" s="89"/>
      <c r="HS57" s="89"/>
      <c r="HT57" s="89"/>
      <c r="HU57" s="89"/>
      <c r="HV57" s="89"/>
      <c r="HW57" s="89"/>
      <c r="HX57" s="89"/>
      <c r="HY57" s="89"/>
      <c r="HZ57" s="89"/>
      <c r="IA57" s="89"/>
      <c r="IB57" s="89"/>
      <c r="IC57" s="89"/>
      <c r="ID57" s="89"/>
      <c r="IE57" s="89"/>
      <c r="IF57" s="89"/>
      <c r="IG57" s="89"/>
      <c r="IH57" s="89"/>
      <c r="II57" s="89"/>
      <c r="IJ57" s="89"/>
      <c r="IK57" s="89"/>
      <c r="IL57" s="89"/>
      <c r="IM57" s="89"/>
      <c r="IN57" s="89"/>
      <c r="IO57" s="89"/>
      <c r="IP57" s="89"/>
      <c r="IQ57" s="89"/>
      <c r="IR57" s="89"/>
      <c r="IS57" s="89"/>
      <c r="IT57" s="89"/>
      <c r="IU57" s="89"/>
      <c r="IV57" s="89"/>
      <c r="IW57" s="89"/>
    </row>
    <row r="58" spans="1:257" s="90" customFormat="1">
      <c r="A58" s="392"/>
      <c r="B58" s="377"/>
      <c r="C58" s="380"/>
      <c r="D58" s="177"/>
      <c r="E58" s="383"/>
      <c r="F58" s="383"/>
      <c r="G58" s="386"/>
      <c r="H58" s="389"/>
      <c r="I58" s="103"/>
      <c r="J58" s="138"/>
      <c r="K58" s="103" t="str">
        <f>IFERROR(CONCATENATE(INDEX('8- Políticas de Administración '!$B$16:$F$53,MATCH('5- Identificación de Riesgos'!J58,'8- Políticas de Administración '!$C$16:$C$54,0),1)," - ",L58),"")</f>
        <v/>
      </c>
      <c r="L58" s="133" t="str">
        <f>IFERROR(VLOOKUP(INDEX('8- Políticas de Administración '!$B$16:$F$63,MATCH('5- Identificación de Riesgos'!J58,'8- Políticas de Administración '!$C$16:$C$64,0),1),'8- Políticas de Administración '!$B$16:$F$64,5,FALSE),"")</f>
        <v/>
      </c>
      <c r="M58" s="377"/>
      <c r="N58" s="432"/>
      <c r="O58" s="451"/>
      <c r="P58" s="89"/>
      <c r="Q58" s="89"/>
      <c r="R58" s="89"/>
      <c r="S58" s="89"/>
      <c r="T58" s="89"/>
      <c r="U58" s="89"/>
      <c r="V58" s="89"/>
      <c r="W58" s="89"/>
      <c r="X58" s="89"/>
      <c r="Y58" s="89"/>
      <c r="Z58" s="89"/>
      <c r="AA58" s="89"/>
      <c r="AB58" s="89"/>
      <c r="AC58" s="89"/>
      <c r="AD58" s="89"/>
      <c r="AE58" s="89"/>
      <c r="AF58" s="89"/>
      <c r="AG58" s="89"/>
      <c r="AH58" s="89"/>
      <c r="AI58" s="89"/>
      <c r="AJ58" s="89"/>
      <c r="AK58" s="89"/>
      <c r="AL58" s="89"/>
      <c r="AM58" s="89"/>
      <c r="AN58" s="89"/>
      <c r="AO58" s="89"/>
      <c r="AP58" s="89"/>
      <c r="AQ58" s="89"/>
      <c r="AR58" s="89"/>
      <c r="AS58" s="89"/>
      <c r="AT58" s="89"/>
      <c r="AU58" s="89"/>
      <c r="AV58" s="89"/>
      <c r="AW58" s="89"/>
      <c r="AX58" s="89"/>
      <c r="AY58" s="89"/>
      <c r="AZ58" s="89"/>
      <c r="BA58" s="89"/>
      <c r="BB58" s="89"/>
      <c r="BC58" s="89"/>
      <c r="BD58" s="89"/>
      <c r="BE58" s="89"/>
      <c r="BF58" s="89"/>
      <c r="BG58" s="89"/>
      <c r="BH58" s="89"/>
      <c r="BI58" s="89"/>
      <c r="BJ58" s="89"/>
      <c r="BK58" s="89"/>
      <c r="BL58" s="89"/>
      <c r="BM58" s="89"/>
      <c r="BN58" s="89"/>
      <c r="BO58" s="89"/>
      <c r="BP58" s="89"/>
      <c r="BQ58" s="89"/>
      <c r="BR58" s="89"/>
      <c r="BS58" s="89"/>
      <c r="BT58" s="89"/>
      <c r="BU58" s="89"/>
      <c r="BV58" s="89"/>
      <c r="BW58" s="89"/>
      <c r="BX58" s="89"/>
      <c r="BY58" s="89"/>
      <c r="BZ58" s="89"/>
      <c r="CA58" s="89"/>
      <c r="CB58" s="89"/>
      <c r="CC58" s="89"/>
      <c r="CD58" s="89"/>
      <c r="CE58" s="89"/>
      <c r="CF58" s="89"/>
      <c r="CG58" s="89"/>
      <c r="CH58" s="89"/>
      <c r="CI58" s="89"/>
      <c r="CJ58" s="89"/>
      <c r="CK58" s="89"/>
      <c r="CL58" s="89"/>
      <c r="CM58" s="89"/>
      <c r="CN58" s="89"/>
      <c r="CO58" s="89"/>
      <c r="CP58" s="89"/>
      <c r="CQ58" s="89"/>
      <c r="CR58" s="89"/>
      <c r="CS58" s="89"/>
      <c r="CT58" s="89"/>
      <c r="CU58" s="89"/>
      <c r="CV58" s="89"/>
      <c r="CW58" s="89"/>
      <c r="CX58" s="89"/>
      <c r="CY58" s="89"/>
      <c r="CZ58" s="89"/>
      <c r="DA58" s="89"/>
      <c r="DB58" s="89"/>
      <c r="DC58" s="89"/>
      <c r="DD58" s="89"/>
      <c r="DE58" s="89"/>
      <c r="DF58" s="89"/>
      <c r="DG58" s="89"/>
      <c r="DH58" s="89"/>
      <c r="DI58" s="89"/>
      <c r="DJ58" s="89"/>
      <c r="DK58" s="89"/>
      <c r="DL58" s="89"/>
      <c r="DM58" s="89"/>
      <c r="DN58" s="89"/>
      <c r="DO58" s="89"/>
      <c r="DP58" s="89"/>
      <c r="DQ58" s="89"/>
      <c r="DR58" s="89"/>
      <c r="DS58" s="89"/>
      <c r="DT58" s="89"/>
      <c r="DU58" s="89"/>
      <c r="DV58" s="89"/>
      <c r="DW58" s="89"/>
      <c r="DX58" s="89"/>
      <c r="DY58" s="89"/>
      <c r="DZ58" s="89"/>
      <c r="EA58" s="89"/>
      <c r="EB58" s="89"/>
      <c r="EC58" s="89"/>
      <c r="ED58" s="89"/>
      <c r="EE58" s="89"/>
      <c r="EF58" s="89"/>
      <c r="EG58" s="89"/>
      <c r="EH58" s="89"/>
      <c r="EI58" s="89"/>
      <c r="EJ58" s="89"/>
      <c r="EK58" s="89"/>
      <c r="EL58" s="89"/>
      <c r="EM58" s="89"/>
      <c r="EN58" s="89"/>
      <c r="EO58" s="89"/>
      <c r="EP58" s="89"/>
      <c r="EQ58" s="89"/>
      <c r="ER58" s="89"/>
      <c r="ES58" s="89"/>
      <c r="ET58" s="89"/>
      <c r="EU58" s="89"/>
      <c r="EV58" s="89"/>
      <c r="EW58" s="89"/>
      <c r="EX58" s="89"/>
      <c r="EY58" s="89"/>
      <c r="EZ58" s="89"/>
      <c r="FA58" s="89"/>
      <c r="FB58" s="89"/>
      <c r="FC58" s="89"/>
      <c r="FD58" s="89"/>
      <c r="FE58" s="89"/>
      <c r="FF58" s="89"/>
      <c r="FG58" s="89"/>
      <c r="FH58" s="89"/>
      <c r="FI58" s="89"/>
      <c r="FJ58" s="89"/>
      <c r="FK58" s="89"/>
      <c r="FL58" s="89"/>
      <c r="FM58" s="89"/>
      <c r="FN58" s="89"/>
      <c r="FO58" s="89"/>
      <c r="FP58" s="89"/>
      <c r="FQ58" s="89"/>
      <c r="FR58" s="89"/>
      <c r="FS58" s="89"/>
      <c r="FT58" s="89"/>
      <c r="FU58" s="89"/>
      <c r="FV58" s="89"/>
      <c r="FW58" s="89"/>
      <c r="FX58" s="89"/>
      <c r="FY58" s="89"/>
      <c r="FZ58" s="89"/>
      <c r="GA58" s="89"/>
      <c r="GB58" s="89"/>
      <c r="GC58" s="89"/>
      <c r="GD58" s="89"/>
      <c r="GE58" s="89"/>
      <c r="GF58" s="89"/>
      <c r="GG58" s="89"/>
      <c r="GH58" s="89"/>
      <c r="GI58" s="89"/>
      <c r="GJ58" s="89"/>
      <c r="GK58" s="89"/>
      <c r="GL58" s="89"/>
      <c r="GM58" s="89"/>
      <c r="GN58" s="89"/>
      <c r="GO58" s="89"/>
      <c r="GP58" s="89"/>
      <c r="GQ58" s="89"/>
      <c r="GR58" s="89"/>
      <c r="GS58" s="89"/>
      <c r="GT58" s="89"/>
      <c r="GU58" s="89"/>
      <c r="GV58" s="89"/>
      <c r="GW58" s="89"/>
      <c r="GX58" s="89"/>
      <c r="GY58" s="89"/>
      <c r="GZ58" s="89"/>
      <c r="HA58" s="89"/>
      <c r="HB58" s="89"/>
      <c r="HC58" s="89"/>
      <c r="HD58" s="89"/>
      <c r="HE58" s="89"/>
      <c r="HF58" s="89"/>
      <c r="HG58" s="89"/>
      <c r="HH58" s="89"/>
      <c r="HI58" s="89"/>
      <c r="HJ58" s="89"/>
      <c r="HK58" s="89"/>
      <c r="HL58" s="89"/>
      <c r="HM58" s="89"/>
      <c r="HN58" s="89"/>
      <c r="HO58" s="89"/>
      <c r="HP58" s="89"/>
      <c r="HQ58" s="89"/>
      <c r="HR58" s="89"/>
      <c r="HS58" s="89"/>
      <c r="HT58" s="89"/>
      <c r="HU58" s="89"/>
      <c r="HV58" s="89"/>
      <c r="HW58" s="89"/>
      <c r="HX58" s="89"/>
      <c r="HY58" s="89"/>
      <c r="HZ58" s="89"/>
      <c r="IA58" s="89"/>
      <c r="IB58" s="89"/>
      <c r="IC58" s="89"/>
      <c r="ID58" s="89"/>
      <c r="IE58" s="89"/>
      <c r="IF58" s="89"/>
      <c r="IG58" s="89"/>
      <c r="IH58" s="89"/>
      <c r="II58" s="89"/>
      <c r="IJ58" s="89"/>
      <c r="IK58" s="89"/>
      <c r="IL58" s="89"/>
      <c r="IM58" s="89"/>
      <c r="IN58" s="89"/>
      <c r="IO58" s="89"/>
      <c r="IP58" s="89"/>
      <c r="IQ58" s="89"/>
      <c r="IR58" s="89"/>
      <c r="IS58" s="89"/>
      <c r="IT58" s="89"/>
      <c r="IU58" s="89"/>
      <c r="IV58" s="89"/>
      <c r="IW58" s="89"/>
    </row>
    <row r="59" spans="1:257" s="90" customFormat="1">
      <c r="A59" s="393"/>
      <c r="B59" s="378"/>
      <c r="C59" s="381"/>
      <c r="D59" s="178"/>
      <c r="E59" s="384"/>
      <c r="F59" s="384"/>
      <c r="G59" s="387"/>
      <c r="H59" s="390"/>
      <c r="I59" s="104"/>
      <c r="J59" s="139"/>
      <c r="K59" s="104" t="str">
        <f>IFERROR(CONCATENATE(INDEX('8- Políticas de Administración '!$B$16:$F$53,MATCH('5- Identificación de Riesgos'!J59,'8- Políticas de Administración '!$C$16:$C$54,0),1)," - ",L59),"")</f>
        <v/>
      </c>
      <c r="L59" s="135" t="str">
        <f>IFERROR(VLOOKUP(INDEX('8- Políticas de Administración '!$B$16:$F$63,MATCH('5- Identificación de Riesgos'!J59,'8- Políticas de Administración '!$C$16:$C$64,0),1),'8- Políticas de Administración '!$B$16:$F$64,5,FALSE),"")</f>
        <v/>
      </c>
      <c r="M59" s="378"/>
      <c r="N59" s="433"/>
      <c r="O59" s="451"/>
      <c r="P59" s="89"/>
      <c r="Q59" s="89"/>
      <c r="R59" s="89"/>
      <c r="S59" s="89"/>
      <c r="T59" s="89"/>
      <c r="U59" s="89"/>
      <c r="V59" s="89"/>
      <c r="W59" s="89"/>
      <c r="X59" s="89"/>
      <c r="Y59" s="89"/>
      <c r="Z59" s="89"/>
      <c r="AA59" s="89"/>
      <c r="AB59" s="89"/>
      <c r="AC59" s="89"/>
      <c r="AD59" s="89"/>
      <c r="AE59" s="89"/>
      <c r="AF59" s="89"/>
      <c r="AG59" s="89"/>
      <c r="AH59" s="89"/>
      <c r="AI59" s="89"/>
      <c r="AJ59" s="89"/>
      <c r="AK59" s="89"/>
      <c r="AL59" s="89"/>
      <c r="AM59" s="89"/>
      <c r="AN59" s="89"/>
      <c r="AO59" s="89"/>
      <c r="AP59" s="89"/>
      <c r="AQ59" s="89"/>
      <c r="AR59" s="89"/>
      <c r="AS59" s="89"/>
      <c r="AT59" s="89"/>
      <c r="AU59" s="89"/>
      <c r="AV59" s="89"/>
      <c r="AW59" s="89"/>
      <c r="AX59" s="89"/>
      <c r="AY59" s="89"/>
      <c r="AZ59" s="89"/>
      <c r="BA59" s="89"/>
      <c r="BB59" s="89"/>
      <c r="BC59" s="89"/>
      <c r="BD59" s="89"/>
      <c r="BE59" s="89"/>
      <c r="BF59" s="89"/>
      <c r="BG59" s="89"/>
      <c r="BH59" s="89"/>
      <c r="BI59" s="89"/>
      <c r="BJ59" s="89"/>
      <c r="BK59" s="89"/>
      <c r="BL59" s="89"/>
      <c r="BM59" s="89"/>
      <c r="BN59" s="89"/>
      <c r="BO59" s="89"/>
      <c r="BP59" s="89"/>
      <c r="BQ59" s="89"/>
      <c r="BR59" s="89"/>
      <c r="BS59" s="89"/>
      <c r="BT59" s="89"/>
      <c r="BU59" s="89"/>
      <c r="BV59" s="89"/>
      <c r="BW59" s="89"/>
      <c r="BX59" s="89"/>
      <c r="BY59" s="89"/>
      <c r="BZ59" s="89"/>
      <c r="CA59" s="89"/>
      <c r="CB59" s="89"/>
      <c r="CC59" s="89"/>
      <c r="CD59" s="89"/>
      <c r="CE59" s="89"/>
      <c r="CF59" s="89"/>
      <c r="CG59" s="89"/>
      <c r="CH59" s="89"/>
      <c r="CI59" s="89"/>
      <c r="CJ59" s="89"/>
      <c r="CK59" s="89"/>
      <c r="CL59" s="89"/>
      <c r="CM59" s="89"/>
      <c r="CN59" s="89"/>
      <c r="CO59" s="89"/>
      <c r="CP59" s="89"/>
      <c r="CQ59" s="89"/>
      <c r="CR59" s="89"/>
      <c r="CS59" s="89"/>
      <c r="CT59" s="89"/>
      <c r="CU59" s="89"/>
      <c r="CV59" s="89"/>
      <c r="CW59" s="89"/>
      <c r="CX59" s="89"/>
      <c r="CY59" s="89"/>
      <c r="CZ59" s="89"/>
      <c r="DA59" s="89"/>
      <c r="DB59" s="89"/>
      <c r="DC59" s="89"/>
      <c r="DD59" s="89"/>
      <c r="DE59" s="89"/>
      <c r="DF59" s="89"/>
      <c r="DG59" s="89"/>
      <c r="DH59" s="89"/>
      <c r="DI59" s="89"/>
      <c r="DJ59" s="89"/>
      <c r="DK59" s="89"/>
      <c r="DL59" s="89"/>
      <c r="DM59" s="89"/>
      <c r="DN59" s="89"/>
      <c r="DO59" s="89"/>
      <c r="DP59" s="89"/>
      <c r="DQ59" s="89"/>
      <c r="DR59" s="89"/>
      <c r="DS59" s="89"/>
      <c r="DT59" s="89"/>
      <c r="DU59" s="89"/>
      <c r="DV59" s="89"/>
      <c r="DW59" s="89"/>
      <c r="DX59" s="89"/>
      <c r="DY59" s="89"/>
      <c r="DZ59" s="89"/>
      <c r="EA59" s="89"/>
      <c r="EB59" s="89"/>
      <c r="EC59" s="89"/>
      <c r="ED59" s="89"/>
      <c r="EE59" s="89"/>
      <c r="EF59" s="89"/>
      <c r="EG59" s="89"/>
      <c r="EH59" s="89"/>
      <c r="EI59" s="89"/>
      <c r="EJ59" s="89"/>
      <c r="EK59" s="89"/>
      <c r="EL59" s="89"/>
      <c r="EM59" s="89"/>
      <c r="EN59" s="89"/>
      <c r="EO59" s="89"/>
      <c r="EP59" s="89"/>
      <c r="EQ59" s="89"/>
      <c r="ER59" s="89"/>
      <c r="ES59" s="89"/>
      <c r="ET59" s="89"/>
      <c r="EU59" s="89"/>
      <c r="EV59" s="89"/>
      <c r="EW59" s="89"/>
      <c r="EX59" s="89"/>
      <c r="EY59" s="89"/>
      <c r="EZ59" s="89"/>
      <c r="FA59" s="89"/>
      <c r="FB59" s="89"/>
      <c r="FC59" s="89"/>
      <c r="FD59" s="89"/>
      <c r="FE59" s="89"/>
      <c r="FF59" s="89"/>
      <c r="FG59" s="89"/>
      <c r="FH59" s="89"/>
      <c r="FI59" s="89"/>
      <c r="FJ59" s="89"/>
      <c r="FK59" s="89"/>
      <c r="FL59" s="89"/>
      <c r="FM59" s="89"/>
      <c r="FN59" s="89"/>
      <c r="FO59" s="89"/>
      <c r="FP59" s="89"/>
      <c r="FQ59" s="89"/>
      <c r="FR59" s="89"/>
      <c r="FS59" s="89"/>
      <c r="FT59" s="89"/>
      <c r="FU59" s="89"/>
      <c r="FV59" s="89"/>
      <c r="FW59" s="89"/>
      <c r="FX59" s="89"/>
      <c r="FY59" s="89"/>
      <c r="FZ59" s="89"/>
      <c r="GA59" s="89"/>
      <c r="GB59" s="89"/>
      <c r="GC59" s="89"/>
      <c r="GD59" s="89"/>
      <c r="GE59" s="89"/>
      <c r="GF59" s="89"/>
      <c r="GG59" s="89"/>
      <c r="GH59" s="89"/>
      <c r="GI59" s="89"/>
      <c r="GJ59" s="89"/>
      <c r="GK59" s="89"/>
      <c r="GL59" s="89"/>
      <c r="GM59" s="89"/>
      <c r="GN59" s="89"/>
      <c r="GO59" s="89"/>
      <c r="GP59" s="89"/>
      <c r="GQ59" s="89"/>
      <c r="GR59" s="89"/>
      <c r="GS59" s="89"/>
      <c r="GT59" s="89"/>
      <c r="GU59" s="89"/>
      <c r="GV59" s="89"/>
      <c r="GW59" s="89"/>
      <c r="GX59" s="89"/>
      <c r="GY59" s="89"/>
      <c r="GZ59" s="89"/>
      <c r="HA59" s="89"/>
      <c r="HB59" s="89"/>
      <c r="HC59" s="89"/>
      <c r="HD59" s="89"/>
      <c r="HE59" s="89"/>
      <c r="HF59" s="89"/>
      <c r="HG59" s="89"/>
      <c r="HH59" s="89"/>
      <c r="HI59" s="89"/>
      <c r="HJ59" s="89"/>
      <c r="HK59" s="89"/>
      <c r="HL59" s="89"/>
      <c r="HM59" s="89"/>
      <c r="HN59" s="89"/>
      <c r="HO59" s="89"/>
      <c r="HP59" s="89"/>
      <c r="HQ59" s="89"/>
      <c r="HR59" s="89"/>
      <c r="HS59" s="89"/>
      <c r="HT59" s="89"/>
      <c r="HU59" s="89"/>
      <c r="HV59" s="89"/>
      <c r="HW59" s="89"/>
      <c r="HX59" s="89"/>
      <c r="HY59" s="89"/>
      <c r="HZ59" s="89"/>
      <c r="IA59" s="89"/>
      <c r="IB59" s="89"/>
      <c r="IC59" s="89"/>
      <c r="ID59" s="89"/>
      <c r="IE59" s="89"/>
      <c r="IF59" s="89"/>
      <c r="IG59" s="89"/>
      <c r="IH59" s="89"/>
      <c r="II59" s="89"/>
      <c r="IJ59" s="89"/>
      <c r="IK59" s="89"/>
      <c r="IL59" s="89"/>
      <c r="IM59" s="89"/>
      <c r="IN59" s="89"/>
      <c r="IO59" s="89"/>
      <c r="IP59" s="89"/>
      <c r="IQ59" s="89"/>
      <c r="IR59" s="89"/>
      <c r="IS59" s="89"/>
      <c r="IT59" s="89"/>
      <c r="IU59" s="89"/>
      <c r="IV59" s="89"/>
      <c r="IW59" s="89"/>
    </row>
  </sheetData>
  <mergeCells count="74">
    <mergeCell ref="A1:C2"/>
    <mergeCell ref="Q40:V49"/>
    <mergeCell ref="A50:A59"/>
    <mergeCell ref="D4:N4"/>
    <mergeCell ref="D5:N5"/>
    <mergeCell ref="O10:O19"/>
    <mergeCell ref="O20:O29"/>
    <mergeCell ref="N10:N19"/>
    <mergeCell ref="M20:M29"/>
    <mergeCell ref="N20:N29"/>
    <mergeCell ref="M10:M19"/>
    <mergeCell ref="H8:H9"/>
    <mergeCell ref="E7:H7"/>
    <mergeCell ref="D7:D9"/>
    <mergeCell ref="L8:L9"/>
    <mergeCell ref="O50:O59"/>
    <mergeCell ref="N50:N59"/>
    <mergeCell ref="O8:O9"/>
    <mergeCell ref="N8:N9"/>
    <mergeCell ref="O40:O49"/>
    <mergeCell ref="O30:O39"/>
    <mergeCell ref="N40:N49"/>
    <mergeCell ref="N30:N39"/>
    <mergeCell ref="F10:F19"/>
    <mergeCell ref="G10:G19"/>
    <mergeCell ref="H10:H19"/>
    <mergeCell ref="K8:K9"/>
    <mergeCell ref="M8:M9"/>
    <mergeCell ref="I8:I9"/>
    <mergeCell ref="G8:G9"/>
    <mergeCell ref="M30:M39"/>
    <mergeCell ref="E30:E39"/>
    <mergeCell ref="F30:F39"/>
    <mergeCell ref="G30:G39"/>
    <mergeCell ref="H30:H39"/>
    <mergeCell ref="M50:M59"/>
    <mergeCell ref="F50:F59"/>
    <mergeCell ref="G40:G49"/>
    <mergeCell ref="H40:H49"/>
    <mergeCell ref="E40:E49"/>
    <mergeCell ref="F40:F49"/>
    <mergeCell ref="M40:M49"/>
    <mergeCell ref="A4:C4"/>
    <mergeCell ref="A8:A9"/>
    <mergeCell ref="B8:B9"/>
    <mergeCell ref="E8:E9"/>
    <mergeCell ref="E20:E29"/>
    <mergeCell ref="E10:E19"/>
    <mergeCell ref="A5:C5"/>
    <mergeCell ref="A6:C6"/>
    <mergeCell ref="D6:N6"/>
    <mergeCell ref="F20:F29"/>
    <mergeCell ref="G20:G29"/>
    <mergeCell ref="H20:H29"/>
    <mergeCell ref="N7:O7"/>
    <mergeCell ref="B20:B29"/>
    <mergeCell ref="I7:M7"/>
    <mergeCell ref="F8:F9"/>
    <mergeCell ref="A40:A49"/>
    <mergeCell ref="B30:B39"/>
    <mergeCell ref="C20:C29"/>
    <mergeCell ref="A10:A19"/>
    <mergeCell ref="C10:C19"/>
    <mergeCell ref="B10:B19"/>
    <mergeCell ref="C40:C49"/>
    <mergeCell ref="A30:A39"/>
    <mergeCell ref="C30:C39"/>
    <mergeCell ref="A20:A29"/>
    <mergeCell ref="B40:B49"/>
    <mergeCell ref="B50:B59"/>
    <mergeCell ref="C50:C59"/>
    <mergeCell ref="E50:E59"/>
    <mergeCell ref="G50:G59"/>
    <mergeCell ref="H50:H59"/>
  </mergeCells>
  <conditionalFormatting sqref="D10:D11 D14">
    <cfRule type="containsText" dxfId="848" priority="391" operator="containsText" text="3- Moderado">
      <formula>NOT(ISERROR(SEARCH("3- Moderado",D10)))</formula>
    </cfRule>
    <cfRule type="containsText" dxfId="847" priority="392" operator="containsText" text="6- Moderado">
      <formula>NOT(ISERROR(SEARCH("6- Moderado",D10)))</formula>
    </cfRule>
    <cfRule type="containsText" dxfId="846" priority="393" operator="containsText" text="4- Moderado">
      <formula>NOT(ISERROR(SEARCH("4- Moderado",D10)))</formula>
    </cfRule>
    <cfRule type="containsText" dxfId="845" priority="394" operator="containsText" text="3- Bajo">
      <formula>NOT(ISERROR(SEARCH("3- Bajo",D10)))</formula>
    </cfRule>
    <cfRule type="containsText" dxfId="844" priority="395" operator="containsText" text="4- Bajo">
      <formula>NOT(ISERROR(SEARCH("4- Bajo",D10)))</formula>
    </cfRule>
    <cfRule type="containsText" dxfId="843" priority="396" operator="containsText" text="1- Bajo">
      <formula>NOT(ISERROR(SEARCH("1- Bajo",D10)))</formula>
    </cfRule>
  </conditionalFormatting>
  <conditionalFormatting sqref="D24">
    <cfRule type="containsText" dxfId="842" priority="373" operator="containsText" text="3- Moderado">
      <formula>NOT(ISERROR(SEARCH("3- Moderado",D24)))</formula>
    </cfRule>
    <cfRule type="containsText" dxfId="841" priority="374" operator="containsText" text="6- Moderado">
      <formula>NOT(ISERROR(SEARCH("6- Moderado",D24)))</formula>
    </cfRule>
    <cfRule type="containsText" dxfId="840" priority="375" operator="containsText" text="4- Moderado">
      <formula>NOT(ISERROR(SEARCH("4- Moderado",D24)))</formula>
    </cfRule>
    <cfRule type="containsText" dxfId="839" priority="376" operator="containsText" text="3- Bajo">
      <formula>NOT(ISERROR(SEARCH("3- Bajo",D24)))</formula>
    </cfRule>
    <cfRule type="containsText" dxfId="838" priority="377" operator="containsText" text="4- Bajo">
      <formula>NOT(ISERROR(SEARCH("4- Bajo",D24)))</formula>
    </cfRule>
    <cfRule type="containsText" dxfId="837" priority="378" operator="containsText" text="1- Bajo">
      <formula>NOT(ISERROR(SEARCH("1- Bajo",D24)))</formula>
    </cfRule>
  </conditionalFormatting>
  <conditionalFormatting sqref="D30 D33">
    <cfRule type="containsText" dxfId="836" priority="367" operator="containsText" text="3- Moderado">
      <formula>NOT(ISERROR(SEARCH("3- Moderado",D30)))</formula>
    </cfRule>
    <cfRule type="containsText" dxfId="835" priority="368" operator="containsText" text="6- Moderado">
      <formula>NOT(ISERROR(SEARCH("6- Moderado",D30)))</formula>
    </cfRule>
    <cfRule type="containsText" dxfId="834" priority="369" operator="containsText" text="4- Moderado">
      <formula>NOT(ISERROR(SEARCH("4- Moderado",D30)))</formula>
    </cfRule>
    <cfRule type="containsText" dxfId="833" priority="370" operator="containsText" text="3- Bajo">
      <formula>NOT(ISERROR(SEARCH("3- Bajo",D30)))</formula>
    </cfRule>
    <cfRule type="containsText" dxfId="832" priority="371" operator="containsText" text="4- Bajo">
      <formula>NOT(ISERROR(SEARCH("4- Bajo",D30)))</formula>
    </cfRule>
    <cfRule type="containsText" dxfId="831" priority="372" operator="containsText" text="1- Bajo">
      <formula>NOT(ISERROR(SEARCH("1- Bajo",D30)))</formula>
    </cfRule>
  </conditionalFormatting>
  <conditionalFormatting sqref="D32">
    <cfRule type="containsText" dxfId="830" priority="313" operator="containsText" text="3- Moderado">
      <formula>NOT(ISERROR(SEARCH("3- Moderado",D32)))</formula>
    </cfRule>
    <cfRule type="containsText" dxfId="829" priority="314" operator="containsText" text="6- Moderado">
      <formula>NOT(ISERROR(SEARCH("6- Moderado",D32)))</formula>
    </cfRule>
    <cfRule type="containsText" dxfId="828" priority="315" operator="containsText" text="4- Moderado">
      <formula>NOT(ISERROR(SEARCH("4- Moderado",D32)))</formula>
    </cfRule>
    <cfRule type="containsText" dxfId="827" priority="316" operator="containsText" text="3- Bajo">
      <formula>NOT(ISERROR(SEARCH("3- Bajo",D32)))</formula>
    </cfRule>
    <cfRule type="containsText" dxfId="826" priority="317" operator="containsText" text="4- Bajo">
      <formula>NOT(ISERROR(SEARCH("4- Bajo",D32)))</formula>
    </cfRule>
    <cfRule type="containsText" dxfId="825" priority="318" operator="containsText" text="1- Bajo">
      <formula>NOT(ISERROR(SEARCH("1- Bajo",D32)))</formula>
    </cfRule>
  </conditionalFormatting>
  <conditionalFormatting sqref="H10 H20">
    <cfRule type="containsText" dxfId="824" priority="1062" operator="containsText" text="Muy Baja">
      <formula>NOT(ISERROR(SEARCH("Muy Baja",H10)))</formula>
    </cfRule>
    <cfRule type="containsText" dxfId="823" priority="1063" operator="containsText" text="Baja">
      <formula>NOT(ISERROR(SEARCH("Baja",H10)))</formula>
    </cfRule>
    <cfRule type="containsText" dxfId="822" priority="1064" operator="containsText" text="Muy Alta">
      <formula>NOT(ISERROR(SEARCH("Muy Alta",H10)))</formula>
    </cfRule>
    <cfRule type="containsText" dxfId="821" priority="1066" operator="containsText" text="Alta">
      <formula>NOT(ISERROR(SEARCH("Alta",H10)))</formula>
    </cfRule>
    <cfRule type="containsText" dxfId="820" priority="1067" operator="containsText" text="Media">
      <formula>NOT(ISERROR(SEARCH("Media",H10)))</formula>
    </cfRule>
    <cfRule type="containsText" dxfId="819" priority="1068" operator="containsText" text="Media">
      <formula>NOT(ISERROR(SEARCH("Media",H10)))</formula>
    </cfRule>
    <cfRule type="containsText" dxfId="818" priority="1069" operator="containsText" text="Media">
      <formula>NOT(ISERROR(SEARCH("Media",H10)))</formula>
    </cfRule>
    <cfRule type="containsText" dxfId="817" priority="1070" operator="containsText" text="Muy Baja">
      <formula>NOT(ISERROR(SEARCH("Muy Baja",H10)))</formula>
    </cfRule>
    <cfRule type="containsText" dxfId="816" priority="1071" operator="containsText" text="Baja">
      <formula>NOT(ISERROR(SEARCH("Baja",H10)))</formula>
    </cfRule>
    <cfRule type="containsText" dxfId="815" priority="1072" operator="containsText" text="Muy Baja">
      <formula>NOT(ISERROR(SEARCH("Muy Baja",H10)))</formula>
    </cfRule>
    <cfRule type="containsText" dxfId="814" priority="1073" operator="containsText" text="Muy Baja">
      <formula>NOT(ISERROR(SEARCH("Muy Baja",H10)))</formula>
    </cfRule>
    <cfRule type="containsText" dxfId="813" priority="1074" operator="containsText" text="Muy Baja">
      <formula>NOT(ISERROR(SEARCH("Muy Baja",H10)))</formula>
    </cfRule>
    <cfRule type="containsText" dxfId="812" priority="1075" operator="containsText" text="Muy Baja'Tabla probabilidad'!">
      <formula>NOT(ISERROR(SEARCH("Muy Baja'Tabla probabilidad'!",H10)))</formula>
    </cfRule>
    <cfRule type="containsText" dxfId="811" priority="1076" operator="containsText" text="Muy bajo">
      <formula>NOT(ISERROR(SEARCH("Muy bajo",H10)))</formula>
    </cfRule>
    <cfRule type="containsText" dxfId="810" priority="1077" operator="containsText" text="Alta">
      <formula>NOT(ISERROR(SEARCH("Alta",H10)))</formula>
    </cfRule>
    <cfRule type="containsText" dxfId="809" priority="1078" operator="containsText" text="Media">
      <formula>NOT(ISERROR(SEARCH("Media",H10)))</formula>
    </cfRule>
    <cfRule type="containsText" dxfId="808" priority="1079" operator="containsText" text="Baja">
      <formula>NOT(ISERROR(SEARCH("Baja",H10)))</formula>
    </cfRule>
    <cfRule type="containsText" dxfId="807" priority="1080" operator="containsText" text="Muy baja">
      <formula>NOT(ISERROR(SEARCH("Muy baja",H10)))</formula>
    </cfRule>
    <cfRule type="cellIs" dxfId="806" priority="1083" operator="between">
      <formula>1</formula>
      <formula>2</formula>
    </cfRule>
    <cfRule type="cellIs" dxfId="805" priority="1084" operator="between">
      <formula>0</formula>
      <formula>2</formula>
    </cfRule>
  </conditionalFormatting>
  <conditionalFormatting sqref="H30">
    <cfRule type="containsText" dxfId="804" priority="776" operator="containsText" text="Muy Baja">
      <formula>NOT(ISERROR(SEARCH("Muy Baja",H30)))</formula>
    </cfRule>
    <cfRule type="containsText" dxfId="803" priority="777" operator="containsText" text="Baja">
      <formula>NOT(ISERROR(SEARCH("Baja",H30)))</formula>
    </cfRule>
    <cfRule type="containsText" dxfId="802" priority="778" operator="containsText" text="Muy Alta">
      <formula>NOT(ISERROR(SEARCH("Muy Alta",H30)))</formula>
    </cfRule>
    <cfRule type="containsText" dxfId="801" priority="780" operator="containsText" text="Alta">
      <formula>NOT(ISERROR(SEARCH("Alta",H30)))</formula>
    </cfRule>
    <cfRule type="containsText" dxfId="800" priority="781" operator="containsText" text="Media">
      <formula>NOT(ISERROR(SEARCH("Media",H30)))</formula>
    </cfRule>
    <cfRule type="containsText" dxfId="799" priority="782" operator="containsText" text="Media">
      <formula>NOT(ISERROR(SEARCH("Media",H30)))</formula>
    </cfRule>
    <cfRule type="containsText" dxfId="798" priority="783" operator="containsText" text="Media">
      <formula>NOT(ISERROR(SEARCH("Media",H30)))</formula>
    </cfRule>
    <cfRule type="containsText" dxfId="797" priority="784" operator="containsText" text="Muy Baja">
      <formula>NOT(ISERROR(SEARCH("Muy Baja",H30)))</formula>
    </cfRule>
    <cfRule type="containsText" dxfId="796" priority="785" operator="containsText" text="Baja">
      <formula>NOT(ISERROR(SEARCH("Baja",H30)))</formula>
    </cfRule>
    <cfRule type="containsText" dxfId="795" priority="786" operator="containsText" text="Muy Baja">
      <formula>NOT(ISERROR(SEARCH("Muy Baja",H30)))</formula>
    </cfRule>
    <cfRule type="containsText" dxfId="794" priority="787" operator="containsText" text="Muy Baja">
      <formula>NOT(ISERROR(SEARCH("Muy Baja",H30)))</formula>
    </cfRule>
    <cfRule type="containsText" dxfId="793" priority="788" operator="containsText" text="Muy Baja">
      <formula>NOT(ISERROR(SEARCH("Muy Baja",H30)))</formula>
    </cfRule>
    <cfRule type="containsText" dxfId="792" priority="789" operator="containsText" text="Muy Baja'Tabla probabilidad'!">
      <formula>NOT(ISERROR(SEARCH("Muy Baja'Tabla probabilidad'!",H30)))</formula>
    </cfRule>
    <cfRule type="containsText" dxfId="791" priority="790" operator="containsText" text="Muy bajo">
      <formula>NOT(ISERROR(SEARCH("Muy bajo",H30)))</formula>
    </cfRule>
    <cfRule type="containsText" dxfId="790" priority="791" operator="containsText" text="Alta">
      <formula>NOT(ISERROR(SEARCH("Alta",H30)))</formula>
    </cfRule>
    <cfRule type="containsText" dxfId="789" priority="792" operator="containsText" text="Media">
      <formula>NOT(ISERROR(SEARCH("Media",H30)))</formula>
    </cfRule>
    <cfRule type="containsText" dxfId="788" priority="793" operator="containsText" text="Baja">
      <formula>NOT(ISERROR(SEARCH("Baja",H30)))</formula>
    </cfRule>
    <cfRule type="containsText" dxfId="787" priority="794" operator="containsText" text="Muy baja">
      <formula>NOT(ISERROR(SEARCH("Muy baja",H30)))</formula>
    </cfRule>
    <cfRule type="cellIs" dxfId="786" priority="797" operator="between">
      <formula>1</formula>
      <formula>2</formula>
    </cfRule>
    <cfRule type="cellIs" dxfId="785" priority="798" operator="between">
      <formula>0</formula>
      <formula>2</formula>
    </cfRule>
  </conditionalFormatting>
  <conditionalFormatting sqref="H50">
    <cfRule type="containsText" dxfId="784" priority="521" operator="containsText" text="Muy Baja">
      <formula>NOT(ISERROR(SEARCH("Muy Baja",H50)))</formula>
    </cfRule>
    <cfRule type="containsText" dxfId="783" priority="522" operator="containsText" text="Baja">
      <formula>NOT(ISERROR(SEARCH("Baja",H50)))</formula>
    </cfRule>
    <cfRule type="containsText" dxfId="782" priority="523" operator="containsText" text="Muy Alta">
      <formula>NOT(ISERROR(SEARCH("Muy Alta",H50)))</formula>
    </cfRule>
    <cfRule type="containsText" dxfId="781" priority="525" operator="containsText" text="Alta">
      <formula>NOT(ISERROR(SEARCH("Alta",H50)))</formula>
    </cfRule>
    <cfRule type="containsText" dxfId="780" priority="526" operator="containsText" text="Media">
      <formula>NOT(ISERROR(SEARCH("Media",H50)))</formula>
    </cfRule>
    <cfRule type="containsText" dxfId="779" priority="527" operator="containsText" text="Media">
      <formula>NOT(ISERROR(SEARCH("Media",H50)))</formula>
    </cfRule>
    <cfRule type="containsText" dxfId="778" priority="528" operator="containsText" text="Media">
      <formula>NOT(ISERROR(SEARCH("Media",H50)))</formula>
    </cfRule>
    <cfRule type="containsText" dxfId="777" priority="529" operator="containsText" text="Muy Baja">
      <formula>NOT(ISERROR(SEARCH("Muy Baja",H50)))</formula>
    </cfRule>
    <cfRule type="containsText" dxfId="776" priority="530" operator="containsText" text="Baja">
      <formula>NOT(ISERROR(SEARCH("Baja",H50)))</formula>
    </cfRule>
    <cfRule type="containsText" dxfId="775" priority="531" operator="containsText" text="Muy Baja">
      <formula>NOT(ISERROR(SEARCH("Muy Baja",H50)))</formula>
    </cfRule>
    <cfRule type="containsText" dxfId="774" priority="532" operator="containsText" text="Muy Baja">
      <formula>NOT(ISERROR(SEARCH("Muy Baja",H50)))</formula>
    </cfRule>
    <cfRule type="containsText" dxfId="773" priority="533" operator="containsText" text="Muy Baja">
      <formula>NOT(ISERROR(SEARCH("Muy Baja",H50)))</formula>
    </cfRule>
    <cfRule type="containsText" dxfId="772" priority="534" operator="containsText" text="Muy Baja'Tabla probabilidad'!">
      <formula>NOT(ISERROR(SEARCH("Muy Baja'Tabla probabilidad'!",H50)))</formula>
    </cfRule>
    <cfRule type="containsText" dxfId="771" priority="535" operator="containsText" text="Muy bajo">
      <formula>NOT(ISERROR(SEARCH("Muy bajo",H50)))</formula>
    </cfRule>
    <cfRule type="containsText" dxfId="770" priority="536" operator="containsText" text="Alta">
      <formula>NOT(ISERROR(SEARCH("Alta",H50)))</formula>
    </cfRule>
    <cfRule type="containsText" dxfId="769" priority="537" operator="containsText" text="Media">
      <formula>NOT(ISERROR(SEARCH("Media",H50)))</formula>
    </cfRule>
    <cfRule type="containsText" dxfId="768" priority="538" operator="containsText" text="Baja">
      <formula>NOT(ISERROR(SEARCH("Baja",H50)))</formula>
    </cfRule>
    <cfRule type="containsText" dxfId="767" priority="539" operator="containsText" text="Muy baja">
      <formula>NOT(ISERROR(SEARCH("Muy baja",H50)))</formula>
    </cfRule>
    <cfRule type="cellIs" dxfId="766" priority="542" operator="between">
      <formula>1</formula>
      <formula>2</formula>
    </cfRule>
    <cfRule type="cellIs" dxfId="765" priority="543" operator="between">
      <formula>0</formula>
      <formula>2</formula>
    </cfRule>
  </conditionalFormatting>
  <conditionalFormatting sqref="M10 M20 K50:K59 K10:K39">
    <cfRule type="containsText" dxfId="764" priority="1056" operator="containsText" text="Catastrófico">
      <formula>NOT(ISERROR(SEARCH("Catastrófico",K10)))</formula>
    </cfRule>
    <cfRule type="containsText" dxfId="763" priority="1057" operator="containsText" text="Mayor">
      <formula>NOT(ISERROR(SEARCH("Mayor",K10)))</formula>
    </cfRule>
    <cfRule type="containsText" dxfId="762" priority="1058" operator="containsText" text="Alta">
      <formula>NOT(ISERROR(SEARCH("Alta",K10)))</formula>
    </cfRule>
    <cfRule type="containsText" dxfId="761" priority="1059" operator="containsText" text="Moderado">
      <formula>NOT(ISERROR(SEARCH("Moderado",K10)))</formula>
    </cfRule>
    <cfRule type="containsText" dxfId="760" priority="1060" operator="containsText" text="Menor">
      <formula>NOT(ISERROR(SEARCH("Menor",K10)))</formula>
    </cfRule>
    <cfRule type="containsText" dxfId="759" priority="1061" operator="containsText" text="Leve">
      <formula>NOT(ISERROR(SEARCH("Leve",K10)))</formula>
    </cfRule>
  </conditionalFormatting>
  <conditionalFormatting sqref="M30">
    <cfRule type="containsText" dxfId="758" priority="770" operator="containsText" text="Catastrófico">
      <formula>NOT(ISERROR(SEARCH("Catastrófico",M30)))</formula>
    </cfRule>
    <cfRule type="containsText" dxfId="757" priority="771" operator="containsText" text="Mayor">
      <formula>NOT(ISERROR(SEARCH("Mayor",M30)))</formula>
    </cfRule>
    <cfRule type="containsText" dxfId="756" priority="772" operator="containsText" text="Alta">
      <formula>NOT(ISERROR(SEARCH("Alta",M30)))</formula>
    </cfRule>
    <cfRule type="containsText" dxfId="755" priority="773" operator="containsText" text="Moderado">
      <formula>NOT(ISERROR(SEARCH("Moderado",M30)))</formula>
    </cfRule>
    <cfRule type="containsText" dxfId="754" priority="774" operator="containsText" text="Menor">
      <formula>NOT(ISERROR(SEARCH("Menor",M30)))</formula>
    </cfRule>
    <cfRule type="containsText" dxfId="753" priority="775" operator="containsText" text="Leve">
      <formula>NOT(ISERROR(SEARCH("Leve",M30)))</formula>
    </cfRule>
  </conditionalFormatting>
  <conditionalFormatting sqref="M50">
    <cfRule type="containsText" dxfId="752" priority="515" operator="containsText" text="Catastrófico">
      <formula>NOT(ISERROR(SEARCH("Catastrófico",M50)))</formula>
    </cfRule>
    <cfRule type="containsText" dxfId="751" priority="516" operator="containsText" text="Mayor">
      <formula>NOT(ISERROR(SEARCH("Mayor",M50)))</formula>
    </cfRule>
    <cfRule type="containsText" dxfId="750" priority="517" operator="containsText" text="Alta">
      <formula>NOT(ISERROR(SEARCH("Alta",M50)))</formula>
    </cfRule>
    <cfRule type="containsText" dxfId="749" priority="518" operator="containsText" text="Moderado">
      <formula>NOT(ISERROR(SEARCH("Moderado",M50)))</formula>
    </cfRule>
    <cfRule type="containsText" dxfId="748" priority="519" operator="containsText" text="Menor">
      <formula>NOT(ISERROR(SEARCH("Menor",M50)))</formula>
    </cfRule>
    <cfRule type="containsText" dxfId="747" priority="520" operator="containsText" text="Leve">
      <formula>NOT(ISERROR(SEARCH("Leve",M50)))</formula>
    </cfRule>
  </conditionalFormatting>
  <conditionalFormatting sqref="N50">
    <cfRule type="containsText" dxfId="746" priority="544" operator="containsText" text="Extremo">
      <formula>NOT(ISERROR(SEARCH("Extremo",N50)))</formula>
    </cfRule>
    <cfRule type="containsText" dxfId="745" priority="545" operator="containsText" text="Alto">
      <formula>NOT(ISERROR(SEARCH("Alto",N50)))</formula>
    </cfRule>
    <cfRule type="containsText" dxfId="744" priority="546" operator="containsText" text="Bajo">
      <formula>NOT(ISERROR(SEARCH("Bajo",N50)))</formula>
    </cfRule>
    <cfRule type="containsText" dxfId="743" priority="547" operator="containsText" text="Moderado">
      <formula>NOT(ISERROR(SEARCH("Moderado",N50)))</formula>
    </cfRule>
  </conditionalFormatting>
  <conditionalFormatting sqref="N8:O8">
    <cfRule type="containsText" dxfId="742" priority="331" operator="containsText" text="3- Moderado">
      <formula>NOT(ISERROR(SEARCH("3- Moderado",N8)))</formula>
    </cfRule>
    <cfRule type="containsText" dxfId="741" priority="332" operator="containsText" text="6- Moderado">
      <formula>NOT(ISERROR(SEARCH("6- Moderado",N8)))</formula>
    </cfRule>
    <cfRule type="containsText" dxfId="740" priority="333" operator="containsText" text="4- Moderado">
      <formula>NOT(ISERROR(SEARCH("4- Moderado",N8)))</formula>
    </cfRule>
    <cfRule type="containsText" dxfId="739" priority="334" operator="containsText" text="3- Bajo">
      <formula>NOT(ISERROR(SEARCH("3- Bajo",N8)))</formula>
    </cfRule>
    <cfRule type="containsText" dxfId="738" priority="335" operator="containsText" text="4- Bajo">
      <formula>NOT(ISERROR(SEARCH("4- Bajo",N8)))</formula>
    </cfRule>
    <cfRule type="containsText" dxfId="737" priority="336" operator="containsText" text="1- Bajo">
      <formula>NOT(ISERROR(SEARCH("1- Bajo",N8)))</formula>
    </cfRule>
  </conditionalFormatting>
  <conditionalFormatting sqref="N10:O10 N20:O20">
    <cfRule type="containsText" dxfId="736" priority="1643" operator="containsText" text="Extremo">
      <formula>NOT(ISERROR(SEARCH("Extremo",N10)))</formula>
    </cfRule>
    <cfRule type="containsText" dxfId="735" priority="1644" operator="containsText" text="Alto">
      <formula>NOT(ISERROR(SEARCH("Alto",N10)))</formula>
    </cfRule>
    <cfRule type="containsText" dxfId="734" priority="1645" operator="containsText" text="Bajo">
      <formula>NOT(ISERROR(SEARCH("Bajo",N10)))</formula>
    </cfRule>
    <cfRule type="containsText" dxfId="733" priority="1646" operator="containsText" text="Moderado">
      <formula>NOT(ISERROR(SEARCH("Moderado",N10)))</formula>
    </cfRule>
  </conditionalFormatting>
  <conditionalFormatting sqref="N30:O30">
    <cfRule type="containsText" dxfId="732" priority="799" operator="containsText" text="Extremo">
      <formula>NOT(ISERROR(SEARCH("Extremo",N30)))</formula>
    </cfRule>
    <cfRule type="containsText" dxfId="731" priority="800" operator="containsText" text="Alto">
      <formula>NOT(ISERROR(SEARCH("Alto",N30)))</formula>
    </cfRule>
    <cfRule type="containsText" dxfId="730" priority="801" operator="containsText" text="Bajo">
      <formula>NOT(ISERROR(SEARCH("Bajo",N30)))</formula>
    </cfRule>
    <cfRule type="containsText" dxfId="729" priority="802" operator="containsText" text="Moderado">
      <formula>NOT(ISERROR(SEARCH("Moderado",N30)))</formula>
    </cfRule>
  </conditionalFormatting>
  <conditionalFormatting sqref="D31">
    <cfRule type="containsText" dxfId="728" priority="319" operator="containsText" text="3- Moderado">
      <formula>NOT(ISERROR(SEARCH("3- Moderado",D31)))</formula>
    </cfRule>
    <cfRule type="containsText" dxfId="727" priority="320" operator="containsText" text="6- Moderado">
      <formula>NOT(ISERROR(SEARCH("6- Moderado",D31)))</formula>
    </cfRule>
    <cfRule type="containsText" dxfId="726" priority="321" operator="containsText" text="4- Moderado">
      <formula>NOT(ISERROR(SEARCH("4- Moderado",D31)))</formula>
    </cfRule>
    <cfRule type="containsText" dxfId="725" priority="322" operator="containsText" text="3- Bajo">
      <formula>NOT(ISERROR(SEARCH("3- Bajo",D31)))</formula>
    </cfRule>
    <cfRule type="containsText" dxfId="724" priority="323" operator="containsText" text="4- Bajo">
      <formula>NOT(ISERROR(SEARCH("4- Bajo",D31)))</formula>
    </cfRule>
    <cfRule type="containsText" dxfId="723" priority="324" operator="containsText" text="1- Bajo">
      <formula>NOT(ISERROR(SEARCH("1- Bajo",D31)))</formula>
    </cfRule>
  </conditionalFormatting>
  <conditionalFormatting sqref="D30">
    <cfRule type="containsText" dxfId="722" priority="307" operator="containsText" text="3- Moderado">
      <formula>NOT(ISERROR(SEARCH("3- Moderado",D30)))</formula>
    </cfRule>
    <cfRule type="containsText" dxfId="721" priority="308" operator="containsText" text="6- Moderado">
      <formula>NOT(ISERROR(SEARCH("6- Moderado",D30)))</formula>
    </cfRule>
    <cfRule type="containsText" dxfId="720" priority="309" operator="containsText" text="4- Moderado">
      <formula>NOT(ISERROR(SEARCH("4- Moderado",D30)))</formula>
    </cfRule>
    <cfRule type="containsText" dxfId="719" priority="310" operator="containsText" text="3- Bajo">
      <formula>NOT(ISERROR(SEARCH("3- Bajo",D30)))</formula>
    </cfRule>
    <cfRule type="containsText" dxfId="718" priority="311" operator="containsText" text="4- Bajo">
      <formula>NOT(ISERROR(SEARCH("4- Bajo",D30)))</formula>
    </cfRule>
    <cfRule type="containsText" dxfId="717" priority="312" operator="containsText" text="1- Bajo">
      <formula>NOT(ISERROR(SEARCH("1- Bajo",D30)))</formula>
    </cfRule>
  </conditionalFormatting>
  <conditionalFormatting sqref="D31">
    <cfRule type="containsText" dxfId="716" priority="301" operator="containsText" text="3- Moderado">
      <formula>NOT(ISERROR(SEARCH("3- Moderado",D31)))</formula>
    </cfRule>
    <cfRule type="containsText" dxfId="715" priority="302" operator="containsText" text="6- Moderado">
      <formula>NOT(ISERROR(SEARCH("6- Moderado",D31)))</formula>
    </cfRule>
    <cfRule type="containsText" dxfId="714" priority="303" operator="containsText" text="4- Moderado">
      <formula>NOT(ISERROR(SEARCH("4- Moderado",D31)))</formula>
    </cfRule>
    <cfRule type="containsText" dxfId="713" priority="304" operator="containsText" text="3- Bajo">
      <formula>NOT(ISERROR(SEARCH("3- Bajo",D31)))</formula>
    </cfRule>
    <cfRule type="containsText" dxfId="712" priority="305" operator="containsText" text="4- Bajo">
      <formula>NOT(ISERROR(SEARCH("4- Bajo",D31)))</formula>
    </cfRule>
    <cfRule type="containsText" dxfId="711" priority="306" operator="containsText" text="1- Bajo">
      <formula>NOT(ISERROR(SEARCH("1- Bajo",D31)))</formula>
    </cfRule>
  </conditionalFormatting>
  <conditionalFormatting sqref="D32">
    <cfRule type="containsText" dxfId="710" priority="253" operator="containsText" text="3- Moderado">
      <formula>NOT(ISERROR(SEARCH("3- Moderado",D32)))</formula>
    </cfRule>
    <cfRule type="containsText" dxfId="709" priority="254" operator="containsText" text="6- Moderado">
      <formula>NOT(ISERROR(SEARCH("6- Moderado",D32)))</formula>
    </cfRule>
    <cfRule type="containsText" dxfId="708" priority="255" operator="containsText" text="4- Moderado">
      <formula>NOT(ISERROR(SEARCH("4- Moderado",D32)))</formula>
    </cfRule>
    <cfRule type="containsText" dxfId="707" priority="256" operator="containsText" text="3- Bajo">
      <formula>NOT(ISERROR(SEARCH("3- Bajo",D32)))</formula>
    </cfRule>
    <cfRule type="containsText" dxfId="706" priority="257" operator="containsText" text="4- Bajo">
      <formula>NOT(ISERROR(SEARCH("4- Bajo",D32)))</formula>
    </cfRule>
    <cfRule type="containsText" dxfId="705" priority="258" operator="containsText" text="1- Bajo">
      <formula>NOT(ISERROR(SEARCH("1- Bajo",D32)))</formula>
    </cfRule>
  </conditionalFormatting>
  <conditionalFormatting sqref="D31">
    <cfRule type="containsText" dxfId="704" priority="271" operator="containsText" text="3- Moderado">
      <formula>NOT(ISERROR(SEARCH("3- Moderado",D31)))</formula>
    </cfRule>
    <cfRule type="containsText" dxfId="703" priority="272" operator="containsText" text="6- Moderado">
      <formula>NOT(ISERROR(SEARCH("6- Moderado",D31)))</formula>
    </cfRule>
    <cfRule type="containsText" dxfId="702" priority="273" operator="containsText" text="4- Moderado">
      <formula>NOT(ISERROR(SEARCH("4- Moderado",D31)))</formula>
    </cfRule>
    <cfRule type="containsText" dxfId="701" priority="274" operator="containsText" text="3- Bajo">
      <formula>NOT(ISERROR(SEARCH("3- Bajo",D31)))</formula>
    </cfRule>
    <cfRule type="containsText" dxfId="700" priority="275" operator="containsText" text="4- Bajo">
      <formula>NOT(ISERROR(SEARCH("4- Bajo",D31)))</formula>
    </cfRule>
    <cfRule type="containsText" dxfId="699" priority="276" operator="containsText" text="1- Bajo">
      <formula>NOT(ISERROR(SEARCH("1- Bajo",D31)))</formula>
    </cfRule>
  </conditionalFormatting>
  <conditionalFormatting sqref="D32">
    <cfRule type="containsText" dxfId="698" priority="265" operator="containsText" text="3- Moderado">
      <formula>NOT(ISERROR(SEARCH("3- Moderado",D32)))</formula>
    </cfRule>
    <cfRule type="containsText" dxfId="697" priority="266" operator="containsText" text="6- Moderado">
      <formula>NOT(ISERROR(SEARCH("6- Moderado",D32)))</formula>
    </cfRule>
    <cfRule type="containsText" dxfId="696" priority="267" operator="containsText" text="4- Moderado">
      <formula>NOT(ISERROR(SEARCH("4- Moderado",D32)))</formula>
    </cfRule>
    <cfRule type="containsText" dxfId="695" priority="268" operator="containsText" text="3- Bajo">
      <formula>NOT(ISERROR(SEARCH("3- Bajo",D32)))</formula>
    </cfRule>
    <cfRule type="containsText" dxfId="694" priority="269" operator="containsText" text="4- Bajo">
      <formula>NOT(ISERROR(SEARCH("4- Bajo",D32)))</formula>
    </cfRule>
    <cfRule type="containsText" dxfId="693" priority="270" operator="containsText" text="1- Bajo">
      <formula>NOT(ISERROR(SEARCH("1- Bajo",D32)))</formula>
    </cfRule>
  </conditionalFormatting>
  <conditionalFormatting sqref="D31">
    <cfRule type="containsText" dxfId="692" priority="259" operator="containsText" text="3- Moderado">
      <formula>NOT(ISERROR(SEARCH("3- Moderado",D31)))</formula>
    </cfRule>
    <cfRule type="containsText" dxfId="691" priority="260" operator="containsText" text="6- Moderado">
      <formula>NOT(ISERROR(SEARCH("6- Moderado",D31)))</formula>
    </cfRule>
    <cfRule type="containsText" dxfId="690" priority="261" operator="containsText" text="4- Moderado">
      <formula>NOT(ISERROR(SEARCH("4- Moderado",D31)))</formula>
    </cfRule>
    <cfRule type="containsText" dxfId="689" priority="262" operator="containsText" text="3- Bajo">
      <formula>NOT(ISERROR(SEARCH("3- Bajo",D31)))</formula>
    </cfRule>
    <cfRule type="containsText" dxfId="688" priority="263" operator="containsText" text="4- Bajo">
      <formula>NOT(ISERROR(SEARCH("4- Bajo",D31)))</formula>
    </cfRule>
    <cfRule type="containsText" dxfId="687" priority="264" operator="containsText" text="1- Bajo">
      <formula>NOT(ISERROR(SEARCH("1- Bajo",D31)))</formula>
    </cfRule>
  </conditionalFormatting>
  <conditionalFormatting sqref="D12">
    <cfRule type="containsText" dxfId="686" priority="49" operator="containsText" text="3- Moderado">
      <formula>NOT(ISERROR(SEARCH("3- Moderado",D12)))</formula>
    </cfRule>
    <cfRule type="containsText" dxfId="685" priority="50" operator="containsText" text="6- Moderado">
      <formula>NOT(ISERROR(SEARCH("6- Moderado",D12)))</formula>
    </cfRule>
    <cfRule type="containsText" dxfId="684" priority="51" operator="containsText" text="4- Moderado">
      <formula>NOT(ISERROR(SEARCH("4- Moderado",D12)))</formula>
    </cfRule>
    <cfRule type="containsText" dxfId="683" priority="52" operator="containsText" text="3- Bajo">
      <formula>NOT(ISERROR(SEARCH("3- Bajo",D12)))</formula>
    </cfRule>
    <cfRule type="containsText" dxfId="682" priority="53" operator="containsText" text="4- Bajo">
      <formula>NOT(ISERROR(SEARCH("4- Bajo",D12)))</formula>
    </cfRule>
    <cfRule type="containsText" dxfId="681" priority="54" operator="containsText" text="1- Bajo">
      <formula>NOT(ISERROR(SEARCH("1- Bajo",D12)))</formula>
    </cfRule>
  </conditionalFormatting>
  <conditionalFormatting sqref="D13">
    <cfRule type="containsText" dxfId="680" priority="43" operator="containsText" text="3- Moderado">
      <formula>NOT(ISERROR(SEARCH("3- Moderado",D13)))</formula>
    </cfRule>
    <cfRule type="containsText" dxfId="679" priority="44" operator="containsText" text="6- Moderado">
      <formula>NOT(ISERROR(SEARCH("6- Moderado",D13)))</formula>
    </cfRule>
    <cfRule type="containsText" dxfId="678" priority="45" operator="containsText" text="4- Moderado">
      <formula>NOT(ISERROR(SEARCH("4- Moderado",D13)))</formula>
    </cfRule>
    <cfRule type="containsText" dxfId="677" priority="46" operator="containsText" text="3- Bajo">
      <formula>NOT(ISERROR(SEARCH("3- Bajo",D13)))</formula>
    </cfRule>
    <cfRule type="containsText" dxfId="676" priority="47" operator="containsText" text="4- Bajo">
      <formula>NOT(ISERROR(SEARCH("4- Bajo",D13)))</formula>
    </cfRule>
    <cfRule type="containsText" dxfId="675" priority="48" operator="containsText" text="1- Bajo">
      <formula>NOT(ISERROR(SEARCH("1- Bajo",D13)))</formula>
    </cfRule>
  </conditionalFormatting>
  <conditionalFormatting sqref="D40:D42">
    <cfRule type="containsText" dxfId="674" priority="5" operator="containsText" text="3- Moderado">
      <formula>NOT(ISERROR(SEARCH("3- Moderado",D40)))</formula>
    </cfRule>
    <cfRule type="containsText" dxfId="673" priority="6" operator="containsText" text="6- Moderado">
      <formula>NOT(ISERROR(SEARCH("6- Moderado",D40)))</formula>
    </cfRule>
    <cfRule type="containsText" dxfId="672" priority="7" operator="containsText" text="4- Moderado">
      <formula>NOT(ISERROR(SEARCH("4- Moderado",D40)))</formula>
    </cfRule>
    <cfRule type="containsText" dxfId="671" priority="8" operator="containsText" text="3- Bajo">
      <formula>NOT(ISERROR(SEARCH("3- Bajo",D40)))</formula>
    </cfRule>
    <cfRule type="containsText" dxfId="670" priority="9" operator="containsText" text="4- Bajo">
      <formula>NOT(ISERROR(SEARCH("4- Bajo",D40)))</formula>
    </cfRule>
    <cfRule type="containsText" dxfId="669" priority="10" operator="containsText" text="1- Bajo">
      <formula>NOT(ISERROR(SEARCH("1- Bajo",D40)))</formula>
    </cfRule>
  </conditionalFormatting>
  <conditionalFormatting sqref="H40">
    <cfRule type="containsText" dxfId="668" priority="17" operator="containsText" text="Muy Baja">
      <formula>NOT(ISERROR(SEARCH("Muy Baja",H40)))</formula>
    </cfRule>
    <cfRule type="containsText" dxfId="667" priority="18" operator="containsText" text="Baja">
      <formula>NOT(ISERROR(SEARCH("Baja",H40)))</formula>
    </cfRule>
    <cfRule type="containsText" dxfId="666" priority="19" operator="containsText" text="Muy Alta">
      <formula>NOT(ISERROR(SEARCH("Muy Alta",H40)))</formula>
    </cfRule>
    <cfRule type="containsText" dxfId="665" priority="20" operator="containsText" text="Alta">
      <formula>NOT(ISERROR(SEARCH("Alta",H40)))</formula>
    </cfRule>
    <cfRule type="containsText" dxfId="664" priority="21" operator="containsText" text="Media">
      <formula>NOT(ISERROR(SEARCH("Media",H40)))</formula>
    </cfRule>
    <cfRule type="containsText" dxfId="663" priority="22" operator="containsText" text="Media">
      <formula>NOT(ISERROR(SEARCH("Media",H40)))</formula>
    </cfRule>
    <cfRule type="containsText" dxfId="662" priority="23" operator="containsText" text="Media">
      <formula>NOT(ISERROR(SEARCH("Media",H40)))</formula>
    </cfRule>
    <cfRule type="containsText" dxfId="661" priority="24" operator="containsText" text="Muy Baja">
      <formula>NOT(ISERROR(SEARCH("Muy Baja",H40)))</formula>
    </cfRule>
    <cfRule type="containsText" dxfId="660" priority="25" operator="containsText" text="Baja">
      <formula>NOT(ISERROR(SEARCH("Baja",H40)))</formula>
    </cfRule>
    <cfRule type="containsText" dxfId="659" priority="26" operator="containsText" text="Muy Baja">
      <formula>NOT(ISERROR(SEARCH("Muy Baja",H40)))</formula>
    </cfRule>
    <cfRule type="containsText" dxfId="658" priority="27" operator="containsText" text="Muy Baja">
      <formula>NOT(ISERROR(SEARCH("Muy Baja",H40)))</formula>
    </cfRule>
    <cfRule type="containsText" dxfId="657" priority="28" operator="containsText" text="Muy Baja">
      <formula>NOT(ISERROR(SEARCH("Muy Baja",H40)))</formula>
    </cfRule>
    <cfRule type="containsText" dxfId="656" priority="29" operator="containsText" text="Muy Baja'Tabla probabilidad'!">
      <formula>NOT(ISERROR(SEARCH("Muy Baja'Tabla probabilidad'!",H40)))</formula>
    </cfRule>
    <cfRule type="containsText" dxfId="655" priority="30" operator="containsText" text="Muy bajo">
      <formula>NOT(ISERROR(SEARCH("Muy bajo",H40)))</formula>
    </cfRule>
    <cfRule type="containsText" dxfId="654" priority="31" operator="containsText" text="Alta">
      <formula>NOT(ISERROR(SEARCH("Alta",H40)))</formula>
    </cfRule>
    <cfRule type="containsText" dxfId="653" priority="32" operator="containsText" text="Media">
      <formula>NOT(ISERROR(SEARCH("Media",H40)))</formula>
    </cfRule>
    <cfRule type="containsText" dxfId="652" priority="33" operator="containsText" text="Baja">
      <formula>NOT(ISERROR(SEARCH("Baja",H40)))</formula>
    </cfRule>
    <cfRule type="containsText" dxfId="651" priority="34" operator="containsText" text="Muy baja">
      <formula>NOT(ISERROR(SEARCH("Muy baja",H40)))</formula>
    </cfRule>
    <cfRule type="cellIs" dxfId="650" priority="35" operator="between">
      <formula>1</formula>
      <formula>2</formula>
    </cfRule>
    <cfRule type="cellIs" dxfId="649" priority="36" operator="between">
      <formula>0</formula>
      <formula>2</formula>
    </cfRule>
  </conditionalFormatting>
  <conditionalFormatting sqref="K40:K49">
    <cfRule type="containsText" dxfId="648" priority="37" operator="containsText" text="Catastrófico">
      <formula>NOT(ISERROR(SEARCH("Catastrófico",K40)))</formula>
    </cfRule>
    <cfRule type="containsText" dxfId="647" priority="38" operator="containsText" text="Mayor">
      <formula>NOT(ISERROR(SEARCH("Mayor",K40)))</formula>
    </cfRule>
    <cfRule type="containsText" dxfId="646" priority="39" operator="containsText" text="Alta">
      <formula>NOT(ISERROR(SEARCH("Alta",K40)))</formula>
    </cfRule>
    <cfRule type="containsText" dxfId="645" priority="40" operator="containsText" text="Moderado">
      <formula>NOT(ISERROR(SEARCH("Moderado",K40)))</formula>
    </cfRule>
    <cfRule type="containsText" dxfId="644" priority="41" operator="containsText" text="Menor">
      <formula>NOT(ISERROR(SEARCH("Menor",K40)))</formula>
    </cfRule>
    <cfRule type="containsText" dxfId="643" priority="42" operator="containsText" text="Leve">
      <formula>NOT(ISERROR(SEARCH("Leve",K40)))</formula>
    </cfRule>
  </conditionalFormatting>
  <conditionalFormatting sqref="M40">
    <cfRule type="containsText" dxfId="642" priority="11" operator="containsText" text="Catastrófico">
      <formula>NOT(ISERROR(SEARCH("Catastrófico",M40)))</formula>
    </cfRule>
    <cfRule type="containsText" dxfId="641" priority="12" operator="containsText" text="Mayor">
      <formula>NOT(ISERROR(SEARCH("Mayor",M40)))</formula>
    </cfRule>
    <cfRule type="containsText" dxfId="640" priority="13" operator="containsText" text="Alta">
      <formula>NOT(ISERROR(SEARCH("Alta",M40)))</formula>
    </cfRule>
    <cfRule type="containsText" dxfId="639" priority="14" operator="containsText" text="Moderado">
      <formula>NOT(ISERROR(SEARCH("Moderado",M40)))</formula>
    </cfRule>
    <cfRule type="containsText" dxfId="638" priority="15" operator="containsText" text="Menor">
      <formula>NOT(ISERROR(SEARCH("Menor",M40)))</formula>
    </cfRule>
    <cfRule type="containsText" dxfId="637" priority="16" operator="containsText" text="Leve">
      <formula>NOT(ISERROR(SEARCH("Leve",M40)))</formula>
    </cfRule>
  </conditionalFormatting>
  <conditionalFormatting sqref="N40:O40">
    <cfRule type="containsText" dxfId="636" priority="1" operator="containsText" text="Extremo">
      <formula>NOT(ISERROR(SEARCH("Extremo",N40)))</formula>
    </cfRule>
    <cfRule type="containsText" dxfId="635" priority="2" operator="containsText" text="Alto">
      <formula>NOT(ISERROR(SEARCH("Alto",N40)))</formula>
    </cfRule>
    <cfRule type="containsText" dxfId="634" priority="3" operator="containsText" text="Bajo">
      <formula>NOT(ISERROR(SEARCH("Bajo",N40)))</formula>
    </cfRule>
    <cfRule type="containsText" dxfId="633" priority="4" operator="containsText" text="Moderado">
      <formula>NOT(ISERROR(SEARCH("Moderado",N40)))</formula>
    </cfRule>
  </conditionalFormatting>
  <dataValidations count="1">
    <dataValidation type="list" allowBlank="1" showInputMessage="1" showErrorMessage="1" sqref="I40:I49 J44:J49" xr:uid="{00000000-0002-0000-0500-000000000000}"/>
  </dataValidations>
  <printOptions horizontalCentered="1"/>
  <pageMargins left="0.70866141732283472" right="0.70866141732283472" top="0.74803149606299213" bottom="0.74803149606299213" header="0.31496062992125984" footer="0.31496062992125984"/>
  <pageSetup scale="33"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1081" operator="containsText" id="{D4158494-FAE5-4853-A580-52567E2FD023}">
            <xm:f>NOT(ISERROR(SEARCH('8- Políticas de Administración '!$B$5,H10)))</xm:f>
            <xm:f>'8- Políticas de Administración '!$B$5</xm:f>
            <x14:dxf>
              <font>
                <color rgb="FF006100"/>
              </font>
              <fill>
                <patternFill>
                  <bgColor rgb="FFC6EFCE"/>
                </patternFill>
              </fill>
            </x14:dxf>
          </x14:cfRule>
          <x14:cfRule type="containsText" priority="1082" operator="containsText" id="{009A1948-254C-4020-A26D-7181B4E8E5DF}">
            <xm:f>NOT(ISERROR(SEARCH('8- Políticas de Administración '!$B$5,H10)))</xm:f>
            <xm:f>'8- Políticas de Administración '!$B$5</xm:f>
            <x14:dxf>
              <font>
                <color rgb="FF9C0006"/>
              </font>
              <fill>
                <patternFill>
                  <bgColor rgb="FFFFC7CE"/>
                </patternFill>
              </fill>
            </x14:dxf>
          </x14:cfRule>
          <xm:sqref>H10 H20</xm:sqref>
        </x14:conditionalFormatting>
        <x14:conditionalFormatting xmlns:xm="http://schemas.microsoft.com/office/excel/2006/main">
          <x14:cfRule type="containsText" priority="795" operator="containsText" id="{3021BAA8-747A-4B80-B6A0-AF1A14F7983E}">
            <xm:f>NOT(ISERROR(SEARCH('8- Políticas de Administración '!$B$5,H30)))</xm:f>
            <xm:f>'8- Políticas de Administración '!$B$5</xm:f>
            <x14:dxf>
              <font>
                <color rgb="FF006100"/>
              </font>
              <fill>
                <patternFill>
                  <bgColor rgb="FFC6EFCE"/>
                </patternFill>
              </fill>
            </x14:dxf>
          </x14:cfRule>
          <x14:cfRule type="containsText" priority="796" operator="containsText" id="{EF2F67A8-8347-4F31-93F7-2BB1AF3C13A8}">
            <xm:f>NOT(ISERROR(SEARCH('8- Políticas de Administración '!$B$5,H30)))</xm:f>
            <xm:f>'8- Políticas de Administración '!$B$5</xm:f>
            <x14:dxf>
              <font>
                <color rgb="FF9C0006"/>
              </font>
              <fill>
                <patternFill>
                  <bgColor rgb="FFFFC7CE"/>
                </patternFill>
              </fill>
            </x14:dxf>
          </x14:cfRule>
          <xm:sqref>H30</xm:sqref>
        </x14:conditionalFormatting>
        <x14:conditionalFormatting xmlns:xm="http://schemas.microsoft.com/office/excel/2006/main">
          <x14:cfRule type="containsText" priority="540" operator="containsText" id="{D436F923-F977-49E8-A9BC-35019D59248C}">
            <xm:f>NOT(ISERROR(SEARCH('8- Políticas de Administración '!$B$5,H50)))</xm:f>
            <xm:f>'8- Políticas de Administración '!$B$5</xm:f>
            <x14:dxf>
              <font>
                <color rgb="FF006100"/>
              </font>
              <fill>
                <patternFill>
                  <bgColor rgb="FFC6EFCE"/>
                </patternFill>
              </fill>
            </x14:dxf>
          </x14:cfRule>
          <x14:cfRule type="containsText" priority="541" operator="containsText" id="{C05DEBD8-5F62-4C3A-932D-505A9ABAE6DF}">
            <xm:f>NOT(ISERROR(SEARCH('8- Políticas de Administración '!$B$5,H50)))</xm:f>
            <xm:f>'8- Políticas de Administración '!$B$5</xm:f>
            <x14:dxf>
              <font>
                <color rgb="FF9C0006"/>
              </font>
              <fill>
                <patternFill>
                  <bgColor rgb="FFFFC7CE"/>
                </patternFill>
              </fill>
            </x14:dxf>
          </x14:cfRule>
          <xm:sqref>H50</xm:sqref>
        </x14:conditionalFormatting>
      </x14:conditionalFormattings>
    </ex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2000000}">
          <x14:formula1>
            <xm:f>'8- Políticas de Administración '!$I$17:$I$22</xm:f>
          </x14:formula1>
          <xm:sqref>I10:I39 I50:I59</xm:sqref>
        </x14:dataValidation>
        <x14:dataValidation type="list" allowBlank="1" showInputMessage="1" showErrorMessage="1" xr:uid="{00000000-0002-0000-0500-000003000000}">
          <x14:formula1>
            <xm:f>IF(I10='8- Políticas de Administración '!$C$16,'8- Políticas de Administración '!$C$17:$C$21,IF(I10='8- Políticas de Administración '!$C$24,'8- Políticas de Administración '!$C$25:$C$29,IF(I10='8- Políticas de Administración '!$C$32,'8- Políticas de Administración '!$C$33:$C$37,IF(I10='8- Políticas de Administración '!$C$40,'8- Políticas de Administración '!$C$41:$C$45,IF(I10='8- Políticas de Administración '!$C$48,'8- Políticas de Administración '!$C$49:$C$53,IF(I10='8- Políticas de Administración '!$C$56,'8- Políticas de Administración '!$C$57:$C$61))))))</xm:f>
          </x14:formula1>
          <xm:sqref>J50:J59 J10:J43</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4" tint="-0.249977111117893"/>
    <pageSetUpPr fitToPage="1"/>
  </sheetPr>
  <dimension ref="A1:JR53"/>
  <sheetViews>
    <sheetView showGridLines="0" topLeftCell="H10" zoomScale="80" zoomScaleNormal="80" zoomScalePageLayoutView="70" workbookViewId="0">
      <selection activeCell="S44" sqref="S44:S53"/>
    </sheetView>
  </sheetViews>
  <sheetFormatPr defaultColWidth="11.42578125" defaultRowHeight="15"/>
  <cols>
    <col min="1" max="1" width="7" customWidth="1"/>
    <col min="2" max="2" width="35.85546875" customWidth="1"/>
    <col min="3" max="3" width="52.5703125" style="40" customWidth="1"/>
    <col min="4" max="4" width="5" hidden="1" customWidth="1"/>
    <col min="5" max="5" width="39.42578125" customWidth="1"/>
    <col min="7" max="7" width="12.28515625" bestFit="1" customWidth="1"/>
    <col min="8" max="8" width="14.7109375" bestFit="1" customWidth="1"/>
    <col min="9" max="9" width="13.5703125" customWidth="1"/>
    <col min="10" max="10" width="5" hidden="1" customWidth="1"/>
    <col min="11" max="11" width="11.7109375" customWidth="1"/>
    <col min="12" max="12" width="25" customWidth="1"/>
    <col min="13" max="13" width="42.7109375" customWidth="1"/>
    <col min="14" max="14" width="7.7109375" customWidth="1"/>
    <col min="15" max="15" width="15.7109375" customWidth="1"/>
    <col min="16" max="17" width="10" customWidth="1"/>
    <col min="18" max="18" width="5" hidden="1" customWidth="1"/>
    <col min="19" max="19" width="11.42578125" customWidth="1"/>
    <col min="20" max="20" width="26.28515625" style="30" customWidth="1"/>
    <col min="21" max="21" width="18.5703125" style="29" customWidth="1"/>
    <col min="22" max="22" width="22.5703125" style="31" customWidth="1"/>
    <col min="23" max="278" width="11.42578125" style="9"/>
    <col min="279" max="16384" width="11.42578125" style="14"/>
  </cols>
  <sheetData>
    <row r="1" spans="1:278" s="11" customFormat="1" ht="27">
      <c r="A1" s="441"/>
      <c r="B1" s="442"/>
      <c r="C1" s="442"/>
      <c r="D1" s="234"/>
      <c r="E1" s="463"/>
      <c r="F1" s="463"/>
      <c r="G1" s="463"/>
      <c r="H1" s="463"/>
      <c r="I1" s="463"/>
      <c r="J1" s="463"/>
      <c r="K1" s="463"/>
      <c r="L1" s="463"/>
      <c r="M1" s="463"/>
      <c r="N1" s="463"/>
      <c r="O1" s="463"/>
      <c r="P1" s="463"/>
      <c r="Q1" s="463"/>
      <c r="R1" s="463"/>
      <c r="S1" s="463"/>
      <c r="T1" s="463"/>
      <c r="U1" s="463"/>
      <c r="V1" s="463"/>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row>
    <row r="2" spans="1:278" s="11" customFormat="1" ht="27">
      <c r="A2" s="443"/>
      <c r="B2" s="444"/>
      <c r="C2" s="444"/>
      <c r="D2" s="236"/>
      <c r="E2" s="463"/>
      <c r="F2" s="463"/>
      <c r="G2" s="463"/>
      <c r="H2" s="463"/>
      <c r="I2" s="463"/>
      <c r="J2" s="463"/>
      <c r="K2" s="463"/>
      <c r="L2" s="463"/>
      <c r="M2" s="463"/>
      <c r="N2" s="463"/>
      <c r="O2" s="463"/>
      <c r="P2" s="463"/>
      <c r="Q2" s="463"/>
      <c r="R2" s="463"/>
      <c r="S2" s="463"/>
      <c r="T2" s="463"/>
      <c r="U2" s="463"/>
      <c r="V2" s="463"/>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row>
    <row r="3" spans="1:278" s="11" customFormat="1" ht="27">
      <c r="A3" s="238"/>
      <c r="B3" s="239"/>
      <c r="C3" s="239"/>
      <c r="D3" s="236"/>
      <c r="E3" s="463"/>
      <c r="F3" s="463"/>
      <c r="G3" s="463"/>
      <c r="H3" s="463"/>
      <c r="I3" s="463"/>
      <c r="J3" s="463"/>
      <c r="K3" s="463"/>
      <c r="L3" s="463"/>
      <c r="M3" s="463"/>
      <c r="N3" s="463"/>
      <c r="O3" s="463"/>
      <c r="P3" s="463"/>
      <c r="Q3" s="463"/>
      <c r="R3" s="463"/>
      <c r="S3" s="463"/>
      <c r="T3" s="463"/>
      <c r="U3" s="463"/>
      <c r="V3" s="463"/>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row>
    <row r="4" spans="1:278" s="11" customFormat="1" ht="44.25" customHeight="1">
      <c r="A4" s="404" t="s">
        <v>286</v>
      </c>
      <c r="B4" s="404"/>
      <c r="C4" s="404"/>
      <c r="D4" s="464" t="s">
        <v>5</v>
      </c>
      <c r="E4" s="464"/>
      <c r="F4" s="464"/>
      <c r="G4" s="464"/>
      <c r="H4" s="464"/>
      <c r="I4" s="464"/>
      <c r="J4" s="464"/>
      <c r="K4" s="464"/>
      <c r="L4" s="464"/>
      <c r="M4" s="464"/>
      <c r="N4" s="464"/>
      <c r="O4" s="464"/>
      <c r="P4" s="464"/>
      <c r="Q4" s="464"/>
      <c r="R4" s="464"/>
      <c r="S4" s="464"/>
      <c r="T4" s="464"/>
      <c r="U4" s="464"/>
      <c r="V4" s="464"/>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row>
    <row r="5" spans="1:278" s="11" customFormat="1" ht="44.25" customHeight="1">
      <c r="A5" s="404" t="s">
        <v>287</v>
      </c>
      <c r="B5" s="404"/>
      <c r="C5" s="404"/>
      <c r="D5" s="464" t="s">
        <v>288</v>
      </c>
      <c r="E5" s="464"/>
      <c r="F5" s="464"/>
      <c r="G5" s="464"/>
      <c r="H5" s="464"/>
      <c r="I5" s="464"/>
      <c r="J5" s="464"/>
      <c r="K5" s="464"/>
      <c r="L5" s="464"/>
      <c r="M5" s="464"/>
      <c r="N5" s="464"/>
      <c r="O5" s="464"/>
      <c r="P5" s="464"/>
      <c r="Q5" s="464"/>
      <c r="R5" s="464"/>
      <c r="S5" s="464"/>
      <c r="T5" s="464"/>
      <c r="U5" s="464"/>
      <c r="V5" s="464"/>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row>
    <row r="6" spans="1:278" s="11" customFormat="1" ht="44.25" customHeight="1">
      <c r="A6" s="404" t="s">
        <v>289</v>
      </c>
      <c r="B6" s="404"/>
      <c r="C6" s="404"/>
      <c r="D6" s="464" t="s">
        <v>290</v>
      </c>
      <c r="E6" s="464"/>
      <c r="F6" s="464"/>
      <c r="G6" s="464"/>
      <c r="H6" s="464"/>
      <c r="I6" s="464"/>
      <c r="J6" s="464"/>
      <c r="K6" s="464"/>
      <c r="L6" s="464"/>
      <c r="M6" s="464"/>
      <c r="N6" s="464"/>
      <c r="O6" s="464"/>
      <c r="P6" s="464"/>
      <c r="Q6" s="464"/>
      <c r="R6" s="464"/>
      <c r="S6" s="464"/>
      <c r="T6" s="464"/>
      <c r="U6" s="464"/>
      <c r="V6" s="464"/>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row>
    <row r="7" spans="1:278" s="11" customFormat="1" ht="18" thickTop="1" thickBot="1">
      <c r="A7" s="465" t="s">
        <v>291</v>
      </c>
      <c r="B7" s="465"/>
      <c r="C7" s="465"/>
      <c r="D7" s="467" t="s">
        <v>354</v>
      </c>
      <c r="E7" s="423"/>
      <c r="F7" s="423"/>
      <c r="G7" s="423"/>
      <c r="H7" s="423"/>
      <c r="I7" s="423"/>
      <c r="J7" s="423"/>
      <c r="K7" s="423"/>
      <c r="L7" s="423"/>
      <c r="M7" s="423"/>
      <c r="N7" s="423"/>
      <c r="O7" s="423"/>
      <c r="P7" s="423"/>
      <c r="Q7" s="423"/>
      <c r="R7" s="424"/>
      <c r="S7" s="184"/>
      <c r="T7" s="466" t="s">
        <v>355</v>
      </c>
      <c r="U7" s="466"/>
      <c r="V7" s="466"/>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c r="JJ7" s="10"/>
      <c r="JK7" s="10"/>
      <c r="JL7" s="10"/>
      <c r="JM7" s="10"/>
      <c r="JN7" s="10"/>
      <c r="JO7" s="10"/>
      <c r="JP7" s="10"/>
      <c r="JQ7" s="10"/>
      <c r="JR7" s="10"/>
    </row>
    <row r="8" spans="1:278" s="11" customFormat="1" ht="30" customHeight="1" thickTop="1" thickBot="1">
      <c r="A8" s="468" t="s">
        <v>296</v>
      </c>
      <c r="B8" s="465" t="s">
        <v>356</v>
      </c>
      <c r="C8" s="455" t="s">
        <v>292</v>
      </c>
      <c r="D8" s="457" t="s">
        <v>357</v>
      </c>
      <c r="E8" s="459" t="s">
        <v>261</v>
      </c>
      <c r="F8" s="460" t="s">
        <v>358</v>
      </c>
      <c r="G8" s="461"/>
      <c r="H8" s="461"/>
      <c r="I8" s="461"/>
      <c r="J8" s="461"/>
      <c r="K8" s="462"/>
      <c r="L8" s="460" t="s">
        <v>359</v>
      </c>
      <c r="M8" s="461"/>
      <c r="N8" s="461"/>
      <c r="O8" s="461"/>
      <c r="P8" s="461"/>
      <c r="Q8" s="461"/>
      <c r="R8" s="461"/>
      <c r="S8" s="462"/>
      <c r="T8" s="47"/>
      <c r="U8" s="48"/>
      <c r="V8" s="69" t="s">
        <v>360</v>
      </c>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c r="JJ8" s="10"/>
      <c r="JK8" s="10"/>
      <c r="JL8" s="10"/>
      <c r="JM8" s="10"/>
      <c r="JN8" s="10"/>
      <c r="JO8" s="10"/>
      <c r="JP8" s="10"/>
      <c r="JQ8" s="10"/>
      <c r="JR8" s="10"/>
    </row>
    <row r="9" spans="1:278" s="13" customFormat="1" ht="96" customHeight="1">
      <c r="A9" s="405"/>
      <c r="B9" s="469"/>
      <c r="C9" s="456"/>
      <c r="D9" s="458"/>
      <c r="E9" s="430"/>
      <c r="F9" s="38" t="s">
        <v>263</v>
      </c>
      <c r="G9" s="38" t="s">
        <v>265</v>
      </c>
      <c r="H9" s="38" t="s">
        <v>361</v>
      </c>
      <c r="I9" s="38" t="s">
        <v>267</v>
      </c>
      <c r="J9" s="91" t="s">
        <v>362</v>
      </c>
      <c r="K9" s="38" t="s">
        <v>273</v>
      </c>
      <c r="L9" s="38" t="s">
        <v>363</v>
      </c>
      <c r="M9" s="88" t="s">
        <v>270</v>
      </c>
      <c r="N9" s="38" t="s">
        <v>364</v>
      </c>
      <c r="O9" s="38" t="s">
        <v>365</v>
      </c>
      <c r="P9" s="38" t="s">
        <v>366</v>
      </c>
      <c r="Q9" s="38" t="s">
        <v>367</v>
      </c>
      <c r="R9" s="91" t="s">
        <v>362</v>
      </c>
      <c r="S9" s="38" t="s">
        <v>368</v>
      </c>
      <c r="T9" s="41" t="s">
        <v>275</v>
      </c>
      <c r="U9" s="41" t="s">
        <v>277</v>
      </c>
      <c r="V9" s="42" t="s">
        <v>369</v>
      </c>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c r="JJ9" s="12"/>
      <c r="JK9" s="12"/>
      <c r="JL9" s="12"/>
      <c r="JM9" s="12"/>
      <c r="JN9" s="12"/>
      <c r="JO9" s="12"/>
      <c r="JP9" s="12"/>
      <c r="JQ9" s="12"/>
      <c r="JR9" s="12"/>
    </row>
    <row r="10" spans="1:278" ht="209.25" customHeight="1">
      <c r="A10" s="470">
        <f>'5- Identificación de Riesgos'!A10</f>
        <v>1</v>
      </c>
      <c r="B10" s="379" t="str">
        <f>'5- Identificación de Riesgos'!B10</f>
        <v xml:space="preserve">Incumplimiento de los requisitos legales del SG-SST </v>
      </c>
      <c r="C10" s="122" t="str">
        <f>'5- Identificación de Riesgos'!D10</f>
        <v>1. Desconocimiento de los requisitos legales para la implementación del SG-SST</v>
      </c>
      <c r="D10" s="116"/>
      <c r="E10" s="267" t="s">
        <v>370</v>
      </c>
      <c r="F10" s="102" t="s">
        <v>371</v>
      </c>
      <c r="G10" s="102" t="s">
        <v>371</v>
      </c>
      <c r="H10" s="102" t="s">
        <v>371</v>
      </c>
      <c r="I10" s="102" t="s">
        <v>371</v>
      </c>
      <c r="J10" s="108">
        <f>COUNTIF(F10:I10,"SI")/4</f>
        <v>1</v>
      </c>
      <c r="K10" s="472">
        <f>AVERAGE(J10:J13)</f>
        <v>1</v>
      </c>
      <c r="L10" s="102" t="str">
        <f>'5- Identificación de Riesgos'!I10</f>
        <v>Afectación Económica</v>
      </c>
      <c r="M10" s="109" t="s">
        <v>372</v>
      </c>
      <c r="N10" s="102" t="s">
        <v>371</v>
      </c>
      <c r="O10" s="102" t="s">
        <v>371</v>
      </c>
      <c r="P10" s="102" t="s">
        <v>371</v>
      </c>
      <c r="Q10" s="102" t="s">
        <v>371</v>
      </c>
      <c r="R10" s="108">
        <f>SUM(COUNTIF(N10,"SI")*25%,COUNTIF(O10,"SI")*40%,COUNTIF(P10,"SI")*25%,COUNTIF(Q10,"SI")*10%)</f>
        <v>1</v>
      </c>
      <c r="S10" s="452">
        <f>AVERAGE(R10:R12)</f>
        <v>0.45</v>
      </c>
      <c r="T10" s="388" t="str">
        <f>CONCATENATE(INDEX('8- Políticas de Administración '!$B$6:$F$10,MATCH(ROUND(IF((RIGHT('5- Identificación de Riesgos'!H10,1)-'6- Valoración Controles'!K10)&lt;1,1,(RIGHT('5- Identificación de Riesgos'!H10,1)-'6- Valoración Controles'!K10)),0),'8- Políticas de Administración '!$F$6:$F$10,0),1)," - ",ROUND(IF((RIGHT('5- Identificación de Riesgos'!H10,1)-'6- Valoración Controles'!K10)&lt;1,1,(RIGHT('5- Identificación de Riesgos'!H10,1)-'6- Valoración Controles'!K10)),0))</f>
        <v>Muy Baja - 1</v>
      </c>
      <c r="U10" s="376" t="str">
        <f>CONCATENATE(INDEX('8- Políticas de Administración '!$B$17:$F$21,MATCH(ROUND(IF((RIGHT('5- Identificación de Riesgos'!M10,1)-'6- Valoración Controles'!S10)&lt;1,1,(RIGHT('5- Identificación de Riesgos'!M10,1)-'6- Valoración Controles'!S10)),0),'8- Políticas de Administración '!$F$17:$F$21,0),1)," - ",ROUND(IF((RIGHT('5- Identificación de Riesgos'!M10,1)-'6- Valoración Controles'!S10)&lt;1,1,(RIGHT('5- Identificación de Riesgos'!M10,1)-'6- Valoración Controles'!S10)),0))</f>
        <v>Leve - 1</v>
      </c>
      <c r="V10" s="431" t="str">
        <f>CONCATENATE(VLOOKUP((LEFT(T10,LEN(T10)-4)&amp;LEFT(U10,LEN(U10)-4)),'9- Matriz de Calor '!$D$18:$E$42,2,0)," - ",RIGHT(T10,1)*RIGHT(U10,1))</f>
        <v>Bajo - 1</v>
      </c>
    </row>
    <row r="11" spans="1:278" ht="91.5" customHeight="1">
      <c r="A11" s="438"/>
      <c r="B11" s="380"/>
      <c r="C11" s="122" t="str">
        <f>'5- Identificación de Riesgos'!D11</f>
        <v>2. Insuficientes recursos técnicos, humanos y financieros para la implementación del SG-SST</v>
      </c>
      <c r="D11" s="112"/>
      <c r="E11" s="175" t="s">
        <v>373</v>
      </c>
      <c r="F11" s="105" t="s">
        <v>371</v>
      </c>
      <c r="G11" s="105" t="s">
        <v>371</v>
      </c>
      <c r="H11" s="105" t="s">
        <v>371</v>
      </c>
      <c r="I11" s="105" t="s">
        <v>371</v>
      </c>
      <c r="J11" s="106">
        <f t="shared" ref="J11:J13" si="0">COUNTIF(F11:I11,"SI")/4</f>
        <v>1</v>
      </c>
      <c r="K11" s="473"/>
      <c r="L11" s="103" t="str">
        <f>'5- Identificación de Riesgos'!I11</f>
        <v>Afectación Económica</v>
      </c>
      <c r="M11" s="174" t="s">
        <v>374</v>
      </c>
      <c r="N11" s="103" t="s">
        <v>375</v>
      </c>
      <c r="O11" s="103" t="s">
        <v>375</v>
      </c>
      <c r="P11" s="103" t="s">
        <v>371</v>
      </c>
      <c r="Q11" s="103" t="s">
        <v>371</v>
      </c>
      <c r="R11" s="106">
        <f t="shared" ref="R11:R23" si="1">SUM(COUNTIF(N11,"SI")*25%,COUNTIF(O11,"SI")*40%,COUNTIF(P11,"SI")*25%,COUNTIF(Q11,"SI")*10%)</f>
        <v>0.35</v>
      </c>
      <c r="S11" s="453"/>
      <c r="T11" s="389"/>
      <c r="U11" s="377"/>
      <c r="V11" s="432"/>
    </row>
    <row r="12" spans="1:278" ht="51.75" customHeight="1">
      <c r="A12" s="438"/>
      <c r="B12" s="380"/>
      <c r="C12" s="122" t="str">
        <f>'5- Identificación de Riesgos'!D12</f>
        <v>3. Falta de competencias del personal contratado.</v>
      </c>
      <c r="D12" s="112"/>
      <c r="E12" s="175" t="s">
        <v>376</v>
      </c>
      <c r="F12" s="105" t="s">
        <v>371</v>
      </c>
      <c r="G12" s="105" t="s">
        <v>371</v>
      </c>
      <c r="H12" s="105" t="s">
        <v>371</v>
      </c>
      <c r="I12" s="105" t="s">
        <v>371</v>
      </c>
      <c r="J12" s="106">
        <f t="shared" si="0"/>
        <v>1</v>
      </c>
      <c r="K12" s="473"/>
      <c r="L12" s="103" t="str">
        <f>'5- Identificación de Riesgos'!I12</f>
        <v>Incumplimiento de las metas establecidas</v>
      </c>
      <c r="M12" s="110" t="s">
        <v>377</v>
      </c>
      <c r="N12" s="105"/>
      <c r="O12" s="105"/>
      <c r="P12" s="105"/>
      <c r="Q12" s="105"/>
      <c r="R12" s="106">
        <f t="shared" si="1"/>
        <v>0</v>
      </c>
      <c r="S12" s="453"/>
      <c r="T12" s="389"/>
      <c r="U12" s="377"/>
      <c r="V12" s="432"/>
    </row>
    <row r="13" spans="1:278" ht="30" customHeight="1">
      <c r="A13" s="471"/>
      <c r="B13" s="400"/>
      <c r="C13" s="122" t="str">
        <f>'5- Identificación de Riesgos'!D13</f>
        <v>4. Rotación de Coordinadores de SG-SST del Nivel Central, Seccionales y Coordinaciones Administrativas</v>
      </c>
      <c r="D13" s="112"/>
      <c r="E13" s="175" t="s">
        <v>378</v>
      </c>
      <c r="F13" s="105" t="s">
        <v>371</v>
      </c>
      <c r="G13" s="105" t="s">
        <v>371</v>
      </c>
      <c r="H13" s="105" t="s">
        <v>371</v>
      </c>
      <c r="I13" s="105" t="s">
        <v>371</v>
      </c>
      <c r="J13" s="106">
        <f t="shared" si="0"/>
        <v>1</v>
      </c>
      <c r="K13" s="474"/>
      <c r="L13" s="103">
        <f>'5- Identificación de Riesgos'!I13</f>
        <v>0</v>
      </c>
      <c r="M13" s="110"/>
      <c r="N13" s="103"/>
      <c r="O13" s="103"/>
      <c r="P13" s="103"/>
      <c r="Q13" s="103"/>
      <c r="R13" s="106">
        <f t="shared" si="1"/>
        <v>0</v>
      </c>
      <c r="S13" s="453"/>
      <c r="T13" s="389"/>
      <c r="U13" s="377"/>
      <c r="V13" s="432"/>
    </row>
    <row r="14" spans="1:278" ht="53.25">
      <c r="A14" s="397">
        <f>'5- Identificación de Riesgos'!A20</f>
        <v>2</v>
      </c>
      <c r="B14" s="376" t="str">
        <f>'5- Identificación de Riesgos'!B20</f>
        <v>Incumplimiento Plan Trabajo de SG-SST</v>
      </c>
      <c r="C14" s="121" t="str">
        <f>'5- Identificación de Riesgos'!D20</f>
        <v>1. Falta de recursos técnicos y financieros para la implementación del SG-SST.</v>
      </c>
      <c r="D14" s="116"/>
      <c r="E14" s="109" t="s">
        <v>379</v>
      </c>
      <c r="F14" s="102" t="s">
        <v>375</v>
      </c>
      <c r="G14" s="102" t="s">
        <v>371</v>
      </c>
      <c r="H14" s="102" t="s">
        <v>375</v>
      </c>
      <c r="I14" s="102" t="s">
        <v>375</v>
      </c>
      <c r="J14" s="108">
        <f>COUNTIF(F14:I14,"SI")/4</f>
        <v>0.25</v>
      </c>
      <c r="K14" s="452">
        <f>AVERAGE(J14:J27)</f>
        <v>0.30357142857142855</v>
      </c>
      <c r="L14" s="102" t="str">
        <f>'5- Identificación de Riesgos'!I20</f>
        <v>Afectación Económica</v>
      </c>
      <c r="M14" s="109" t="s">
        <v>372</v>
      </c>
      <c r="N14" s="102" t="s">
        <v>371</v>
      </c>
      <c r="O14" s="102" t="s">
        <v>371</v>
      </c>
      <c r="P14" s="102" t="s">
        <v>371</v>
      </c>
      <c r="Q14" s="102" t="s">
        <v>371</v>
      </c>
      <c r="R14" s="108">
        <f t="shared" si="1"/>
        <v>1</v>
      </c>
      <c r="S14" s="452">
        <f>AVERAGE(R14:R16)</f>
        <v>0.78333333333333333</v>
      </c>
      <c r="T14" s="388" t="str">
        <f>CONCATENATE(INDEX('8- Políticas de Administración '!$B$6:$F$10,MATCH(ROUND(IF((RIGHT('5- Identificación de Riesgos'!H20,1)-'6- Valoración Controles'!K14)&lt;1,1,(RIGHT('5- Identificación de Riesgos'!H20,1)-'6- Valoración Controles'!K14)),0),'8- Políticas de Administración '!$F$6:$F$10,0),1)," - ",ROUND(IF((RIGHT('5- Identificación de Riesgos'!H20,1)-'6- Valoración Controles'!K14)&lt;1,1,(RIGHT('5- Identificación de Riesgos'!H20,1)-'6- Valoración Controles'!K14)),0))</f>
        <v>Muy Baja - 1</v>
      </c>
      <c r="U14" s="376" t="str">
        <f>CONCATENATE(INDEX('8- Políticas de Administración '!$B$17:$F$21,MATCH(ROUND(IF((RIGHT('5- Identificación de Riesgos'!M20,1)-'6- Valoración Controles'!S14)&lt;1,1,(RIGHT('5- Identificación de Riesgos'!M20,1)-'6- Valoración Controles'!S14)),0),'8- Políticas de Administración '!$F$17:$F$21,0),1)," - ",ROUND(IF((RIGHT('5- Identificación de Riesgos'!M20,1)-'6- Valoración Controles'!S14)&lt;1,1,(RIGHT('5- Identificación de Riesgos'!M20,1)-'6- Valoración Controles'!S14)),0))</f>
        <v>Leve - 1</v>
      </c>
      <c r="V14" s="431" t="str">
        <f>CONCATENATE(VLOOKUP((LEFT(T14,LEN(T14)-4)&amp;LEFT(U14,LEN(U14)-4)),'9- Matriz de Calor '!$D$18:$E$42,2,0)," - ",RIGHT(T14,1)*RIGHT(U14,1))</f>
        <v>Bajo - 1</v>
      </c>
    </row>
    <row r="15" spans="1:278" ht="30.75">
      <c r="A15" s="398"/>
      <c r="B15" s="377"/>
      <c r="C15" s="122" t="str">
        <f>'5- Identificación de Riesgos'!D21</f>
        <v>2. Falta de seguimiento y control a la ejecución del plan anual SST.</v>
      </c>
      <c r="D15" s="112"/>
      <c r="E15" s="110" t="s">
        <v>380</v>
      </c>
      <c r="F15" s="103" t="s">
        <v>375</v>
      </c>
      <c r="G15" s="103" t="s">
        <v>375</v>
      </c>
      <c r="H15" s="103" t="s">
        <v>375</v>
      </c>
      <c r="I15" s="103" t="s">
        <v>375</v>
      </c>
      <c r="J15" s="106">
        <f>COUNTIF(F15:I15,"SI")/4</f>
        <v>0</v>
      </c>
      <c r="K15" s="453"/>
      <c r="L15" s="103" t="str">
        <f>'5- Identificación de Riesgos'!I21</f>
        <v>Incumplimiento de las metas establecidas</v>
      </c>
      <c r="M15" s="174" t="s">
        <v>374</v>
      </c>
      <c r="N15" s="103" t="s">
        <v>375</v>
      </c>
      <c r="O15" s="103" t="s">
        <v>375</v>
      </c>
      <c r="P15" s="103" t="s">
        <v>371</v>
      </c>
      <c r="Q15" s="103" t="s">
        <v>371</v>
      </c>
      <c r="R15" s="106">
        <f t="shared" si="1"/>
        <v>0.35</v>
      </c>
      <c r="S15" s="453"/>
      <c r="T15" s="389"/>
      <c r="U15" s="377"/>
      <c r="V15" s="432"/>
    </row>
    <row r="16" spans="1:278" ht="48.75" customHeight="1">
      <c r="A16" s="398"/>
      <c r="B16" s="377"/>
      <c r="C16" s="122" t="str">
        <f>'5- Identificación de Riesgos'!D22</f>
        <v>3. Perfil inadecuado para el cargo o alta rotación de servidores judiciales con rol y responsabilidades del SG-SST.</v>
      </c>
      <c r="D16" s="112"/>
      <c r="E16" s="110" t="s">
        <v>381</v>
      </c>
      <c r="F16" s="103" t="s">
        <v>371</v>
      </c>
      <c r="G16" s="103" t="s">
        <v>371</v>
      </c>
      <c r="H16" s="103" t="s">
        <v>371</v>
      </c>
      <c r="I16" s="103" t="s">
        <v>371</v>
      </c>
      <c r="J16" s="106">
        <f>COUNTIF(F16:I16,"SI")/4</f>
        <v>1</v>
      </c>
      <c r="K16" s="453"/>
      <c r="L16" s="103" t="str">
        <f>'5- Identificación de Riesgos'!I22</f>
        <v>Incumplimiento de las metas establecidas</v>
      </c>
      <c r="M16" s="110" t="s">
        <v>377</v>
      </c>
      <c r="N16" s="105" t="s">
        <v>371</v>
      </c>
      <c r="O16" s="105" t="s">
        <v>371</v>
      </c>
      <c r="P16" s="105" t="s">
        <v>371</v>
      </c>
      <c r="Q16" s="105" t="s">
        <v>371</v>
      </c>
      <c r="R16" s="106">
        <f t="shared" si="1"/>
        <v>1</v>
      </c>
      <c r="S16" s="453"/>
      <c r="T16" s="389"/>
      <c r="U16" s="377"/>
      <c r="V16" s="432"/>
    </row>
    <row r="17" spans="1:22" ht="30.75">
      <c r="A17" s="398"/>
      <c r="B17" s="377"/>
      <c r="C17" s="122" t="str">
        <f>'5- Identificación de Riesgos'!D23</f>
        <v>4. Baja participación e interés de los grupos del apoyo del SG-SST.</v>
      </c>
      <c r="D17" s="112"/>
      <c r="E17" s="110" t="s">
        <v>382</v>
      </c>
      <c r="F17" s="103" t="s">
        <v>371</v>
      </c>
      <c r="G17" s="103" t="s">
        <v>371</v>
      </c>
      <c r="H17" s="103" t="s">
        <v>371</v>
      </c>
      <c r="I17" s="103" t="s">
        <v>371</v>
      </c>
      <c r="J17" s="106">
        <f>COUNTIF(F17:I17,"SI")/4</f>
        <v>1</v>
      </c>
      <c r="K17" s="453"/>
      <c r="L17" s="103"/>
      <c r="M17" s="125"/>
      <c r="N17" s="103"/>
      <c r="O17" s="103"/>
      <c r="P17" s="103"/>
      <c r="Q17" s="103"/>
      <c r="R17" s="106">
        <f t="shared" si="1"/>
        <v>0</v>
      </c>
      <c r="S17" s="453"/>
      <c r="T17" s="389"/>
      <c r="U17" s="377"/>
      <c r="V17" s="432"/>
    </row>
    <row r="18" spans="1:22">
      <c r="A18" s="398"/>
      <c r="B18" s="377"/>
      <c r="C18" s="122">
        <f>'5- Identificación de Riesgos'!D24</f>
        <v>0</v>
      </c>
      <c r="D18" s="112"/>
      <c r="E18" s="112"/>
      <c r="F18" s="103"/>
      <c r="G18" s="103"/>
      <c r="H18" s="103"/>
      <c r="I18" s="103"/>
      <c r="J18" s="106">
        <f>COUNTIF(F18:I18,"SI")/4</f>
        <v>0</v>
      </c>
      <c r="K18" s="453"/>
      <c r="L18" s="103">
        <f>'5- Identificación de Riesgos'!I24</f>
        <v>0</v>
      </c>
      <c r="M18" s="125"/>
      <c r="N18" s="103"/>
      <c r="O18" s="103"/>
      <c r="P18" s="103"/>
      <c r="Q18" s="103"/>
      <c r="R18" s="106">
        <f t="shared" si="1"/>
        <v>0</v>
      </c>
      <c r="S18" s="453"/>
      <c r="T18" s="389"/>
      <c r="U18" s="377"/>
      <c r="V18" s="432"/>
    </row>
    <row r="19" spans="1:22">
      <c r="A19" s="398"/>
      <c r="B19" s="377"/>
      <c r="C19" s="122">
        <f>'5- Identificación de Riesgos'!D25</f>
        <v>0</v>
      </c>
      <c r="D19" s="112"/>
      <c r="E19" s="110"/>
      <c r="F19" s="103"/>
      <c r="G19" s="103"/>
      <c r="H19" s="103"/>
      <c r="I19" s="103"/>
      <c r="J19" s="106">
        <f>COUNTIF(F19:I19,"SI")/4</f>
        <v>0</v>
      </c>
      <c r="K19" s="453"/>
      <c r="L19" s="103">
        <f>'5- Identificación de Riesgos'!I25</f>
        <v>0</v>
      </c>
      <c r="M19" s="125"/>
      <c r="N19" s="103"/>
      <c r="O19" s="103"/>
      <c r="P19" s="103"/>
      <c r="Q19" s="103"/>
      <c r="R19" s="106">
        <f t="shared" si="1"/>
        <v>0</v>
      </c>
      <c r="S19" s="453"/>
      <c r="T19" s="389"/>
      <c r="U19" s="377"/>
      <c r="V19" s="432"/>
    </row>
    <row r="20" spans="1:22">
      <c r="A20" s="398"/>
      <c r="B20" s="377"/>
      <c r="C20" s="122">
        <f>'5- Identificación de Riesgos'!D26</f>
        <v>0</v>
      </c>
      <c r="D20" s="112"/>
      <c r="E20" s="110"/>
      <c r="F20" s="103"/>
      <c r="G20" s="103"/>
      <c r="H20" s="103"/>
      <c r="I20" s="103"/>
      <c r="J20" s="106">
        <f>COUNTIF(F20:I20,"SI")/4</f>
        <v>0</v>
      </c>
      <c r="K20" s="453"/>
      <c r="L20" s="103">
        <f>'5- Identificación de Riesgos'!I26</f>
        <v>0</v>
      </c>
      <c r="M20" s="125"/>
      <c r="N20" s="103"/>
      <c r="O20" s="103"/>
      <c r="P20" s="103"/>
      <c r="Q20" s="103"/>
      <c r="R20" s="106">
        <f t="shared" si="1"/>
        <v>0</v>
      </c>
      <c r="S20" s="453"/>
      <c r="T20" s="389"/>
      <c r="U20" s="377"/>
      <c r="V20" s="432"/>
    </row>
    <row r="21" spans="1:22">
      <c r="A21" s="398"/>
      <c r="B21" s="377"/>
      <c r="C21" s="122">
        <f>'5- Identificación de Riesgos'!D27</f>
        <v>0</v>
      </c>
      <c r="D21" s="112"/>
      <c r="E21" s="110"/>
      <c r="F21" s="103"/>
      <c r="G21" s="103"/>
      <c r="H21" s="103"/>
      <c r="I21" s="103"/>
      <c r="J21" s="106">
        <f>COUNTIF(F21:I21,"SI")/4</f>
        <v>0</v>
      </c>
      <c r="K21" s="453"/>
      <c r="L21" s="103">
        <f>'5- Identificación de Riesgos'!I27</f>
        <v>0</v>
      </c>
      <c r="M21" s="125"/>
      <c r="N21" s="103"/>
      <c r="O21" s="103"/>
      <c r="P21" s="103"/>
      <c r="Q21" s="103"/>
      <c r="R21" s="106">
        <f t="shared" si="1"/>
        <v>0</v>
      </c>
      <c r="S21" s="453"/>
      <c r="T21" s="389"/>
      <c r="U21" s="377"/>
      <c r="V21" s="432"/>
    </row>
    <row r="22" spans="1:22">
      <c r="A22" s="398"/>
      <c r="B22" s="377"/>
      <c r="C22" s="122">
        <f>'5- Identificación de Riesgos'!D28</f>
        <v>0</v>
      </c>
      <c r="D22" s="112"/>
      <c r="E22" s="110"/>
      <c r="F22" s="103"/>
      <c r="G22" s="103"/>
      <c r="H22" s="103"/>
      <c r="I22" s="103"/>
      <c r="J22" s="106">
        <f>COUNTIF(F22:I22,"SI")/4</f>
        <v>0</v>
      </c>
      <c r="K22" s="453"/>
      <c r="L22" s="103">
        <f>'5- Identificación de Riesgos'!I28</f>
        <v>0</v>
      </c>
      <c r="M22" s="125"/>
      <c r="N22" s="103"/>
      <c r="O22" s="103"/>
      <c r="P22" s="103"/>
      <c r="Q22" s="103"/>
      <c r="R22" s="106">
        <f t="shared" si="1"/>
        <v>0</v>
      </c>
      <c r="S22" s="453"/>
      <c r="T22" s="389"/>
      <c r="U22" s="377"/>
      <c r="V22" s="432"/>
    </row>
    <row r="23" spans="1:22">
      <c r="A23" s="399"/>
      <c r="B23" s="378"/>
      <c r="C23" s="123">
        <f>'5- Identificación de Riesgos'!D29</f>
        <v>0</v>
      </c>
      <c r="D23" s="113"/>
      <c r="E23" s="124"/>
      <c r="F23" s="104"/>
      <c r="G23" s="104"/>
      <c r="H23" s="104"/>
      <c r="I23" s="104"/>
      <c r="J23" s="107">
        <f>COUNTIF(F23:I23,"SI")/4</f>
        <v>0</v>
      </c>
      <c r="K23" s="454"/>
      <c r="L23" s="104">
        <f>'5- Identificación de Riesgos'!I29</f>
        <v>0</v>
      </c>
      <c r="M23" s="126"/>
      <c r="N23" s="104"/>
      <c r="O23" s="104"/>
      <c r="P23" s="104"/>
      <c r="Q23" s="104"/>
      <c r="R23" s="107">
        <f t="shared" si="1"/>
        <v>0</v>
      </c>
      <c r="S23" s="454"/>
      <c r="T23" s="390"/>
      <c r="U23" s="378"/>
      <c r="V23" s="433"/>
    </row>
    <row r="24" spans="1:22" ht="81">
      <c r="A24" s="397">
        <f>'5- Identificación de Riesgos'!A30</f>
        <v>3</v>
      </c>
      <c r="B24" s="376" t="str">
        <f>'5- Identificación de Riesgos'!B30</f>
        <v xml:space="preserve">Aumento de Accidentes de trabajo y enfermedades laborales o salud pública </v>
      </c>
      <c r="C24" s="121" t="str">
        <f>'5- Identificación de Riesgos'!D30</f>
        <v xml:space="preserve">1.  Ocurrencia de accidentes  y enfermedades laborales por causa u ocacion del trabajo 
</v>
      </c>
      <c r="D24" s="116"/>
      <c r="E24" s="109" t="s">
        <v>383</v>
      </c>
      <c r="F24" s="102" t="s">
        <v>371</v>
      </c>
      <c r="G24" s="102" t="s">
        <v>371</v>
      </c>
      <c r="H24" s="102" t="s">
        <v>371</v>
      </c>
      <c r="I24" s="102" t="s">
        <v>371</v>
      </c>
      <c r="J24" s="108">
        <f t="shared" ref="J24:J53" si="2">COUNTIF(F24:I24,"SI")/4</f>
        <v>1</v>
      </c>
      <c r="K24" s="452">
        <f>AVERAGE(J24:J25)</f>
        <v>1</v>
      </c>
      <c r="L24" s="102" t="str">
        <f>'5- Identificación de Riesgos'!I30</f>
        <v>Afectación Económica</v>
      </c>
      <c r="M24" s="109" t="s">
        <v>384</v>
      </c>
      <c r="N24" s="102" t="s">
        <v>371</v>
      </c>
      <c r="O24" s="102" t="s">
        <v>371</v>
      </c>
      <c r="P24" s="102" t="s">
        <v>371</v>
      </c>
      <c r="Q24" s="102" t="s">
        <v>371</v>
      </c>
      <c r="R24" s="108">
        <f t="shared" ref="R24:R53" si="3">SUM(COUNTIF(N24,"SI")*25%,COUNTIF(O24,"SI")*40%,COUNTIF(P24,"SI")*25%,COUNTIF(Q24,"SI")*10%)</f>
        <v>1</v>
      </c>
      <c r="S24" s="452">
        <f>AVERAGE(R24:R25)</f>
        <v>0.67500000000000004</v>
      </c>
      <c r="T24" s="388" t="str">
        <f>CONCATENATE(INDEX('8- Políticas de Administración '!$B$6:$F$10,MATCH(ROUND(IF((RIGHT('5- Identificación de Riesgos'!H30,1)-'6- Valoración Controles'!K24)&lt;1,1,(RIGHT('5- Identificación de Riesgos'!H30,1)-'6- Valoración Controles'!K24)),0),'8- Políticas de Administración '!$F$6:$F$10,0),1)," - ",ROUND(IF((RIGHT('5- Identificación de Riesgos'!H30,1)-'6- Valoración Controles'!K24)&lt;1,1,(RIGHT('5- Identificación de Riesgos'!H30,1)-'6- Valoración Controles'!K24)),0))</f>
        <v>Muy Baja - 1</v>
      </c>
      <c r="U24" s="376" t="str">
        <f>CONCATENATE(INDEX('8- Políticas de Administración '!$B$17:$F$21,MATCH(ROUND(IF((RIGHT('5- Identificación de Riesgos'!M30,1)-'6- Valoración Controles'!S24)&lt;1,1,(RIGHT('5- Identificación de Riesgos'!M30,1)-'6- Valoración Controles'!S24)),0),'8- Políticas de Administración '!$F$17:$F$21,0),1)," - ",ROUND(IF((RIGHT('5- Identificación de Riesgos'!M30,1)-'6- Valoración Controles'!S24)&lt;1,1,(RIGHT('5- Identificación de Riesgos'!M30,1)-'6- Valoración Controles'!S24)),0))</f>
        <v>Leve - 1</v>
      </c>
      <c r="V24" s="431" t="str">
        <f>CONCATENATE(VLOOKUP((LEFT(T24,LEN(T24)-4)&amp;LEFT(U24,LEN(U24)-4)),'9- Matriz de Calor '!$D$18:$E$42,2,0)," - ",RIGHT(T24,1)*RIGHT(U24,1))</f>
        <v>Bajo - 1</v>
      </c>
    </row>
    <row r="25" spans="1:22" ht="60.75">
      <c r="A25" s="398"/>
      <c r="B25" s="377"/>
      <c r="C25" s="122" t="str">
        <f>'5- Identificación de Riesgos'!D31</f>
        <v xml:space="preserve">1. Contagio de enfermedades en los espacios de trabajo </v>
      </c>
      <c r="D25" s="112"/>
      <c r="E25" s="110" t="s">
        <v>385</v>
      </c>
      <c r="F25" s="103" t="s">
        <v>371</v>
      </c>
      <c r="G25" s="103" t="s">
        <v>371</v>
      </c>
      <c r="H25" s="103" t="s">
        <v>371</v>
      </c>
      <c r="I25" s="103" t="s">
        <v>371</v>
      </c>
      <c r="J25" s="106">
        <f t="shared" si="2"/>
        <v>1</v>
      </c>
      <c r="K25" s="453"/>
      <c r="L25" s="103" t="str">
        <f>'5- Identificación de Riesgos'!I31</f>
        <v>Afectación de reputacion,imagén,  credibilidad, satisfacción de usuarios y PI</v>
      </c>
      <c r="M25" s="174" t="s">
        <v>374</v>
      </c>
      <c r="N25" s="103" t="s">
        <v>375</v>
      </c>
      <c r="O25" s="103" t="s">
        <v>375</v>
      </c>
      <c r="P25" s="103" t="s">
        <v>371</v>
      </c>
      <c r="Q25" s="103" t="s">
        <v>371</v>
      </c>
      <c r="R25" s="106">
        <f t="shared" si="3"/>
        <v>0.35</v>
      </c>
      <c r="S25" s="453"/>
      <c r="T25" s="389"/>
      <c r="U25" s="377"/>
      <c r="V25" s="432"/>
    </row>
    <row r="26" spans="1:22">
      <c r="A26" s="398"/>
      <c r="B26" s="377"/>
      <c r="C26" s="122">
        <f>'5- Identificación de Riesgos'!D32</f>
        <v>0</v>
      </c>
      <c r="D26" s="112"/>
      <c r="E26" s="110"/>
      <c r="F26" s="103"/>
      <c r="G26" s="103"/>
      <c r="H26" s="103"/>
      <c r="I26" s="103"/>
      <c r="J26" s="106">
        <f t="shared" si="2"/>
        <v>0</v>
      </c>
      <c r="K26" s="453"/>
      <c r="L26" s="103">
        <f>'5- Identificación de Riesgos'!I32</f>
        <v>0</v>
      </c>
      <c r="M26" s="110"/>
      <c r="N26" s="105"/>
      <c r="O26" s="105"/>
      <c r="P26" s="105"/>
      <c r="Q26" s="105"/>
      <c r="R26" s="106">
        <f t="shared" si="3"/>
        <v>0</v>
      </c>
      <c r="S26" s="453"/>
      <c r="T26" s="389"/>
      <c r="U26" s="377"/>
      <c r="V26" s="432"/>
    </row>
    <row r="27" spans="1:22">
      <c r="A27" s="398"/>
      <c r="B27" s="377"/>
      <c r="C27" s="122">
        <f>'5- Identificación de Riesgos'!D33</f>
        <v>0</v>
      </c>
      <c r="D27" s="112"/>
      <c r="E27" s="110"/>
      <c r="F27" s="103"/>
      <c r="G27" s="103"/>
      <c r="H27" s="103"/>
      <c r="I27" s="103"/>
      <c r="J27" s="106">
        <f t="shared" si="2"/>
        <v>0</v>
      </c>
      <c r="K27" s="453"/>
      <c r="L27" s="103">
        <f>'5- Identificación de Riesgos'!I33</f>
        <v>0</v>
      </c>
      <c r="M27" s="125"/>
      <c r="N27" s="103"/>
      <c r="O27" s="103"/>
      <c r="P27" s="103"/>
      <c r="Q27" s="103"/>
      <c r="R27" s="106">
        <f t="shared" si="3"/>
        <v>0</v>
      </c>
      <c r="S27" s="453"/>
      <c r="T27" s="389"/>
      <c r="U27" s="377"/>
      <c r="V27" s="432"/>
    </row>
    <row r="28" spans="1:22">
      <c r="A28" s="398"/>
      <c r="B28" s="377"/>
      <c r="C28" s="122">
        <f>'5- Identificación de Riesgos'!D34</f>
        <v>0</v>
      </c>
      <c r="D28" s="112"/>
      <c r="E28" s="112"/>
      <c r="F28" s="103"/>
      <c r="G28" s="103"/>
      <c r="H28" s="103"/>
      <c r="I28" s="103"/>
      <c r="J28" s="106">
        <f t="shared" si="2"/>
        <v>0</v>
      </c>
      <c r="K28" s="453"/>
      <c r="L28" s="103">
        <f>'5- Identificación de Riesgos'!I34</f>
        <v>0</v>
      </c>
      <c r="M28" s="125"/>
      <c r="N28" s="103"/>
      <c r="O28" s="103"/>
      <c r="P28" s="103"/>
      <c r="Q28" s="103"/>
      <c r="R28" s="106">
        <f t="shared" si="3"/>
        <v>0</v>
      </c>
      <c r="S28" s="453"/>
      <c r="T28" s="389"/>
      <c r="U28" s="377"/>
      <c r="V28" s="432"/>
    </row>
    <row r="29" spans="1:22">
      <c r="A29" s="398"/>
      <c r="B29" s="377"/>
      <c r="C29" s="122">
        <f>'5- Identificación de Riesgos'!D35</f>
        <v>0</v>
      </c>
      <c r="D29" s="112"/>
      <c r="E29" s="110"/>
      <c r="F29" s="103"/>
      <c r="G29" s="103"/>
      <c r="H29" s="103"/>
      <c r="I29" s="103"/>
      <c r="J29" s="106">
        <f t="shared" si="2"/>
        <v>0</v>
      </c>
      <c r="K29" s="453"/>
      <c r="L29" s="103">
        <f>'5- Identificación de Riesgos'!I35</f>
        <v>0</v>
      </c>
      <c r="M29" s="125"/>
      <c r="N29" s="103"/>
      <c r="O29" s="103"/>
      <c r="P29" s="103"/>
      <c r="Q29" s="103"/>
      <c r="R29" s="106">
        <f t="shared" si="3"/>
        <v>0</v>
      </c>
      <c r="S29" s="453"/>
      <c r="T29" s="389"/>
      <c r="U29" s="377"/>
      <c r="V29" s="432"/>
    </row>
    <row r="30" spans="1:22">
      <c r="A30" s="398"/>
      <c r="B30" s="377"/>
      <c r="C30" s="122">
        <f>'5- Identificación de Riesgos'!D36</f>
        <v>0</v>
      </c>
      <c r="D30" s="112"/>
      <c r="E30" s="110"/>
      <c r="F30" s="103"/>
      <c r="G30" s="103"/>
      <c r="H30" s="103"/>
      <c r="I30" s="103"/>
      <c r="J30" s="106">
        <f t="shared" si="2"/>
        <v>0</v>
      </c>
      <c r="K30" s="453"/>
      <c r="L30" s="103">
        <f>'5- Identificación de Riesgos'!I36</f>
        <v>0</v>
      </c>
      <c r="M30" s="125"/>
      <c r="N30" s="103"/>
      <c r="O30" s="103"/>
      <c r="P30" s="103"/>
      <c r="Q30" s="103"/>
      <c r="R30" s="106">
        <f t="shared" si="3"/>
        <v>0</v>
      </c>
      <c r="S30" s="453"/>
      <c r="T30" s="389"/>
      <c r="U30" s="377"/>
      <c r="V30" s="432"/>
    </row>
    <row r="31" spans="1:22">
      <c r="A31" s="398"/>
      <c r="B31" s="377"/>
      <c r="C31" s="122">
        <f>'5- Identificación de Riesgos'!D37</f>
        <v>0</v>
      </c>
      <c r="D31" s="112"/>
      <c r="E31" s="110"/>
      <c r="F31" s="103"/>
      <c r="G31" s="103"/>
      <c r="H31" s="103"/>
      <c r="I31" s="103"/>
      <c r="J31" s="106">
        <f t="shared" si="2"/>
        <v>0</v>
      </c>
      <c r="K31" s="453"/>
      <c r="L31" s="103">
        <f>'5- Identificación de Riesgos'!I37</f>
        <v>0</v>
      </c>
      <c r="M31" s="125"/>
      <c r="N31" s="103"/>
      <c r="O31" s="103"/>
      <c r="P31" s="103"/>
      <c r="Q31" s="103"/>
      <c r="R31" s="106">
        <f t="shared" si="3"/>
        <v>0</v>
      </c>
      <c r="S31" s="453"/>
      <c r="T31" s="389"/>
      <c r="U31" s="377"/>
      <c r="V31" s="432"/>
    </row>
    <row r="32" spans="1:22">
      <c r="A32" s="398"/>
      <c r="B32" s="377"/>
      <c r="C32" s="122">
        <f>'5- Identificación de Riesgos'!D38</f>
        <v>0</v>
      </c>
      <c r="D32" s="112"/>
      <c r="E32" s="110"/>
      <c r="F32" s="103"/>
      <c r="G32" s="103"/>
      <c r="H32" s="103"/>
      <c r="I32" s="103"/>
      <c r="J32" s="106">
        <f t="shared" si="2"/>
        <v>0</v>
      </c>
      <c r="K32" s="453"/>
      <c r="L32" s="103">
        <f>'5- Identificación de Riesgos'!I38</f>
        <v>0</v>
      </c>
      <c r="M32" s="125"/>
      <c r="N32" s="103"/>
      <c r="O32" s="103"/>
      <c r="P32" s="103"/>
      <c r="Q32" s="103"/>
      <c r="R32" s="106">
        <f t="shared" si="3"/>
        <v>0</v>
      </c>
      <c r="S32" s="453"/>
      <c r="T32" s="389"/>
      <c r="U32" s="377"/>
      <c r="V32" s="432"/>
    </row>
    <row r="33" spans="1:22">
      <c r="A33" s="399"/>
      <c r="B33" s="378"/>
      <c r="C33" s="123">
        <f>'5- Identificación de Riesgos'!D39</f>
        <v>0</v>
      </c>
      <c r="D33" s="113"/>
      <c r="E33" s="124"/>
      <c r="F33" s="104"/>
      <c r="G33" s="104"/>
      <c r="H33" s="104"/>
      <c r="I33" s="104"/>
      <c r="J33" s="107">
        <f t="shared" si="2"/>
        <v>0</v>
      </c>
      <c r="K33" s="454"/>
      <c r="L33" s="104">
        <f>'5- Identificación de Riesgos'!I39</f>
        <v>0</v>
      </c>
      <c r="M33" s="126"/>
      <c r="N33" s="104"/>
      <c r="O33" s="104"/>
      <c r="P33" s="104"/>
      <c r="Q33" s="104"/>
      <c r="R33" s="107">
        <f t="shared" si="3"/>
        <v>0</v>
      </c>
      <c r="S33" s="454"/>
      <c r="T33" s="390"/>
      <c r="U33" s="378"/>
      <c r="V33" s="433"/>
    </row>
    <row r="34" spans="1:22" ht="81">
      <c r="A34" s="391">
        <f>'5- Identificación de Riesgos'!A40</f>
        <v>4</v>
      </c>
      <c r="B34" s="376" t="str">
        <f>'5- Identificación de Riesgos'!B40</f>
        <v>Recibir dádivas o beneficios a nombre propio o de terceros para  desviar recursos, no presentar o presentar reportes con información no veraz</v>
      </c>
      <c r="C34" s="121" t="str">
        <f>'5- Identificación de Riesgos'!D40</f>
        <v>1. Insuficientes programas de capacitación para la toma de conciencia debido al desconocimiento de l ley antisoborno (ISO 37001:2016), Plan Anticorrupción y  de los  valores y principios propios de la entidad</v>
      </c>
      <c r="D34" s="116"/>
      <c r="E34" s="109" t="s">
        <v>386</v>
      </c>
      <c r="F34" s="102" t="s">
        <v>371</v>
      </c>
      <c r="G34" s="102" t="s">
        <v>371</v>
      </c>
      <c r="H34" s="102" t="s">
        <v>371</v>
      </c>
      <c r="I34" s="102" t="s">
        <v>371</v>
      </c>
      <c r="J34" s="108">
        <f t="shared" si="2"/>
        <v>1</v>
      </c>
      <c r="K34" s="452">
        <f>AVERAGE(J34:J38)</f>
        <v>1</v>
      </c>
      <c r="L34" s="102" t="str">
        <f>'5- Identificación de Riesgos'!I40</f>
        <v>Afectación de reputacion,imagén,  credibilidad, satisfacción de usuarios y PI</v>
      </c>
      <c r="M34" s="109" t="s">
        <v>384</v>
      </c>
      <c r="N34" s="102" t="s">
        <v>371</v>
      </c>
      <c r="O34" s="102" t="s">
        <v>371</v>
      </c>
      <c r="P34" s="102" t="s">
        <v>371</v>
      </c>
      <c r="Q34" s="102" t="s">
        <v>371</v>
      </c>
      <c r="R34" s="108">
        <f t="shared" si="3"/>
        <v>1</v>
      </c>
      <c r="S34" s="452">
        <f>AVERAGE(R34:R35)</f>
        <v>0.67500000000000004</v>
      </c>
      <c r="T34" s="388" t="str">
        <f>CONCATENATE(INDEX('8- Políticas de Administración '!$B$6:$F$10,MATCH(ROUND(IF((RIGHT('5- Identificación de Riesgos'!H40,1)-'6- Valoración Controles'!K34)&lt;1,1,(RIGHT('5- Identificación de Riesgos'!H40,1)-'6- Valoración Controles'!K34)),0),'8- Políticas de Administración '!$F$6:$F$10,0),1)," - ",ROUND(IF((RIGHT('5- Identificación de Riesgos'!H40,1)-'6- Valoración Controles'!K34)&lt;1,1,(RIGHT('5- Identificación de Riesgos'!H40,1)-'6- Valoración Controles'!K34)),0))</f>
        <v>Muy Baja - 1</v>
      </c>
      <c r="U34" s="376" t="str">
        <f>CONCATENATE(INDEX('8- Políticas de Administración '!$B$17:$F$21,MATCH(ROUND(IF((RIGHT('5- Identificación de Riesgos'!M40,1)-'6- Valoración Controles'!S34)&lt;1,1,(RIGHT('5- Identificación de Riesgos'!M40,1)-'6- Valoración Controles'!S34)),0),'8- Políticas de Administración '!$F$17:$F$21,0),1)," - ",ROUND(IF((RIGHT('5- Identificación de Riesgos'!M40,1)-'6- Valoración Controles'!S34)&lt;1,1,(RIGHT('5- Identificación de Riesgos'!M40,1)-'6- Valoración Controles'!S34)),0))</f>
        <v>Menor - 2</v>
      </c>
      <c r="V34" s="431" t="str">
        <f>CONCATENATE(VLOOKUP((LEFT(T34,LEN(T34)-4)&amp;LEFT(U34,LEN(U34)-4)),'9- Matriz de Calor '!$D$18:$E$42,2,0)," - ",RIGHT(T34,1)*RIGHT(U34,1))</f>
        <v>Bajo - 2</v>
      </c>
    </row>
    <row r="35" spans="1:22" ht="60.75">
      <c r="A35" s="392"/>
      <c r="B35" s="377"/>
      <c r="C35" s="122" t="str">
        <f>'5- Identificación de Riesgos'!D41</f>
        <v>2. Desconocimiento y no aplicación del Código de Ética y Buen Gobierno</v>
      </c>
      <c r="D35" s="112"/>
      <c r="E35" s="109" t="s">
        <v>387</v>
      </c>
      <c r="F35" s="102" t="s">
        <v>371</v>
      </c>
      <c r="G35" s="102" t="s">
        <v>371</v>
      </c>
      <c r="H35" s="102" t="s">
        <v>371</v>
      </c>
      <c r="I35" s="102" t="s">
        <v>371</v>
      </c>
      <c r="J35" s="106">
        <f t="shared" si="2"/>
        <v>1</v>
      </c>
      <c r="K35" s="453"/>
      <c r="L35" s="103" t="str">
        <f>'5- Identificación de Riesgos'!I41</f>
        <v>Afectación de reputacion,imagén,  credibilidad, satisfacción de usuarios y PI</v>
      </c>
      <c r="M35" s="174" t="s">
        <v>374</v>
      </c>
      <c r="N35" s="103" t="s">
        <v>375</v>
      </c>
      <c r="O35" s="103" t="s">
        <v>375</v>
      </c>
      <c r="P35" s="103" t="s">
        <v>371</v>
      </c>
      <c r="Q35" s="103" t="s">
        <v>371</v>
      </c>
      <c r="R35" s="106">
        <f t="shared" si="3"/>
        <v>0.35</v>
      </c>
      <c r="S35" s="453"/>
      <c r="T35" s="389"/>
      <c r="U35" s="377"/>
      <c r="V35" s="432"/>
    </row>
    <row r="36" spans="1:22" ht="30.75">
      <c r="A36" s="392"/>
      <c r="B36" s="377"/>
      <c r="C36" s="122" t="str">
        <f>'5- Identificación de Riesgos'!D42</f>
        <v>3. Carencia de compromiso  y transparencia de los servidores judiciales</v>
      </c>
      <c r="D36" s="112"/>
      <c r="E36" s="109" t="s">
        <v>387</v>
      </c>
      <c r="F36" s="102" t="s">
        <v>371</v>
      </c>
      <c r="G36" s="102" t="s">
        <v>371</v>
      </c>
      <c r="H36" s="102" t="s">
        <v>371</v>
      </c>
      <c r="I36" s="102" t="s">
        <v>371</v>
      </c>
      <c r="J36" s="106">
        <f t="shared" si="2"/>
        <v>1</v>
      </c>
      <c r="K36" s="453"/>
      <c r="L36" s="103"/>
      <c r="M36" s="110"/>
      <c r="N36" s="105"/>
      <c r="O36" s="105"/>
      <c r="P36" s="105"/>
      <c r="Q36" s="105"/>
      <c r="R36" s="106">
        <f t="shared" si="3"/>
        <v>0</v>
      </c>
      <c r="S36" s="453"/>
      <c r="T36" s="389"/>
      <c r="U36" s="377"/>
      <c r="V36" s="432"/>
    </row>
    <row r="37" spans="1:22" ht="30.75">
      <c r="A37" s="392"/>
      <c r="B37" s="377"/>
      <c r="C37" s="122" t="str">
        <f>'5- Identificación de Riesgos'!D43</f>
        <v>4. Deficiencia de  controles en el trámite  de los documentos</v>
      </c>
      <c r="D37" s="112"/>
      <c r="E37" s="109" t="s">
        <v>387</v>
      </c>
      <c r="F37" s="102" t="s">
        <v>371</v>
      </c>
      <c r="G37" s="102" t="s">
        <v>371</v>
      </c>
      <c r="H37" s="102" t="s">
        <v>371</v>
      </c>
      <c r="I37" s="102" t="s">
        <v>371</v>
      </c>
      <c r="J37" s="106">
        <f t="shared" si="2"/>
        <v>1</v>
      </c>
      <c r="K37" s="453"/>
      <c r="L37" s="103">
        <v>0</v>
      </c>
      <c r="M37" s="125"/>
      <c r="N37" s="103"/>
      <c r="O37" s="103"/>
      <c r="P37" s="103"/>
      <c r="Q37" s="103"/>
      <c r="R37" s="106">
        <f t="shared" si="3"/>
        <v>0</v>
      </c>
      <c r="S37" s="453"/>
      <c r="T37" s="389"/>
      <c r="U37" s="377"/>
      <c r="V37" s="432"/>
    </row>
    <row r="38" spans="1:22" ht="27">
      <c r="A38" s="392"/>
      <c r="B38" s="377"/>
      <c r="C38" s="122" t="str">
        <f>'5- Identificación de Riesgos'!D44</f>
        <v xml:space="preserve">5. No aplicación adecuada de los procedimientos de control </v>
      </c>
      <c r="D38" s="112"/>
      <c r="E38" s="109" t="s">
        <v>387</v>
      </c>
      <c r="F38" s="102" t="s">
        <v>371</v>
      </c>
      <c r="G38" s="102" t="s">
        <v>371</v>
      </c>
      <c r="H38" s="102" t="s">
        <v>371</v>
      </c>
      <c r="I38" s="102" t="s">
        <v>371</v>
      </c>
      <c r="J38" s="106">
        <f t="shared" si="2"/>
        <v>1</v>
      </c>
      <c r="K38" s="453"/>
      <c r="L38" s="103">
        <f>'5- Identificación de Riesgos'!I44</f>
        <v>0</v>
      </c>
      <c r="M38" s="125"/>
      <c r="N38" s="103"/>
      <c r="O38" s="103"/>
      <c r="P38" s="103"/>
      <c r="Q38" s="103"/>
      <c r="R38" s="106">
        <f t="shared" si="3"/>
        <v>0</v>
      </c>
      <c r="S38" s="453"/>
      <c r="T38" s="389"/>
      <c r="U38" s="377"/>
      <c r="V38" s="432"/>
    </row>
    <row r="39" spans="1:22">
      <c r="A39" s="392"/>
      <c r="B39" s="377"/>
      <c r="C39" s="122">
        <f>'5- Identificación de Riesgos'!D45</f>
        <v>0</v>
      </c>
      <c r="D39" s="112"/>
      <c r="E39" s="110"/>
      <c r="F39" s="103"/>
      <c r="G39" s="103"/>
      <c r="H39" s="103"/>
      <c r="I39" s="103"/>
      <c r="J39" s="106">
        <f t="shared" si="2"/>
        <v>0</v>
      </c>
      <c r="K39" s="453"/>
      <c r="L39" s="103">
        <f>'5- Identificación de Riesgos'!I45</f>
        <v>0</v>
      </c>
      <c r="M39" s="125"/>
      <c r="N39" s="103"/>
      <c r="O39" s="103"/>
      <c r="P39" s="103"/>
      <c r="Q39" s="103"/>
      <c r="R39" s="106">
        <f t="shared" si="3"/>
        <v>0</v>
      </c>
      <c r="S39" s="453"/>
      <c r="T39" s="389"/>
      <c r="U39" s="377"/>
      <c r="V39" s="432"/>
    </row>
    <row r="40" spans="1:22">
      <c r="A40" s="392"/>
      <c r="B40" s="377"/>
      <c r="C40" s="122">
        <f>'5- Identificación de Riesgos'!D46</f>
        <v>0</v>
      </c>
      <c r="D40" s="112"/>
      <c r="E40" s="110"/>
      <c r="F40" s="103"/>
      <c r="G40" s="103"/>
      <c r="H40" s="103"/>
      <c r="I40" s="103"/>
      <c r="J40" s="106">
        <f t="shared" si="2"/>
        <v>0</v>
      </c>
      <c r="K40" s="453"/>
      <c r="L40" s="103">
        <f>'5- Identificación de Riesgos'!I46</f>
        <v>0</v>
      </c>
      <c r="M40" s="125"/>
      <c r="N40" s="103"/>
      <c r="O40" s="103"/>
      <c r="P40" s="103"/>
      <c r="Q40" s="103"/>
      <c r="R40" s="106">
        <f t="shared" si="3"/>
        <v>0</v>
      </c>
      <c r="S40" s="453"/>
      <c r="T40" s="389"/>
      <c r="U40" s="377"/>
      <c r="V40" s="432"/>
    </row>
    <row r="41" spans="1:22">
      <c r="A41" s="392"/>
      <c r="B41" s="377"/>
      <c r="C41" s="122">
        <f>'5- Identificación de Riesgos'!D47</f>
        <v>0</v>
      </c>
      <c r="D41" s="112"/>
      <c r="E41" s="110"/>
      <c r="F41" s="103"/>
      <c r="G41" s="103"/>
      <c r="H41" s="103"/>
      <c r="I41" s="103"/>
      <c r="J41" s="106">
        <f t="shared" si="2"/>
        <v>0</v>
      </c>
      <c r="K41" s="453"/>
      <c r="L41" s="103">
        <f>'5- Identificación de Riesgos'!I47</f>
        <v>0</v>
      </c>
      <c r="M41" s="125"/>
      <c r="N41" s="103"/>
      <c r="O41" s="103"/>
      <c r="P41" s="103"/>
      <c r="Q41" s="103"/>
      <c r="R41" s="106">
        <f t="shared" si="3"/>
        <v>0</v>
      </c>
      <c r="S41" s="453"/>
      <c r="T41" s="389"/>
      <c r="U41" s="377"/>
      <c r="V41" s="432"/>
    </row>
    <row r="42" spans="1:22">
      <c r="A42" s="392"/>
      <c r="B42" s="377"/>
      <c r="C42" s="122">
        <f>'5- Identificación de Riesgos'!D48</f>
        <v>0</v>
      </c>
      <c r="D42" s="112"/>
      <c r="E42" s="110"/>
      <c r="F42" s="103"/>
      <c r="G42" s="103"/>
      <c r="H42" s="103"/>
      <c r="I42" s="103"/>
      <c r="J42" s="106">
        <f t="shared" si="2"/>
        <v>0</v>
      </c>
      <c r="K42" s="453"/>
      <c r="L42" s="103">
        <f>'5- Identificación de Riesgos'!I48</f>
        <v>0</v>
      </c>
      <c r="M42" s="125"/>
      <c r="N42" s="103"/>
      <c r="O42" s="103"/>
      <c r="P42" s="103"/>
      <c r="Q42" s="103"/>
      <c r="R42" s="106">
        <f t="shared" si="3"/>
        <v>0</v>
      </c>
      <c r="S42" s="453"/>
      <c r="T42" s="389"/>
      <c r="U42" s="377"/>
      <c r="V42" s="432"/>
    </row>
    <row r="43" spans="1:22">
      <c r="A43" s="393"/>
      <c r="B43" s="378"/>
      <c r="C43" s="123">
        <f>'5- Identificación de Riesgos'!D49</f>
        <v>0</v>
      </c>
      <c r="D43" s="113"/>
      <c r="E43" s="124"/>
      <c r="F43" s="104"/>
      <c r="G43" s="104"/>
      <c r="H43" s="104"/>
      <c r="I43" s="104"/>
      <c r="J43" s="107">
        <f t="shared" si="2"/>
        <v>0</v>
      </c>
      <c r="K43" s="454"/>
      <c r="L43" s="104">
        <f>'5- Identificación de Riesgos'!I49</f>
        <v>0</v>
      </c>
      <c r="M43" s="126"/>
      <c r="N43" s="104"/>
      <c r="O43" s="104"/>
      <c r="P43" s="104"/>
      <c r="Q43" s="104"/>
      <c r="R43" s="107">
        <f t="shared" si="3"/>
        <v>0</v>
      </c>
      <c r="S43" s="454"/>
      <c r="T43" s="390"/>
      <c r="U43" s="378"/>
      <c r="V43" s="433"/>
    </row>
    <row r="44" spans="1:22" ht="60.75">
      <c r="A44" s="391">
        <f>'5- Identificación de Riesgos'!A50</f>
        <v>5</v>
      </c>
      <c r="B44" s="376" t="str">
        <f>'5- Identificación de Riesgos'!B50</f>
        <v>Ofrecer, prometer y entregar, aceptar o solicitar una ventaja indebida  para influir o direccionar  la formulación de   requisitos habiliantes y/o técnicos  para satisfacer un interés personal, de manera directa, indirecta o interpuesta por otras personas</v>
      </c>
      <c r="C44" s="121" t="str">
        <f>'5- Identificación de Riesgos'!D50</f>
        <v>1. Falta de ética de los servidores públicos (Debilidades en principios y valores)</v>
      </c>
      <c r="D44" s="116"/>
      <c r="E44" s="109" t="s">
        <v>386</v>
      </c>
      <c r="F44" s="102" t="s">
        <v>371</v>
      </c>
      <c r="G44" s="102" t="s">
        <v>371</v>
      </c>
      <c r="H44" s="102" t="s">
        <v>371</v>
      </c>
      <c r="I44" s="102" t="s">
        <v>371</v>
      </c>
      <c r="J44" s="108">
        <f t="shared" si="2"/>
        <v>1</v>
      </c>
      <c r="K44" s="452">
        <f>AVERAGE(J44:J46)</f>
        <v>1</v>
      </c>
      <c r="L44" s="102" t="str">
        <f>'5- Identificación de Riesgos'!I50</f>
        <v>Afectación de reputacion,imagén,  credibilidad, satisfacción de usuarios y PI</v>
      </c>
      <c r="M44" s="109" t="s">
        <v>372</v>
      </c>
      <c r="N44" s="102" t="s">
        <v>371</v>
      </c>
      <c r="O44" s="102" t="s">
        <v>371</v>
      </c>
      <c r="P44" s="102" t="s">
        <v>371</v>
      </c>
      <c r="Q44" s="102" t="s">
        <v>371</v>
      </c>
      <c r="R44" s="108">
        <f t="shared" si="3"/>
        <v>1</v>
      </c>
      <c r="S44" s="452">
        <f>AVERAGE(R44:R46)</f>
        <v>0.45</v>
      </c>
      <c r="T44" s="388" t="str">
        <f>CONCATENATE(INDEX('8- Políticas de Administración '!$B$6:$F$10,MATCH(ROUND(IF((RIGHT('5- Identificación de Riesgos'!H50,1)-'6- Valoración Controles'!K44)&lt;1,1,(RIGHT('5- Identificación de Riesgos'!H50,1)-'6- Valoración Controles'!K44)),0),'8- Políticas de Administración '!$F$6:$F$10,0),1)," - ",ROUND(IF((RIGHT('5- Identificación de Riesgos'!H50,1)-'6- Valoración Controles'!K44)&lt;1,1,(RIGHT('5- Identificación de Riesgos'!H50,1)-'6- Valoración Controles'!K44)),0))</f>
        <v>Muy Baja - 1</v>
      </c>
      <c r="U44" s="376" t="str">
        <f>CONCATENATE(INDEX('8- Políticas de Administración '!$B$17:$F$21,MATCH(ROUND(IF((RIGHT('5- Identificación de Riesgos'!M50,1)-'6- Valoración Controles'!S44)&lt;1,1,(RIGHT('5- Identificación de Riesgos'!M50,1)-'6- Valoración Controles'!S44)),0),'8- Políticas de Administración '!$F$17:$F$21,0),1)," - ",ROUND(IF((RIGHT('5- Identificación de Riesgos'!M50,1)-'6- Valoración Controles'!S44)&lt;1,1,(RIGHT('5- Identificación de Riesgos'!M50,1)-'6- Valoración Controles'!S44)),0))</f>
        <v>Menor - 2</v>
      </c>
      <c r="V44" s="431" t="str">
        <f>CONCATENATE(VLOOKUP((LEFT(T44,LEN(T44)-4)&amp;LEFT(U44,LEN(U44)-4)),'9- Matriz de Calor '!$D$18:$E$42,2,0)," - ",RIGHT(T44,1)*RIGHT(U44,1))</f>
        <v>Bajo - 2</v>
      </c>
    </row>
    <row r="45" spans="1:22" ht="60.75">
      <c r="A45" s="392"/>
      <c r="B45" s="377"/>
      <c r="C45" s="122" t="str">
        <f>'5- Identificación de Riesgos'!D51</f>
        <v>2. Falta de ética de terceros interesados  (Debilidades principios y valores)</v>
      </c>
      <c r="D45" s="112"/>
      <c r="E45" s="110" t="s">
        <v>386</v>
      </c>
      <c r="F45" s="102" t="s">
        <v>371</v>
      </c>
      <c r="G45" s="102" t="s">
        <v>371</v>
      </c>
      <c r="H45" s="102" t="s">
        <v>371</v>
      </c>
      <c r="I45" s="102" t="s">
        <v>371</v>
      </c>
      <c r="J45" s="106">
        <f t="shared" si="2"/>
        <v>1</v>
      </c>
      <c r="K45" s="453"/>
      <c r="L45" s="103" t="str">
        <f>'5- Identificación de Riesgos'!I51</f>
        <v>Afectación de reputacion,imagén,  credibilidad, satisfacción de usuarios y PI</v>
      </c>
      <c r="M45" s="174" t="s">
        <v>374</v>
      </c>
      <c r="N45" s="103" t="s">
        <v>375</v>
      </c>
      <c r="O45" s="103" t="s">
        <v>375</v>
      </c>
      <c r="P45" s="103" t="s">
        <v>371</v>
      </c>
      <c r="Q45" s="103" t="s">
        <v>371</v>
      </c>
      <c r="R45" s="106">
        <f t="shared" si="3"/>
        <v>0.35</v>
      </c>
      <c r="S45" s="453"/>
      <c r="T45" s="389"/>
      <c r="U45" s="377"/>
      <c r="V45" s="432"/>
    </row>
    <row r="46" spans="1:22" ht="30.75">
      <c r="A46" s="392"/>
      <c r="B46" s="377"/>
      <c r="C46" s="122" t="str">
        <f>'5- Identificación de Riesgos'!D52</f>
        <v>3. Debilidades en los controles de los procedimientos de estructuración de los procesos de contratación</v>
      </c>
      <c r="D46" s="112"/>
      <c r="E46" s="266" t="s">
        <v>386</v>
      </c>
      <c r="F46" s="102" t="s">
        <v>371</v>
      </c>
      <c r="G46" s="102" t="s">
        <v>371</v>
      </c>
      <c r="H46" s="102" t="s">
        <v>371</v>
      </c>
      <c r="I46" s="102" t="s">
        <v>371</v>
      </c>
      <c r="J46" s="106">
        <f t="shared" si="2"/>
        <v>1</v>
      </c>
      <c r="K46" s="453"/>
      <c r="L46" s="103">
        <f>'5- Identificación de Riesgos'!I52</f>
        <v>0</v>
      </c>
      <c r="M46" s="110"/>
      <c r="N46" s="105"/>
      <c r="O46" s="105"/>
      <c r="P46" s="105"/>
      <c r="Q46" s="105"/>
      <c r="R46" s="106">
        <f t="shared" si="3"/>
        <v>0</v>
      </c>
      <c r="S46" s="453"/>
      <c r="T46" s="389"/>
      <c r="U46" s="377"/>
      <c r="V46" s="432"/>
    </row>
    <row r="47" spans="1:22">
      <c r="A47" s="392"/>
      <c r="B47" s="377"/>
      <c r="C47" s="122">
        <f>'5- Identificación de Riesgos'!D53</f>
        <v>0</v>
      </c>
      <c r="D47" s="112"/>
      <c r="E47" s="110"/>
      <c r="F47" s="103"/>
      <c r="G47" s="103"/>
      <c r="H47" s="103"/>
      <c r="I47" s="103"/>
      <c r="J47" s="106">
        <f t="shared" si="2"/>
        <v>0</v>
      </c>
      <c r="K47" s="453"/>
      <c r="L47" s="103">
        <f>'5- Identificación de Riesgos'!I53</f>
        <v>0</v>
      </c>
      <c r="M47" s="125"/>
      <c r="N47" s="103"/>
      <c r="O47" s="103"/>
      <c r="P47" s="103"/>
      <c r="Q47" s="103"/>
      <c r="R47" s="106">
        <f t="shared" si="3"/>
        <v>0</v>
      </c>
      <c r="S47" s="453"/>
      <c r="T47" s="389"/>
      <c r="U47" s="377"/>
      <c r="V47" s="432"/>
    </row>
    <row r="48" spans="1:22">
      <c r="A48" s="392"/>
      <c r="B48" s="377"/>
      <c r="C48" s="122">
        <f>'5- Identificación de Riesgos'!D54</f>
        <v>0</v>
      </c>
      <c r="D48" s="112"/>
      <c r="E48" s="112"/>
      <c r="F48" s="103"/>
      <c r="G48" s="103"/>
      <c r="H48" s="103"/>
      <c r="I48" s="103"/>
      <c r="J48" s="106">
        <f t="shared" si="2"/>
        <v>0</v>
      </c>
      <c r="K48" s="453"/>
      <c r="L48" s="103">
        <f>'5- Identificación de Riesgos'!I54</f>
        <v>0</v>
      </c>
      <c r="M48" s="125"/>
      <c r="N48" s="103"/>
      <c r="O48" s="103"/>
      <c r="P48" s="103"/>
      <c r="Q48" s="103"/>
      <c r="R48" s="106">
        <f t="shared" si="3"/>
        <v>0</v>
      </c>
      <c r="S48" s="453"/>
      <c r="T48" s="389"/>
      <c r="U48" s="377"/>
      <c r="V48" s="432"/>
    </row>
    <row r="49" spans="1:22">
      <c r="A49" s="392"/>
      <c r="B49" s="377"/>
      <c r="C49" s="122">
        <f>'5- Identificación de Riesgos'!D55</f>
        <v>0</v>
      </c>
      <c r="D49" s="112"/>
      <c r="E49" s="110"/>
      <c r="F49" s="103"/>
      <c r="G49" s="103"/>
      <c r="H49" s="103"/>
      <c r="I49" s="103"/>
      <c r="J49" s="106">
        <f t="shared" si="2"/>
        <v>0</v>
      </c>
      <c r="K49" s="453"/>
      <c r="L49" s="103">
        <f>'5- Identificación de Riesgos'!I55</f>
        <v>0</v>
      </c>
      <c r="M49" s="125"/>
      <c r="N49" s="103"/>
      <c r="O49" s="103"/>
      <c r="P49" s="103"/>
      <c r="Q49" s="103"/>
      <c r="R49" s="106">
        <f t="shared" si="3"/>
        <v>0</v>
      </c>
      <c r="S49" s="453"/>
      <c r="T49" s="389"/>
      <c r="U49" s="377"/>
      <c r="V49" s="432"/>
    </row>
    <row r="50" spans="1:22">
      <c r="A50" s="392"/>
      <c r="B50" s="377"/>
      <c r="C50" s="122">
        <f>'5- Identificación de Riesgos'!D56</f>
        <v>0</v>
      </c>
      <c r="D50" s="112"/>
      <c r="E50" s="110"/>
      <c r="F50" s="103"/>
      <c r="G50" s="103"/>
      <c r="H50" s="103"/>
      <c r="I50" s="103"/>
      <c r="J50" s="106">
        <f t="shared" si="2"/>
        <v>0</v>
      </c>
      <c r="K50" s="453"/>
      <c r="L50" s="103">
        <f>'5- Identificación de Riesgos'!I56</f>
        <v>0</v>
      </c>
      <c r="M50" s="125"/>
      <c r="N50" s="103"/>
      <c r="O50" s="103"/>
      <c r="P50" s="103"/>
      <c r="Q50" s="103"/>
      <c r="R50" s="106">
        <f t="shared" si="3"/>
        <v>0</v>
      </c>
      <c r="S50" s="453"/>
      <c r="T50" s="389"/>
      <c r="U50" s="377"/>
      <c r="V50" s="432"/>
    </row>
    <row r="51" spans="1:22">
      <c r="A51" s="392"/>
      <c r="B51" s="377"/>
      <c r="C51" s="122">
        <f>'5- Identificación de Riesgos'!D57</f>
        <v>0</v>
      </c>
      <c r="D51" s="112"/>
      <c r="E51" s="110"/>
      <c r="F51" s="103"/>
      <c r="G51" s="103"/>
      <c r="H51" s="103"/>
      <c r="I51" s="103"/>
      <c r="J51" s="106">
        <f t="shared" si="2"/>
        <v>0</v>
      </c>
      <c r="K51" s="453"/>
      <c r="L51" s="103">
        <f>'5- Identificación de Riesgos'!I57</f>
        <v>0</v>
      </c>
      <c r="M51" s="125"/>
      <c r="N51" s="103"/>
      <c r="O51" s="103"/>
      <c r="P51" s="103"/>
      <c r="Q51" s="103"/>
      <c r="R51" s="106">
        <f t="shared" si="3"/>
        <v>0</v>
      </c>
      <c r="S51" s="453"/>
      <c r="T51" s="389"/>
      <c r="U51" s="377"/>
      <c r="V51" s="432"/>
    </row>
    <row r="52" spans="1:22">
      <c r="A52" s="392"/>
      <c r="B52" s="377"/>
      <c r="C52" s="122">
        <f>'5- Identificación de Riesgos'!D58</f>
        <v>0</v>
      </c>
      <c r="D52" s="112"/>
      <c r="E52" s="110"/>
      <c r="F52" s="103"/>
      <c r="G52" s="103"/>
      <c r="H52" s="103"/>
      <c r="I52" s="103"/>
      <c r="J52" s="106">
        <f t="shared" si="2"/>
        <v>0</v>
      </c>
      <c r="K52" s="453"/>
      <c r="L52" s="103">
        <f>'5- Identificación de Riesgos'!I58</f>
        <v>0</v>
      </c>
      <c r="M52" s="125"/>
      <c r="N52" s="103"/>
      <c r="O52" s="103"/>
      <c r="P52" s="103"/>
      <c r="Q52" s="103"/>
      <c r="R52" s="106">
        <f t="shared" si="3"/>
        <v>0</v>
      </c>
      <c r="S52" s="453"/>
      <c r="T52" s="389"/>
      <c r="U52" s="377"/>
      <c r="V52" s="432"/>
    </row>
    <row r="53" spans="1:22">
      <c r="A53" s="393"/>
      <c r="B53" s="378"/>
      <c r="C53" s="123">
        <f>'5- Identificación de Riesgos'!D59</f>
        <v>0</v>
      </c>
      <c r="D53" s="113"/>
      <c r="E53" s="124"/>
      <c r="F53" s="104"/>
      <c r="G53" s="104"/>
      <c r="H53" s="104"/>
      <c r="I53" s="104"/>
      <c r="J53" s="107">
        <f t="shared" si="2"/>
        <v>0</v>
      </c>
      <c r="K53" s="454"/>
      <c r="L53" s="104">
        <f>'5- Identificación de Riesgos'!I59</f>
        <v>0</v>
      </c>
      <c r="M53" s="126"/>
      <c r="N53" s="104"/>
      <c r="O53" s="104"/>
      <c r="P53" s="104"/>
      <c r="Q53" s="104"/>
      <c r="R53" s="107">
        <f t="shared" si="3"/>
        <v>0</v>
      </c>
      <c r="S53" s="454"/>
      <c r="T53" s="390"/>
      <c r="U53" s="378"/>
      <c r="V53" s="433"/>
    </row>
  </sheetData>
  <mergeCells count="53">
    <mergeCell ref="B10:B13"/>
    <mergeCell ref="A10:A13"/>
    <mergeCell ref="K10:K13"/>
    <mergeCell ref="S10:S13"/>
    <mergeCell ref="T10:T13"/>
    <mergeCell ref="U10:U13"/>
    <mergeCell ref="A1:C2"/>
    <mergeCell ref="A4:C4"/>
    <mergeCell ref="A5:C5"/>
    <mergeCell ref="E1:V3"/>
    <mergeCell ref="D4:V4"/>
    <mergeCell ref="D5:V5"/>
    <mergeCell ref="V10:V13"/>
    <mergeCell ref="A7:C7"/>
    <mergeCell ref="A6:C6"/>
    <mergeCell ref="T7:V7"/>
    <mergeCell ref="D7:R7"/>
    <mergeCell ref="A8:A9"/>
    <mergeCell ref="L8:S8"/>
    <mergeCell ref="D6:V6"/>
    <mergeCell ref="B8:B9"/>
    <mergeCell ref="A14:A23"/>
    <mergeCell ref="B14:B23"/>
    <mergeCell ref="K14:K23"/>
    <mergeCell ref="V14:V23"/>
    <mergeCell ref="T14:T23"/>
    <mergeCell ref="U14:U23"/>
    <mergeCell ref="S14:S23"/>
    <mergeCell ref="C8:C9"/>
    <mergeCell ref="D8:D9"/>
    <mergeCell ref="E8:E9"/>
    <mergeCell ref="F8:K8"/>
    <mergeCell ref="T24:T33"/>
    <mergeCell ref="U24:U33"/>
    <mergeCell ref="V24:V33"/>
    <mergeCell ref="A24:A33"/>
    <mergeCell ref="B24:B33"/>
    <mergeCell ref="K24:K33"/>
    <mergeCell ref="S24:S33"/>
    <mergeCell ref="T34:T43"/>
    <mergeCell ref="U34:U43"/>
    <mergeCell ref="V34:V43"/>
    <mergeCell ref="A34:A43"/>
    <mergeCell ref="B34:B43"/>
    <mergeCell ref="K34:K43"/>
    <mergeCell ref="S34:S43"/>
    <mergeCell ref="A44:A53"/>
    <mergeCell ref="T44:T53"/>
    <mergeCell ref="U44:U53"/>
    <mergeCell ref="V44:V53"/>
    <mergeCell ref="B44:B53"/>
    <mergeCell ref="K44:K53"/>
    <mergeCell ref="S44:S53"/>
  </mergeCells>
  <conditionalFormatting sqref="T10 T14">
    <cfRule type="containsText" dxfId="626" priority="469" operator="containsText" text="Muy Baja">
      <formula>NOT(ISERROR(SEARCH("Muy Baja",T10)))</formula>
    </cfRule>
    <cfRule type="containsText" dxfId="625" priority="470" operator="containsText" text="Baja">
      <formula>NOT(ISERROR(SEARCH("Baja",T10)))</formula>
    </cfRule>
    <cfRule type="containsText" dxfId="624" priority="471" operator="containsText" text="Muy Alta">
      <formula>NOT(ISERROR(SEARCH("Muy Alta",T10)))</formula>
    </cfRule>
    <cfRule type="containsText" dxfId="623" priority="473" operator="containsText" text="Alta">
      <formula>NOT(ISERROR(SEARCH("Alta",T10)))</formula>
    </cfRule>
    <cfRule type="containsText" dxfId="622" priority="474" operator="containsText" text="Media">
      <formula>NOT(ISERROR(SEARCH("Media",T10)))</formula>
    </cfRule>
    <cfRule type="containsText" dxfId="621" priority="475" operator="containsText" text="Media">
      <formula>NOT(ISERROR(SEARCH("Media",T10)))</formula>
    </cfRule>
    <cfRule type="containsText" dxfId="620" priority="476" operator="containsText" text="Media">
      <formula>NOT(ISERROR(SEARCH("Media",T10)))</formula>
    </cfRule>
    <cfRule type="containsText" dxfId="619" priority="477" operator="containsText" text="Muy Baja">
      <formula>NOT(ISERROR(SEARCH("Muy Baja",T10)))</formula>
    </cfRule>
    <cfRule type="containsText" dxfId="618" priority="478" operator="containsText" text="Baja">
      <formula>NOT(ISERROR(SEARCH("Baja",T10)))</formula>
    </cfRule>
    <cfRule type="containsText" dxfId="617" priority="479" operator="containsText" text="Muy Baja">
      <formula>NOT(ISERROR(SEARCH("Muy Baja",T10)))</formula>
    </cfRule>
    <cfRule type="containsText" dxfId="616" priority="480" operator="containsText" text="Muy Baja">
      <formula>NOT(ISERROR(SEARCH("Muy Baja",T10)))</formula>
    </cfRule>
    <cfRule type="containsText" dxfId="615" priority="481" operator="containsText" text="Muy Baja">
      <formula>NOT(ISERROR(SEARCH("Muy Baja",T10)))</formula>
    </cfRule>
    <cfRule type="containsText" dxfId="614" priority="482" operator="containsText" text="Muy Baja'Tabla probabilidad'!">
      <formula>NOT(ISERROR(SEARCH("Muy Baja'Tabla probabilidad'!",T10)))</formula>
    </cfRule>
    <cfRule type="containsText" dxfId="613" priority="483" operator="containsText" text="Muy bajo">
      <formula>NOT(ISERROR(SEARCH("Muy bajo",T10)))</formula>
    </cfRule>
    <cfRule type="containsText" dxfId="612" priority="484" operator="containsText" text="Alta">
      <formula>NOT(ISERROR(SEARCH("Alta",T10)))</formula>
    </cfRule>
    <cfRule type="containsText" dxfId="611" priority="485" operator="containsText" text="Media">
      <formula>NOT(ISERROR(SEARCH("Media",T10)))</formula>
    </cfRule>
    <cfRule type="containsText" dxfId="610" priority="486" operator="containsText" text="Baja">
      <formula>NOT(ISERROR(SEARCH("Baja",T10)))</formula>
    </cfRule>
    <cfRule type="containsText" dxfId="609" priority="487" operator="containsText" text="Muy baja">
      <formula>NOT(ISERROR(SEARCH("Muy baja",T10)))</formula>
    </cfRule>
    <cfRule type="cellIs" dxfId="608" priority="490" operator="between">
      <formula>1</formula>
      <formula>2</formula>
    </cfRule>
    <cfRule type="cellIs" dxfId="607" priority="491" operator="between">
      <formula>0</formula>
      <formula>2</formula>
    </cfRule>
  </conditionalFormatting>
  <conditionalFormatting sqref="T24">
    <cfRule type="containsText" dxfId="606" priority="404" operator="containsText" text="Muy Baja">
      <formula>NOT(ISERROR(SEARCH("Muy Baja",T24)))</formula>
    </cfRule>
    <cfRule type="containsText" dxfId="605" priority="405" operator="containsText" text="Baja">
      <formula>NOT(ISERROR(SEARCH("Baja",T24)))</formula>
    </cfRule>
    <cfRule type="containsText" dxfId="604" priority="406" operator="containsText" text="Muy Alta">
      <formula>NOT(ISERROR(SEARCH("Muy Alta",T24)))</formula>
    </cfRule>
    <cfRule type="containsText" dxfId="603" priority="408" operator="containsText" text="Alta">
      <formula>NOT(ISERROR(SEARCH("Alta",T24)))</formula>
    </cfRule>
    <cfRule type="containsText" dxfId="602" priority="409" operator="containsText" text="Media">
      <formula>NOT(ISERROR(SEARCH("Media",T24)))</formula>
    </cfRule>
    <cfRule type="containsText" dxfId="601" priority="410" operator="containsText" text="Media">
      <formula>NOT(ISERROR(SEARCH("Media",T24)))</formula>
    </cfRule>
    <cfRule type="containsText" dxfId="600" priority="411" operator="containsText" text="Media">
      <formula>NOT(ISERROR(SEARCH("Media",T24)))</formula>
    </cfRule>
    <cfRule type="containsText" dxfId="599" priority="412" operator="containsText" text="Muy Baja">
      <formula>NOT(ISERROR(SEARCH("Muy Baja",T24)))</formula>
    </cfRule>
    <cfRule type="containsText" dxfId="598" priority="413" operator="containsText" text="Baja">
      <formula>NOT(ISERROR(SEARCH("Baja",T24)))</formula>
    </cfRule>
    <cfRule type="containsText" dxfId="597" priority="414" operator="containsText" text="Muy Baja">
      <formula>NOT(ISERROR(SEARCH("Muy Baja",T24)))</formula>
    </cfRule>
    <cfRule type="containsText" dxfId="596" priority="415" operator="containsText" text="Muy Baja">
      <formula>NOT(ISERROR(SEARCH("Muy Baja",T24)))</formula>
    </cfRule>
    <cfRule type="containsText" dxfId="595" priority="416" operator="containsText" text="Muy Baja">
      <formula>NOT(ISERROR(SEARCH("Muy Baja",T24)))</formula>
    </cfRule>
    <cfRule type="containsText" dxfId="594" priority="417" operator="containsText" text="Muy Baja'Tabla probabilidad'!">
      <formula>NOT(ISERROR(SEARCH("Muy Baja'Tabla probabilidad'!",T24)))</formula>
    </cfRule>
    <cfRule type="containsText" dxfId="593" priority="418" operator="containsText" text="Muy bajo">
      <formula>NOT(ISERROR(SEARCH("Muy bajo",T24)))</formula>
    </cfRule>
    <cfRule type="containsText" dxfId="592" priority="419" operator="containsText" text="Alta">
      <formula>NOT(ISERROR(SEARCH("Alta",T24)))</formula>
    </cfRule>
    <cfRule type="containsText" dxfId="591" priority="420" operator="containsText" text="Media">
      <formula>NOT(ISERROR(SEARCH("Media",T24)))</formula>
    </cfRule>
    <cfRule type="containsText" dxfId="590" priority="421" operator="containsText" text="Baja">
      <formula>NOT(ISERROR(SEARCH("Baja",T24)))</formula>
    </cfRule>
    <cfRule type="containsText" dxfId="589" priority="422" operator="containsText" text="Muy baja">
      <formula>NOT(ISERROR(SEARCH("Muy baja",T24)))</formula>
    </cfRule>
    <cfRule type="cellIs" dxfId="588" priority="425" operator="between">
      <formula>1</formula>
      <formula>2</formula>
    </cfRule>
    <cfRule type="cellIs" dxfId="587" priority="426" operator="between">
      <formula>0</formula>
      <formula>2</formula>
    </cfRule>
  </conditionalFormatting>
  <conditionalFormatting sqref="T34">
    <cfRule type="containsText" dxfId="586" priority="371" operator="containsText" text="Muy Baja">
      <formula>NOT(ISERROR(SEARCH("Muy Baja",T34)))</formula>
    </cfRule>
    <cfRule type="containsText" dxfId="585" priority="372" operator="containsText" text="Baja">
      <formula>NOT(ISERROR(SEARCH("Baja",T34)))</formula>
    </cfRule>
    <cfRule type="containsText" dxfId="584" priority="373" operator="containsText" text="Muy Alta">
      <formula>NOT(ISERROR(SEARCH("Muy Alta",T34)))</formula>
    </cfRule>
    <cfRule type="containsText" dxfId="583" priority="375" operator="containsText" text="Alta">
      <formula>NOT(ISERROR(SEARCH("Alta",T34)))</formula>
    </cfRule>
    <cfRule type="containsText" dxfId="582" priority="376" operator="containsText" text="Media">
      <formula>NOT(ISERROR(SEARCH("Media",T34)))</formula>
    </cfRule>
    <cfRule type="containsText" dxfId="581" priority="377" operator="containsText" text="Media">
      <formula>NOT(ISERROR(SEARCH("Media",T34)))</formula>
    </cfRule>
    <cfRule type="containsText" dxfId="580" priority="378" operator="containsText" text="Media">
      <formula>NOT(ISERROR(SEARCH("Media",T34)))</formula>
    </cfRule>
    <cfRule type="containsText" dxfId="579" priority="379" operator="containsText" text="Muy Baja">
      <formula>NOT(ISERROR(SEARCH("Muy Baja",T34)))</formula>
    </cfRule>
    <cfRule type="containsText" dxfId="578" priority="380" operator="containsText" text="Baja">
      <formula>NOT(ISERROR(SEARCH("Baja",T34)))</formula>
    </cfRule>
    <cfRule type="containsText" dxfId="577" priority="381" operator="containsText" text="Muy Baja">
      <formula>NOT(ISERROR(SEARCH("Muy Baja",T34)))</formula>
    </cfRule>
    <cfRule type="containsText" dxfId="576" priority="382" operator="containsText" text="Muy Baja">
      <formula>NOT(ISERROR(SEARCH("Muy Baja",T34)))</formula>
    </cfRule>
    <cfRule type="containsText" dxfId="575" priority="383" operator="containsText" text="Muy Baja">
      <formula>NOT(ISERROR(SEARCH("Muy Baja",T34)))</formula>
    </cfRule>
    <cfRule type="containsText" dxfId="574" priority="384" operator="containsText" text="Muy Baja'Tabla probabilidad'!">
      <formula>NOT(ISERROR(SEARCH("Muy Baja'Tabla probabilidad'!",T34)))</formula>
    </cfRule>
    <cfRule type="containsText" dxfId="573" priority="385" operator="containsText" text="Muy bajo">
      <formula>NOT(ISERROR(SEARCH("Muy bajo",T34)))</formula>
    </cfRule>
    <cfRule type="containsText" dxfId="572" priority="386" operator="containsText" text="Alta">
      <formula>NOT(ISERROR(SEARCH("Alta",T34)))</formula>
    </cfRule>
    <cfRule type="containsText" dxfId="571" priority="387" operator="containsText" text="Media">
      <formula>NOT(ISERROR(SEARCH("Media",T34)))</formula>
    </cfRule>
    <cfRule type="containsText" dxfId="570" priority="388" operator="containsText" text="Baja">
      <formula>NOT(ISERROR(SEARCH("Baja",T34)))</formula>
    </cfRule>
    <cfRule type="containsText" dxfId="569" priority="389" operator="containsText" text="Muy baja">
      <formula>NOT(ISERROR(SEARCH("Muy baja",T34)))</formula>
    </cfRule>
    <cfRule type="cellIs" dxfId="568" priority="392" operator="between">
      <formula>1</formula>
      <formula>2</formula>
    </cfRule>
    <cfRule type="cellIs" dxfId="567" priority="393" operator="between">
      <formula>0</formula>
      <formula>2</formula>
    </cfRule>
  </conditionalFormatting>
  <conditionalFormatting sqref="T44">
    <cfRule type="containsText" dxfId="566" priority="272" operator="containsText" text="Muy Baja">
      <formula>NOT(ISERROR(SEARCH("Muy Baja",T44)))</formula>
    </cfRule>
    <cfRule type="containsText" dxfId="565" priority="273" operator="containsText" text="Baja">
      <formula>NOT(ISERROR(SEARCH("Baja",T44)))</formula>
    </cfRule>
    <cfRule type="containsText" dxfId="564" priority="274" operator="containsText" text="Muy Alta">
      <formula>NOT(ISERROR(SEARCH("Muy Alta",T44)))</formula>
    </cfRule>
    <cfRule type="containsText" dxfId="563" priority="276" operator="containsText" text="Alta">
      <formula>NOT(ISERROR(SEARCH("Alta",T44)))</formula>
    </cfRule>
    <cfRule type="containsText" dxfId="562" priority="277" operator="containsText" text="Media">
      <formula>NOT(ISERROR(SEARCH("Media",T44)))</formula>
    </cfRule>
    <cfRule type="containsText" dxfId="561" priority="278" operator="containsText" text="Media">
      <formula>NOT(ISERROR(SEARCH("Media",T44)))</formula>
    </cfRule>
    <cfRule type="containsText" dxfId="560" priority="279" operator="containsText" text="Media">
      <formula>NOT(ISERROR(SEARCH("Media",T44)))</formula>
    </cfRule>
    <cfRule type="containsText" dxfId="559" priority="280" operator="containsText" text="Muy Baja">
      <formula>NOT(ISERROR(SEARCH("Muy Baja",T44)))</formula>
    </cfRule>
    <cfRule type="containsText" dxfId="558" priority="281" operator="containsText" text="Baja">
      <formula>NOT(ISERROR(SEARCH("Baja",T44)))</formula>
    </cfRule>
    <cfRule type="containsText" dxfId="557" priority="282" operator="containsText" text="Muy Baja">
      <formula>NOT(ISERROR(SEARCH("Muy Baja",T44)))</formula>
    </cfRule>
    <cfRule type="containsText" dxfId="556" priority="283" operator="containsText" text="Muy Baja">
      <formula>NOT(ISERROR(SEARCH("Muy Baja",T44)))</formula>
    </cfRule>
    <cfRule type="containsText" dxfId="555" priority="284" operator="containsText" text="Muy Baja">
      <formula>NOT(ISERROR(SEARCH("Muy Baja",T44)))</formula>
    </cfRule>
    <cfRule type="containsText" dxfId="554" priority="285" operator="containsText" text="Muy Baja'Tabla probabilidad'!">
      <formula>NOT(ISERROR(SEARCH("Muy Baja'Tabla probabilidad'!",T44)))</formula>
    </cfRule>
    <cfRule type="containsText" dxfId="553" priority="286" operator="containsText" text="Muy bajo">
      <formula>NOT(ISERROR(SEARCH("Muy bajo",T44)))</formula>
    </cfRule>
    <cfRule type="containsText" dxfId="552" priority="287" operator="containsText" text="Alta">
      <formula>NOT(ISERROR(SEARCH("Alta",T44)))</formula>
    </cfRule>
    <cfRule type="containsText" dxfId="551" priority="288" operator="containsText" text="Media">
      <formula>NOT(ISERROR(SEARCH("Media",T44)))</formula>
    </cfRule>
    <cfRule type="containsText" dxfId="550" priority="289" operator="containsText" text="Baja">
      <formula>NOT(ISERROR(SEARCH("Baja",T44)))</formula>
    </cfRule>
    <cfRule type="containsText" dxfId="549" priority="290" operator="containsText" text="Muy baja">
      <formula>NOT(ISERROR(SEARCH("Muy baja",T44)))</formula>
    </cfRule>
    <cfRule type="cellIs" dxfId="548" priority="293" operator="between">
      <formula>1</formula>
      <formula>2</formula>
    </cfRule>
    <cfRule type="cellIs" dxfId="547" priority="294" operator="between">
      <formula>0</formula>
      <formula>2</formula>
    </cfRule>
  </conditionalFormatting>
  <conditionalFormatting sqref="U10 U14">
    <cfRule type="containsText" dxfId="546" priority="463" operator="containsText" text="Catastrófico">
      <formula>NOT(ISERROR(SEARCH("Catastrófico",U10)))</formula>
    </cfRule>
    <cfRule type="containsText" dxfId="545" priority="464" operator="containsText" text="Mayor">
      <formula>NOT(ISERROR(SEARCH("Mayor",U10)))</formula>
    </cfRule>
    <cfRule type="containsText" dxfId="544" priority="465" operator="containsText" text="Alta">
      <formula>NOT(ISERROR(SEARCH("Alta",U10)))</formula>
    </cfRule>
    <cfRule type="containsText" dxfId="543" priority="466" operator="containsText" text="Moderado">
      <formula>NOT(ISERROR(SEARCH("Moderado",U10)))</formula>
    </cfRule>
    <cfRule type="containsText" dxfId="542" priority="467" operator="containsText" text="Menor">
      <formula>NOT(ISERROR(SEARCH("Menor",U10)))</formula>
    </cfRule>
    <cfRule type="containsText" dxfId="541" priority="468" operator="containsText" text="Leve">
      <formula>NOT(ISERROR(SEARCH("Leve",U10)))</formula>
    </cfRule>
  </conditionalFormatting>
  <conditionalFormatting sqref="U24">
    <cfRule type="containsText" dxfId="540" priority="398" operator="containsText" text="Catastrófico">
      <formula>NOT(ISERROR(SEARCH("Catastrófico",U24)))</formula>
    </cfRule>
    <cfRule type="containsText" dxfId="539" priority="399" operator="containsText" text="Mayor">
      <formula>NOT(ISERROR(SEARCH("Mayor",U24)))</formula>
    </cfRule>
    <cfRule type="containsText" dxfId="538" priority="400" operator="containsText" text="Alta">
      <formula>NOT(ISERROR(SEARCH("Alta",U24)))</formula>
    </cfRule>
    <cfRule type="containsText" dxfId="537" priority="401" operator="containsText" text="Moderado">
      <formula>NOT(ISERROR(SEARCH("Moderado",U24)))</formula>
    </cfRule>
    <cfRule type="containsText" dxfId="536" priority="402" operator="containsText" text="Menor">
      <formula>NOT(ISERROR(SEARCH("Menor",U24)))</formula>
    </cfRule>
    <cfRule type="containsText" dxfId="535" priority="403" operator="containsText" text="Leve">
      <formula>NOT(ISERROR(SEARCH("Leve",U24)))</formula>
    </cfRule>
  </conditionalFormatting>
  <conditionalFormatting sqref="U34">
    <cfRule type="containsText" dxfId="534" priority="365" operator="containsText" text="Catastrófico">
      <formula>NOT(ISERROR(SEARCH("Catastrófico",U34)))</formula>
    </cfRule>
    <cfRule type="containsText" dxfId="533" priority="366" operator="containsText" text="Mayor">
      <formula>NOT(ISERROR(SEARCH("Mayor",U34)))</formula>
    </cfRule>
    <cfRule type="containsText" dxfId="532" priority="367" operator="containsText" text="Alta">
      <formula>NOT(ISERROR(SEARCH("Alta",U34)))</formula>
    </cfRule>
    <cfRule type="containsText" dxfId="531" priority="368" operator="containsText" text="Moderado">
      <formula>NOT(ISERROR(SEARCH("Moderado",U34)))</formula>
    </cfRule>
    <cfRule type="containsText" dxfId="530" priority="369" operator="containsText" text="Menor">
      <formula>NOT(ISERROR(SEARCH("Menor",U34)))</formula>
    </cfRule>
    <cfRule type="containsText" dxfId="529" priority="370" operator="containsText" text="Leve">
      <formula>NOT(ISERROR(SEARCH("Leve",U34)))</formula>
    </cfRule>
  </conditionalFormatting>
  <conditionalFormatting sqref="U44">
    <cfRule type="containsText" dxfId="528" priority="266" operator="containsText" text="Catastrófico">
      <formula>NOT(ISERROR(SEARCH("Catastrófico",U44)))</formula>
    </cfRule>
    <cfRule type="containsText" dxfId="527" priority="267" operator="containsText" text="Mayor">
      <formula>NOT(ISERROR(SEARCH("Mayor",U44)))</formula>
    </cfRule>
    <cfRule type="containsText" dxfId="526" priority="268" operator="containsText" text="Alta">
      <formula>NOT(ISERROR(SEARCH("Alta",U44)))</formula>
    </cfRule>
    <cfRule type="containsText" dxfId="525" priority="269" operator="containsText" text="Moderado">
      <formula>NOT(ISERROR(SEARCH("Moderado",U44)))</formula>
    </cfRule>
    <cfRule type="containsText" dxfId="524" priority="270" operator="containsText" text="Menor">
      <formula>NOT(ISERROR(SEARCH("Menor",U44)))</formula>
    </cfRule>
    <cfRule type="containsText" dxfId="523" priority="271" operator="containsText" text="Leve">
      <formula>NOT(ISERROR(SEARCH("Leve",U44)))</formula>
    </cfRule>
  </conditionalFormatting>
  <conditionalFormatting sqref="V10 V14">
    <cfRule type="containsText" dxfId="522" priority="427" operator="containsText" text="Extremo">
      <formula>NOT(ISERROR(SEARCH("Extremo",V10)))</formula>
    </cfRule>
    <cfRule type="containsText" dxfId="521" priority="428" operator="containsText" text="Alto">
      <formula>NOT(ISERROR(SEARCH("Alto",V10)))</formula>
    </cfRule>
    <cfRule type="containsText" dxfId="520" priority="429" operator="containsText" text="Bajo">
      <formula>NOT(ISERROR(SEARCH("Bajo",V10)))</formula>
    </cfRule>
    <cfRule type="containsText" dxfId="519" priority="430" operator="containsText" text="Moderado">
      <formula>NOT(ISERROR(SEARCH("Moderado",V10)))</formula>
    </cfRule>
  </conditionalFormatting>
  <conditionalFormatting sqref="V24">
    <cfRule type="containsText" dxfId="518" priority="394" operator="containsText" text="Extremo">
      <formula>NOT(ISERROR(SEARCH("Extremo",V24)))</formula>
    </cfRule>
    <cfRule type="containsText" dxfId="517" priority="395" operator="containsText" text="Alto">
      <formula>NOT(ISERROR(SEARCH("Alto",V24)))</formula>
    </cfRule>
    <cfRule type="containsText" dxfId="516" priority="396" operator="containsText" text="Bajo">
      <formula>NOT(ISERROR(SEARCH("Bajo",V24)))</formula>
    </cfRule>
    <cfRule type="containsText" dxfId="515" priority="397" operator="containsText" text="Moderado">
      <formula>NOT(ISERROR(SEARCH("Moderado",V24)))</formula>
    </cfRule>
  </conditionalFormatting>
  <conditionalFormatting sqref="V34">
    <cfRule type="containsText" dxfId="514" priority="361" operator="containsText" text="Extremo">
      <formula>NOT(ISERROR(SEARCH("Extremo",V34)))</formula>
    </cfRule>
    <cfRule type="containsText" dxfId="513" priority="362" operator="containsText" text="Alto">
      <formula>NOT(ISERROR(SEARCH("Alto",V34)))</formula>
    </cfRule>
    <cfRule type="containsText" dxfId="512" priority="363" operator="containsText" text="Bajo">
      <formula>NOT(ISERROR(SEARCH("Bajo",V34)))</formula>
    </cfRule>
    <cfRule type="containsText" dxfId="511" priority="364" operator="containsText" text="Moderado">
      <formula>NOT(ISERROR(SEARCH("Moderado",V34)))</formula>
    </cfRule>
  </conditionalFormatting>
  <conditionalFormatting sqref="V44">
    <cfRule type="containsText" dxfId="510" priority="262" operator="containsText" text="Extremo">
      <formula>NOT(ISERROR(SEARCH("Extremo",V44)))</formula>
    </cfRule>
    <cfRule type="containsText" dxfId="509" priority="263" operator="containsText" text="Alto">
      <formula>NOT(ISERROR(SEARCH("Alto",V44)))</formula>
    </cfRule>
    <cfRule type="containsText" dxfId="508" priority="264" operator="containsText" text="Bajo">
      <formula>NOT(ISERROR(SEARCH("Bajo",V44)))</formula>
    </cfRule>
    <cfRule type="containsText" dxfId="507" priority="265" operator="containsText" text="Moderado">
      <formula>NOT(ISERROR(SEARCH("Moderado",V44)))</formula>
    </cfRule>
  </conditionalFormatting>
  <dataValidations count="2">
    <dataValidation allowBlank="1" showInputMessage="1" showErrorMessage="1" prompt="Enunciar cuál es el control" sqref="E17 E19:E22 E27 E29:E32 E24:E25 E34:E42 M44:M46 E47 E49:E52 E44:E45 M10:M16 M24:M26 M34:M36 E14:E15" xr:uid="{00000000-0002-0000-0600-000000000000}"/>
    <dataValidation type="list" allowBlank="1" showInputMessage="1" showErrorMessage="1" sqref="F10:I53 N10:Q53" xr:uid="{00000000-0002-0000-0600-000001000000}">
      <formula1>"SI,NO"</formula1>
    </dataValidation>
  </dataValidations>
  <printOptions horizontalCentered="1"/>
  <pageMargins left="0.70866141732283472" right="0.70866141732283472" top="0.74803149606299213" bottom="0.74803149606299213" header="0.31496062992125984" footer="0.31496062992125984"/>
  <pageSetup scale="31"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488" operator="containsText" id="{877E8953-578D-45F2-A4D3-A91A39387986}">
            <xm:f>NOT(ISERROR(SEARCH('8- Políticas de Administración '!$B$5,T10)))</xm:f>
            <xm:f>'8- Políticas de Administración '!$B$5</xm:f>
            <x14:dxf>
              <font>
                <color rgb="FF006100"/>
              </font>
              <fill>
                <patternFill>
                  <bgColor rgb="FFC6EFCE"/>
                </patternFill>
              </fill>
            </x14:dxf>
          </x14:cfRule>
          <x14:cfRule type="containsText" priority="489" operator="containsText" id="{5790250D-E3CC-4EBD-835F-F5F4C0703B76}">
            <xm:f>NOT(ISERROR(SEARCH('8- Políticas de Administración '!$B$5,T10)))</xm:f>
            <xm:f>'8- Políticas de Administración '!$B$5</xm:f>
            <x14:dxf>
              <font>
                <color rgb="FF9C0006"/>
              </font>
              <fill>
                <patternFill>
                  <bgColor rgb="FFFFC7CE"/>
                </patternFill>
              </fill>
            </x14:dxf>
          </x14:cfRule>
          <xm:sqref>T10 T14</xm:sqref>
        </x14:conditionalFormatting>
        <x14:conditionalFormatting xmlns:xm="http://schemas.microsoft.com/office/excel/2006/main">
          <x14:cfRule type="containsText" priority="423" operator="containsText" id="{1A93245F-2F6E-4286-B0B4-8AEBA7CD6C52}">
            <xm:f>NOT(ISERROR(SEARCH('8- Políticas de Administración '!$B$5,T24)))</xm:f>
            <xm:f>'8- Políticas de Administración '!$B$5</xm:f>
            <x14:dxf>
              <font>
                <color rgb="FF006100"/>
              </font>
              <fill>
                <patternFill>
                  <bgColor rgb="FFC6EFCE"/>
                </patternFill>
              </fill>
            </x14:dxf>
          </x14:cfRule>
          <x14:cfRule type="containsText" priority="424" operator="containsText" id="{4A5CB758-D53F-47C8-9384-058703BDD194}">
            <xm:f>NOT(ISERROR(SEARCH('8- Políticas de Administración '!$B$5,T24)))</xm:f>
            <xm:f>'8- Políticas de Administración '!$B$5</xm:f>
            <x14:dxf>
              <font>
                <color rgb="FF9C0006"/>
              </font>
              <fill>
                <patternFill>
                  <bgColor rgb="FFFFC7CE"/>
                </patternFill>
              </fill>
            </x14:dxf>
          </x14:cfRule>
          <xm:sqref>T24</xm:sqref>
        </x14:conditionalFormatting>
        <x14:conditionalFormatting xmlns:xm="http://schemas.microsoft.com/office/excel/2006/main">
          <x14:cfRule type="containsText" priority="390" operator="containsText" id="{CD96484A-18E8-4528-9A1F-77117FAD32CF}">
            <xm:f>NOT(ISERROR(SEARCH('8- Políticas de Administración '!$B$5,T34)))</xm:f>
            <xm:f>'8- Políticas de Administración '!$B$5</xm:f>
            <x14:dxf>
              <font>
                <color rgb="FF006100"/>
              </font>
              <fill>
                <patternFill>
                  <bgColor rgb="FFC6EFCE"/>
                </patternFill>
              </fill>
            </x14:dxf>
          </x14:cfRule>
          <x14:cfRule type="containsText" priority="391" operator="containsText" id="{085CE6AC-134B-4193-BF0B-397A5239767F}">
            <xm:f>NOT(ISERROR(SEARCH('8- Políticas de Administración '!$B$5,T34)))</xm:f>
            <xm:f>'8- Políticas de Administración '!$B$5</xm:f>
            <x14:dxf>
              <font>
                <color rgb="FF9C0006"/>
              </font>
              <fill>
                <patternFill>
                  <bgColor rgb="FFFFC7CE"/>
                </patternFill>
              </fill>
            </x14:dxf>
          </x14:cfRule>
          <xm:sqref>T34</xm:sqref>
        </x14:conditionalFormatting>
        <x14:conditionalFormatting xmlns:xm="http://schemas.microsoft.com/office/excel/2006/main">
          <x14:cfRule type="containsText" priority="291" operator="containsText" id="{42C1053D-ECDB-4A13-934C-8C818C5E44DD}">
            <xm:f>NOT(ISERROR(SEARCH('8- Políticas de Administración '!$B$5,T44)))</xm:f>
            <xm:f>'8- Políticas de Administración '!$B$5</xm:f>
            <x14:dxf>
              <font>
                <color rgb="FF006100"/>
              </font>
              <fill>
                <patternFill>
                  <bgColor rgb="FFC6EFCE"/>
                </patternFill>
              </fill>
            </x14:dxf>
          </x14:cfRule>
          <x14:cfRule type="containsText" priority="292" operator="containsText" id="{B9FF1D33-4CBF-4F69-91AA-D362998F3C38}">
            <xm:f>NOT(ISERROR(SEARCH('8- Políticas de Administración '!$B$5,T44)))</xm:f>
            <xm:f>'8- Políticas de Administración '!$B$5</xm:f>
            <x14:dxf>
              <font>
                <color rgb="FF9C0006"/>
              </font>
              <fill>
                <patternFill>
                  <bgColor rgb="FFFFC7CE"/>
                </patternFill>
              </fill>
            </x14:dxf>
          </x14:cfRule>
          <xm:sqref>T44</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249977111117893"/>
    <pageSetUpPr fitToPage="1"/>
  </sheetPr>
  <dimension ref="A1:JI59"/>
  <sheetViews>
    <sheetView showGridLines="0" topLeftCell="A9" zoomScale="90" zoomScaleNormal="90" zoomScalePageLayoutView="70" workbookViewId="0">
      <selection activeCell="N10" sqref="N10:N19"/>
    </sheetView>
  </sheetViews>
  <sheetFormatPr defaultColWidth="11.42578125" defaultRowHeight="15"/>
  <cols>
    <col min="1" max="1" width="5.42578125" customWidth="1"/>
    <col min="2" max="2" width="41.85546875" customWidth="1"/>
    <col min="3" max="3" width="48.5703125" customWidth="1"/>
    <col min="4" max="4" width="25.28515625" hidden="1" customWidth="1"/>
    <col min="5" max="5" width="43" hidden="1" customWidth="1"/>
    <col min="6" max="6" width="20.28515625" customWidth="1"/>
    <col min="7" max="7" width="18.5703125" customWidth="1"/>
    <col min="8" max="8" width="22.7109375" customWidth="1"/>
    <col min="9" max="9" width="2.7109375" style="1" customWidth="1"/>
    <col min="10" max="10" width="18.28515625" customWidth="1"/>
    <col min="11" max="11" width="16.7109375" customWidth="1"/>
    <col min="12" max="12" width="21.5703125" style="32" hidden="1" customWidth="1"/>
    <col min="13" max="13" width="16.7109375" customWidth="1"/>
    <col min="14" max="14" width="17.42578125" customWidth="1"/>
    <col min="15" max="15" width="14.42578125" style="9" customWidth="1"/>
    <col min="16" max="16" width="17.42578125" style="9" customWidth="1"/>
    <col min="17" max="17" width="18.7109375" style="9" customWidth="1"/>
    <col min="18" max="269" width="11.42578125" style="9"/>
    <col min="270" max="16384" width="11.42578125" style="14"/>
  </cols>
  <sheetData>
    <row r="1" spans="1:269" s="11" customFormat="1" ht="27.75" customHeight="1">
      <c r="A1" s="240"/>
      <c r="B1" s="241"/>
      <c r="C1" s="489"/>
      <c r="D1" s="489"/>
      <c r="E1" s="489"/>
      <c r="F1" s="489"/>
      <c r="G1" s="489"/>
      <c r="H1" s="489"/>
      <c r="I1" s="489"/>
      <c r="J1" s="489"/>
      <c r="K1" s="489"/>
      <c r="L1" s="489"/>
      <c r="M1" s="489"/>
      <c r="N1" s="489"/>
      <c r="O1" s="489"/>
      <c r="P1" s="489"/>
      <c r="Q1" s="490"/>
      <c r="R1" s="10"/>
      <c r="S1" s="10"/>
      <c r="T1" s="10"/>
      <c r="U1" s="10"/>
      <c r="V1" s="10"/>
      <c r="W1" s="10"/>
      <c r="X1" s="10"/>
      <c r="Y1" s="10"/>
      <c r="Z1" s="10"/>
      <c r="AA1" s="10"/>
      <c r="AB1" s="10"/>
      <c r="AC1" s="10"/>
      <c r="AD1" s="10"/>
      <c r="AE1" s="10"/>
      <c r="AF1" s="10"/>
      <c r="AG1" s="10"/>
      <c r="AH1" s="10"/>
      <c r="AI1" s="10"/>
      <c r="AJ1" s="10"/>
      <c r="AK1" s="10"/>
      <c r="AL1" s="10"/>
      <c r="AM1" s="10"/>
      <c r="AN1" s="10"/>
      <c r="AO1" s="10"/>
      <c r="AP1" s="10"/>
      <c r="AQ1" s="10"/>
      <c r="AR1" s="10"/>
      <c r="AS1" s="10"/>
      <c r="AT1" s="10"/>
      <c r="AU1" s="10"/>
      <c r="AV1" s="10"/>
      <c r="AW1" s="10"/>
      <c r="AX1" s="10"/>
      <c r="AY1" s="10"/>
      <c r="AZ1" s="10"/>
      <c r="BA1" s="10"/>
      <c r="BB1" s="10"/>
      <c r="BC1" s="10"/>
      <c r="BD1" s="10"/>
      <c r="BE1" s="10"/>
      <c r="BF1" s="10"/>
      <c r="BG1" s="10"/>
      <c r="BH1" s="10"/>
      <c r="BI1" s="10"/>
      <c r="BJ1" s="10"/>
      <c r="BK1" s="10"/>
      <c r="BL1" s="10"/>
      <c r="BM1" s="10"/>
      <c r="BN1" s="10"/>
      <c r="BO1" s="10"/>
      <c r="BP1" s="10"/>
      <c r="BQ1" s="10"/>
      <c r="BR1" s="10"/>
      <c r="BS1" s="10"/>
      <c r="BT1" s="10"/>
      <c r="BU1" s="10"/>
      <c r="BV1" s="10"/>
      <c r="BW1" s="10"/>
      <c r="BX1" s="10"/>
      <c r="BY1" s="10"/>
      <c r="BZ1" s="10"/>
      <c r="CA1" s="10"/>
      <c r="CB1" s="10"/>
      <c r="CC1" s="10"/>
      <c r="CD1" s="10"/>
      <c r="CE1" s="10"/>
      <c r="CF1" s="10"/>
      <c r="CG1" s="10"/>
      <c r="CH1" s="10"/>
      <c r="CI1" s="10"/>
      <c r="CJ1" s="10"/>
      <c r="CK1" s="10"/>
      <c r="CL1" s="10"/>
      <c r="CM1" s="10"/>
      <c r="CN1" s="10"/>
      <c r="CO1" s="10"/>
      <c r="CP1" s="10"/>
      <c r="CQ1" s="10"/>
      <c r="CR1" s="10"/>
      <c r="CS1" s="10"/>
      <c r="CT1" s="10"/>
      <c r="CU1" s="10"/>
      <c r="CV1" s="10"/>
      <c r="CW1" s="10"/>
      <c r="CX1" s="10"/>
      <c r="CY1" s="10"/>
      <c r="CZ1" s="10"/>
      <c r="DA1" s="10"/>
      <c r="DB1" s="10"/>
      <c r="DC1" s="10"/>
      <c r="DD1" s="10"/>
      <c r="DE1" s="10"/>
      <c r="DF1" s="10"/>
      <c r="DG1" s="10"/>
      <c r="DH1" s="10"/>
      <c r="DI1" s="10"/>
      <c r="DJ1" s="10"/>
      <c r="DK1" s="10"/>
      <c r="DL1" s="10"/>
      <c r="DM1" s="10"/>
      <c r="DN1" s="10"/>
      <c r="DO1" s="10"/>
      <c r="DP1" s="10"/>
      <c r="DQ1" s="10"/>
      <c r="DR1" s="10"/>
      <c r="DS1" s="10"/>
      <c r="DT1" s="10"/>
      <c r="DU1" s="10"/>
      <c r="DV1" s="10"/>
      <c r="DW1" s="10"/>
      <c r="DX1" s="10"/>
      <c r="DY1" s="10"/>
      <c r="DZ1" s="10"/>
      <c r="EA1" s="10"/>
      <c r="EB1" s="10"/>
      <c r="EC1" s="10"/>
      <c r="ED1" s="10"/>
      <c r="EE1" s="10"/>
      <c r="EF1" s="10"/>
      <c r="EG1" s="10"/>
      <c r="EH1" s="10"/>
      <c r="EI1" s="10"/>
      <c r="EJ1" s="10"/>
      <c r="EK1" s="10"/>
      <c r="EL1" s="10"/>
      <c r="EM1" s="10"/>
      <c r="EN1" s="10"/>
      <c r="EO1" s="10"/>
      <c r="EP1" s="10"/>
      <c r="EQ1" s="10"/>
      <c r="ER1" s="10"/>
      <c r="ES1" s="10"/>
      <c r="ET1" s="10"/>
      <c r="EU1" s="10"/>
      <c r="EV1" s="10"/>
      <c r="EW1" s="10"/>
      <c r="EX1" s="10"/>
      <c r="EY1" s="10"/>
      <c r="EZ1" s="10"/>
      <c r="FA1" s="10"/>
      <c r="FB1" s="10"/>
      <c r="FC1" s="10"/>
      <c r="FD1" s="10"/>
      <c r="FE1" s="10"/>
      <c r="FF1" s="10"/>
      <c r="FG1" s="10"/>
      <c r="FH1" s="10"/>
      <c r="FI1" s="10"/>
      <c r="FJ1" s="10"/>
      <c r="FK1" s="10"/>
      <c r="FL1" s="10"/>
      <c r="FM1" s="10"/>
      <c r="FN1" s="10"/>
      <c r="FO1" s="10"/>
      <c r="FP1" s="10"/>
      <c r="FQ1" s="10"/>
      <c r="FR1" s="10"/>
      <c r="FS1" s="10"/>
      <c r="FT1" s="10"/>
      <c r="FU1" s="10"/>
      <c r="FV1" s="10"/>
      <c r="FW1" s="10"/>
      <c r="FX1" s="10"/>
      <c r="FY1" s="10"/>
      <c r="FZ1" s="10"/>
      <c r="GA1" s="10"/>
      <c r="GB1" s="10"/>
      <c r="GC1" s="10"/>
      <c r="GD1" s="10"/>
      <c r="GE1" s="10"/>
      <c r="GF1" s="10"/>
      <c r="GG1" s="10"/>
      <c r="GH1" s="10"/>
      <c r="GI1" s="10"/>
      <c r="GJ1" s="10"/>
      <c r="GK1" s="10"/>
      <c r="GL1" s="10"/>
      <c r="GM1" s="10"/>
      <c r="GN1" s="10"/>
      <c r="GO1" s="10"/>
      <c r="GP1" s="10"/>
      <c r="GQ1" s="10"/>
      <c r="GR1" s="10"/>
      <c r="GS1" s="10"/>
      <c r="GT1" s="10"/>
      <c r="GU1" s="10"/>
      <c r="GV1" s="10"/>
      <c r="GW1" s="10"/>
      <c r="GX1" s="10"/>
      <c r="GY1" s="10"/>
      <c r="GZ1" s="10"/>
      <c r="HA1" s="10"/>
      <c r="HB1" s="10"/>
      <c r="HC1" s="10"/>
      <c r="HD1" s="10"/>
      <c r="HE1" s="10"/>
      <c r="HF1" s="10"/>
      <c r="HG1" s="10"/>
      <c r="HH1" s="10"/>
      <c r="HI1" s="10"/>
      <c r="HJ1" s="10"/>
      <c r="HK1" s="10"/>
      <c r="HL1" s="10"/>
      <c r="HM1" s="10"/>
      <c r="HN1" s="10"/>
      <c r="HO1" s="10"/>
      <c r="HP1" s="10"/>
      <c r="HQ1" s="10"/>
      <c r="HR1" s="10"/>
      <c r="HS1" s="10"/>
      <c r="HT1" s="10"/>
      <c r="HU1" s="10"/>
      <c r="HV1" s="10"/>
      <c r="HW1" s="10"/>
      <c r="HX1" s="10"/>
      <c r="HY1" s="10"/>
      <c r="HZ1" s="10"/>
      <c r="IA1" s="10"/>
      <c r="IB1" s="10"/>
      <c r="IC1" s="10"/>
      <c r="ID1" s="10"/>
      <c r="IE1" s="10"/>
      <c r="IF1" s="10"/>
      <c r="IG1" s="10"/>
      <c r="IH1" s="10"/>
      <c r="II1" s="10"/>
      <c r="IJ1" s="10"/>
      <c r="IK1" s="10"/>
      <c r="IL1" s="10"/>
      <c r="IM1" s="10"/>
      <c r="IN1" s="10"/>
      <c r="IO1" s="10"/>
      <c r="IP1" s="10"/>
      <c r="IQ1" s="10"/>
      <c r="IR1" s="10"/>
      <c r="IS1" s="10"/>
      <c r="IT1" s="10"/>
      <c r="IU1" s="10"/>
      <c r="IV1" s="10"/>
      <c r="IW1" s="10"/>
      <c r="IX1" s="10"/>
      <c r="IY1" s="10"/>
      <c r="IZ1" s="10"/>
      <c r="JA1" s="10"/>
      <c r="JB1" s="10"/>
      <c r="JC1" s="10"/>
      <c r="JD1" s="10"/>
      <c r="JE1" s="10"/>
      <c r="JF1" s="10"/>
      <c r="JG1" s="10"/>
      <c r="JH1" s="10"/>
      <c r="JI1" s="10"/>
    </row>
    <row r="2" spans="1:269" s="11" customFormat="1" ht="27" customHeight="1">
      <c r="A2" s="242"/>
      <c r="B2" s="243"/>
      <c r="C2" s="491"/>
      <c r="D2" s="491"/>
      <c r="E2" s="491"/>
      <c r="F2" s="491"/>
      <c r="G2" s="491"/>
      <c r="H2" s="491"/>
      <c r="I2" s="491"/>
      <c r="J2" s="491"/>
      <c r="K2" s="491"/>
      <c r="L2" s="491"/>
      <c r="M2" s="491"/>
      <c r="N2" s="491"/>
      <c r="O2" s="491"/>
      <c r="P2" s="491"/>
      <c r="Q2" s="492"/>
      <c r="R2" s="10"/>
      <c r="S2" s="10"/>
      <c r="T2" s="10"/>
      <c r="U2" s="10"/>
      <c r="V2" s="10"/>
      <c r="W2" s="10"/>
      <c r="X2" s="10"/>
      <c r="Y2" s="10"/>
      <c r="Z2" s="10"/>
      <c r="AA2" s="10"/>
      <c r="AB2" s="10"/>
      <c r="AC2" s="10"/>
      <c r="AD2" s="10"/>
      <c r="AE2" s="10"/>
      <c r="AF2" s="10"/>
      <c r="AG2" s="10"/>
      <c r="AH2" s="10"/>
      <c r="AI2" s="10"/>
      <c r="AJ2" s="10"/>
      <c r="AK2" s="10"/>
      <c r="AL2" s="10"/>
      <c r="AM2" s="10"/>
      <c r="AN2" s="10"/>
      <c r="AO2" s="10"/>
      <c r="AP2" s="10"/>
      <c r="AQ2" s="10"/>
      <c r="AR2" s="10"/>
      <c r="AS2" s="10"/>
      <c r="AT2" s="10"/>
      <c r="AU2" s="10"/>
      <c r="AV2" s="10"/>
      <c r="AW2" s="10"/>
      <c r="AX2" s="10"/>
      <c r="AY2" s="10"/>
      <c r="AZ2" s="10"/>
      <c r="BA2" s="10"/>
      <c r="BB2" s="10"/>
      <c r="BC2" s="10"/>
      <c r="BD2" s="10"/>
      <c r="BE2" s="10"/>
      <c r="BF2" s="10"/>
      <c r="BG2" s="10"/>
      <c r="BH2" s="10"/>
      <c r="BI2" s="10"/>
      <c r="BJ2" s="10"/>
      <c r="BK2" s="10"/>
      <c r="BL2" s="10"/>
      <c r="BM2" s="10"/>
      <c r="BN2" s="10"/>
      <c r="BO2" s="10"/>
      <c r="BP2" s="10"/>
      <c r="BQ2" s="10"/>
      <c r="BR2" s="10"/>
      <c r="BS2" s="10"/>
      <c r="BT2" s="10"/>
      <c r="BU2" s="10"/>
      <c r="BV2" s="10"/>
      <c r="BW2" s="10"/>
      <c r="BX2" s="10"/>
      <c r="BY2" s="10"/>
      <c r="BZ2" s="10"/>
      <c r="CA2" s="10"/>
      <c r="CB2" s="10"/>
      <c r="CC2" s="10"/>
      <c r="CD2" s="10"/>
      <c r="CE2" s="10"/>
      <c r="CF2" s="10"/>
      <c r="CG2" s="10"/>
      <c r="CH2" s="10"/>
      <c r="CI2" s="10"/>
      <c r="CJ2" s="10"/>
      <c r="CK2" s="10"/>
      <c r="CL2" s="10"/>
      <c r="CM2" s="10"/>
      <c r="CN2" s="10"/>
      <c r="CO2" s="10"/>
      <c r="CP2" s="10"/>
      <c r="CQ2" s="10"/>
      <c r="CR2" s="10"/>
      <c r="CS2" s="10"/>
      <c r="CT2" s="10"/>
      <c r="CU2" s="10"/>
      <c r="CV2" s="10"/>
      <c r="CW2" s="10"/>
      <c r="CX2" s="10"/>
      <c r="CY2" s="10"/>
      <c r="CZ2" s="10"/>
      <c r="DA2" s="10"/>
      <c r="DB2" s="10"/>
      <c r="DC2" s="10"/>
      <c r="DD2" s="10"/>
      <c r="DE2" s="10"/>
      <c r="DF2" s="10"/>
      <c r="DG2" s="10"/>
      <c r="DH2" s="10"/>
      <c r="DI2" s="10"/>
      <c r="DJ2" s="10"/>
      <c r="DK2" s="10"/>
      <c r="DL2" s="10"/>
      <c r="DM2" s="10"/>
      <c r="DN2" s="10"/>
      <c r="DO2" s="10"/>
      <c r="DP2" s="10"/>
      <c r="DQ2" s="10"/>
      <c r="DR2" s="10"/>
      <c r="DS2" s="10"/>
      <c r="DT2" s="10"/>
      <c r="DU2" s="10"/>
      <c r="DV2" s="10"/>
      <c r="DW2" s="10"/>
      <c r="DX2" s="10"/>
      <c r="DY2" s="10"/>
      <c r="DZ2" s="10"/>
      <c r="EA2" s="10"/>
      <c r="EB2" s="10"/>
      <c r="EC2" s="10"/>
      <c r="ED2" s="10"/>
      <c r="EE2" s="10"/>
      <c r="EF2" s="10"/>
      <c r="EG2" s="10"/>
      <c r="EH2" s="10"/>
      <c r="EI2" s="10"/>
      <c r="EJ2" s="10"/>
      <c r="EK2" s="10"/>
      <c r="EL2" s="10"/>
      <c r="EM2" s="10"/>
      <c r="EN2" s="10"/>
      <c r="EO2" s="10"/>
      <c r="EP2" s="10"/>
      <c r="EQ2" s="10"/>
      <c r="ER2" s="10"/>
      <c r="ES2" s="10"/>
      <c r="ET2" s="10"/>
      <c r="EU2" s="10"/>
      <c r="EV2" s="10"/>
      <c r="EW2" s="10"/>
      <c r="EX2" s="10"/>
      <c r="EY2" s="10"/>
      <c r="EZ2" s="10"/>
      <c r="FA2" s="10"/>
      <c r="FB2" s="10"/>
      <c r="FC2" s="10"/>
      <c r="FD2" s="10"/>
      <c r="FE2" s="10"/>
      <c r="FF2" s="10"/>
      <c r="FG2" s="10"/>
      <c r="FH2" s="10"/>
      <c r="FI2" s="10"/>
      <c r="FJ2" s="10"/>
      <c r="FK2" s="10"/>
      <c r="FL2" s="10"/>
      <c r="FM2" s="10"/>
      <c r="FN2" s="10"/>
      <c r="FO2" s="10"/>
      <c r="FP2" s="10"/>
      <c r="FQ2" s="10"/>
      <c r="FR2" s="10"/>
      <c r="FS2" s="10"/>
      <c r="FT2" s="10"/>
      <c r="FU2" s="10"/>
      <c r="FV2" s="10"/>
      <c r="FW2" s="10"/>
      <c r="FX2" s="10"/>
      <c r="FY2" s="10"/>
      <c r="FZ2" s="10"/>
      <c r="GA2" s="10"/>
      <c r="GB2" s="10"/>
      <c r="GC2" s="10"/>
      <c r="GD2" s="10"/>
      <c r="GE2" s="10"/>
      <c r="GF2" s="10"/>
      <c r="GG2" s="10"/>
      <c r="GH2" s="10"/>
      <c r="GI2" s="10"/>
      <c r="GJ2" s="10"/>
      <c r="GK2" s="10"/>
      <c r="GL2" s="10"/>
      <c r="GM2" s="10"/>
      <c r="GN2" s="10"/>
      <c r="GO2" s="10"/>
      <c r="GP2" s="10"/>
      <c r="GQ2" s="10"/>
      <c r="GR2" s="10"/>
      <c r="GS2" s="10"/>
      <c r="GT2" s="10"/>
      <c r="GU2" s="10"/>
      <c r="GV2" s="10"/>
      <c r="GW2" s="10"/>
      <c r="GX2" s="10"/>
      <c r="GY2" s="10"/>
      <c r="GZ2" s="10"/>
      <c r="HA2" s="10"/>
      <c r="HB2" s="10"/>
      <c r="HC2" s="10"/>
      <c r="HD2" s="10"/>
      <c r="HE2" s="10"/>
      <c r="HF2" s="10"/>
      <c r="HG2" s="10"/>
      <c r="HH2" s="10"/>
      <c r="HI2" s="10"/>
      <c r="HJ2" s="10"/>
      <c r="HK2" s="10"/>
      <c r="HL2" s="10"/>
      <c r="HM2" s="10"/>
      <c r="HN2" s="10"/>
      <c r="HO2" s="10"/>
      <c r="HP2" s="10"/>
      <c r="HQ2" s="10"/>
      <c r="HR2" s="10"/>
      <c r="HS2" s="10"/>
      <c r="HT2" s="10"/>
      <c r="HU2" s="10"/>
      <c r="HV2" s="10"/>
      <c r="HW2" s="10"/>
      <c r="HX2" s="10"/>
      <c r="HY2" s="10"/>
      <c r="HZ2" s="10"/>
      <c r="IA2" s="10"/>
      <c r="IB2" s="10"/>
      <c r="IC2" s="10"/>
      <c r="ID2" s="10"/>
      <c r="IE2" s="10"/>
      <c r="IF2" s="10"/>
      <c r="IG2" s="10"/>
      <c r="IH2" s="10"/>
      <c r="II2" s="10"/>
      <c r="IJ2" s="10"/>
      <c r="IK2" s="10"/>
      <c r="IL2" s="10"/>
      <c r="IM2" s="10"/>
      <c r="IN2" s="10"/>
      <c r="IO2" s="10"/>
      <c r="IP2" s="10"/>
      <c r="IQ2" s="10"/>
      <c r="IR2" s="10"/>
      <c r="IS2" s="10"/>
      <c r="IT2" s="10"/>
      <c r="IU2" s="10"/>
      <c r="IV2" s="10"/>
      <c r="IW2" s="10"/>
      <c r="IX2" s="10"/>
      <c r="IY2" s="10"/>
      <c r="IZ2" s="10"/>
      <c r="JA2" s="10"/>
      <c r="JB2" s="10"/>
      <c r="JC2" s="10"/>
      <c r="JD2" s="10"/>
      <c r="JE2" s="10"/>
      <c r="JF2" s="10"/>
      <c r="JG2" s="10"/>
      <c r="JH2" s="10"/>
      <c r="JI2" s="10"/>
    </row>
    <row r="3" spans="1:269" s="11" customFormat="1" ht="27" customHeight="1">
      <c r="A3" s="244"/>
      <c r="B3" s="245"/>
      <c r="C3" s="493"/>
      <c r="D3" s="493"/>
      <c r="E3" s="493"/>
      <c r="F3" s="493"/>
      <c r="G3" s="493"/>
      <c r="H3" s="493"/>
      <c r="I3" s="493"/>
      <c r="J3" s="493"/>
      <c r="K3" s="493"/>
      <c r="L3" s="493"/>
      <c r="M3" s="493"/>
      <c r="N3" s="493"/>
      <c r="O3" s="493"/>
      <c r="P3" s="493"/>
      <c r="Q3" s="494"/>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0"/>
      <c r="AS3" s="10"/>
      <c r="AT3" s="10"/>
      <c r="AU3" s="10"/>
      <c r="AV3" s="10"/>
      <c r="AW3" s="10"/>
      <c r="AX3" s="10"/>
      <c r="AY3" s="10"/>
      <c r="AZ3" s="10"/>
      <c r="BA3" s="10"/>
      <c r="BB3" s="10"/>
      <c r="BC3" s="10"/>
      <c r="BD3" s="10"/>
      <c r="BE3" s="10"/>
      <c r="BF3" s="10"/>
      <c r="BG3" s="10"/>
      <c r="BH3" s="10"/>
      <c r="BI3" s="10"/>
      <c r="BJ3" s="10"/>
      <c r="BK3" s="10"/>
      <c r="BL3" s="10"/>
      <c r="BM3" s="10"/>
      <c r="BN3" s="10"/>
      <c r="BO3" s="10"/>
      <c r="BP3" s="10"/>
      <c r="BQ3" s="10"/>
      <c r="BR3" s="10"/>
      <c r="BS3" s="10"/>
      <c r="BT3" s="10"/>
      <c r="BU3" s="10"/>
      <c r="BV3" s="10"/>
      <c r="BW3" s="10"/>
      <c r="BX3" s="10"/>
      <c r="BY3" s="10"/>
      <c r="BZ3" s="10"/>
      <c r="CA3" s="10"/>
      <c r="CB3" s="10"/>
      <c r="CC3" s="10"/>
      <c r="CD3" s="10"/>
      <c r="CE3" s="10"/>
      <c r="CF3" s="10"/>
      <c r="CG3" s="10"/>
      <c r="CH3" s="10"/>
      <c r="CI3" s="10"/>
      <c r="CJ3" s="10"/>
      <c r="CK3" s="10"/>
      <c r="CL3" s="10"/>
      <c r="CM3" s="10"/>
      <c r="CN3" s="10"/>
      <c r="CO3" s="10"/>
      <c r="CP3" s="10"/>
      <c r="CQ3" s="10"/>
      <c r="CR3" s="10"/>
      <c r="CS3" s="10"/>
      <c r="CT3" s="10"/>
      <c r="CU3" s="10"/>
      <c r="CV3" s="10"/>
      <c r="CW3" s="10"/>
      <c r="CX3" s="10"/>
      <c r="CY3" s="10"/>
      <c r="CZ3" s="10"/>
      <c r="DA3" s="10"/>
      <c r="DB3" s="10"/>
      <c r="DC3" s="10"/>
      <c r="DD3" s="10"/>
      <c r="DE3" s="10"/>
      <c r="DF3" s="10"/>
      <c r="DG3" s="10"/>
      <c r="DH3" s="10"/>
      <c r="DI3" s="10"/>
      <c r="DJ3" s="10"/>
      <c r="DK3" s="10"/>
      <c r="DL3" s="10"/>
      <c r="DM3" s="10"/>
      <c r="DN3" s="10"/>
      <c r="DO3" s="10"/>
      <c r="DP3" s="10"/>
      <c r="DQ3" s="10"/>
      <c r="DR3" s="10"/>
      <c r="DS3" s="10"/>
      <c r="DT3" s="10"/>
      <c r="DU3" s="10"/>
      <c r="DV3" s="10"/>
      <c r="DW3" s="10"/>
      <c r="DX3" s="10"/>
      <c r="DY3" s="10"/>
      <c r="DZ3" s="10"/>
      <c r="EA3" s="10"/>
      <c r="EB3" s="10"/>
      <c r="EC3" s="10"/>
      <c r="ED3" s="10"/>
      <c r="EE3" s="10"/>
      <c r="EF3" s="10"/>
      <c r="EG3" s="10"/>
      <c r="EH3" s="10"/>
      <c r="EI3" s="10"/>
      <c r="EJ3" s="10"/>
      <c r="EK3" s="10"/>
      <c r="EL3" s="10"/>
      <c r="EM3" s="10"/>
      <c r="EN3" s="10"/>
      <c r="EO3" s="10"/>
      <c r="EP3" s="10"/>
      <c r="EQ3" s="10"/>
      <c r="ER3" s="10"/>
      <c r="ES3" s="10"/>
      <c r="ET3" s="10"/>
      <c r="EU3" s="10"/>
      <c r="EV3" s="10"/>
      <c r="EW3" s="10"/>
      <c r="EX3" s="10"/>
      <c r="EY3" s="10"/>
      <c r="EZ3" s="10"/>
      <c r="FA3" s="10"/>
      <c r="FB3" s="10"/>
      <c r="FC3" s="10"/>
      <c r="FD3" s="10"/>
      <c r="FE3" s="10"/>
      <c r="FF3" s="10"/>
      <c r="FG3" s="10"/>
      <c r="FH3" s="10"/>
      <c r="FI3" s="10"/>
      <c r="FJ3" s="10"/>
      <c r="FK3" s="10"/>
      <c r="FL3" s="10"/>
      <c r="FM3" s="10"/>
      <c r="FN3" s="10"/>
      <c r="FO3" s="10"/>
      <c r="FP3" s="10"/>
      <c r="FQ3" s="10"/>
      <c r="FR3" s="10"/>
      <c r="FS3" s="10"/>
      <c r="FT3" s="10"/>
      <c r="FU3" s="10"/>
      <c r="FV3" s="10"/>
      <c r="FW3" s="10"/>
      <c r="FX3" s="10"/>
      <c r="FY3" s="10"/>
      <c r="FZ3" s="10"/>
      <c r="GA3" s="10"/>
      <c r="GB3" s="10"/>
      <c r="GC3" s="10"/>
      <c r="GD3" s="10"/>
      <c r="GE3" s="10"/>
      <c r="GF3" s="10"/>
      <c r="GG3" s="10"/>
      <c r="GH3" s="10"/>
      <c r="GI3" s="10"/>
      <c r="GJ3" s="10"/>
      <c r="GK3" s="10"/>
      <c r="GL3" s="10"/>
      <c r="GM3" s="10"/>
      <c r="GN3" s="10"/>
      <c r="GO3" s="10"/>
      <c r="GP3" s="10"/>
      <c r="GQ3" s="10"/>
      <c r="GR3" s="10"/>
      <c r="GS3" s="10"/>
      <c r="GT3" s="10"/>
      <c r="GU3" s="10"/>
      <c r="GV3" s="10"/>
      <c r="GW3" s="10"/>
      <c r="GX3" s="10"/>
      <c r="GY3" s="10"/>
      <c r="GZ3" s="10"/>
      <c r="HA3" s="10"/>
      <c r="HB3" s="10"/>
      <c r="HC3" s="10"/>
      <c r="HD3" s="10"/>
      <c r="HE3" s="10"/>
      <c r="HF3" s="10"/>
      <c r="HG3" s="10"/>
      <c r="HH3" s="10"/>
      <c r="HI3" s="10"/>
      <c r="HJ3" s="10"/>
      <c r="HK3" s="10"/>
      <c r="HL3" s="10"/>
      <c r="HM3" s="10"/>
      <c r="HN3" s="10"/>
      <c r="HO3" s="10"/>
      <c r="HP3" s="10"/>
      <c r="HQ3" s="10"/>
      <c r="HR3" s="10"/>
      <c r="HS3" s="10"/>
      <c r="HT3" s="10"/>
      <c r="HU3" s="10"/>
      <c r="HV3" s="10"/>
      <c r="HW3" s="10"/>
      <c r="HX3" s="10"/>
      <c r="HY3" s="10"/>
      <c r="HZ3" s="10"/>
      <c r="IA3" s="10"/>
      <c r="IB3" s="10"/>
      <c r="IC3" s="10"/>
      <c r="ID3" s="10"/>
      <c r="IE3" s="10"/>
      <c r="IF3" s="10"/>
      <c r="IG3" s="10"/>
      <c r="IH3" s="10"/>
      <c r="II3" s="10"/>
      <c r="IJ3" s="10"/>
      <c r="IK3" s="10"/>
      <c r="IL3" s="10"/>
      <c r="IM3" s="10"/>
      <c r="IN3" s="10"/>
      <c r="IO3" s="10"/>
      <c r="IP3" s="10"/>
      <c r="IQ3" s="10"/>
      <c r="IR3" s="10"/>
      <c r="IS3" s="10"/>
      <c r="IT3" s="10"/>
      <c r="IU3" s="10"/>
      <c r="IV3" s="10"/>
      <c r="IW3" s="10"/>
      <c r="IX3" s="10"/>
      <c r="IY3" s="10"/>
      <c r="IZ3" s="10"/>
      <c r="JA3" s="10"/>
      <c r="JB3" s="10"/>
      <c r="JC3" s="10"/>
      <c r="JD3" s="10"/>
      <c r="JE3" s="10"/>
      <c r="JF3" s="10"/>
      <c r="JG3" s="10"/>
      <c r="JH3" s="10"/>
      <c r="JI3" s="10"/>
    </row>
    <row r="4" spans="1:269" s="11" customFormat="1" ht="23.25" customHeight="1">
      <c r="A4" s="404" t="s">
        <v>286</v>
      </c>
      <c r="B4" s="404"/>
      <c r="C4" s="495" t="s">
        <v>5</v>
      </c>
      <c r="D4" s="495"/>
      <c r="E4" s="495"/>
      <c r="F4" s="495"/>
      <c r="G4" s="495"/>
      <c r="H4" s="495"/>
      <c r="I4" s="495"/>
      <c r="J4" s="495"/>
      <c r="K4" s="495"/>
      <c r="L4" s="495"/>
      <c r="M4" s="495"/>
      <c r="N4" s="495"/>
      <c r="O4" s="495"/>
      <c r="P4" s="495"/>
      <c r="Q4" s="495"/>
      <c r="R4" s="10"/>
      <c r="S4" s="10"/>
      <c r="T4" s="10"/>
      <c r="U4" s="10"/>
      <c r="V4" s="10"/>
      <c r="W4" s="10"/>
      <c r="X4" s="10"/>
      <c r="Y4" s="10"/>
      <c r="Z4" s="10"/>
      <c r="AA4" s="10"/>
      <c r="AB4" s="10"/>
      <c r="AC4" s="10"/>
      <c r="AD4" s="10"/>
      <c r="AE4" s="10"/>
      <c r="AF4" s="10"/>
      <c r="AG4" s="10"/>
      <c r="AH4" s="10"/>
      <c r="AI4" s="10"/>
      <c r="AJ4" s="10"/>
      <c r="AK4" s="10"/>
      <c r="AL4" s="10"/>
      <c r="AM4" s="10"/>
      <c r="AN4" s="10"/>
      <c r="AO4" s="10"/>
      <c r="AP4" s="10"/>
      <c r="AQ4" s="10"/>
      <c r="AR4" s="10"/>
      <c r="AS4" s="10"/>
      <c r="AT4" s="10"/>
      <c r="AU4" s="10"/>
      <c r="AV4" s="10"/>
      <c r="AW4" s="10"/>
      <c r="AX4" s="10"/>
      <c r="AY4" s="10"/>
      <c r="AZ4" s="10"/>
      <c r="BA4" s="10"/>
      <c r="BB4" s="10"/>
      <c r="BC4" s="10"/>
      <c r="BD4" s="10"/>
      <c r="BE4" s="10"/>
      <c r="BF4" s="10"/>
      <c r="BG4" s="10"/>
      <c r="BH4" s="10"/>
      <c r="BI4" s="10"/>
      <c r="BJ4" s="10"/>
      <c r="BK4" s="10"/>
      <c r="BL4" s="10"/>
      <c r="BM4" s="10"/>
      <c r="BN4" s="10"/>
      <c r="BO4" s="10"/>
      <c r="BP4" s="10"/>
      <c r="BQ4" s="10"/>
      <c r="BR4" s="10"/>
      <c r="BS4" s="10"/>
      <c r="BT4" s="10"/>
      <c r="BU4" s="10"/>
      <c r="BV4" s="10"/>
      <c r="BW4" s="10"/>
      <c r="BX4" s="10"/>
      <c r="BY4" s="10"/>
      <c r="BZ4" s="10"/>
      <c r="CA4" s="10"/>
      <c r="CB4" s="10"/>
      <c r="CC4" s="10"/>
      <c r="CD4" s="10"/>
      <c r="CE4" s="10"/>
      <c r="CF4" s="10"/>
      <c r="CG4" s="10"/>
      <c r="CH4" s="10"/>
      <c r="CI4" s="10"/>
      <c r="CJ4" s="10"/>
      <c r="CK4" s="10"/>
      <c r="CL4" s="10"/>
      <c r="CM4" s="10"/>
      <c r="CN4" s="10"/>
      <c r="CO4" s="10"/>
      <c r="CP4" s="10"/>
      <c r="CQ4" s="10"/>
      <c r="CR4" s="10"/>
      <c r="CS4" s="10"/>
      <c r="CT4" s="10"/>
      <c r="CU4" s="10"/>
      <c r="CV4" s="10"/>
      <c r="CW4" s="10"/>
      <c r="CX4" s="10"/>
      <c r="CY4" s="10"/>
      <c r="CZ4" s="10"/>
      <c r="DA4" s="10"/>
      <c r="DB4" s="10"/>
      <c r="DC4" s="10"/>
      <c r="DD4" s="10"/>
      <c r="DE4" s="10"/>
      <c r="DF4" s="10"/>
      <c r="DG4" s="10"/>
      <c r="DH4" s="10"/>
      <c r="DI4" s="10"/>
      <c r="DJ4" s="10"/>
      <c r="DK4" s="10"/>
      <c r="DL4" s="10"/>
      <c r="DM4" s="10"/>
      <c r="DN4" s="10"/>
      <c r="DO4" s="10"/>
      <c r="DP4" s="10"/>
      <c r="DQ4" s="10"/>
      <c r="DR4" s="10"/>
      <c r="DS4" s="10"/>
      <c r="DT4" s="10"/>
      <c r="DU4" s="10"/>
      <c r="DV4" s="10"/>
      <c r="DW4" s="10"/>
      <c r="DX4" s="10"/>
      <c r="DY4" s="10"/>
      <c r="DZ4" s="10"/>
      <c r="EA4" s="10"/>
      <c r="EB4" s="10"/>
      <c r="EC4" s="10"/>
      <c r="ED4" s="10"/>
      <c r="EE4" s="10"/>
      <c r="EF4" s="10"/>
      <c r="EG4" s="10"/>
      <c r="EH4" s="10"/>
      <c r="EI4" s="10"/>
      <c r="EJ4" s="10"/>
      <c r="EK4" s="10"/>
      <c r="EL4" s="10"/>
      <c r="EM4" s="10"/>
      <c r="EN4" s="10"/>
      <c r="EO4" s="10"/>
      <c r="EP4" s="10"/>
      <c r="EQ4" s="10"/>
      <c r="ER4" s="10"/>
      <c r="ES4" s="10"/>
      <c r="ET4" s="10"/>
      <c r="EU4" s="10"/>
      <c r="EV4" s="10"/>
      <c r="EW4" s="10"/>
      <c r="EX4" s="10"/>
      <c r="EY4" s="10"/>
      <c r="EZ4" s="10"/>
      <c r="FA4" s="10"/>
      <c r="FB4" s="10"/>
      <c r="FC4" s="10"/>
      <c r="FD4" s="10"/>
      <c r="FE4" s="10"/>
      <c r="FF4" s="10"/>
      <c r="FG4" s="10"/>
      <c r="FH4" s="10"/>
      <c r="FI4" s="10"/>
      <c r="FJ4" s="10"/>
      <c r="FK4" s="10"/>
      <c r="FL4" s="10"/>
      <c r="FM4" s="10"/>
      <c r="FN4" s="10"/>
      <c r="FO4" s="10"/>
      <c r="FP4" s="10"/>
      <c r="FQ4" s="10"/>
      <c r="FR4" s="10"/>
      <c r="FS4" s="10"/>
      <c r="FT4" s="10"/>
      <c r="FU4" s="10"/>
      <c r="FV4" s="10"/>
      <c r="FW4" s="10"/>
      <c r="FX4" s="10"/>
      <c r="FY4" s="10"/>
      <c r="FZ4" s="10"/>
      <c r="GA4" s="10"/>
      <c r="GB4" s="10"/>
      <c r="GC4" s="10"/>
      <c r="GD4" s="10"/>
      <c r="GE4" s="10"/>
      <c r="GF4" s="10"/>
      <c r="GG4" s="10"/>
      <c r="GH4" s="10"/>
      <c r="GI4" s="10"/>
      <c r="GJ4" s="10"/>
      <c r="GK4" s="10"/>
      <c r="GL4" s="10"/>
      <c r="GM4" s="10"/>
      <c r="GN4" s="10"/>
      <c r="GO4" s="10"/>
      <c r="GP4" s="10"/>
      <c r="GQ4" s="10"/>
      <c r="GR4" s="10"/>
      <c r="GS4" s="10"/>
      <c r="GT4" s="10"/>
      <c r="GU4" s="10"/>
      <c r="GV4" s="10"/>
      <c r="GW4" s="10"/>
      <c r="GX4" s="10"/>
      <c r="GY4" s="10"/>
      <c r="GZ4" s="10"/>
      <c r="HA4" s="10"/>
      <c r="HB4" s="10"/>
      <c r="HC4" s="10"/>
      <c r="HD4" s="10"/>
      <c r="HE4" s="10"/>
      <c r="HF4" s="10"/>
      <c r="HG4" s="10"/>
      <c r="HH4" s="10"/>
      <c r="HI4" s="10"/>
      <c r="HJ4" s="10"/>
      <c r="HK4" s="10"/>
      <c r="HL4" s="10"/>
      <c r="HM4" s="10"/>
      <c r="HN4" s="10"/>
      <c r="HO4" s="10"/>
      <c r="HP4" s="10"/>
      <c r="HQ4" s="10"/>
      <c r="HR4" s="10"/>
      <c r="HS4" s="10"/>
      <c r="HT4" s="10"/>
      <c r="HU4" s="10"/>
      <c r="HV4" s="10"/>
      <c r="HW4" s="10"/>
      <c r="HX4" s="10"/>
      <c r="HY4" s="10"/>
      <c r="HZ4" s="10"/>
      <c r="IA4" s="10"/>
      <c r="IB4" s="10"/>
      <c r="IC4" s="10"/>
      <c r="ID4" s="10"/>
      <c r="IE4" s="10"/>
      <c r="IF4" s="10"/>
      <c r="IG4" s="10"/>
      <c r="IH4" s="10"/>
      <c r="II4" s="10"/>
      <c r="IJ4" s="10"/>
      <c r="IK4" s="10"/>
      <c r="IL4" s="10"/>
      <c r="IM4" s="10"/>
      <c r="IN4" s="10"/>
      <c r="IO4" s="10"/>
      <c r="IP4" s="10"/>
      <c r="IQ4" s="10"/>
      <c r="IR4" s="10"/>
      <c r="IS4" s="10"/>
      <c r="IT4" s="10"/>
      <c r="IU4" s="10"/>
      <c r="IV4" s="10"/>
      <c r="IW4" s="10"/>
      <c r="IX4" s="10"/>
      <c r="IY4" s="10"/>
      <c r="IZ4" s="10"/>
      <c r="JA4" s="10"/>
      <c r="JB4" s="10"/>
      <c r="JC4" s="10"/>
      <c r="JD4" s="10"/>
      <c r="JE4" s="10"/>
      <c r="JF4" s="10"/>
      <c r="JG4" s="10"/>
      <c r="JH4" s="10"/>
      <c r="JI4" s="10"/>
    </row>
    <row r="5" spans="1:269" s="11" customFormat="1" ht="56.25" customHeight="1">
      <c r="A5" s="404" t="s">
        <v>287</v>
      </c>
      <c r="B5" s="404"/>
      <c r="C5" s="495" t="s">
        <v>388</v>
      </c>
      <c r="D5" s="495"/>
      <c r="E5" s="495"/>
      <c r="F5" s="495"/>
      <c r="G5" s="495"/>
      <c r="H5" s="495"/>
      <c r="I5" s="495"/>
      <c r="J5" s="495"/>
      <c r="K5" s="495"/>
      <c r="L5" s="495"/>
      <c r="M5" s="495"/>
      <c r="N5" s="495"/>
      <c r="O5" s="495"/>
      <c r="P5" s="495"/>
      <c r="Q5" s="495"/>
      <c r="R5" s="10"/>
      <c r="S5" s="10"/>
      <c r="T5" s="10"/>
      <c r="U5" s="10"/>
      <c r="V5" s="10"/>
      <c r="W5" s="10"/>
      <c r="X5" s="10"/>
      <c r="Y5" s="1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c r="AZ5" s="10"/>
      <c r="BA5" s="10"/>
      <c r="BB5" s="10"/>
      <c r="BC5" s="10"/>
      <c r="BD5" s="10"/>
      <c r="BE5" s="10"/>
      <c r="BF5" s="10"/>
      <c r="BG5" s="10"/>
      <c r="BH5" s="10"/>
      <c r="BI5" s="10"/>
      <c r="BJ5" s="10"/>
      <c r="BK5" s="10"/>
      <c r="BL5" s="10"/>
      <c r="BM5" s="10"/>
      <c r="BN5" s="10"/>
      <c r="BO5" s="10"/>
      <c r="BP5" s="10"/>
      <c r="BQ5" s="10"/>
      <c r="BR5" s="10"/>
      <c r="BS5" s="10"/>
      <c r="BT5" s="10"/>
      <c r="BU5" s="10"/>
      <c r="BV5" s="10"/>
      <c r="BW5" s="10"/>
      <c r="BX5" s="10"/>
      <c r="BY5" s="10"/>
      <c r="BZ5" s="10"/>
      <c r="CA5" s="10"/>
      <c r="CB5" s="10"/>
      <c r="CC5" s="10"/>
      <c r="CD5" s="10"/>
      <c r="CE5" s="10"/>
      <c r="CF5" s="10"/>
      <c r="CG5" s="10"/>
      <c r="CH5" s="10"/>
      <c r="CI5" s="10"/>
      <c r="CJ5" s="10"/>
      <c r="CK5" s="10"/>
      <c r="CL5" s="10"/>
      <c r="CM5" s="10"/>
      <c r="CN5" s="10"/>
      <c r="CO5" s="10"/>
      <c r="CP5" s="10"/>
      <c r="CQ5" s="10"/>
      <c r="CR5" s="10"/>
      <c r="CS5" s="10"/>
      <c r="CT5" s="10"/>
      <c r="CU5" s="10"/>
      <c r="CV5" s="10"/>
      <c r="CW5" s="10"/>
      <c r="CX5" s="10"/>
      <c r="CY5" s="10"/>
      <c r="CZ5" s="10"/>
      <c r="DA5" s="10"/>
      <c r="DB5" s="10"/>
      <c r="DC5" s="10"/>
      <c r="DD5" s="10"/>
      <c r="DE5" s="10"/>
      <c r="DF5" s="10"/>
      <c r="DG5" s="10"/>
      <c r="DH5" s="10"/>
      <c r="DI5" s="10"/>
      <c r="DJ5" s="10"/>
      <c r="DK5" s="10"/>
      <c r="DL5" s="10"/>
      <c r="DM5" s="10"/>
      <c r="DN5" s="10"/>
      <c r="DO5" s="10"/>
      <c r="DP5" s="10"/>
      <c r="DQ5" s="10"/>
      <c r="DR5" s="10"/>
      <c r="DS5" s="10"/>
      <c r="DT5" s="10"/>
      <c r="DU5" s="10"/>
      <c r="DV5" s="10"/>
      <c r="DW5" s="10"/>
      <c r="DX5" s="10"/>
      <c r="DY5" s="10"/>
      <c r="DZ5" s="10"/>
      <c r="EA5" s="10"/>
      <c r="EB5" s="10"/>
      <c r="EC5" s="10"/>
      <c r="ED5" s="10"/>
      <c r="EE5" s="10"/>
      <c r="EF5" s="10"/>
      <c r="EG5" s="10"/>
      <c r="EH5" s="10"/>
      <c r="EI5" s="10"/>
      <c r="EJ5" s="10"/>
      <c r="EK5" s="10"/>
      <c r="EL5" s="10"/>
      <c r="EM5" s="10"/>
      <c r="EN5" s="10"/>
      <c r="EO5" s="10"/>
      <c r="EP5" s="10"/>
      <c r="EQ5" s="10"/>
      <c r="ER5" s="10"/>
      <c r="ES5" s="10"/>
      <c r="ET5" s="10"/>
      <c r="EU5" s="10"/>
      <c r="EV5" s="10"/>
      <c r="EW5" s="10"/>
      <c r="EX5" s="10"/>
      <c r="EY5" s="10"/>
      <c r="EZ5" s="10"/>
      <c r="FA5" s="10"/>
      <c r="FB5" s="10"/>
      <c r="FC5" s="10"/>
      <c r="FD5" s="10"/>
      <c r="FE5" s="10"/>
      <c r="FF5" s="10"/>
      <c r="FG5" s="10"/>
      <c r="FH5" s="10"/>
      <c r="FI5" s="10"/>
      <c r="FJ5" s="10"/>
      <c r="FK5" s="10"/>
      <c r="FL5" s="10"/>
      <c r="FM5" s="10"/>
      <c r="FN5" s="10"/>
      <c r="FO5" s="10"/>
      <c r="FP5" s="10"/>
      <c r="FQ5" s="10"/>
      <c r="FR5" s="10"/>
      <c r="FS5" s="10"/>
      <c r="FT5" s="10"/>
      <c r="FU5" s="10"/>
      <c r="FV5" s="10"/>
      <c r="FW5" s="10"/>
      <c r="FX5" s="10"/>
      <c r="FY5" s="10"/>
      <c r="FZ5" s="10"/>
      <c r="GA5" s="10"/>
      <c r="GB5" s="10"/>
      <c r="GC5" s="10"/>
      <c r="GD5" s="10"/>
      <c r="GE5" s="10"/>
      <c r="GF5" s="10"/>
      <c r="GG5" s="10"/>
      <c r="GH5" s="10"/>
      <c r="GI5" s="10"/>
      <c r="GJ5" s="10"/>
      <c r="GK5" s="10"/>
      <c r="GL5" s="10"/>
      <c r="GM5" s="10"/>
      <c r="GN5" s="10"/>
      <c r="GO5" s="10"/>
      <c r="GP5" s="10"/>
      <c r="GQ5" s="10"/>
      <c r="GR5" s="10"/>
      <c r="GS5" s="10"/>
      <c r="GT5" s="10"/>
      <c r="GU5" s="10"/>
      <c r="GV5" s="10"/>
      <c r="GW5" s="10"/>
      <c r="GX5" s="10"/>
      <c r="GY5" s="10"/>
      <c r="GZ5" s="10"/>
      <c r="HA5" s="10"/>
      <c r="HB5" s="10"/>
      <c r="HC5" s="10"/>
      <c r="HD5" s="10"/>
      <c r="HE5" s="10"/>
      <c r="HF5" s="10"/>
      <c r="HG5" s="10"/>
      <c r="HH5" s="10"/>
      <c r="HI5" s="10"/>
      <c r="HJ5" s="10"/>
      <c r="HK5" s="10"/>
      <c r="HL5" s="10"/>
      <c r="HM5" s="10"/>
      <c r="HN5" s="10"/>
      <c r="HO5" s="10"/>
      <c r="HP5" s="10"/>
      <c r="HQ5" s="10"/>
      <c r="HR5" s="10"/>
      <c r="HS5" s="10"/>
      <c r="HT5" s="10"/>
      <c r="HU5" s="10"/>
      <c r="HV5" s="10"/>
      <c r="HW5" s="10"/>
      <c r="HX5" s="10"/>
      <c r="HY5" s="10"/>
      <c r="HZ5" s="10"/>
      <c r="IA5" s="10"/>
      <c r="IB5" s="10"/>
      <c r="IC5" s="10"/>
      <c r="ID5" s="10"/>
      <c r="IE5" s="10"/>
      <c r="IF5" s="10"/>
      <c r="IG5" s="10"/>
      <c r="IH5" s="10"/>
      <c r="II5" s="10"/>
      <c r="IJ5" s="10"/>
      <c r="IK5" s="10"/>
      <c r="IL5" s="10"/>
      <c r="IM5" s="10"/>
      <c r="IN5" s="10"/>
      <c r="IO5" s="10"/>
      <c r="IP5" s="10"/>
      <c r="IQ5" s="10"/>
      <c r="IR5" s="10"/>
      <c r="IS5" s="10"/>
      <c r="IT5" s="10"/>
      <c r="IU5" s="10"/>
      <c r="IV5" s="10"/>
      <c r="IW5" s="10"/>
      <c r="IX5" s="10"/>
      <c r="IY5" s="10"/>
      <c r="IZ5" s="10"/>
      <c r="JA5" s="10"/>
      <c r="JB5" s="10"/>
      <c r="JC5" s="10"/>
      <c r="JD5" s="10"/>
      <c r="JE5" s="10"/>
      <c r="JF5" s="10"/>
      <c r="JG5" s="10"/>
      <c r="JH5" s="10"/>
      <c r="JI5" s="10"/>
    </row>
    <row r="6" spans="1:269" s="11" customFormat="1" ht="28.5" customHeight="1">
      <c r="A6" s="404" t="s">
        <v>289</v>
      </c>
      <c r="B6" s="404"/>
      <c r="C6" s="496" t="s">
        <v>290</v>
      </c>
      <c r="D6" s="496"/>
      <c r="E6" s="496"/>
      <c r="F6" s="496"/>
      <c r="G6" s="496"/>
      <c r="H6" s="496"/>
      <c r="I6" s="496"/>
      <c r="J6" s="496"/>
      <c r="K6" s="496"/>
      <c r="L6" s="496"/>
      <c r="M6" s="496"/>
      <c r="N6" s="496"/>
      <c r="O6" s="496"/>
      <c r="P6" s="496"/>
      <c r="Q6" s="496"/>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c r="AZ6" s="10"/>
      <c r="BA6" s="10"/>
      <c r="BB6" s="10"/>
      <c r="BC6" s="10"/>
      <c r="BD6" s="10"/>
      <c r="BE6" s="10"/>
      <c r="BF6" s="10"/>
      <c r="BG6" s="10"/>
      <c r="BH6" s="10"/>
      <c r="BI6" s="10"/>
      <c r="BJ6" s="10"/>
      <c r="BK6" s="10"/>
      <c r="BL6" s="10"/>
      <c r="BM6" s="10"/>
      <c r="BN6" s="10"/>
      <c r="BO6" s="10"/>
      <c r="BP6" s="10"/>
      <c r="BQ6" s="10"/>
      <c r="BR6" s="10"/>
      <c r="BS6" s="10"/>
      <c r="BT6" s="10"/>
      <c r="BU6" s="10"/>
      <c r="BV6" s="10"/>
      <c r="BW6" s="10"/>
      <c r="BX6" s="10"/>
      <c r="BY6" s="10"/>
      <c r="BZ6" s="10"/>
      <c r="CA6" s="10"/>
      <c r="CB6" s="10"/>
      <c r="CC6" s="10"/>
      <c r="CD6" s="10"/>
      <c r="CE6" s="10"/>
      <c r="CF6" s="10"/>
      <c r="CG6" s="10"/>
      <c r="CH6" s="10"/>
      <c r="CI6" s="10"/>
      <c r="CJ6" s="10"/>
      <c r="CK6" s="10"/>
      <c r="CL6" s="10"/>
      <c r="CM6" s="10"/>
      <c r="CN6" s="10"/>
      <c r="CO6" s="10"/>
      <c r="CP6" s="10"/>
      <c r="CQ6" s="10"/>
      <c r="CR6" s="10"/>
      <c r="CS6" s="10"/>
      <c r="CT6" s="10"/>
      <c r="CU6" s="10"/>
      <c r="CV6" s="10"/>
      <c r="CW6" s="10"/>
      <c r="CX6" s="10"/>
      <c r="CY6" s="10"/>
      <c r="CZ6" s="10"/>
      <c r="DA6" s="10"/>
      <c r="DB6" s="10"/>
      <c r="DC6" s="10"/>
      <c r="DD6" s="10"/>
      <c r="DE6" s="10"/>
      <c r="DF6" s="10"/>
      <c r="DG6" s="10"/>
      <c r="DH6" s="10"/>
      <c r="DI6" s="10"/>
      <c r="DJ6" s="10"/>
      <c r="DK6" s="10"/>
      <c r="DL6" s="10"/>
      <c r="DM6" s="10"/>
      <c r="DN6" s="10"/>
      <c r="DO6" s="10"/>
      <c r="DP6" s="10"/>
      <c r="DQ6" s="10"/>
      <c r="DR6" s="10"/>
      <c r="DS6" s="10"/>
      <c r="DT6" s="10"/>
      <c r="DU6" s="10"/>
      <c r="DV6" s="10"/>
      <c r="DW6" s="10"/>
      <c r="DX6" s="10"/>
      <c r="DY6" s="10"/>
      <c r="DZ6" s="10"/>
      <c r="EA6" s="10"/>
      <c r="EB6" s="10"/>
      <c r="EC6" s="10"/>
      <c r="ED6" s="10"/>
      <c r="EE6" s="10"/>
      <c r="EF6" s="10"/>
      <c r="EG6" s="10"/>
      <c r="EH6" s="10"/>
      <c r="EI6" s="10"/>
      <c r="EJ6" s="10"/>
      <c r="EK6" s="10"/>
      <c r="EL6" s="10"/>
      <c r="EM6" s="10"/>
      <c r="EN6" s="10"/>
      <c r="EO6" s="10"/>
      <c r="EP6" s="10"/>
      <c r="EQ6" s="10"/>
      <c r="ER6" s="10"/>
      <c r="ES6" s="10"/>
      <c r="ET6" s="10"/>
      <c r="EU6" s="10"/>
      <c r="EV6" s="10"/>
      <c r="EW6" s="10"/>
      <c r="EX6" s="10"/>
      <c r="EY6" s="10"/>
      <c r="EZ6" s="10"/>
      <c r="FA6" s="10"/>
      <c r="FB6" s="10"/>
      <c r="FC6" s="10"/>
      <c r="FD6" s="10"/>
      <c r="FE6" s="10"/>
      <c r="FF6" s="10"/>
      <c r="FG6" s="10"/>
      <c r="FH6" s="10"/>
      <c r="FI6" s="10"/>
      <c r="FJ6" s="10"/>
      <c r="FK6" s="10"/>
      <c r="FL6" s="10"/>
      <c r="FM6" s="10"/>
      <c r="FN6" s="10"/>
      <c r="FO6" s="10"/>
      <c r="FP6" s="10"/>
      <c r="FQ6" s="10"/>
      <c r="FR6" s="10"/>
      <c r="FS6" s="10"/>
      <c r="FT6" s="10"/>
      <c r="FU6" s="10"/>
      <c r="FV6" s="10"/>
      <c r="FW6" s="10"/>
      <c r="FX6" s="10"/>
      <c r="FY6" s="10"/>
      <c r="FZ6" s="10"/>
      <c r="GA6" s="10"/>
      <c r="GB6" s="10"/>
      <c r="GC6" s="10"/>
      <c r="GD6" s="10"/>
      <c r="GE6" s="10"/>
      <c r="GF6" s="10"/>
      <c r="GG6" s="10"/>
      <c r="GH6" s="10"/>
      <c r="GI6" s="10"/>
      <c r="GJ6" s="10"/>
      <c r="GK6" s="10"/>
      <c r="GL6" s="10"/>
      <c r="GM6" s="10"/>
      <c r="GN6" s="10"/>
      <c r="GO6" s="10"/>
      <c r="GP6" s="10"/>
      <c r="GQ6" s="10"/>
      <c r="GR6" s="10"/>
      <c r="GS6" s="10"/>
      <c r="GT6" s="10"/>
      <c r="GU6" s="10"/>
      <c r="GV6" s="10"/>
      <c r="GW6" s="10"/>
      <c r="GX6" s="10"/>
      <c r="GY6" s="10"/>
      <c r="GZ6" s="10"/>
      <c r="HA6" s="10"/>
      <c r="HB6" s="10"/>
      <c r="HC6" s="10"/>
      <c r="HD6" s="10"/>
      <c r="HE6" s="10"/>
      <c r="HF6" s="10"/>
      <c r="HG6" s="10"/>
      <c r="HH6" s="10"/>
      <c r="HI6" s="10"/>
      <c r="HJ6" s="10"/>
      <c r="HK6" s="10"/>
      <c r="HL6" s="10"/>
      <c r="HM6" s="10"/>
      <c r="HN6" s="10"/>
      <c r="HO6" s="10"/>
      <c r="HP6" s="10"/>
      <c r="HQ6" s="10"/>
      <c r="HR6" s="10"/>
      <c r="HS6" s="10"/>
      <c r="HT6" s="10"/>
      <c r="HU6" s="10"/>
      <c r="HV6" s="10"/>
      <c r="HW6" s="10"/>
      <c r="HX6" s="10"/>
      <c r="HY6" s="10"/>
      <c r="HZ6" s="10"/>
      <c r="IA6" s="10"/>
      <c r="IB6" s="10"/>
      <c r="IC6" s="10"/>
      <c r="ID6" s="10"/>
      <c r="IE6" s="10"/>
      <c r="IF6" s="10"/>
      <c r="IG6" s="10"/>
      <c r="IH6" s="10"/>
      <c r="II6" s="10"/>
      <c r="IJ6" s="10"/>
      <c r="IK6" s="10"/>
      <c r="IL6" s="10"/>
      <c r="IM6" s="10"/>
      <c r="IN6" s="10"/>
      <c r="IO6" s="10"/>
      <c r="IP6" s="10"/>
      <c r="IQ6" s="10"/>
      <c r="IR6" s="10"/>
      <c r="IS6" s="10"/>
      <c r="IT6" s="10"/>
      <c r="IU6" s="10"/>
      <c r="IV6" s="10"/>
      <c r="IW6" s="10"/>
      <c r="IX6" s="10"/>
      <c r="IY6" s="10"/>
      <c r="IZ6" s="10"/>
      <c r="JA6" s="10"/>
      <c r="JB6" s="10"/>
      <c r="JC6" s="10"/>
      <c r="JD6" s="10"/>
      <c r="JE6" s="10"/>
      <c r="JF6" s="10"/>
      <c r="JG6" s="10"/>
      <c r="JH6" s="10"/>
      <c r="JI6" s="10"/>
    </row>
    <row r="7" spans="1:269" s="11" customFormat="1" ht="17.25" thickBot="1">
      <c r="A7" s="466" t="s">
        <v>389</v>
      </c>
      <c r="B7" s="466"/>
      <c r="C7" s="466"/>
      <c r="D7" s="466"/>
      <c r="E7" s="466"/>
      <c r="F7" s="466" t="s">
        <v>306</v>
      </c>
      <c r="G7" s="466"/>
      <c r="H7" s="466"/>
      <c r="I7" s="70"/>
      <c r="J7" s="423" t="s">
        <v>390</v>
      </c>
      <c r="K7" s="423"/>
      <c r="L7" s="423"/>
      <c r="M7" s="423"/>
      <c r="N7" s="424"/>
      <c r="O7" s="10"/>
      <c r="P7" s="10"/>
      <c r="Q7" s="10"/>
      <c r="R7" s="10"/>
      <c r="S7" s="10"/>
      <c r="T7" s="10"/>
      <c r="U7" s="10"/>
      <c r="V7" s="10"/>
      <c r="W7" s="10"/>
      <c r="X7" s="10"/>
      <c r="Y7" s="10"/>
      <c r="Z7" s="10"/>
      <c r="AA7" s="10"/>
      <c r="AB7" s="10"/>
      <c r="AC7" s="10"/>
      <c r="AD7" s="10"/>
      <c r="AE7" s="10"/>
      <c r="AF7" s="10"/>
      <c r="AG7" s="10"/>
      <c r="AH7" s="10"/>
      <c r="AI7" s="10"/>
      <c r="AJ7" s="10"/>
      <c r="AK7" s="10"/>
      <c r="AL7" s="10"/>
      <c r="AM7" s="10"/>
      <c r="AN7" s="10"/>
      <c r="AO7" s="10"/>
      <c r="AP7" s="10"/>
      <c r="AQ7" s="10"/>
      <c r="AR7" s="10"/>
      <c r="AS7" s="10"/>
      <c r="AT7" s="10"/>
      <c r="AU7" s="10"/>
      <c r="AV7" s="10"/>
      <c r="AW7" s="10"/>
      <c r="AX7" s="10"/>
      <c r="AY7" s="10"/>
      <c r="AZ7" s="10"/>
      <c r="BA7" s="10"/>
      <c r="BB7" s="10"/>
      <c r="BC7" s="10"/>
      <c r="BD7" s="10"/>
      <c r="BE7" s="10"/>
      <c r="BF7" s="10"/>
      <c r="BG7" s="10"/>
      <c r="BH7" s="10"/>
      <c r="BI7" s="10"/>
      <c r="BJ7" s="10"/>
      <c r="BK7" s="10"/>
      <c r="BL7" s="10"/>
      <c r="BM7" s="10"/>
      <c r="BN7" s="10"/>
      <c r="BO7" s="10"/>
      <c r="BP7" s="10"/>
      <c r="BQ7" s="10"/>
      <c r="BR7" s="10"/>
      <c r="BS7" s="10"/>
      <c r="BT7" s="10"/>
      <c r="BU7" s="10"/>
      <c r="BV7" s="10"/>
      <c r="BW7" s="10"/>
      <c r="BX7" s="10"/>
      <c r="BY7" s="10"/>
      <c r="BZ7" s="10"/>
      <c r="CA7" s="10"/>
      <c r="CB7" s="10"/>
      <c r="CC7" s="10"/>
      <c r="CD7" s="10"/>
      <c r="CE7" s="10"/>
      <c r="CF7" s="10"/>
      <c r="CG7" s="10"/>
      <c r="CH7" s="10"/>
      <c r="CI7" s="10"/>
      <c r="CJ7" s="10"/>
      <c r="CK7" s="10"/>
      <c r="CL7" s="10"/>
      <c r="CM7" s="10"/>
      <c r="CN7" s="10"/>
      <c r="CO7" s="10"/>
      <c r="CP7" s="10"/>
      <c r="CQ7" s="10"/>
      <c r="CR7" s="10"/>
      <c r="CS7" s="10"/>
      <c r="CT7" s="10"/>
      <c r="CU7" s="10"/>
      <c r="CV7" s="10"/>
      <c r="CW7" s="10"/>
      <c r="CX7" s="10"/>
      <c r="CY7" s="10"/>
      <c r="CZ7" s="10"/>
      <c r="DA7" s="10"/>
      <c r="DB7" s="10"/>
      <c r="DC7" s="10"/>
      <c r="DD7" s="10"/>
      <c r="DE7" s="10"/>
      <c r="DF7" s="10"/>
      <c r="DG7" s="10"/>
      <c r="DH7" s="10"/>
      <c r="DI7" s="10"/>
      <c r="DJ7" s="10"/>
      <c r="DK7" s="10"/>
      <c r="DL7" s="10"/>
      <c r="DM7" s="10"/>
      <c r="DN7" s="10"/>
      <c r="DO7" s="10"/>
      <c r="DP7" s="10"/>
      <c r="DQ7" s="10"/>
      <c r="DR7" s="10"/>
      <c r="DS7" s="10"/>
      <c r="DT7" s="10"/>
      <c r="DU7" s="10"/>
      <c r="DV7" s="10"/>
      <c r="DW7" s="10"/>
      <c r="DX7" s="10"/>
      <c r="DY7" s="10"/>
      <c r="DZ7" s="10"/>
      <c r="EA7" s="10"/>
      <c r="EB7" s="10"/>
      <c r="EC7" s="10"/>
      <c r="ED7" s="10"/>
      <c r="EE7" s="10"/>
      <c r="EF7" s="10"/>
      <c r="EG7" s="10"/>
      <c r="EH7" s="10"/>
      <c r="EI7" s="10"/>
      <c r="EJ7" s="10"/>
      <c r="EK7" s="10"/>
      <c r="EL7" s="10"/>
      <c r="EM7" s="10"/>
      <c r="EN7" s="10"/>
      <c r="EO7" s="10"/>
      <c r="EP7" s="10"/>
      <c r="EQ7" s="10"/>
      <c r="ER7" s="10"/>
      <c r="ES7" s="10"/>
      <c r="ET7" s="10"/>
      <c r="EU7" s="10"/>
      <c r="EV7" s="10"/>
      <c r="EW7" s="10"/>
      <c r="EX7" s="10"/>
      <c r="EY7" s="10"/>
      <c r="EZ7" s="10"/>
      <c r="FA7" s="10"/>
      <c r="FB7" s="10"/>
      <c r="FC7" s="10"/>
      <c r="FD7" s="10"/>
      <c r="FE7" s="10"/>
      <c r="FF7" s="10"/>
      <c r="FG7" s="10"/>
      <c r="FH7" s="10"/>
      <c r="FI7" s="10"/>
      <c r="FJ7" s="10"/>
      <c r="FK7" s="10"/>
      <c r="FL7" s="10"/>
      <c r="FM7" s="10"/>
      <c r="FN7" s="10"/>
      <c r="FO7" s="10"/>
      <c r="FP7" s="10"/>
      <c r="FQ7" s="10"/>
      <c r="FR7" s="10"/>
      <c r="FS7" s="10"/>
      <c r="FT7" s="10"/>
      <c r="FU7" s="10"/>
      <c r="FV7" s="10"/>
      <c r="FW7" s="10"/>
      <c r="FX7" s="10"/>
      <c r="FY7" s="10"/>
      <c r="FZ7" s="10"/>
      <c r="GA7" s="10"/>
      <c r="GB7" s="10"/>
      <c r="GC7" s="10"/>
      <c r="GD7" s="10"/>
      <c r="GE7" s="10"/>
      <c r="GF7" s="10"/>
      <c r="GG7" s="10"/>
      <c r="GH7" s="10"/>
      <c r="GI7" s="10"/>
      <c r="GJ7" s="10"/>
      <c r="GK7" s="10"/>
      <c r="GL7" s="10"/>
      <c r="GM7" s="10"/>
      <c r="GN7" s="10"/>
      <c r="GO7" s="10"/>
      <c r="GP7" s="10"/>
      <c r="GQ7" s="10"/>
      <c r="GR7" s="10"/>
      <c r="GS7" s="10"/>
      <c r="GT7" s="10"/>
      <c r="GU7" s="10"/>
      <c r="GV7" s="10"/>
      <c r="GW7" s="10"/>
      <c r="GX7" s="10"/>
      <c r="GY7" s="10"/>
      <c r="GZ7" s="10"/>
      <c r="HA7" s="10"/>
      <c r="HB7" s="10"/>
      <c r="HC7" s="10"/>
      <c r="HD7" s="10"/>
      <c r="HE7" s="10"/>
      <c r="HF7" s="10"/>
      <c r="HG7" s="10"/>
      <c r="HH7" s="10"/>
      <c r="HI7" s="10"/>
      <c r="HJ7" s="10"/>
      <c r="HK7" s="10"/>
      <c r="HL7" s="10"/>
      <c r="HM7" s="10"/>
      <c r="HN7" s="10"/>
      <c r="HO7" s="10"/>
      <c r="HP7" s="10"/>
      <c r="HQ7" s="10"/>
      <c r="HR7" s="10"/>
      <c r="HS7" s="10"/>
      <c r="HT7" s="10"/>
      <c r="HU7" s="10"/>
      <c r="HV7" s="10"/>
      <c r="HW7" s="10"/>
      <c r="HX7" s="10"/>
      <c r="HY7" s="10"/>
      <c r="HZ7" s="10"/>
      <c r="IA7" s="10"/>
      <c r="IB7" s="10"/>
      <c r="IC7" s="10"/>
      <c r="ID7" s="10"/>
      <c r="IE7" s="10"/>
      <c r="IF7" s="10"/>
      <c r="IG7" s="10"/>
      <c r="IH7" s="10"/>
      <c r="II7" s="10"/>
      <c r="IJ7" s="10"/>
      <c r="IK7" s="10"/>
      <c r="IL7" s="10"/>
      <c r="IM7" s="10"/>
      <c r="IN7" s="10"/>
      <c r="IO7" s="10"/>
      <c r="IP7" s="10"/>
      <c r="IQ7" s="10"/>
      <c r="IR7" s="10"/>
      <c r="IS7" s="10"/>
      <c r="IT7" s="10"/>
      <c r="IU7" s="10"/>
      <c r="IV7" s="10"/>
      <c r="IW7" s="10"/>
      <c r="IX7" s="10"/>
      <c r="IY7" s="10"/>
      <c r="IZ7" s="10"/>
      <c r="JA7" s="10"/>
      <c r="JB7" s="10"/>
      <c r="JC7" s="10"/>
      <c r="JD7" s="10"/>
      <c r="JE7" s="10"/>
      <c r="JF7" s="10"/>
      <c r="JG7" s="10"/>
      <c r="JH7" s="10"/>
      <c r="JI7" s="10"/>
    </row>
    <row r="8" spans="1:269" s="11" customFormat="1" ht="45.75" customHeight="1" thickTop="1" thickBot="1">
      <c r="A8" s="468" t="s">
        <v>296</v>
      </c>
      <c r="B8" s="465" t="s">
        <v>356</v>
      </c>
      <c r="C8" s="497" t="s">
        <v>298</v>
      </c>
      <c r="D8" s="487" t="s">
        <v>308</v>
      </c>
      <c r="E8" s="465" t="s">
        <v>292</v>
      </c>
      <c r="F8" s="483" t="s">
        <v>391</v>
      </c>
      <c r="G8" s="483" t="s">
        <v>392</v>
      </c>
      <c r="H8" s="483" t="s">
        <v>393</v>
      </c>
      <c r="I8" s="485"/>
      <c r="J8" s="483" t="s">
        <v>394</v>
      </c>
      <c r="K8" s="483" t="s">
        <v>395</v>
      </c>
      <c r="L8" s="483" t="s">
        <v>396</v>
      </c>
      <c r="M8" s="483" t="s">
        <v>397</v>
      </c>
      <c r="N8" s="483" t="s">
        <v>398</v>
      </c>
      <c r="O8" s="483" t="s">
        <v>399</v>
      </c>
      <c r="P8" s="483" t="s">
        <v>400</v>
      </c>
      <c r="Q8" s="483" t="s">
        <v>401</v>
      </c>
      <c r="R8" s="10"/>
      <c r="S8" s="10"/>
      <c r="T8" s="10"/>
      <c r="U8" s="10"/>
      <c r="V8" s="10"/>
      <c r="W8" s="10"/>
      <c r="X8" s="10"/>
      <c r="Y8" s="10"/>
      <c r="Z8" s="10"/>
      <c r="AA8" s="10"/>
      <c r="AB8" s="10"/>
      <c r="AC8" s="10"/>
      <c r="AD8" s="10"/>
      <c r="AE8" s="10"/>
      <c r="AF8" s="10"/>
      <c r="AG8" s="10"/>
      <c r="AH8" s="10"/>
      <c r="AI8" s="10"/>
      <c r="AJ8" s="10"/>
      <c r="AK8" s="10"/>
      <c r="AL8" s="10"/>
      <c r="AM8" s="10"/>
      <c r="AN8" s="10"/>
      <c r="AO8" s="10"/>
      <c r="AP8" s="10"/>
      <c r="AQ8" s="10"/>
      <c r="AR8" s="10"/>
      <c r="AS8" s="10"/>
      <c r="AT8" s="10"/>
      <c r="AU8" s="10"/>
      <c r="AV8" s="10"/>
      <c r="AW8" s="10"/>
      <c r="AX8" s="10"/>
      <c r="AY8" s="10"/>
      <c r="AZ8" s="10"/>
      <c r="BA8" s="10"/>
      <c r="BB8" s="10"/>
      <c r="BC8" s="10"/>
      <c r="BD8" s="10"/>
      <c r="BE8" s="10"/>
      <c r="BF8" s="10"/>
      <c r="BG8" s="10"/>
      <c r="BH8" s="10"/>
      <c r="BI8" s="10"/>
      <c r="BJ8" s="10"/>
      <c r="BK8" s="10"/>
      <c r="BL8" s="10"/>
      <c r="BM8" s="10"/>
      <c r="BN8" s="10"/>
      <c r="BO8" s="10"/>
      <c r="BP8" s="10"/>
      <c r="BQ8" s="10"/>
      <c r="BR8" s="10"/>
      <c r="BS8" s="10"/>
      <c r="BT8" s="10"/>
      <c r="BU8" s="10"/>
      <c r="BV8" s="10"/>
      <c r="BW8" s="10"/>
      <c r="BX8" s="10"/>
      <c r="BY8" s="10"/>
      <c r="BZ8" s="10"/>
      <c r="CA8" s="10"/>
      <c r="CB8" s="10"/>
      <c r="CC8" s="10"/>
      <c r="CD8" s="10"/>
      <c r="CE8" s="10"/>
      <c r="CF8" s="10"/>
      <c r="CG8" s="10"/>
      <c r="CH8" s="10"/>
      <c r="CI8" s="10"/>
      <c r="CJ8" s="10"/>
      <c r="CK8" s="10"/>
      <c r="CL8" s="10"/>
      <c r="CM8" s="10"/>
      <c r="CN8" s="10"/>
      <c r="CO8" s="10"/>
      <c r="CP8" s="10"/>
      <c r="CQ8" s="10"/>
      <c r="CR8" s="10"/>
      <c r="CS8" s="10"/>
      <c r="CT8" s="10"/>
      <c r="CU8" s="10"/>
      <c r="CV8" s="10"/>
      <c r="CW8" s="10"/>
      <c r="CX8" s="10"/>
      <c r="CY8" s="10"/>
      <c r="CZ8" s="10"/>
      <c r="DA8" s="10"/>
      <c r="DB8" s="10"/>
      <c r="DC8" s="10"/>
      <c r="DD8" s="10"/>
      <c r="DE8" s="10"/>
      <c r="DF8" s="10"/>
      <c r="DG8" s="10"/>
      <c r="DH8" s="10"/>
      <c r="DI8" s="10"/>
      <c r="DJ8" s="10"/>
      <c r="DK8" s="10"/>
      <c r="DL8" s="10"/>
      <c r="DM8" s="10"/>
      <c r="DN8" s="10"/>
      <c r="DO8" s="10"/>
      <c r="DP8" s="10"/>
      <c r="DQ8" s="10"/>
      <c r="DR8" s="10"/>
      <c r="DS8" s="10"/>
      <c r="DT8" s="10"/>
      <c r="DU8" s="10"/>
      <c r="DV8" s="10"/>
      <c r="DW8" s="10"/>
      <c r="DX8" s="10"/>
      <c r="DY8" s="10"/>
      <c r="DZ8" s="10"/>
      <c r="EA8" s="10"/>
      <c r="EB8" s="10"/>
      <c r="EC8" s="10"/>
      <c r="ED8" s="10"/>
      <c r="EE8" s="10"/>
      <c r="EF8" s="10"/>
      <c r="EG8" s="10"/>
      <c r="EH8" s="10"/>
      <c r="EI8" s="10"/>
      <c r="EJ8" s="10"/>
      <c r="EK8" s="10"/>
      <c r="EL8" s="10"/>
      <c r="EM8" s="10"/>
      <c r="EN8" s="10"/>
      <c r="EO8" s="10"/>
      <c r="EP8" s="10"/>
      <c r="EQ8" s="10"/>
      <c r="ER8" s="10"/>
      <c r="ES8" s="10"/>
      <c r="ET8" s="10"/>
      <c r="EU8" s="10"/>
      <c r="EV8" s="10"/>
      <c r="EW8" s="10"/>
      <c r="EX8" s="10"/>
      <c r="EY8" s="10"/>
      <c r="EZ8" s="10"/>
      <c r="FA8" s="10"/>
      <c r="FB8" s="10"/>
      <c r="FC8" s="10"/>
      <c r="FD8" s="10"/>
      <c r="FE8" s="10"/>
      <c r="FF8" s="10"/>
      <c r="FG8" s="10"/>
      <c r="FH8" s="10"/>
      <c r="FI8" s="10"/>
      <c r="FJ8" s="10"/>
      <c r="FK8" s="10"/>
      <c r="FL8" s="10"/>
      <c r="FM8" s="10"/>
      <c r="FN8" s="10"/>
      <c r="FO8" s="10"/>
      <c r="FP8" s="10"/>
      <c r="FQ8" s="10"/>
      <c r="FR8" s="10"/>
      <c r="FS8" s="10"/>
      <c r="FT8" s="10"/>
      <c r="FU8" s="10"/>
      <c r="FV8" s="10"/>
      <c r="FW8" s="10"/>
      <c r="FX8" s="10"/>
      <c r="FY8" s="10"/>
      <c r="FZ8" s="10"/>
      <c r="GA8" s="10"/>
      <c r="GB8" s="10"/>
      <c r="GC8" s="10"/>
      <c r="GD8" s="10"/>
      <c r="GE8" s="10"/>
      <c r="GF8" s="10"/>
      <c r="GG8" s="10"/>
      <c r="GH8" s="10"/>
      <c r="GI8" s="10"/>
      <c r="GJ8" s="10"/>
      <c r="GK8" s="10"/>
      <c r="GL8" s="10"/>
      <c r="GM8" s="10"/>
      <c r="GN8" s="10"/>
      <c r="GO8" s="10"/>
      <c r="GP8" s="10"/>
      <c r="GQ8" s="10"/>
      <c r="GR8" s="10"/>
      <c r="GS8" s="10"/>
      <c r="GT8" s="10"/>
      <c r="GU8" s="10"/>
      <c r="GV8" s="10"/>
      <c r="GW8" s="10"/>
      <c r="GX8" s="10"/>
      <c r="GY8" s="10"/>
      <c r="GZ8" s="10"/>
      <c r="HA8" s="10"/>
      <c r="HB8" s="10"/>
      <c r="HC8" s="10"/>
      <c r="HD8" s="10"/>
      <c r="HE8" s="10"/>
      <c r="HF8" s="10"/>
      <c r="HG8" s="10"/>
      <c r="HH8" s="10"/>
      <c r="HI8" s="10"/>
      <c r="HJ8" s="10"/>
      <c r="HK8" s="10"/>
      <c r="HL8" s="10"/>
      <c r="HM8" s="10"/>
      <c r="HN8" s="10"/>
      <c r="HO8" s="10"/>
      <c r="HP8" s="10"/>
      <c r="HQ8" s="10"/>
      <c r="HR8" s="10"/>
      <c r="HS8" s="10"/>
      <c r="HT8" s="10"/>
      <c r="HU8" s="10"/>
      <c r="HV8" s="10"/>
      <c r="HW8" s="10"/>
      <c r="HX8" s="10"/>
      <c r="HY8" s="10"/>
      <c r="HZ8" s="10"/>
      <c r="IA8" s="10"/>
      <c r="IB8" s="10"/>
      <c r="IC8" s="10"/>
      <c r="ID8" s="10"/>
      <c r="IE8" s="10"/>
      <c r="IF8" s="10"/>
      <c r="IG8" s="10"/>
      <c r="IH8" s="10"/>
      <c r="II8" s="10"/>
      <c r="IJ8" s="10"/>
      <c r="IK8" s="10"/>
      <c r="IL8" s="10"/>
      <c r="IM8" s="10"/>
      <c r="IN8" s="10"/>
      <c r="IO8" s="10"/>
      <c r="IP8" s="10"/>
      <c r="IQ8" s="10"/>
      <c r="IR8" s="10"/>
      <c r="IS8" s="10"/>
      <c r="IT8" s="10"/>
      <c r="IU8" s="10"/>
      <c r="IV8" s="10"/>
      <c r="IW8" s="10"/>
      <c r="IX8" s="10"/>
      <c r="IY8" s="10"/>
      <c r="IZ8" s="10"/>
      <c r="JA8" s="10"/>
      <c r="JB8" s="10"/>
      <c r="JC8" s="10"/>
      <c r="JD8" s="10"/>
      <c r="JE8" s="10"/>
      <c r="JF8" s="10"/>
      <c r="JG8" s="10"/>
      <c r="JH8" s="10"/>
      <c r="JI8" s="10"/>
    </row>
    <row r="9" spans="1:269" s="13" customFormat="1" ht="58.5" customHeight="1" thickTop="1" thickBot="1">
      <c r="A9" s="405"/>
      <c r="B9" s="469"/>
      <c r="C9" s="498"/>
      <c r="D9" s="488"/>
      <c r="E9" s="469"/>
      <c r="F9" s="484"/>
      <c r="G9" s="484"/>
      <c r="H9" s="484"/>
      <c r="I9" s="486"/>
      <c r="J9" s="484"/>
      <c r="K9" s="484"/>
      <c r="L9" s="484"/>
      <c r="M9" s="484"/>
      <c r="N9" s="484"/>
      <c r="O9" s="484"/>
      <c r="P9" s="484"/>
      <c r="Q9" s="484"/>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c r="DA9" s="12"/>
      <c r="DB9" s="12"/>
      <c r="DC9" s="12"/>
      <c r="DD9" s="12"/>
      <c r="DE9" s="12"/>
      <c r="DF9" s="12"/>
      <c r="DG9" s="12"/>
      <c r="DH9" s="12"/>
      <c r="DI9" s="12"/>
      <c r="DJ9" s="12"/>
      <c r="DK9" s="12"/>
      <c r="DL9" s="12"/>
      <c r="DM9" s="12"/>
      <c r="DN9" s="12"/>
      <c r="DO9" s="12"/>
      <c r="DP9" s="12"/>
      <c r="DQ9" s="12"/>
      <c r="DR9" s="12"/>
      <c r="DS9" s="12"/>
      <c r="DT9" s="12"/>
      <c r="DU9" s="12"/>
      <c r="DV9" s="12"/>
      <c r="DW9" s="12"/>
      <c r="DX9" s="12"/>
      <c r="DY9" s="12"/>
      <c r="DZ9" s="12"/>
      <c r="EA9" s="12"/>
      <c r="EB9" s="12"/>
      <c r="EC9" s="12"/>
      <c r="ED9" s="12"/>
      <c r="EE9" s="12"/>
      <c r="EF9" s="12"/>
      <c r="EG9" s="12"/>
      <c r="EH9" s="12"/>
      <c r="EI9" s="12"/>
      <c r="EJ9" s="12"/>
      <c r="EK9" s="12"/>
      <c r="EL9" s="12"/>
      <c r="EM9" s="12"/>
      <c r="EN9" s="12"/>
      <c r="EO9" s="12"/>
      <c r="EP9" s="12"/>
      <c r="EQ9" s="12"/>
      <c r="ER9" s="12"/>
      <c r="ES9" s="12"/>
      <c r="ET9" s="12"/>
      <c r="EU9" s="12"/>
      <c r="EV9" s="12"/>
      <c r="EW9" s="12"/>
      <c r="EX9" s="12"/>
      <c r="EY9" s="12"/>
      <c r="EZ9" s="12"/>
      <c r="FA9" s="12"/>
      <c r="FB9" s="12"/>
      <c r="FC9" s="12"/>
      <c r="FD9" s="12"/>
      <c r="FE9" s="12"/>
      <c r="FF9" s="12"/>
      <c r="FG9" s="12"/>
      <c r="FH9" s="12"/>
      <c r="FI9" s="12"/>
      <c r="FJ9" s="12"/>
      <c r="FK9" s="12"/>
      <c r="FL9" s="12"/>
      <c r="FM9" s="12"/>
      <c r="FN9" s="12"/>
      <c r="FO9" s="12"/>
      <c r="FP9" s="12"/>
      <c r="FQ9" s="12"/>
      <c r="FR9" s="12"/>
      <c r="FS9" s="12"/>
      <c r="FT9" s="12"/>
      <c r="FU9" s="12"/>
      <c r="FV9" s="12"/>
      <c r="FW9" s="12"/>
      <c r="FX9" s="12"/>
      <c r="FY9" s="12"/>
      <c r="FZ9" s="12"/>
      <c r="GA9" s="12"/>
      <c r="GB9" s="12"/>
      <c r="GC9" s="12"/>
      <c r="GD9" s="12"/>
      <c r="GE9" s="12"/>
      <c r="GF9" s="12"/>
      <c r="GG9" s="12"/>
      <c r="GH9" s="12"/>
      <c r="GI9" s="12"/>
      <c r="GJ9" s="12"/>
      <c r="GK9" s="12"/>
      <c r="GL9" s="12"/>
      <c r="GM9" s="12"/>
      <c r="GN9" s="12"/>
      <c r="GO9" s="12"/>
      <c r="GP9" s="12"/>
      <c r="GQ9" s="12"/>
      <c r="GR9" s="12"/>
      <c r="GS9" s="12"/>
      <c r="GT9" s="12"/>
      <c r="GU9" s="12"/>
      <c r="GV9" s="12"/>
      <c r="GW9" s="12"/>
      <c r="GX9" s="12"/>
      <c r="GY9" s="12"/>
      <c r="GZ9" s="12"/>
      <c r="HA9" s="12"/>
      <c r="HB9" s="12"/>
      <c r="HC9" s="12"/>
      <c r="HD9" s="12"/>
      <c r="HE9" s="12"/>
      <c r="HF9" s="12"/>
      <c r="HG9" s="12"/>
      <c r="HH9" s="12"/>
      <c r="HI9" s="12"/>
      <c r="HJ9" s="12"/>
      <c r="HK9" s="12"/>
      <c r="HL9" s="12"/>
      <c r="HM9" s="12"/>
      <c r="HN9" s="12"/>
      <c r="HO9" s="12"/>
      <c r="HP9" s="12"/>
      <c r="HQ9" s="12"/>
      <c r="HR9" s="12"/>
      <c r="HS9" s="12"/>
      <c r="HT9" s="12"/>
      <c r="HU9" s="12"/>
      <c r="HV9" s="12"/>
      <c r="HW9" s="12"/>
      <c r="HX9" s="12"/>
      <c r="HY9" s="12"/>
      <c r="HZ9" s="12"/>
      <c r="IA9" s="12"/>
      <c r="IB9" s="12"/>
      <c r="IC9" s="12"/>
      <c r="ID9" s="12"/>
      <c r="IE9" s="12"/>
      <c r="IF9" s="12"/>
      <c r="IG9" s="12"/>
      <c r="IH9" s="12"/>
      <c r="II9" s="12"/>
      <c r="IJ9" s="12"/>
      <c r="IK9" s="12"/>
      <c r="IL9" s="12"/>
      <c r="IM9" s="12"/>
      <c r="IN9" s="12"/>
      <c r="IO9" s="12"/>
      <c r="IP9" s="12"/>
      <c r="IQ9" s="12"/>
      <c r="IR9" s="12"/>
      <c r="IS9" s="12"/>
      <c r="IT9" s="12"/>
      <c r="IU9" s="12"/>
      <c r="IV9" s="12"/>
      <c r="IW9" s="12"/>
      <c r="IX9" s="12"/>
      <c r="IY9" s="12"/>
      <c r="IZ9" s="12"/>
      <c r="JA9" s="12"/>
      <c r="JB9" s="12"/>
      <c r="JC9" s="12"/>
      <c r="JD9" s="12"/>
      <c r="JE9" s="12"/>
      <c r="JF9" s="12"/>
      <c r="JG9" s="12"/>
      <c r="JH9" s="12"/>
      <c r="JI9" s="12"/>
    </row>
    <row r="10" spans="1:269" ht="13.5" customHeight="1">
      <c r="A10" s="397">
        <f>'5- Identificación de Riesgos'!A10</f>
        <v>1</v>
      </c>
      <c r="B10" s="379" t="str">
        <f>'5- Identificación de Riesgos'!B10</f>
        <v xml:space="preserve">Incumplimiento de los requisitos legales del SG-SST </v>
      </c>
      <c r="C10" s="376" t="str">
        <f>'5- Identificación de Riesgos'!C10</f>
        <v>No implementar dentro de los tiempos legales el SSST o implementarlo en forma parcial</v>
      </c>
      <c r="D10" s="376" t="s">
        <v>317</v>
      </c>
      <c r="E10" s="127" t="e">
        <f>'5- Identificación de Riesgos'!#REF!</f>
        <v>#REF!</v>
      </c>
      <c r="F10" s="388" t="str">
        <f>'5- Identificación de Riesgos'!H10</f>
        <v>Muy Baja - 1</v>
      </c>
      <c r="G10" s="376" t="str">
        <f>'5- Identificación de Riesgos'!M10</f>
        <v>Leve - 1</v>
      </c>
      <c r="H10" s="376" t="str">
        <f>'5- Identificación de Riesgos'!N10</f>
        <v>Bajo - 1</v>
      </c>
      <c r="I10" s="101"/>
      <c r="J10" s="482" t="str">
        <f>'6- Valoración Controles'!T10</f>
        <v>Muy Baja - 1</v>
      </c>
      <c r="K10" s="482" t="str">
        <f>'6- Valoración Controles'!U10</f>
        <v>Leve - 1</v>
      </c>
      <c r="L10" s="481" t="e">
        <f>AVERAGE(#REF!)</f>
        <v>#REF!</v>
      </c>
      <c r="M10" s="379" t="str">
        <f>'6- Valoración Controles'!V10</f>
        <v>Bajo - 1</v>
      </c>
      <c r="N10" s="379" t="s">
        <v>402</v>
      </c>
      <c r="O10" s="128"/>
      <c r="P10" s="128"/>
      <c r="Q10" s="129"/>
    </row>
    <row r="11" spans="1:269" ht="13.5" customHeight="1">
      <c r="A11" s="398"/>
      <c r="B11" s="380"/>
      <c r="C11" s="377"/>
      <c r="D11" s="377"/>
      <c r="E11" s="130" t="str">
        <f>'5- Identificación de Riesgos'!D11</f>
        <v>2. Insuficientes recursos técnicos, humanos y financieros para la implementación del SG-SST</v>
      </c>
      <c r="F11" s="389"/>
      <c r="G11" s="480"/>
      <c r="H11" s="377"/>
      <c r="I11" s="71"/>
      <c r="J11" s="475"/>
      <c r="K11" s="475"/>
      <c r="L11" s="477"/>
      <c r="M11" s="380"/>
      <c r="N11" s="380"/>
      <c r="O11" s="131"/>
      <c r="P11" s="131">
        <v>5</v>
      </c>
      <c r="Q11" s="132"/>
    </row>
    <row r="12" spans="1:269" ht="13.5" customHeight="1">
      <c r="A12" s="398"/>
      <c r="B12" s="380"/>
      <c r="C12" s="377"/>
      <c r="D12" s="377"/>
      <c r="E12" s="130" t="e">
        <f>'5- Identificación de Riesgos'!#REF!</f>
        <v>#REF!</v>
      </c>
      <c r="F12" s="389"/>
      <c r="G12" s="480"/>
      <c r="H12" s="377"/>
      <c r="I12" s="71"/>
      <c r="J12" s="475"/>
      <c r="K12" s="475"/>
      <c r="L12" s="477"/>
      <c r="M12" s="380"/>
      <c r="N12" s="380"/>
      <c r="O12" s="131"/>
      <c r="P12" s="131"/>
      <c r="Q12" s="132"/>
    </row>
    <row r="13" spans="1:269" ht="13.5" customHeight="1">
      <c r="A13" s="398"/>
      <c r="B13" s="380"/>
      <c r="C13" s="377"/>
      <c r="D13" s="377"/>
      <c r="E13" s="130" t="str">
        <f>'5- Identificación de Riesgos'!D13</f>
        <v>4. Rotación de Coordinadores de SG-SST del Nivel Central, Seccionales y Coordinaciones Administrativas</v>
      </c>
      <c r="F13" s="389"/>
      <c r="G13" s="480"/>
      <c r="H13" s="377"/>
      <c r="I13" s="71"/>
      <c r="J13" s="475"/>
      <c r="K13" s="475"/>
      <c r="L13" s="477"/>
      <c r="M13" s="380"/>
      <c r="N13" s="380"/>
      <c r="O13" s="131"/>
      <c r="P13" s="131"/>
      <c r="Q13" s="132"/>
    </row>
    <row r="14" spans="1:269" ht="13.5" customHeight="1">
      <c r="A14" s="398"/>
      <c r="B14" s="380"/>
      <c r="C14" s="377"/>
      <c r="D14" s="377"/>
      <c r="E14" s="130">
        <f>'5- Identificación de Riesgos'!D14</f>
        <v>0</v>
      </c>
      <c r="F14" s="389"/>
      <c r="G14" s="480"/>
      <c r="H14" s="377"/>
      <c r="I14" s="71"/>
      <c r="J14" s="475"/>
      <c r="K14" s="475"/>
      <c r="L14" s="477"/>
      <c r="M14" s="380"/>
      <c r="N14" s="380"/>
      <c r="O14" s="131"/>
      <c r="P14" s="131"/>
      <c r="Q14" s="132"/>
    </row>
    <row r="15" spans="1:269" ht="13.5" customHeight="1">
      <c r="A15" s="398"/>
      <c r="B15" s="380"/>
      <c r="C15" s="377"/>
      <c r="D15" s="377"/>
      <c r="E15" s="130" t="e">
        <f>'5- Identificación de Riesgos'!#REF!</f>
        <v>#REF!</v>
      </c>
      <c r="F15" s="389"/>
      <c r="G15" s="480"/>
      <c r="H15" s="377"/>
      <c r="I15" s="71"/>
      <c r="J15" s="475"/>
      <c r="K15" s="475"/>
      <c r="L15" s="477"/>
      <c r="M15" s="380"/>
      <c r="N15" s="380"/>
      <c r="O15" s="131"/>
      <c r="P15" s="131"/>
      <c r="Q15" s="132"/>
    </row>
    <row r="16" spans="1:269" ht="13.5" customHeight="1">
      <c r="A16" s="398"/>
      <c r="B16" s="380"/>
      <c r="C16" s="377"/>
      <c r="D16" s="377"/>
      <c r="E16" s="130" t="str">
        <f>'5- Identificación de Riesgos'!D10</f>
        <v>1. Desconocimiento de los requisitos legales para la implementación del SG-SST</v>
      </c>
      <c r="F16" s="389"/>
      <c r="G16" s="480"/>
      <c r="H16" s="377"/>
      <c r="I16" s="71"/>
      <c r="J16" s="475"/>
      <c r="K16" s="475"/>
      <c r="L16" s="477"/>
      <c r="M16" s="380"/>
      <c r="N16" s="380"/>
      <c r="O16" s="131"/>
      <c r="P16" s="131"/>
      <c r="Q16" s="132"/>
    </row>
    <row r="17" spans="1:17" ht="13.5" customHeight="1">
      <c r="A17" s="398"/>
      <c r="B17" s="380"/>
      <c r="C17" s="377"/>
      <c r="D17" s="377"/>
      <c r="E17" s="130" t="str">
        <f>'5- Identificación de Riesgos'!D12</f>
        <v>3. Falta de competencias del personal contratado.</v>
      </c>
      <c r="F17" s="389"/>
      <c r="G17" s="480"/>
      <c r="H17" s="377"/>
      <c r="I17" s="71"/>
      <c r="J17" s="475"/>
      <c r="K17" s="475"/>
      <c r="L17" s="477"/>
      <c r="M17" s="380"/>
      <c r="N17" s="380"/>
      <c r="O17" s="131"/>
      <c r="P17" s="131"/>
      <c r="Q17" s="132"/>
    </row>
    <row r="18" spans="1:17" ht="13.5" customHeight="1">
      <c r="A18" s="398"/>
      <c r="B18" s="380"/>
      <c r="C18" s="377"/>
      <c r="D18" s="377"/>
      <c r="E18" s="130">
        <f>'5- Identificación de Riesgos'!D18</f>
        <v>0</v>
      </c>
      <c r="F18" s="389"/>
      <c r="G18" s="480"/>
      <c r="H18" s="377"/>
      <c r="I18" s="71"/>
      <c r="J18" s="475"/>
      <c r="K18" s="475"/>
      <c r="L18" s="477"/>
      <c r="M18" s="380"/>
      <c r="N18" s="380"/>
      <c r="O18" s="131"/>
      <c r="P18" s="131"/>
      <c r="Q18" s="132"/>
    </row>
    <row r="19" spans="1:17" ht="13.5" customHeight="1">
      <c r="A19" s="398"/>
      <c r="B19" s="400"/>
      <c r="C19" s="377"/>
      <c r="D19" s="377"/>
      <c r="E19" s="130">
        <f>'5- Identificación de Riesgos'!D19</f>
        <v>0</v>
      </c>
      <c r="F19" s="389"/>
      <c r="G19" s="480"/>
      <c r="H19" s="377"/>
      <c r="I19" s="72"/>
      <c r="J19" s="476"/>
      <c r="K19" s="476"/>
      <c r="L19" s="478"/>
      <c r="M19" s="400"/>
      <c r="N19" s="400"/>
      <c r="O19" s="131"/>
      <c r="P19" s="131"/>
      <c r="Q19" s="132"/>
    </row>
    <row r="20" spans="1:17" ht="13.5" customHeight="1">
      <c r="A20" s="471">
        <f>'5- Identificación de Riesgos'!A20</f>
        <v>2</v>
      </c>
      <c r="B20" s="380" t="str">
        <f>'5- Identificación de Riesgos'!B20</f>
        <v>Incumplimiento Plan Trabajo de SG-SST</v>
      </c>
      <c r="C20" s="400" t="str">
        <f>'5- Identificación de Riesgos'!C20</f>
        <v>Posibilidad de incumplimiento de las metas establecidas por omisión en la ejecución de actividades del plan anual de SST.</v>
      </c>
      <c r="D20" s="400" t="s">
        <v>317</v>
      </c>
      <c r="E20" s="130" t="str">
        <f>'5- Identificación de Riesgos'!D20</f>
        <v>1. Falta de recursos técnicos y financieros para la implementación del SG-SST.</v>
      </c>
      <c r="F20" s="426" t="str">
        <f>'5- Identificación de Riesgos'!H20</f>
        <v>Muy Baja - 1</v>
      </c>
      <c r="G20" s="400" t="str">
        <f>'5- Identificación de Riesgos'!M20</f>
        <v>Menor - 2</v>
      </c>
      <c r="H20" s="400" t="str">
        <f>'5- Identificación de Riesgos'!N20</f>
        <v>Bajo - 2</v>
      </c>
      <c r="I20" s="71"/>
      <c r="J20" s="475" t="str">
        <f>'6- Valoración Controles'!T14</f>
        <v>Muy Baja - 1</v>
      </c>
      <c r="K20" s="475" t="str">
        <f>'6- Valoración Controles'!U14</f>
        <v>Leve - 1</v>
      </c>
      <c r="L20" s="477" t="e">
        <f>AVERAGE(#REF!)</f>
        <v>#REF!</v>
      </c>
      <c r="M20" s="380" t="str">
        <f>'6- Valoración Controles'!V14</f>
        <v>Bajo - 1</v>
      </c>
      <c r="N20" s="380" t="s">
        <v>402</v>
      </c>
      <c r="O20" s="131"/>
      <c r="P20" s="131"/>
      <c r="Q20" s="132"/>
    </row>
    <row r="21" spans="1:17" ht="13.5" customHeight="1">
      <c r="A21" s="398"/>
      <c r="B21" s="380"/>
      <c r="C21" s="377"/>
      <c r="D21" s="377"/>
      <c r="E21" s="130" t="str">
        <f>'5- Identificación de Riesgos'!D21</f>
        <v>2. Falta de seguimiento y control a la ejecución del plan anual SST.</v>
      </c>
      <c r="F21" s="389"/>
      <c r="G21" s="480"/>
      <c r="H21" s="377"/>
      <c r="I21" s="71"/>
      <c r="J21" s="475"/>
      <c r="K21" s="475"/>
      <c r="L21" s="477"/>
      <c r="M21" s="380"/>
      <c r="N21" s="380"/>
      <c r="O21" s="131"/>
      <c r="P21" s="131"/>
      <c r="Q21" s="132"/>
    </row>
    <row r="22" spans="1:17" ht="13.5" customHeight="1">
      <c r="A22" s="398"/>
      <c r="B22" s="380"/>
      <c r="C22" s="377"/>
      <c r="D22" s="377"/>
      <c r="E22" s="130" t="str">
        <f>'5- Identificación de Riesgos'!D22</f>
        <v>3. Perfil inadecuado para el cargo o alta rotación de servidores judiciales con rol y responsabilidades del SG-SST.</v>
      </c>
      <c r="F22" s="389"/>
      <c r="G22" s="480"/>
      <c r="H22" s="377"/>
      <c r="I22" s="71"/>
      <c r="J22" s="475"/>
      <c r="K22" s="475"/>
      <c r="L22" s="477"/>
      <c r="M22" s="380"/>
      <c r="N22" s="380"/>
      <c r="O22" s="131"/>
      <c r="P22" s="131"/>
      <c r="Q22" s="132"/>
    </row>
    <row r="23" spans="1:17" ht="13.5" customHeight="1">
      <c r="A23" s="398"/>
      <c r="B23" s="380"/>
      <c r="C23" s="377"/>
      <c r="D23" s="377"/>
      <c r="E23" s="130" t="str">
        <f>'5- Identificación de Riesgos'!D23</f>
        <v>4. Baja participación e interés de los grupos del apoyo del SG-SST.</v>
      </c>
      <c r="F23" s="389"/>
      <c r="G23" s="480"/>
      <c r="H23" s="377"/>
      <c r="I23" s="71"/>
      <c r="J23" s="475"/>
      <c r="K23" s="475"/>
      <c r="L23" s="477"/>
      <c r="M23" s="380"/>
      <c r="N23" s="380"/>
      <c r="O23" s="131"/>
      <c r="P23" s="131"/>
      <c r="Q23" s="132"/>
    </row>
    <row r="24" spans="1:17" ht="13.5" customHeight="1">
      <c r="A24" s="398"/>
      <c r="B24" s="380"/>
      <c r="C24" s="377"/>
      <c r="D24" s="377"/>
      <c r="E24" s="130">
        <f>'5- Identificación de Riesgos'!D24</f>
        <v>0</v>
      </c>
      <c r="F24" s="389"/>
      <c r="G24" s="480"/>
      <c r="H24" s="377"/>
      <c r="I24" s="71"/>
      <c r="J24" s="475"/>
      <c r="K24" s="475"/>
      <c r="L24" s="477"/>
      <c r="M24" s="380"/>
      <c r="N24" s="380"/>
      <c r="O24" s="131"/>
      <c r="P24" s="131"/>
      <c r="Q24" s="132"/>
    </row>
    <row r="25" spans="1:17" ht="13.5" customHeight="1">
      <c r="A25" s="398"/>
      <c r="B25" s="380"/>
      <c r="C25" s="377"/>
      <c r="D25" s="377"/>
      <c r="E25" s="130">
        <f>'5- Identificación de Riesgos'!D25</f>
        <v>0</v>
      </c>
      <c r="F25" s="389"/>
      <c r="G25" s="480"/>
      <c r="H25" s="377"/>
      <c r="I25" s="71"/>
      <c r="J25" s="475"/>
      <c r="K25" s="475"/>
      <c r="L25" s="477"/>
      <c r="M25" s="380"/>
      <c r="N25" s="380"/>
      <c r="O25" s="131"/>
      <c r="P25" s="131"/>
      <c r="Q25" s="132"/>
    </row>
    <row r="26" spans="1:17" ht="13.5" customHeight="1">
      <c r="A26" s="398"/>
      <c r="B26" s="380"/>
      <c r="C26" s="377"/>
      <c r="D26" s="377"/>
      <c r="E26" s="130">
        <f>'5- Identificación de Riesgos'!D26</f>
        <v>0</v>
      </c>
      <c r="F26" s="389"/>
      <c r="G26" s="480"/>
      <c r="H26" s="377"/>
      <c r="I26" s="71"/>
      <c r="J26" s="475"/>
      <c r="K26" s="475"/>
      <c r="L26" s="477"/>
      <c r="M26" s="380"/>
      <c r="N26" s="380"/>
      <c r="O26" s="131"/>
      <c r="P26" s="131"/>
      <c r="Q26" s="132"/>
    </row>
    <row r="27" spans="1:17" ht="13.5" customHeight="1">
      <c r="A27" s="398"/>
      <c r="B27" s="380"/>
      <c r="C27" s="377"/>
      <c r="D27" s="377"/>
      <c r="E27" s="130">
        <f>'5- Identificación de Riesgos'!D27</f>
        <v>0</v>
      </c>
      <c r="F27" s="389"/>
      <c r="G27" s="480"/>
      <c r="H27" s="377"/>
      <c r="I27" s="71"/>
      <c r="J27" s="475"/>
      <c r="K27" s="475"/>
      <c r="L27" s="477"/>
      <c r="M27" s="380"/>
      <c r="N27" s="380"/>
      <c r="O27" s="131"/>
      <c r="P27" s="131"/>
      <c r="Q27" s="132"/>
    </row>
    <row r="28" spans="1:17" ht="13.5" customHeight="1">
      <c r="A28" s="398"/>
      <c r="B28" s="380"/>
      <c r="C28" s="377"/>
      <c r="D28" s="377"/>
      <c r="E28" s="130">
        <f>'5- Identificación de Riesgos'!D28</f>
        <v>0</v>
      </c>
      <c r="F28" s="389"/>
      <c r="G28" s="480"/>
      <c r="H28" s="377"/>
      <c r="I28" s="71"/>
      <c r="J28" s="475"/>
      <c r="K28" s="475"/>
      <c r="L28" s="477"/>
      <c r="M28" s="380"/>
      <c r="N28" s="380"/>
      <c r="O28" s="131"/>
      <c r="P28" s="131"/>
      <c r="Q28" s="132"/>
    </row>
    <row r="29" spans="1:17" ht="13.5" customHeight="1">
      <c r="A29" s="398"/>
      <c r="B29" s="400"/>
      <c r="C29" s="377"/>
      <c r="D29" s="377"/>
      <c r="E29" s="130">
        <f>'5- Identificación de Riesgos'!D29</f>
        <v>0</v>
      </c>
      <c r="F29" s="389"/>
      <c r="G29" s="480"/>
      <c r="H29" s="377"/>
      <c r="I29" s="72"/>
      <c r="J29" s="476"/>
      <c r="K29" s="476"/>
      <c r="L29" s="478"/>
      <c r="M29" s="400"/>
      <c r="N29" s="400"/>
      <c r="O29" s="131"/>
      <c r="P29" s="131"/>
      <c r="Q29" s="132"/>
    </row>
    <row r="30" spans="1:17" ht="18.75" customHeight="1">
      <c r="A30" s="471">
        <f>'5- Identificación de Riesgos'!A30</f>
        <v>3</v>
      </c>
      <c r="B30" s="380" t="str">
        <f>'5- Identificación de Riesgos'!B30</f>
        <v xml:space="preserve">Aumento de Accidentes de trabajo y enfermedades laborales o salud pública </v>
      </c>
      <c r="C30" s="400" t="str">
        <f>'5- Identificación de Riesgos'!C30</f>
        <v>Violencia social generalizada en el país que puede presentar  accidentes de trabajo leves, graves y mortales y afectaciones a la infraestructura,
Afectación a la salud de la población judicial y ambiental de la entidad  debido al contagio  por virus y/o pandemias</v>
      </c>
      <c r="D30" s="400" t="s">
        <v>317</v>
      </c>
      <c r="E30" s="130" t="str">
        <f>'5- Identificación de Riesgos'!D30</f>
        <v xml:space="preserve">1.  Ocurrencia de accidentes  y enfermedades laborales por causa u ocacion del trabajo 
</v>
      </c>
      <c r="F30" s="426" t="str">
        <f>'5- Identificación de Riesgos'!H30</f>
        <v>Muy Baja - 1</v>
      </c>
      <c r="G30" s="400" t="str">
        <f>'5- Identificación de Riesgos'!M30</f>
        <v>Menor - 2</v>
      </c>
      <c r="H30" s="400" t="str">
        <f>'5- Identificación de Riesgos'!N30</f>
        <v>Bajo - 2</v>
      </c>
      <c r="I30" s="71"/>
      <c r="J30" s="475" t="str">
        <f>'6- Valoración Controles'!T24</f>
        <v>Muy Baja - 1</v>
      </c>
      <c r="K30" s="475" t="str">
        <f>'6- Valoración Controles'!U24</f>
        <v>Leve - 1</v>
      </c>
      <c r="L30" s="477" t="e">
        <f>AVERAGE(#REF!)</f>
        <v>#REF!</v>
      </c>
      <c r="M30" s="380" t="str">
        <f>'6- Valoración Controles'!V24</f>
        <v>Bajo - 1</v>
      </c>
      <c r="N30" s="380" t="s">
        <v>402</v>
      </c>
      <c r="O30" s="131"/>
      <c r="P30" s="131"/>
      <c r="Q30" s="132"/>
    </row>
    <row r="31" spans="1:17" ht="30">
      <c r="A31" s="398"/>
      <c r="B31" s="380"/>
      <c r="C31" s="377"/>
      <c r="D31" s="377"/>
      <c r="E31" s="130" t="str">
        <f>'5- Identificación de Riesgos'!D31</f>
        <v xml:space="preserve">1. Contagio de enfermedades en los espacios de trabajo </v>
      </c>
      <c r="F31" s="389"/>
      <c r="G31" s="480"/>
      <c r="H31" s="377"/>
      <c r="I31" s="71"/>
      <c r="J31" s="475"/>
      <c r="K31" s="475"/>
      <c r="L31" s="477"/>
      <c r="M31" s="380"/>
      <c r="N31" s="380"/>
      <c r="O31" s="131"/>
      <c r="P31" s="131"/>
      <c r="Q31" s="132"/>
    </row>
    <row r="32" spans="1:17">
      <c r="A32" s="398"/>
      <c r="B32" s="380"/>
      <c r="C32" s="377"/>
      <c r="D32" s="377"/>
      <c r="E32" s="130">
        <f>'5- Identificación de Riesgos'!D32</f>
        <v>0</v>
      </c>
      <c r="F32" s="389"/>
      <c r="G32" s="480"/>
      <c r="H32" s="377"/>
      <c r="I32" s="71"/>
      <c r="J32" s="475"/>
      <c r="K32" s="475"/>
      <c r="L32" s="477"/>
      <c r="M32" s="380"/>
      <c r="N32" s="380"/>
      <c r="O32" s="131"/>
      <c r="P32" s="131"/>
      <c r="Q32" s="132"/>
    </row>
    <row r="33" spans="1:17">
      <c r="A33" s="398"/>
      <c r="B33" s="380"/>
      <c r="C33" s="377"/>
      <c r="D33" s="377"/>
      <c r="E33" s="130">
        <f>'5- Identificación de Riesgos'!D33</f>
        <v>0</v>
      </c>
      <c r="F33" s="389"/>
      <c r="G33" s="480"/>
      <c r="H33" s="377"/>
      <c r="I33" s="71"/>
      <c r="J33" s="475"/>
      <c r="K33" s="475"/>
      <c r="L33" s="477"/>
      <c r="M33" s="380"/>
      <c r="N33" s="380"/>
      <c r="O33" s="131"/>
      <c r="P33" s="131"/>
      <c r="Q33" s="132"/>
    </row>
    <row r="34" spans="1:17">
      <c r="A34" s="398"/>
      <c r="B34" s="380"/>
      <c r="C34" s="377"/>
      <c r="D34" s="377"/>
      <c r="E34" s="130">
        <f>'5- Identificación de Riesgos'!D34</f>
        <v>0</v>
      </c>
      <c r="F34" s="389"/>
      <c r="G34" s="480"/>
      <c r="H34" s="377"/>
      <c r="I34" s="71"/>
      <c r="J34" s="475"/>
      <c r="K34" s="475"/>
      <c r="L34" s="477"/>
      <c r="M34" s="380"/>
      <c r="N34" s="380"/>
      <c r="O34" s="131"/>
      <c r="P34" s="131"/>
      <c r="Q34" s="132"/>
    </row>
    <row r="35" spans="1:17">
      <c r="A35" s="398"/>
      <c r="B35" s="380"/>
      <c r="C35" s="377"/>
      <c r="D35" s="377"/>
      <c r="E35" s="130">
        <f>'5- Identificación de Riesgos'!D35</f>
        <v>0</v>
      </c>
      <c r="F35" s="389"/>
      <c r="G35" s="480"/>
      <c r="H35" s="377"/>
      <c r="I35" s="71"/>
      <c r="J35" s="475"/>
      <c r="K35" s="475"/>
      <c r="L35" s="477"/>
      <c r="M35" s="380"/>
      <c r="N35" s="380"/>
      <c r="O35" s="131"/>
      <c r="P35" s="131"/>
      <c r="Q35" s="132"/>
    </row>
    <row r="36" spans="1:17">
      <c r="A36" s="398"/>
      <c r="B36" s="380"/>
      <c r="C36" s="377"/>
      <c r="D36" s="377"/>
      <c r="E36" s="130">
        <f>'5- Identificación de Riesgos'!D36</f>
        <v>0</v>
      </c>
      <c r="F36" s="389"/>
      <c r="G36" s="480"/>
      <c r="H36" s="377"/>
      <c r="I36" s="71"/>
      <c r="J36" s="475"/>
      <c r="K36" s="475"/>
      <c r="L36" s="477"/>
      <c r="M36" s="380"/>
      <c r="N36" s="380"/>
      <c r="O36" s="131"/>
      <c r="P36" s="131"/>
      <c r="Q36" s="132"/>
    </row>
    <row r="37" spans="1:17">
      <c r="A37" s="398"/>
      <c r="B37" s="380"/>
      <c r="C37" s="377"/>
      <c r="D37" s="377"/>
      <c r="E37" s="130">
        <f>'5- Identificación de Riesgos'!D37</f>
        <v>0</v>
      </c>
      <c r="F37" s="389"/>
      <c r="G37" s="480"/>
      <c r="H37" s="377"/>
      <c r="I37" s="71"/>
      <c r="J37" s="475"/>
      <c r="K37" s="475"/>
      <c r="L37" s="477"/>
      <c r="M37" s="380"/>
      <c r="N37" s="380"/>
      <c r="O37" s="131"/>
      <c r="P37" s="131"/>
      <c r="Q37" s="132"/>
    </row>
    <row r="38" spans="1:17">
      <c r="A38" s="398"/>
      <c r="B38" s="380"/>
      <c r="C38" s="377"/>
      <c r="D38" s="377"/>
      <c r="E38" s="130">
        <f>'5- Identificación de Riesgos'!D38</f>
        <v>0</v>
      </c>
      <c r="F38" s="389"/>
      <c r="G38" s="480"/>
      <c r="H38" s="377"/>
      <c r="I38" s="71"/>
      <c r="J38" s="475"/>
      <c r="K38" s="475"/>
      <c r="L38" s="477"/>
      <c r="M38" s="380"/>
      <c r="N38" s="380"/>
      <c r="O38" s="131"/>
      <c r="P38" s="131"/>
      <c r="Q38" s="132"/>
    </row>
    <row r="39" spans="1:17" ht="15.75" customHeight="1">
      <c r="A39" s="398"/>
      <c r="B39" s="400"/>
      <c r="C39" s="377"/>
      <c r="D39" s="377"/>
      <c r="E39" s="130">
        <f>'5- Identificación de Riesgos'!D39</f>
        <v>0</v>
      </c>
      <c r="F39" s="389"/>
      <c r="G39" s="480"/>
      <c r="H39" s="377"/>
      <c r="I39" s="72"/>
      <c r="J39" s="476"/>
      <c r="K39" s="476"/>
      <c r="L39" s="478"/>
      <c r="M39" s="400"/>
      <c r="N39" s="400"/>
      <c r="O39" s="131"/>
      <c r="P39" s="131"/>
      <c r="Q39" s="132"/>
    </row>
    <row r="40" spans="1:17" ht="75">
      <c r="A40" s="479">
        <f>'5- Identificación de Riesgos'!A40</f>
        <v>4</v>
      </c>
      <c r="B40" s="380" t="str">
        <f>'5- Identificación de Riesgos'!B40</f>
        <v>Recibir dádivas o beneficios a nombre propio o de terceros para  desviar recursos, no presentar o presentar reportes con información no veraz</v>
      </c>
      <c r="C40" s="400" t="str">
        <f>'5- Identificación de Riesgos'!C40</f>
        <v xml:space="preserve">Se favorece indebidamente a un servidor judicial a través de la validación del  reporte de accidentes de trabajo ante la Administradora de Riesgos Laborales </v>
      </c>
      <c r="D40" s="400" t="s">
        <v>317</v>
      </c>
      <c r="E40" s="130" t="str">
        <f>'5- Identificación de Riesgos'!D40</f>
        <v>1. Insuficientes programas de capacitación para la toma de conciencia debido al desconocimiento de l ley antisoborno (ISO 37001:2016), Plan Anticorrupción y  de los  valores y principios propios de la entidad</v>
      </c>
      <c r="F40" s="426" t="str">
        <f>'5- Identificación de Riesgos'!H40</f>
        <v>Muy Baja - 1</v>
      </c>
      <c r="G40" s="400" t="str">
        <f>'5- Identificación de Riesgos'!M40</f>
        <v>Moderado - 3</v>
      </c>
      <c r="H40" s="400" t="str">
        <f>'5- Identificación de Riesgos'!N40</f>
        <v>Moderado - 3</v>
      </c>
      <c r="I40" s="71"/>
      <c r="J40" s="475" t="str">
        <f>'6- Valoración Controles'!T34</f>
        <v>Muy Baja - 1</v>
      </c>
      <c r="K40" s="475" t="str">
        <f>'6- Valoración Controles'!U34</f>
        <v>Menor - 2</v>
      </c>
      <c r="L40" s="477" t="e">
        <f>AVERAGE(#REF!)</f>
        <v>#REF!</v>
      </c>
      <c r="M40" s="380" t="str">
        <f>'6- Valoración Controles'!V34</f>
        <v>Bajo - 2</v>
      </c>
      <c r="N40" s="380" t="s">
        <v>402</v>
      </c>
      <c r="O40" s="131"/>
      <c r="P40" s="131"/>
      <c r="Q40" s="132"/>
    </row>
    <row r="41" spans="1:17" ht="30">
      <c r="A41" s="392"/>
      <c r="B41" s="380"/>
      <c r="C41" s="377"/>
      <c r="D41" s="377"/>
      <c r="E41" s="130" t="str">
        <f>'5- Identificación de Riesgos'!D41</f>
        <v>2. Desconocimiento y no aplicación del Código de Ética y Buen Gobierno</v>
      </c>
      <c r="F41" s="389"/>
      <c r="G41" s="480"/>
      <c r="H41" s="377"/>
      <c r="I41" s="71"/>
      <c r="J41" s="475"/>
      <c r="K41" s="475"/>
      <c r="L41" s="477"/>
      <c r="M41" s="380"/>
      <c r="N41" s="380"/>
      <c r="O41" s="131"/>
      <c r="P41" s="131"/>
      <c r="Q41" s="132"/>
    </row>
    <row r="42" spans="1:17" ht="30">
      <c r="A42" s="392"/>
      <c r="B42" s="380"/>
      <c r="C42" s="377"/>
      <c r="D42" s="377"/>
      <c r="E42" s="130" t="str">
        <f>'5- Identificación de Riesgos'!D42</f>
        <v>3. Carencia de compromiso  y transparencia de los servidores judiciales</v>
      </c>
      <c r="F42" s="389"/>
      <c r="G42" s="480"/>
      <c r="H42" s="377"/>
      <c r="I42" s="71"/>
      <c r="J42" s="475"/>
      <c r="K42" s="475"/>
      <c r="L42" s="477"/>
      <c r="M42" s="380"/>
      <c r="N42" s="380"/>
      <c r="O42" s="131"/>
      <c r="P42" s="131"/>
      <c r="Q42" s="132"/>
    </row>
    <row r="43" spans="1:17" ht="30">
      <c r="A43" s="392"/>
      <c r="B43" s="380"/>
      <c r="C43" s="377"/>
      <c r="D43" s="377"/>
      <c r="E43" s="130" t="str">
        <f>'5- Identificación de Riesgos'!D43</f>
        <v>4. Deficiencia de  controles en el trámite  de los documentos</v>
      </c>
      <c r="F43" s="389"/>
      <c r="G43" s="480"/>
      <c r="H43" s="377"/>
      <c r="I43" s="71"/>
      <c r="J43" s="475"/>
      <c r="K43" s="475"/>
      <c r="L43" s="477"/>
      <c r="M43" s="380"/>
      <c r="N43" s="380"/>
      <c r="O43" s="131"/>
      <c r="P43" s="131"/>
      <c r="Q43" s="132"/>
    </row>
    <row r="44" spans="1:17" ht="30">
      <c r="A44" s="392"/>
      <c r="B44" s="380"/>
      <c r="C44" s="377"/>
      <c r="D44" s="377"/>
      <c r="E44" s="130" t="str">
        <f>'5- Identificación de Riesgos'!D44</f>
        <v xml:space="preserve">5. No aplicación adecuada de los procedimientos de control </v>
      </c>
      <c r="F44" s="389"/>
      <c r="G44" s="480"/>
      <c r="H44" s="377"/>
      <c r="I44" s="71"/>
      <c r="J44" s="475"/>
      <c r="K44" s="475"/>
      <c r="L44" s="477"/>
      <c r="M44" s="380"/>
      <c r="N44" s="380"/>
      <c r="O44" s="131"/>
      <c r="P44" s="131"/>
      <c r="Q44" s="132"/>
    </row>
    <row r="45" spans="1:17">
      <c r="A45" s="392"/>
      <c r="B45" s="380"/>
      <c r="C45" s="377"/>
      <c r="D45" s="377"/>
      <c r="E45" s="130">
        <f>'5- Identificación de Riesgos'!D45</f>
        <v>0</v>
      </c>
      <c r="F45" s="389"/>
      <c r="G45" s="480"/>
      <c r="H45" s="377"/>
      <c r="I45" s="71"/>
      <c r="J45" s="475"/>
      <c r="K45" s="475"/>
      <c r="L45" s="477"/>
      <c r="M45" s="380"/>
      <c r="N45" s="380"/>
      <c r="O45" s="131"/>
      <c r="P45" s="131"/>
      <c r="Q45" s="132"/>
    </row>
    <row r="46" spans="1:17">
      <c r="A46" s="392"/>
      <c r="B46" s="380"/>
      <c r="C46" s="377"/>
      <c r="D46" s="377"/>
      <c r="E46" s="130">
        <f>'5- Identificación de Riesgos'!D46</f>
        <v>0</v>
      </c>
      <c r="F46" s="389"/>
      <c r="G46" s="480"/>
      <c r="H46" s="377"/>
      <c r="I46" s="71"/>
      <c r="J46" s="475"/>
      <c r="K46" s="475"/>
      <c r="L46" s="477"/>
      <c r="M46" s="380"/>
      <c r="N46" s="380"/>
      <c r="O46" s="131"/>
      <c r="P46" s="131"/>
      <c r="Q46" s="132"/>
    </row>
    <row r="47" spans="1:17">
      <c r="A47" s="392"/>
      <c r="B47" s="380"/>
      <c r="C47" s="377"/>
      <c r="D47" s="377"/>
      <c r="E47" s="130">
        <f>'5- Identificación de Riesgos'!D47</f>
        <v>0</v>
      </c>
      <c r="F47" s="389"/>
      <c r="G47" s="480"/>
      <c r="H47" s="377"/>
      <c r="I47" s="71"/>
      <c r="J47" s="475"/>
      <c r="K47" s="475"/>
      <c r="L47" s="477"/>
      <c r="M47" s="380"/>
      <c r="N47" s="380"/>
      <c r="O47" s="131"/>
      <c r="P47" s="131"/>
      <c r="Q47" s="132"/>
    </row>
    <row r="48" spans="1:17">
      <c r="A48" s="392"/>
      <c r="B48" s="380"/>
      <c r="C48" s="377"/>
      <c r="D48" s="377"/>
      <c r="E48" s="130">
        <f>'5- Identificación de Riesgos'!D48</f>
        <v>0</v>
      </c>
      <c r="F48" s="389"/>
      <c r="G48" s="480"/>
      <c r="H48" s="377"/>
      <c r="I48" s="71"/>
      <c r="J48" s="475"/>
      <c r="K48" s="475"/>
      <c r="L48" s="477"/>
      <c r="M48" s="380"/>
      <c r="N48" s="380"/>
      <c r="O48" s="131"/>
      <c r="P48" s="131"/>
      <c r="Q48" s="132"/>
    </row>
    <row r="49" spans="1:17">
      <c r="A49" s="392"/>
      <c r="B49" s="400"/>
      <c r="C49" s="377"/>
      <c r="D49" s="377"/>
      <c r="E49" s="130">
        <f>'5- Identificación de Riesgos'!D49</f>
        <v>0</v>
      </c>
      <c r="F49" s="389"/>
      <c r="G49" s="480"/>
      <c r="H49" s="377"/>
      <c r="I49" s="72"/>
      <c r="J49" s="476"/>
      <c r="K49" s="476"/>
      <c r="L49" s="478"/>
      <c r="M49" s="400"/>
      <c r="N49" s="400"/>
      <c r="O49" s="131"/>
      <c r="P49" s="131"/>
      <c r="Q49" s="132"/>
    </row>
    <row r="50" spans="1:17" ht="30">
      <c r="A50" s="479">
        <f>'5- Identificación de Riesgos'!A50</f>
        <v>5</v>
      </c>
      <c r="B50" s="380" t="str">
        <f>'5- Identificación de Riesgos'!B50</f>
        <v>Ofrecer, prometer y entregar, aceptar o solicitar una ventaja indebida  para influir o direccionar  la formulación de   requisitos habiliantes y/o técnicos  para satisfacer un interés personal, de manera directa, indirecta o interpuesta por otras personas</v>
      </c>
      <c r="C50" s="400" t="str">
        <f>'5- Identificación de Riesgos'!C50</f>
        <v>Cuando  se direccionan los requisitos habilitanes y/o técnicos para favorecer  indebidamente  a ciertos proponentes</v>
      </c>
      <c r="D50" s="400" t="s">
        <v>317</v>
      </c>
      <c r="E50" s="130" t="str">
        <f>'5- Identificación de Riesgos'!D50</f>
        <v>1. Falta de ética de los servidores públicos (Debilidades en principios y valores)</v>
      </c>
      <c r="F50" s="426" t="str">
        <f>'5- Identificación de Riesgos'!H50</f>
        <v>Muy Baja - 1</v>
      </c>
      <c r="G50" s="400" t="str">
        <f>'5- Identificación de Riesgos'!M50</f>
        <v>Menor - 2</v>
      </c>
      <c r="H50" s="400" t="str">
        <f>'5- Identificación de Riesgos'!N50</f>
        <v>Bajo - 2</v>
      </c>
      <c r="I50" s="71"/>
      <c r="J50" s="475" t="str">
        <f>'6- Valoración Controles'!T44</f>
        <v>Muy Baja - 1</v>
      </c>
      <c r="K50" s="475" t="str">
        <f>'6- Valoración Controles'!U44</f>
        <v>Menor - 2</v>
      </c>
      <c r="L50" s="477" t="e">
        <f>AVERAGE(#REF!)</f>
        <v>#REF!</v>
      </c>
      <c r="M50" s="380" t="str">
        <f>'6- Valoración Controles'!V44</f>
        <v>Bajo - 2</v>
      </c>
      <c r="N50" s="380" t="s">
        <v>402</v>
      </c>
      <c r="O50" s="131"/>
      <c r="P50" s="131"/>
      <c r="Q50" s="132"/>
    </row>
    <row r="51" spans="1:17" ht="30">
      <c r="A51" s="392"/>
      <c r="B51" s="380"/>
      <c r="C51" s="377"/>
      <c r="D51" s="377"/>
      <c r="E51" s="130" t="str">
        <f>'5- Identificación de Riesgos'!D51</f>
        <v>2. Falta de ética de terceros interesados  (Debilidades principios y valores)</v>
      </c>
      <c r="F51" s="389"/>
      <c r="G51" s="480"/>
      <c r="H51" s="377"/>
      <c r="I51" s="71"/>
      <c r="J51" s="475"/>
      <c r="K51" s="475"/>
      <c r="L51" s="477"/>
      <c r="M51" s="380"/>
      <c r="N51" s="380"/>
      <c r="O51" s="131"/>
      <c r="P51" s="131"/>
      <c r="Q51" s="132"/>
    </row>
    <row r="52" spans="1:17" ht="45">
      <c r="A52" s="392"/>
      <c r="B52" s="380"/>
      <c r="C52" s="377"/>
      <c r="D52" s="377"/>
      <c r="E52" s="130" t="str">
        <f>'5- Identificación de Riesgos'!D52</f>
        <v>3. Debilidades en los controles de los procedimientos de estructuración de los procesos de contratación</v>
      </c>
      <c r="F52" s="389"/>
      <c r="G52" s="480"/>
      <c r="H52" s="377"/>
      <c r="I52" s="71"/>
      <c r="J52" s="475"/>
      <c r="K52" s="475"/>
      <c r="L52" s="477"/>
      <c r="M52" s="380"/>
      <c r="N52" s="380"/>
      <c r="O52" s="131"/>
      <c r="P52" s="131"/>
      <c r="Q52" s="132"/>
    </row>
    <row r="53" spans="1:17">
      <c r="A53" s="392"/>
      <c r="B53" s="380"/>
      <c r="C53" s="377"/>
      <c r="D53" s="377"/>
      <c r="E53" s="130">
        <f>'5- Identificación de Riesgos'!D53</f>
        <v>0</v>
      </c>
      <c r="F53" s="389"/>
      <c r="G53" s="480"/>
      <c r="H53" s="377"/>
      <c r="I53" s="71"/>
      <c r="J53" s="475"/>
      <c r="K53" s="475"/>
      <c r="L53" s="477"/>
      <c r="M53" s="380"/>
      <c r="N53" s="380"/>
      <c r="O53" s="131"/>
      <c r="P53" s="131"/>
      <c r="Q53" s="132"/>
    </row>
    <row r="54" spans="1:17">
      <c r="A54" s="392"/>
      <c r="B54" s="380"/>
      <c r="C54" s="377"/>
      <c r="D54" s="377"/>
      <c r="E54" s="130">
        <f>'5- Identificación de Riesgos'!D54</f>
        <v>0</v>
      </c>
      <c r="F54" s="389"/>
      <c r="G54" s="480"/>
      <c r="H54" s="377"/>
      <c r="I54" s="71"/>
      <c r="J54" s="475"/>
      <c r="K54" s="475"/>
      <c r="L54" s="477"/>
      <c r="M54" s="380"/>
      <c r="N54" s="380"/>
      <c r="O54" s="131"/>
      <c r="P54" s="131"/>
      <c r="Q54" s="132"/>
    </row>
    <row r="55" spans="1:17">
      <c r="A55" s="392"/>
      <c r="B55" s="380"/>
      <c r="C55" s="377"/>
      <c r="D55" s="377"/>
      <c r="E55" s="130">
        <f>'5- Identificación de Riesgos'!D55</f>
        <v>0</v>
      </c>
      <c r="F55" s="389"/>
      <c r="G55" s="480"/>
      <c r="H55" s="377"/>
      <c r="I55" s="71"/>
      <c r="J55" s="475"/>
      <c r="K55" s="475"/>
      <c r="L55" s="477"/>
      <c r="M55" s="380"/>
      <c r="N55" s="380"/>
      <c r="O55" s="131"/>
      <c r="P55" s="131"/>
      <c r="Q55" s="132"/>
    </row>
    <row r="56" spans="1:17">
      <c r="A56" s="392"/>
      <c r="B56" s="380"/>
      <c r="C56" s="377"/>
      <c r="D56" s="377"/>
      <c r="E56" s="130">
        <f>'5- Identificación de Riesgos'!D56</f>
        <v>0</v>
      </c>
      <c r="F56" s="389"/>
      <c r="G56" s="480"/>
      <c r="H56" s="377"/>
      <c r="I56" s="71"/>
      <c r="J56" s="475"/>
      <c r="K56" s="475"/>
      <c r="L56" s="477"/>
      <c r="M56" s="380"/>
      <c r="N56" s="380"/>
      <c r="O56" s="131"/>
      <c r="P56" s="131"/>
      <c r="Q56" s="132"/>
    </row>
    <row r="57" spans="1:17">
      <c r="A57" s="392"/>
      <c r="B57" s="380"/>
      <c r="C57" s="377"/>
      <c r="D57" s="377"/>
      <c r="E57" s="130">
        <f>'5- Identificación de Riesgos'!D57</f>
        <v>0</v>
      </c>
      <c r="F57" s="389"/>
      <c r="G57" s="480"/>
      <c r="H57" s="377"/>
      <c r="I57" s="71"/>
      <c r="J57" s="475"/>
      <c r="K57" s="475"/>
      <c r="L57" s="477"/>
      <c r="M57" s="380"/>
      <c r="N57" s="380"/>
      <c r="O57" s="131"/>
      <c r="P57" s="131"/>
      <c r="Q57" s="132"/>
    </row>
    <row r="58" spans="1:17">
      <c r="A58" s="392"/>
      <c r="B58" s="380"/>
      <c r="C58" s="377"/>
      <c r="D58" s="377"/>
      <c r="E58" s="130">
        <f>'5- Identificación de Riesgos'!D58</f>
        <v>0</v>
      </c>
      <c r="F58" s="389"/>
      <c r="G58" s="480"/>
      <c r="H58" s="377"/>
      <c r="I58" s="71"/>
      <c r="J58" s="475"/>
      <c r="K58" s="475"/>
      <c r="L58" s="477"/>
      <c r="M58" s="380"/>
      <c r="N58" s="380"/>
      <c r="O58" s="131"/>
      <c r="P58" s="131"/>
      <c r="Q58" s="132"/>
    </row>
    <row r="59" spans="1:17">
      <c r="A59" s="392"/>
      <c r="B59" s="400"/>
      <c r="C59" s="377"/>
      <c r="D59" s="377"/>
      <c r="E59" s="130">
        <f>'5- Identificación de Riesgos'!D59</f>
        <v>0</v>
      </c>
      <c r="F59" s="389"/>
      <c r="G59" s="480"/>
      <c r="H59" s="377"/>
      <c r="I59" s="72"/>
      <c r="J59" s="476"/>
      <c r="K59" s="476"/>
      <c r="L59" s="478"/>
      <c r="M59" s="400"/>
      <c r="N59" s="400"/>
      <c r="O59" s="131"/>
      <c r="P59" s="131"/>
      <c r="Q59" s="132"/>
    </row>
  </sheetData>
  <mergeCells count="87">
    <mergeCell ref="C1:Q3"/>
    <mergeCell ref="A4:B4"/>
    <mergeCell ref="A5:B5"/>
    <mergeCell ref="A8:A9"/>
    <mergeCell ref="E8:E9"/>
    <mergeCell ref="C4:Q4"/>
    <mergeCell ref="C5:Q5"/>
    <mergeCell ref="C6:Q6"/>
    <mergeCell ref="L8:L9"/>
    <mergeCell ref="J8:J9"/>
    <mergeCell ref="H8:H9"/>
    <mergeCell ref="C8:C9"/>
    <mergeCell ref="A6:B6"/>
    <mergeCell ref="O8:O9"/>
    <mergeCell ref="P8:P9"/>
    <mergeCell ref="Q8:Q9"/>
    <mergeCell ref="A7:E7"/>
    <mergeCell ref="F7:H7"/>
    <mergeCell ref="M8:M9"/>
    <mergeCell ref="N8:N9"/>
    <mergeCell ref="F8:F9"/>
    <mergeCell ref="G8:G9"/>
    <mergeCell ref="J7:N7"/>
    <mergeCell ref="D8:D9"/>
    <mergeCell ref="B8:B9"/>
    <mergeCell ref="A10:A19"/>
    <mergeCell ref="B10:B19"/>
    <mergeCell ref="F10:F19"/>
    <mergeCell ref="K8:K9"/>
    <mergeCell ref="A30:A39"/>
    <mergeCell ref="B30:B39"/>
    <mergeCell ref="C30:C39"/>
    <mergeCell ref="D30:D39"/>
    <mergeCell ref="F30:F39"/>
    <mergeCell ref="A20:A29"/>
    <mergeCell ref="B20:B29"/>
    <mergeCell ref="K20:K29"/>
    <mergeCell ref="I8:I9"/>
    <mergeCell ref="D20:D29"/>
    <mergeCell ref="H30:H39"/>
    <mergeCell ref="J30:J39"/>
    <mergeCell ref="M20:M29"/>
    <mergeCell ref="N20:N29"/>
    <mergeCell ref="M10:M19"/>
    <mergeCell ref="N10:N19"/>
    <mergeCell ref="C10:C19"/>
    <mergeCell ref="D10:D19"/>
    <mergeCell ref="F20:F29"/>
    <mergeCell ref="G20:G29"/>
    <mergeCell ref="H20:H29"/>
    <mergeCell ref="J20:J29"/>
    <mergeCell ref="L20:L29"/>
    <mergeCell ref="G10:G19"/>
    <mergeCell ref="H10:H19"/>
    <mergeCell ref="J10:J19"/>
    <mergeCell ref="K10:K19"/>
    <mergeCell ref="C20:C29"/>
    <mergeCell ref="L10:L19"/>
    <mergeCell ref="M30:M39"/>
    <mergeCell ref="N30:N39"/>
    <mergeCell ref="A40:A49"/>
    <mergeCell ref="B40:B49"/>
    <mergeCell ref="C40:C49"/>
    <mergeCell ref="D40:D49"/>
    <mergeCell ref="F40:F49"/>
    <mergeCell ref="G40:G49"/>
    <mergeCell ref="H40:H49"/>
    <mergeCell ref="J40:J49"/>
    <mergeCell ref="K40:K49"/>
    <mergeCell ref="L40:L49"/>
    <mergeCell ref="M40:M49"/>
    <mergeCell ref="N40:N49"/>
    <mergeCell ref="G30:G39"/>
    <mergeCell ref="M50:M59"/>
    <mergeCell ref="N50:N59"/>
    <mergeCell ref="K30:K39"/>
    <mergeCell ref="L30:L39"/>
    <mergeCell ref="A50:A59"/>
    <mergeCell ref="B50:B59"/>
    <mergeCell ref="C50:C59"/>
    <mergeCell ref="D50:D59"/>
    <mergeCell ref="F50:F59"/>
    <mergeCell ref="G50:G59"/>
    <mergeCell ref="H50:H59"/>
    <mergeCell ref="J50:J59"/>
    <mergeCell ref="K50:K59"/>
    <mergeCell ref="L50:L59"/>
  </mergeCells>
  <conditionalFormatting sqref="F10 F20 F30 F40 F50">
    <cfRule type="containsText" dxfId="498" priority="527" operator="containsText" text="Muy Baja">
      <formula>NOT(ISERROR(SEARCH("Muy Baja",F10)))</formula>
    </cfRule>
    <cfRule type="containsText" dxfId="497" priority="528" operator="containsText" text="Baja">
      <formula>NOT(ISERROR(SEARCH("Baja",F10)))</formula>
    </cfRule>
    <cfRule type="containsText" dxfId="496" priority="529" operator="containsText" text="Muy Alta">
      <formula>NOT(ISERROR(SEARCH("Muy Alta",F10)))</formula>
    </cfRule>
    <cfRule type="containsText" dxfId="495" priority="531" operator="containsText" text="Alta">
      <formula>NOT(ISERROR(SEARCH("Alta",F10)))</formula>
    </cfRule>
    <cfRule type="containsText" dxfId="494" priority="532" operator="containsText" text="Media">
      <formula>NOT(ISERROR(SEARCH("Media",F10)))</formula>
    </cfRule>
    <cfRule type="containsText" dxfId="493" priority="533" operator="containsText" text="Media">
      <formula>NOT(ISERROR(SEARCH("Media",F10)))</formula>
    </cfRule>
    <cfRule type="containsText" dxfId="492" priority="534" operator="containsText" text="Media">
      <formula>NOT(ISERROR(SEARCH("Media",F10)))</formula>
    </cfRule>
    <cfRule type="containsText" dxfId="491" priority="535" operator="containsText" text="Muy Baja">
      <formula>NOT(ISERROR(SEARCH("Muy Baja",F10)))</formula>
    </cfRule>
    <cfRule type="containsText" dxfId="490" priority="536" operator="containsText" text="Baja">
      <formula>NOT(ISERROR(SEARCH("Baja",F10)))</formula>
    </cfRule>
    <cfRule type="containsText" dxfId="489" priority="537" operator="containsText" text="Muy Baja">
      <formula>NOT(ISERROR(SEARCH("Muy Baja",F10)))</formula>
    </cfRule>
    <cfRule type="containsText" dxfId="488" priority="538" operator="containsText" text="Muy Baja">
      <formula>NOT(ISERROR(SEARCH("Muy Baja",F10)))</formula>
    </cfRule>
    <cfRule type="containsText" dxfId="487" priority="539" operator="containsText" text="Muy Baja">
      <formula>NOT(ISERROR(SEARCH("Muy Baja",F10)))</formula>
    </cfRule>
    <cfRule type="containsText" dxfId="486" priority="540" operator="containsText" text="Muy Baja'Tabla probabilidad'!">
      <formula>NOT(ISERROR(SEARCH("Muy Baja'Tabla probabilidad'!",F10)))</formula>
    </cfRule>
    <cfRule type="containsText" dxfId="485" priority="541" operator="containsText" text="Muy bajo">
      <formula>NOT(ISERROR(SEARCH("Muy bajo",F10)))</formula>
    </cfRule>
    <cfRule type="containsText" dxfId="484" priority="542" operator="containsText" text="Alta">
      <formula>NOT(ISERROR(SEARCH("Alta",F10)))</formula>
    </cfRule>
    <cfRule type="containsText" dxfId="483" priority="543" operator="containsText" text="Media">
      <formula>NOT(ISERROR(SEARCH("Media",F10)))</formula>
    </cfRule>
    <cfRule type="containsText" dxfId="482" priority="544" operator="containsText" text="Baja">
      <formula>NOT(ISERROR(SEARCH("Baja",F10)))</formula>
    </cfRule>
    <cfRule type="containsText" dxfId="481" priority="545" operator="containsText" text="Muy baja">
      <formula>NOT(ISERROR(SEARCH("Muy baja",F10)))</formula>
    </cfRule>
    <cfRule type="cellIs" dxfId="480" priority="548" operator="between">
      <formula>1</formula>
      <formula>2</formula>
    </cfRule>
    <cfRule type="cellIs" dxfId="479" priority="549" operator="between">
      <formula>0</formula>
      <formula>2</formula>
    </cfRule>
  </conditionalFormatting>
  <conditionalFormatting sqref="G10 G20 G30 G40 G50">
    <cfRule type="containsText" dxfId="478" priority="521" operator="containsText" text="Catastrófico">
      <formula>NOT(ISERROR(SEARCH("Catastrófico",G10)))</formula>
    </cfRule>
    <cfRule type="containsText" dxfId="477" priority="522" operator="containsText" text="Mayor">
      <formula>NOT(ISERROR(SEARCH("Mayor",G10)))</formula>
    </cfRule>
    <cfRule type="containsText" dxfId="476" priority="523" operator="containsText" text="Alta">
      <formula>NOT(ISERROR(SEARCH("Alta",G10)))</formula>
    </cfRule>
    <cfRule type="containsText" dxfId="475" priority="524" operator="containsText" text="Moderado">
      <formula>NOT(ISERROR(SEARCH("Moderado",G10)))</formula>
    </cfRule>
    <cfRule type="containsText" dxfId="474" priority="525" operator="containsText" text="Menor">
      <formula>NOT(ISERROR(SEARCH("Menor",G10)))</formula>
    </cfRule>
    <cfRule type="containsText" dxfId="473" priority="526" operator="containsText" text="Leve">
      <formula>NOT(ISERROR(SEARCH("Leve",G10)))</formula>
    </cfRule>
  </conditionalFormatting>
  <conditionalFormatting sqref="H10:I10 H20:I20 H30:I30 H40:I40 H50:I50">
    <cfRule type="containsText" dxfId="472" priority="516" operator="containsText" text="Extremo">
      <formula>NOT(ISERROR(SEARCH("Extremo",H10)))</formula>
    </cfRule>
    <cfRule type="containsText" dxfId="471" priority="517" operator="containsText" text="Alto">
      <formula>NOT(ISERROR(SEARCH("Alto",H10)))</formula>
    </cfRule>
    <cfRule type="containsText" dxfId="470" priority="518" operator="containsText" text="Bajo">
      <formula>NOT(ISERROR(SEARCH("Bajo",H10)))</formula>
    </cfRule>
    <cfRule type="containsText" dxfId="469" priority="519" operator="containsText" text="Moderado">
      <formula>NOT(ISERROR(SEARCH("Moderado",H10)))</formula>
    </cfRule>
    <cfRule type="containsText" dxfId="468" priority="520" operator="containsText" text="Extremo">
      <formula>NOT(ISERROR(SEARCH("Extremo",H10)))</formula>
    </cfRule>
  </conditionalFormatting>
  <conditionalFormatting sqref="J10:J59">
    <cfRule type="containsText" dxfId="467" priority="218" operator="containsText" text="Muy Baja">
      <formula>NOT(ISERROR(SEARCH("Muy Baja",J10)))</formula>
    </cfRule>
    <cfRule type="containsText" dxfId="466" priority="485" operator="containsText" text="Muy Alta">
      <formula>NOT(ISERROR(SEARCH("Muy Alta",J10)))</formula>
    </cfRule>
    <cfRule type="containsText" dxfId="465" priority="486" operator="containsText" text="Alta">
      <formula>NOT(ISERROR(SEARCH("Alta",J10)))</formula>
    </cfRule>
    <cfRule type="containsText" dxfId="464" priority="487" operator="containsText" text="Media">
      <formula>NOT(ISERROR(SEARCH("Media",J10)))</formula>
    </cfRule>
    <cfRule type="containsText" dxfId="463" priority="488" operator="containsText" text="Baja">
      <formula>NOT(ISERROR(SEARCH("Baja",J10)))</formula>
    </cfRule>
    <cfRule type="containsText" dxfId="462" priority="489" operator="containsText" text="Muy Baja">
      <formula>NOT(ISERROR(SEARCH("Muy Baja",J10)))</formula>
    </cfRule>
  </conditionalFormatting>
  <conditionalFormatting sqref="K10:K59">
    <cfRule type="containsText" dxfId="461" priority="480" operator="containsText" text="Catastrófico">
      <formula>NOT(ISERROR(SEARCH("Catastrófico",K10)))</formula>
    </cfRule>
    <cfRule type="containsText" dxfId="460" priority="481" operator="containsText" text="Moderado">
      <formula>NOT(ISERROR(SEARCH("Moderado",K10)))</formula>
    </cfRule>
    <cfRule type="containsText" dxfId="459" priority="482" operator="containsText" text="Menor">
      <formula>NOT(ISERROR(SEARCH("Menor",K10)))</formula>
    </cfRule>
    <cfRule type="containsText" dxfId="458" priority="483" operator="containsText" text="Leve">
      <formula>NOT(ISERROR(SEARCH("Leve",K10)))</formula>
    </cfRule>
    <cfRule type="containsText" dxfId="457" priority="484" operator="containsText" text="Mayor">
      <formula>NOT(ISERROR(SEARCH("Mayor",K10)))</formula>
    </cfRule>
  </conditionalFormatting>
  <conditionalFormatting sqref="M10 M20 M30 M40 M50">
    <cfRule type="containsText" dxfId="456" priority="490" operator="containsText" text="Extremo">
      <formula>NOT(ISERROR(SEARCH("Extremo",M10)))</formula>
    </cfRule>
    <cfRule type="containsText" dxfId="455" priority="491" operator="containsText" text="Alto">
      <formula>NOT(ISERROR(SEARCH("Alto",M10)))</formula>
    </cfRule>
    <cfRule type="containsText" dxfId="454" priority="492" operator="containsText" text="Moderado">
      <formula>NOT(ISERROR(SEARCH("Moderado",M10)))</formula>
    </cfRule>
    <cfRule type="containsText" dxfId="453" priority="493" operator="containsText" text="Menor">
      <formula>NOT(ISERROR(SEARCH("Menor",M10)))</formula>
    </cfRule>
    <cfRule type="containsText" dxfId="452" priority="494" operator="containsText" text="Bajo">
      <formula>NOT(ISERROR(SEARCH("Bajo",M10)))</formula>
    </cfRule>
    <cfRule type="containsText" dxfId="451" priority="495" operator="containsText" text="Moderado">
      <formula>NOT(ISERROR(SEARCH("Moderado",M10)))</formula>
    </cfRule>
    <cfRule type="containsText" dxfId="450" priority="496" operator="containsText" text="Extremo">
      <formula>NOT(ISERROR(SEARCH("Extremo",M10)))</formula>
    </cfRule>
    <cfRule type="containsText" dxfId="449" priority="497" operator="containsText" text="Baja">
      <formula>NOT(ISERROR(SEARCH("Baja",M10)))</formula>
    </cfRule>
    <cfRule type="containsText" dxfId="448" priority="498" operator="containsText" text="Alto">
      <formula>NOT(ISERROR(SEARCH("Alto",M10)))</formula>
    </cfRule>
  </conditionalFormatting>
  <dataValidations count="1">
    <dataValidation type="list" allowBlank="1" showInputMessage="1" showErrorMessage="1" sqref="D10:D59" xr:uid="{00000000-0002-0000-0700-000000000000}">
      <formula1>#REF!</formula1>
    </dataValidation>
  </dataValidations>
  <printOptions horizontalCentered="1"/>
  <pageMargins left="0.70866141732283472" right="0.70866141732283472" top="0.74803149606299213" bottom="0.74803149606299213" header="0.31496062992125984" footer="0.31496062992125984"/>
  <pageSetup scale="58" fitToHeight="0" orientation="landscape" r:id="rId1"/>
  <drawing r:id="rId2"/>
  <extLst>
    <ext xmlns:x14="http://schemas.microsoft.com/office/spreadsheetml/2009/9/main" uri="{78C0D931-6437-407d-A8EE-F0AAD7539E65}">
      <x14:conditionalFormattings>
        <x14:conditionalFormatting xmlns:xm="http://schemas.microsoft.com/office/excel/2006/main">
          <x14:cfRule type="containsText" priority="546" operator="containsText" id="{E50DE147-7B2A-40A6-95D7-AEA96FC942F8}">
            <xm:f>NOT(ISERROR(SEARCH('8- Políticas de Administración '!$B$5,F10)))</xm:f>
            <xm:f>'8- Políticas de Administración '!$B$5</xm:f>
            <x14:dxf>
              <font>
                <color rgb="FF006100"/>
              </font>
              <fill>
                <patternFill>
                  <bgColor rgb="FFC6EFCE"/>
                </patternFill>
              </fill>
            </x14:dxf>
          </x14:cfRule>
          <x14:cfRule type="containsText" priority="547" operator="containsText" id="{1034B27F-53CC-4A29-BA39-C5FDB949099A}">
            <xm:f>NOT(ISERROR(SEARCH('8- Políticas de Administración '!$B$5,F10)))</xm:f>
            <xm:f>'8- Políticas de Administración '!$B$5</xm:f>
            <x14:dxf>
              <font>
                <color rgb="FF9C0006"/>
              </font>
              <fill>
                <patternFill>
                  <bgColor rgb="FFFFC7CE"/>
                </patternFill>
              </fill>
            </x14:dxf>
          </x14:cfRule>
          <xm:sqref>F10 F20 F30 F40 F50</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1000000}">
          <x14:formula1>
            <xm:f>'9- Matriz de Calor '!$S$8:$S$11</xm:f>
          </x14:formula1>
          <xm:sqref>N10:N59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EG718"/>
  <sheetViews>
    <sheetView showGridLines="0" zoomScale="55" zoomScaleNormal="55" workbookViewId="0">
      <selection activeCell="P35" sqref="P35"/>
    </sheetView>
  </sheetViews>
  <sheetFormatPr defaultColWidth="11.42578125" defaultRowHeight="15"/>
  <cols>
    <col min="2" max="2" width="24.28515625" customWidth="1"/>
    <col min="3" max="3" width="62.85546875" customWidth="1"/>
    <col min="4" max="4" width="10.28515625" bestFit="1" customWidth="1"/>
    <col min="5" max="5" width="84.28515625" style="37" customWidth="1"/>
    <col min="6" max="6" width="24.7109375" customWidth="1"/>
    <col min="7" max="7" width="11.5703125" customWidth="1"/>
    <col min="8" max="8" width="13.7109375" customWidth="1"/>
    <col min="9" max="9" width="28.5703125" hidden="1" customWidth="1"/>
    <col min="10" max="13" width="11.5703125" customWidth="1"/>
    <col min="32" max="137" width="11.42578125" style="1"/>
  </cols>
  <sheetData>
    <row r="1" spans="1:137" s="1" customFormat="1">
      <c r="E1" s="34"/>
    </row>
    <row r="2" spans="1:137" ht="24" thickBot="1">
      <c r="A2" s="1"/>
      <c r="B2" s="503" t="s">
        <v>403</v>
      </c>
      <c r="C2" s="503"/>
      <c r="D2" s="503"/>
      <c r="E2" s="503"/>
      <c r="F2" s="246"/>
      <c r="G2" s="1"/>
      <c r="H2" s="1"/>
      <c r="I2" s="1"/>
      <c r="J2" s="1"/>
      <c r="K2" s="1"/>
      <c r="L2" s="1"/>
      <c r="M2" s="1"/>
      <c r="N2" s="1"/>
      <c r="O2" s="1"/>
      <c r="P2" s="1"/>
      <c r="Q2" s="1"/>
      <c r="R2" s="1"/>
      <c r="S2" s="1"/>
      <c r="T2" s="1"/>
      <c r="U2" s="1"/>
      <c r="V2" s="1"/>
      <c r="W2" s="1"/>
      <c r="X2" s="1"/>
      <c r="Y2" s="1"/>
      <c r="Z2" s="1"/>
      <c r="AA2" s="1"/>
      <c r="AB2" s="1"/>
      <c r="AC2" s="1"/>
      <c r="AD2" s="1"/>
      <c r="AE2" s="1"/>
    </row>
    <row r="3" spans="1:137" ht="16.5" thickTop="1" thickBot="1">
      <c r="A3" s="1"/>
      <c r="B3" s="8"/>
      <c r="C3" s="8"/>
      <c r="D3" s="8"/>
      <c r="E3" s="35"/>
      <c r="F3" s="1"/>
      <c r="G3" s="1"/>
      <c r="H3" s="1"/>
      <c r="I3" s="1"/>
      <c r="J3" s="1"/>
      <c r="K3" s="1"/>
      <c r="L3" s="1"/>
      <c r="M3" s="1"/>
      <c r="N3" s="1"/>
      <c r="O3" s="1"/>
      <c r="P3" s="1"/>
      <c r="Q3" s="1"/>
      <c r="R3" s="1"/>
      <c r="S3" s="1"/>
      <c r="T3" s="1"/>
      <c r="U3" s="1"/>
      <c r="V3" s="1"/>
      <c r="W3" s="1"/>
      <c r="X3" s="1"/>
      <c r="Y3" s="1"/>
      <c r="Z3" s="1"/>
      <c r="AA3" s="1"/>
      <c r="AB3" s="1"/>
      <c r="AC3" s="1"/>
      <c r="AD3" s="1"/>
      <c r="AE3" s="1"/>
    </row>
    <row r="4" spans="1:137" ht="21">
      <c r="A4" s="1"/>
      <c r="B4" s="50"/>
      <c r="C4" s="247" t="s">
        <v>404</v>
      </c>
      <c r="D4" s="248"/>
      <c r="E4" s="249" t="s">
        <v>405</v>
      </c>
      <c r="F4" s="250"/>
      <c r="G4" s="1"/>
      <c r="H4" s="1"/>
      <c r="I4" s="1"/>
      <c r="J4" s="1"/>
      <c r="K4" s="1"/>
      <c r="L4" s="1"/>
      <c r="M4" s="1"/>
      <c r="N4" s="1"/>
      <c r="O4" s="1"/>
      <c r="P4" s="1"/>
      <c r="Q4" s="1"/>
      <c r="R4" s="1"/>
      <c r="S4" s="1"/>
      <c r="T4" s="1"/>
      <c r="U4" s="1"/>
      <c r="V4" s="1"/>
      <c r="W4" s="1"/>
      <c r="X4" s="1"/>
      <c r="Y4" s="1"/>
      <c r="Z4" s="1"/>
      <c r="AA4" s="1"/>
      <c r="AB4" s="1"/>
      <c r="AC4" s="1"/>
      <c r="AD4" s="1"/>
      <c r="AE4" s="1"/>
    </row>
    <row r="5" spans="1:137" ht="40.5">
      <c r="A5" s="1"/>
      <c r="B5" s="50"/>
      <c r="C5" s="251" t="s">
        <v>406</v>
      </c>
      <c r="D5" s="251"/>
      <c r="E5" s="251" t="s">
        <v>407</v>
      </c>
      <c r="F5" s="252" t="s">
        <v>405</v>
      </c>
      <c r="G5" s="1"/>
      <c r="H5" s="1"/>
      <c r="I5" s="1"/>
      <c r="J5" s="1"/>
      <c r="K5" s="1"/>
      <c r="L5" s="1"/>
      <c r="M5" s="1"/>
      <c r="N5" s="1"/>
      <c r="O5" s="1"/>
      <c r="P5" s="1"/>
      <c r="Q5" s="1"/>
      <c r="R5" s="1"/>
      <c r="S5" s="1"/>
      <c r="T5" s="1"/>
      <c r="U5" s="1"/>
      <c r="V5" s="1"/>
      <c r="W5" s="1"/>
      <c r="X5" s="1"/>
      <c r="Y5" s="1"/>
      <c r="Z5" s="1"/>
      <c r="AA5" s="1"/>
      <c r="AB5" s="1"/>
      <c r="AC5" s="1"/>
      <c r="AD5" s="1"/>
      <c r="AE5" s="1"/>
    </row>
    <row r="6" spans="1:137" ht="20.25">
      <c r="A6" s="1"/>
      <c r="B6" s="51" t="s">
        <v>408</v>
      </c>
      <c r="C6" s="181" t="s">
        <v>409</v>
      </c>
      <c r="D6" s="182">
        <v>0.04</v>
      </c>
      <c r="E6" s="183" t="s">
        <v>410</v>
      </c>
      <c r="F6" s="77">
        <v>1</v>
      </c>
      <c r="G6" s="1"/>
      <c r="H6" s="39"/>
      <c r="I6" s="1"/>
      <c r="J6" s="1"/>
      <c r="K6" s="1"/>
      <c r="L6" s="1"/>
      <c r="M6" s="1"/>
      <c r="N6" s="1"/>
      <c r="O6" s="1"/>
      <c r="P6" s="1"/>
      <c r="Q6" s="1"/>
      <c r="R6" s="1"/>
      <c r="S6" s="1"/>
      <c r="T6" s="1"/>
      <c r="U6" s="1"/>
      <c r="V6" s="1"/>
      <c r="W6" s="1"/>
      <c r="X6" s="1"/>
      <c r="Y6" s="1"/>
      <c r="Z6" s="1"/>
      <c r="AA6" s="1"/>
      <c r="AB6" s="1"/>
      <c r="AC6" s="1"/>
      <c r="AD6" s="1"/>
      <c r="AE6" s="1"/>
    </row>
    <row r="7" spans="1:137" ht="20.25">
      <c r="A7" s="1"/>
      <c r="B7" s="52" t="s">
        <v>411</v>
      </c>
      <c r="C7" s="181" t="s">
        <v>412</v>
      </c>
      <c r="D7" s="182">
        <v>0.09</v>
      </c>
      <c r="E7" s="183" t="s">
        <v>413</v>
      </c>
      <c r="F7" s="77">
        <v>2</v>
      </c>
      <c r="G7" s="1"/>
      <c r="H7" s="1"/>
      <c r="I7" s="1"/>
      <c r="J7" s="1"/>
      <c r="K7" s="1"/>
      <c r="L7" s="1"/>
      <c r="M7" s="1"/>
      <c r="N7" s="1"/>
      <c r="O7" s="1"/>
      <c r="P7" s="1"/>
      <c r="Q7" s="1"/>
      <c r="R7" s="1"/>
      <c r="S7" s="1"/>
      <c r="T7" s="1"/>
      <c r="U7" s="1"/>
      <c r="V7" s="1"/>
      <c r="W7" s="1"/>
      <c r="X7" s="1"/>
      <c r="Y7" s="1"/>
      <c r="Z7" s="1"/>
      <c r="AA7" s="1"/>
      <c r="AB7" s="1"/>
      <c r="AC7" s="1"/>
      <c r="AD7" s="1"/>
      <c r="AE7" s="1"/>
    </row>
    <row r="8" spans="1:137" ht="20.25">
      <c r="A8" s="1"/>
      <c r="B8" s="53" t="s">
        <v>414</v>
      </c>
      <c r="C8" s="181" t="s">
        <v>415</v>
      </c>
      <c r="D8" s="182">
        <v>0.28999999999999998</v>
      </c>
      <c r="E8" s="183" t="s">
        <v>416</v>
      </c>
      <c r="F8" s="77">
        <v>3</v>
      </c>
      <c r="G8" s="1"/>
      <c r="H8" s="1"/>
      <c r="I8" s="1"/>
      <c r="J8" s="1"/>
      <c r="K8" s="1"/>
      <c r="L8" s="1"/>
      <c r="M8" s="1"/>
      <c r="N8" s="1"/>
      <c r="O8" s="1"/>
      <c r="P8" s="1"/>
      <c r="Q8" s="1"/>
      <c r="R8" s="1"/>
      <c r="S8" s="1"/>
      <c r="T8" s="1"/>
      <c r="U8" s="1"/>
      <c r="V8" s="1"/>
      <c r="W8" s="1"/>
      <c r="X8" s="1"/>
      <c r="Y8" s="1"/>
      <c r="Z8" s="1"/>
      <c r="AA8" s="1"/>
      <c r="AB8" s="1"/>
      <c r="AC8" s="1"/>
      <c r="AD8" s="1"/>
      <c r="AE8" s="1"/>
    </row>
    <row r="9" spans="1:137" ht="20.25">
      <c r="A9" s="1"/>
      <c r="B9" s="54" t="s">
        <v>417</v>
      </c>
      <c r="C9" s="181" t="s">
        <v>418</v>
      </c>
      <c r="D9" s="182">
        <v>0.49</v>
      </c>
      <c r="E9" s="183" t="s">
        <v>419</v>
      </c>
      <c r="F9" s="77">
        <v>4</v>
      </c>
      <c r="G9" s="1"/>
      <c r="H9" s="1"/>
      <c r="I9" s="1"/>
      <c r="J9" s="1"/>
      <c r="K9" s="1"/>
      <c r="L9" s="1"/>
      <c r="M9" s="1"/>
      <c r="N9" s="1"/>
      <c r="O9" s="1"/>
      <c r="P9" s="1"/>
      <c r="Q9" s="1"/>
      <c r="R9" s="1"/>
      <c r="S9" s="1"/>
      <c r="T9" s="1"/>
      <c r="U9" s="1"/>
      <c r="V9" s="1"/>
      <c r="W9" s="1"/>
      <c r="X9" s="1"/>
      <c r="Y9" s="1"/>
      <c r="Z9" s="1"/>
      <c r="AA9" s="1"/>
      <c r="AB9" s="1"/>
      <c r="AC9" s="1"/>
      <c r="AD9" s="1"/>
      <c r="AE9" s="1"/>
    </row>
    <row r="10" spans="1:137" ht="20.25">
      <c r="A10" s="1"/>
      <c r="B10" s="55" t="s">
        <v>420</v>
      </c>
      <c r="C10" s="181" t="s">
        <v>421</v>
      </c>
      <c r="D10" s="182">
        <v>1</v>
      </c>
      <c r="E10" s="183" t="s">
        <v>422</v>
      </c>
      <c r="F10" s="77">
        <v>5</v>
      </c>
      <c r="G10" s="1"/>
      <c r="H10" s="1"/>
      <c r="I10" s="73" t="s">
        <v>423</v>
      </c>
      <c r="J10" s="1"/>
      <c r="K10" s="1"/>
      <c r="L10" s="1"/>
      <c r="M10" s="1"/>
      <c r="N10" s="1"/>
      <c r="O10" s="1"/>
      <c r="P10" s="1"/>
      <c r="Q10" s="1"/>
      <c r="R10" s="1"/>
      <c r="S10" s="1"/>
      <c r="T10" s="1"/>
      <c r="U10" s="1"/>
      <c r="V10" s="1"/>
      <c r="W10" s="1"/>
      <c r="X10" s="1"/>
      <c r="Y10" s="1"/>
      <c r="Z10" s="1"/>
      <c r="AA10" s="1"/>
      <c r="AB10" s="1"/>
      <c r="AC10" s="1"/>
      <c r="AD10" s="1"/>
      <c r="AE10" s="1"/>
    </row>
    <row r="11" spans="1:137" ht="16.5">
      <c r="A11" s="1"/>
      <c r="B11" s="3"/>
      <c r="C11" s="2"/>
      <c r="D11" s="2"/>
      <c r="E11" s="36"/>
      <c r="F11" s="1"/>
      <c r="G11" s="1"/>
      <c r="H11" s="1"/>
      <c r="I11" s="1"/>
      <c r="J11" s="1"/>
      <c r="K11" s="1"/>
      <c r="L11" s="1"/>
      <c r="M11" s="1"/>
      <c r="N11" s="1"/>
      <c r="O11" s="1"/>
      <c r="P11" s="1"/>
      <c r="Q11" s="1"/>
      <c r="R11" s="1"/>
      <c r="S11" s="1"/>
      <c r="T11" s="1"/>
      <c r="U11" s="1"/>
      <c r="V11" s="1"/>
      <c r="W11" s="1"/>
      <c r="X11" s="1"/>
      <c r="Y11" s="1"/>
      <c r="Z11" s="1"/>
      <c r="AA11" s="1"/>
      <c r="AB11" s="1"/>
      <c r="AC11" s="1"/>
      <c r="AD11" s="1"/>
      <c r="AE11" s="1"/>
    </row>
    <row r="12" spans="1:137">
      <c r="A12" s="1"/>
      <c r="B12" s="1"/>
      <c r="C12" s="1"/>
      <c r="D12" s="1"/>
      <c r="E12" s="34"/>
      <c r="F12" s="1"/>
      <c r="G12" s="1"/>
      <c r="H12" s="1"/>
      <c r="I12" s="1"/>
      <c r="J12" s="1"/>
      <c r="K12" s="1"/>
      <c r="L12" s="1"/>
      <c r="M12" s="1"/>
      <c r="N12" s="1"/>
      <c r="O12" s="1"/>
      <c r="P12" s="1"/>
      <c r="Q12" s="1"/>
      <c r="R12" s="1"/>
      <c r="S12" s="1"/>
      <c r="T12" s="1"/>
      <c r="U12" s="1"/>
      <c r="V12" s="1"/>
      <c r="W12" s="1"/>
      <c r="X12" s="1"/>
      <c r="Y12" s="1"/>
      <c r="Z12" s="1"/>
      <c r="AA12" s="1"/>
      <c r="AB12" s="1"/>
      <c r="AC12" s="1"/>
      <c r="AD12" s="1"/>
      <c r="AE12" s="1"/>
    </row>
    <row r="13" spans="1:137">
      <c r="A13" s="1"/>
      <c r="B13" s="1"/>
      <c r="C13" s="1"/>
      <c r="D13" s="1"/>
      <c r="E13" s="34"/>
      <c r="F13" s="1"/>
      <c r="G13" s="1"/>
      <c r="H13" s="1"/>
      <c r="I13" s="1"/>
      <c r="J13" s="1"/>
      <c r="K13" s="1"/>
      <c r="L13" s="1"/>
      <c r="M13" s="1"/>
      <c r="N13" s="1"/>
      <c r="O13" s="1"/>
      <c r="P13" s="1"/>
      <c r="Q13" s="1"/>
      <c r="R13" s="1"/>
      <c r="S13" s="1"/>
      <c r="T13" s="1"/>
      <c r="U13" s="1"/>
      <c r="V13" s="1"/>
      <c r="W13" s="1"/>
      <c r="X13" s="1"/>
      <c r="Y13" s="1"/>
      <c r="Z13" s="1"/>
      <c r="AA13" s="1"/>
      <c r="AB13" s="1"/>
      <c r="AC13" s="1"/>
      <c r="AD13" s="1"/>
      <c r="AE13" s="1"/>
    </row>
    <row r="14" spans="1:137" ht="23.25">
      <c r="A14" s="1"/>
      <c r="B14" s="504" t="s">
        <v>424</v>
      </c>
      <c r="C14" s="504"/>
      <c r="D14" s="504"/>
      <c r="E14" s="504"/>
      <c r="F14" s="253"/>
      <c r="G14" s="49"/>
      <c r="H14" s="1"/>
      <c r="I14" s="1"/>
      <c r="J14" s="1"/>
      <c r="K14" s="1"/>
      <c r="L14" s="1"/>
      <c r="M14" s="1"/>
      <c r="N14" s="1"/>
      <c r="O14" s="1"/>
      <c r="P14" s="1"/>
      <c r="Q14" s="1"/>
      <c r="R14" s="1"/>
      <c r="S14" s="1"/>
      <c r="T14" s="1"/>
      <c r="U14" s="1"/>
      <c r="V14" s="1"/>
      <c r="W14" s="1"/>
      <c r="X14" s="1"/>
      <c r="Y14" s="1"/>
      <c r="Z14" s="1"/>
      <c r="AA14" s="1"/>
      <c r="AB14" s="1"/>
      <c r="AC14" s="1"/>
      <c r="AD14" s="1"/>
      <c r="AE14" s="1"/>
    </row>
    <row r="15" spans="1:137" ht="20.25">
      <c r="A15" s="1"/>
      <c r="B15" s="58"/>
      <c r="C15" s="254"/>
      <c r="D15" s="254"/>
      <c r="E15" s="254"/>
      <c r="F15" s="58"/>
      <c r="G15" s="1"/>
      <c r="H15" s="1"/>
      <c r="I15" s="1"/>
      <c r="J15" s="1"/>
      <c r="K15" s="1"/>
      <c r="L15" s="1"/>
      <c r="M15" s="1"/>
      <c r="N15" s="1"/>
      <c r="O15" s="1"/>
      <c r="P15" s="1"/>
      <c r="Q15" s="1"/>
      <c r="R15" s="1"/>
      <c r="S15" s="1"/>
      <c r="T15" s="1"/>
      <c r="U15" s="1"/>
      <c r="V15" s="1"/>
      <c r="W15" s="1"/>
      <c r="X15" s="1"/>
      <c r="Y15" s="1"/>
      <c r="Z15" s="1"/>
      <c r="AA15" s="1"/>
      <c r="AB15" s="1"/>
      <c r="AC15" s="1"/>
      <c r="AD15" s="1"/>
      <c r="AE15" s="1"/>
    </row>
    <row r="16" spans="1:137" s="59" customFormat="1" ht="20.25">
      <c r="A16" s="57"/>
      <c r="B16" s="58"/>
      <c r="C16" s="500" t="s">
        <v>328</v>
      </c>
      <c r="D16" s="500"/>
      <c r="E16" s="500"/>
      <c r="F16" s="58"/>
      <c r="G16" s="57"/>
      <c r="H16" s="57"/>
      <c r="I16" s="74" t="s">
        <v>308</v>
      </c>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row>
    <row r="17" spans="1:137" s="59" customFormat="1" ht="30.75" customHeight="1">
      <c r="A17" s="57"/>
      <c r="B17" s="51" t="s">
        <v>425</v>
      </c>
      <c r="C17" s="499" t="s">
        <v>426</v>
      </c>
      <c r="D17" s="499"/>
      <c r="E17" s="499"/>
      <c r="F17" s="77">
        <v>1</v>
      </c>
      <c r="G17" s="57"/>
      <c r="H17" s="57"/>
      <c r="I17" s="73" t="s">
        <v>328</v>
      </c>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row>
    <row r="18" spans="1:137" s="59" customFormat="1" ht="30.75" customHeight="1">
      <c r="A18" s="57"/>
      <c r="B18" s="52" t="s">
        <v>427</v>
      </c>
      <c r="C18" s="499" t="s">
        <v>329</v>
      </c>
      <c r="D18" s="499"/>
      <c r="E18" s="499"/>
      <c r="F18" s="77">
        <v>2</v>
      </c>
      <c r="G18" s="57"/>
      <c r="H18" s="57"/>
      <c r="I18" s="73" t="s">
        <v>313</v>
      </c>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row>
    <row r="19" spans="1:137" s="59" customFormat="1" ht="30.75" customHeight="1">
      <c r="A19" s="57"/>
      <c r="B19" s="53" t="s">
        <v>428</v>
      </c>
      <c r="C19" s="499" t="s">
        <v>429</v>
      </c>
      <c r="D19" s="499"/>
      <c r="E19" s="499"/>
      <c r="F19" s="77">
        <v>3</v>
      </c>
      <c r="G19" s="57"/>
      <c r="H19" s="57"/>
      <c r="I19" s="73" t="s">
        <v>317</v>
      </c>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row>
    <row r="20" spans="1:137" s="59" customFormat="1" ht="30.75" customHeight="1">
      <c r="A20" s="57"/>
      <c r="B20" s="54" t="s">
        <v>430</v>
      </c>
      <c r="C20" s="499" t="s">
        <v>431</v>
      </c>
      <c r="D20" s="499"/>
      <c r="E20" s="499"/>
      <c r="F20" s="77">
        <v>4</v>
      </c>
      <c r="G20" s="57"/>
      <c r="H20" s="57"/>
      <c r="I20" s="73" t="s">
        <v>432</v>
      </c>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row>
    <row r="21" spans="1:137" s="59" customFormat="1" ht="30.75" customHeight="1">
      <c r="A21" s="57"/>
      <c r="B21" s="55" t="s">
        <v>433</v>
      </c>
      <c r="C21" s="499" t="s">
        <v>434</v>
      </c>
      <c r="D21" s="499"/>
      <c r="E21" s="499"/>
      <c r="F21" s="77">
        <v>5</v>
      </c>
      <c r="G21" s="57"/>
      <c r="H21" s="57"/>
      <c r="I21" s="73" t="str">
        <f>C48</f>
        <v>Interrupción o afectación en la prestación del servicio administrativo</v>
      </c>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row>
    <row r="22" spans="1:137" s="59" customFormat="1" ht="20.25">
      <c r="A22" s="57"/>
      <c r="B22" s="65"/>
      <c r="C22" s="56"/>
      <c r="D22" s="56"/>
      <c r="E22" s="56"/>
      <c r="F22" s="66"/>
      <c r="G22" s="57"/>
      <c r="H22" s="57"/>
      <c r="I22" s="73" t="str">
        <f>C56</f>
        <v>Afectación Ambiental</v>
      </c>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row>
    <row r="23" spans="1:137" s="59" customFormat="1" ht="20.25">
      <c r="A23" s="57"/>
      <c r="B23" s="65"/>
      <c r="C23" s="56"/>
      <c r="D23" s="56"/>
      <c r="E23" s="56"/>
      <c r="F23" s="66"/>
      <c r="G23" s="57"/>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row>
    <row r="24" spans="1:137" s="59" customFormat="1" ht="20.25">
      <c r="A24" s="57"/>
      <c r="B24" s="58"/>
      <c r="C24" s="502" t="s">
        <v>313</v>
      </c>
      <c r="D24" s="502"/>
      <c r="E24" s="502"/>
      <c r="F24" s="66"/>
      <c r="G24" s="57"/>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row>
    <row r="25" spans="1:137" s="59" customFormat="1" ht="20.25">
      <c r="A25" s="57"/>
      <c r="B25" s="60" t="s">
        <v>425</v>
      </c>
      <c r="C25" s="499" t="s">
        <v>314</v>
      </c>
      <c r="D25" s="499"/>
      <c r="E25" s="499"/>
      <c r="F25" s="77">
        <v>1</v>
      </c>
      <c r="G25" s="57"/>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row>
    <row r="26" spans="1:137" s="59" customFormat="1" ht="20.25">
      <c r="A26" s="57"/>
      <c r="B26" s="61" t="s">
        <v>427</v>
      </c>
      <c r="C26" s="499" t="s">
        <v>323</v>
      </c>
      <c r="D26" s="499"/>
      <c r="E26" s="499"/>
      <c r="F26" s="77">
        <v>2</v>
      </c>
      <c r="G26" s="57"/>
      <c r="H26" s="57"/>
      <c r="I26" s="65"/>
      <c r="J26" s="65"/>
      <c r="K26" s="65"/>
      <c r="L26" s="65"/>
      <c r="M26" s="65"/>
      <c r="N26" s="65"/>
      <c r="O26" s="65"/>
      <c r="P26" s="65"/>
      <c r="Q26" s="65"/>
      <c r="R26" s="65"/>
      <c r="S26" s="65"/>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row>
    <row r="27" spans="1:137" s="59" customFormat="1" ht="20.25">
      <c r="A27" s="57"/>
      <c r="B27" s="62" t="s">
        <v>428</v>
      </c>
      <c r="C27" s="499" t="s">
        <v>435</v>
      </c>
      <c r="D27" s="499"/>
      <c r="E27" s="499"/>
      <c r="F27" s="77">
        <v>3</v>
      </c>
      <c r="G27" s="57"/>
      <c r="H27" s="57"/>
      <c r="I27" s="65" t="s">
        <v>436</v>
      </c>
      <c r="J27" s="65"/>
      <c r="K27" s="65"/>
      <c r="L27" s="65"/>
      <c r="M27" s="65"/>
      <c r="N27" s="65"/>
      <c r="O27" s="65"/>
      <c r="P27" s="65"/>
      <c r="Q27" s="65"/>
      <c r="R27" s="65"/>
      <c r="S27" s="65"/>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row>
    <row r="28" spans="1:137" s="59" customFormat="1" ht="20.25">
      <c r="A28" s="57"/>
      <c r="B28" s="63" t="s">
        <v>430</v>
      </c>
      <c r="C28" s="499" t="s">
        <v>437</v>
      </c>
      <c r="D28" s="499"/>
      <c r="E28" s="499"/>
      <c r="F28" s="77">
        <v>4</v>
      </c>
      <c r="G28" s="57"/>
      <c r="H28" s="57"/>
      <c r="I28" s="65" t="s">
        <v>438</v>
      </c>
      <c r="J28" s="65"/>
      <c r="K28" s="65"/>
      <c r="L28" s="65"/>
      <c r="M28" s="65"/>
      <c r="N28" s="65"/>
      <c r="O28" s="65"/>
      <c r="P28" s="65"/>
      <c r="Q28" s="65"/>
      <c r="R28" s="65"/>
      <c r="S28" s="65"/>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row>
    <row r="29" spans="1:137" s="59" customFormat="1" ht="20.25">
      <c r="A29" s="57"/>
      <c r="B29" s="64" t="s">
        <v>433</v>
      </c>
      <c r="C29" s="499" t="s">
        <v>439</v>
      </c>
      <c r="D29" s="499"/>
      <c r="E29" s="499"/>
      <c r="F29" s="77">
        <v>5</v>
      </c>
      <c r="G29" s="57"/>
      <c r="H29" s="57"/>
      <c r="I29" s="65" t="s">
        <v>440</v>
      </c>
      <c r="J29" s="65"/>
      <c r="K29" s="65"/>
      <c r="L29" s="65"/>
      <c r="M29" s="65"/>
      <c r="N29" s="65"/>
      <c r="O29" s="65"/>
      <c r="P29" s="65"/>
      <c r="Q29" s="65"/>
      <c r="R29" s="65"/>
      <c r="S29" s="65"/>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row>
    <row r="30" spans="1:137" s="59" customFormat="1" ht="20.25">
      <c r="A30" s="57"/>
      <c r="B30" s="65"/>
      <c r="C30" s="56"/>
      <c r="D30" s="56"/>
      <c r="E30" s="56"/>
      <c r="F30" s="66"/>
      <c r="G30" s="57"/>
      <c r="H30" s="57"/>
      <c r="I30" s="65" t="s">
        <v>441</v>
      </c>
      <c r="J30" s="65"/>
      <c r="K30" s="65"/>
      <c r="L30" s="65"/>
      <c r="M30" s="65"/>
      <c r="N30" s="65"/>
      <c r="O30" s="65"/>
      <c r="P30" s="65"/>
      <c r="Q30" s="65"/>
      <c r="R30" s="65"/>
      <c r="S30" s="65"/>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row>
    <row r="31" spans="1:137" s="57" customFormat="1" ht="20.25">
      <c r="B31" s="67"/>
      <c r="C31" s="67"/>
      <c r="D31" s="67"/>
      <c r="E31" s="67"/>
      <c r="F31" s="66"/>
      <c r="I31" s="65" t="s">
        <v>442</v>
      </c>
      <c r="J31" s="65"/>
      <c r="K31" s="65"/>
      <c r="L31" s="65"/>
      <c r="M31" s="65"/>
      <c r="N31" s="65"/>
      <c r="O31" s="65"/>
      <c r="P31" s="65"/>
      <c r="Q31" s="65"/>
      <c r="R31" s="65"/>
      <c r="S31" s="65"/>
    </row>
    <row r="32" spans="1:137" s="57" customFormat="1" ht="20.25">
      <c r="B32" s="76"/>
      <c r="C32" s="500" t="s">
        <v>317</v>
      </c>
      <c r="D32" s="500"/>
      <c r="E32" s="500"/>
      <c r="F32" s="66"/>
      <c r="I32" s="65"/>
      <c r="J32" s="65"/>
      <c r="K32" s="65"/>
      <c r="L32" s="65"/>
      <c r="M32" s="65"/>
      <c r="N32" s="65"/>
      <c r="O32" s="65"/>
      <c r="P32" s="65"/>
      <c r="Q32" s="65"/>
      <c r="R32" s="65"/>
      <c r="S32" s="65"/>
    </row>
    <row r="33" spans="2:19" s="57" customFormat="1" ht="20.25">
      <c r="B33" s="51" t="s">
        <v>425</v>
      </c>
      <c r="C33" s="499" t="s">
        <v>325</v>
      </c>
      <c r="D33" s="499"/>
      <c r="E33" s="499"/>
      <c r="F33" s="77">
        <v>1</v>
      </c>
      <c r="I33" s="65" t="s">
        <v>436</v>
      </c>
      <c r="J33" s="65"/>
      <c r="K33" s="65"/>
      <c r="L33" s="65"/>
      <c r="M33" s="65"/>
      <c r="N33" s="65"/>
      <c r="O33" s="65"/>
      <c r="P33" s="65"/>
      <c r="Q33" s="65"/>
      <c r="R33" s="65"/>
      <c r="S33" s="65"/>
    </row>
    <row r="34" spans="2:19" s="57" customFormat="1" ht="20.25">
      <c r="B34" s="52" t="s">
        <v>427</v>
      </c>
      <c r="C34" s="499" t="s">
        <v>318</v>
      </c>
      <c r="D34" s="499"/>
      <c r="E34" s="499"/>
      <c r="F34" s="77">
        <v>2</v>
      </c>
      <c r="I34" s="65" t="s">
        <v>438</v>
      </c>
      <c r="J34" s="65"/>
      <c r="K34" s="65"/>
      <c r="L34" s="65"/>
      <c r="M34" s="65"/>
      <c r="N34" s="65"/>
      <c r="O34" s="65"/>
      <c r="P34" s="65"/>
      <c r="Q34" s="65"/>
      <c r="R34" s="65"/>
      <c r="S34" s="65"/>
    </row>
    <row r="35" spans="2:19" s="57" customFormat="1" ht="20.25">
      <c r="B35" s="53" t="s">
        <v>428</v>
      </c>
      <c r="C35" s="499" t="s">
        <v>443</v>
      </c>
      <c r="D35" s="499"/>
      <c r="E35" s="499"/>
      <c r="F35" s="77">
        <v>3</v>
      </c>
      <c r="I35" s="65" t="s">
        <v>440</v>
      </c>
      <c r="J35" s="65"/>
      <c r="K35" s="65"/>
      <c r="L35" s="65"/>
      <c r="M35" s="65"/>
      <c r="N35" s="65"/>
      <c r="O35" s="65"/>
      <c r="P35" s="65"/>
      <c r="Q35" s="65"/>
      <c r="R35" s="65"/>
      <c r="S35" s="65"/>
    </row>
    <row r="36" spans="2:19" s="57" customFormat="1" ht="20.25">
      <c r="B36" s="54" t="s">
        <v>430</v>
      </c>
      <c r="C36" s="499" t="s">
        <v>444</v>
      </c>
      <c r="D36" s="499"/>
      <c r="E36" s="499"/>
      <c r="F36" s="77">
        <v>4</v>
      </c>
      <c r="I36" s="65" t="s">
        <v>441</v>
      </c>
      <c r="J36" s="65"/>
      <c r="K36" s="65"/>
      <c r="L36" s="65"/>
      <c r="M36" s="65"/>
      <c r="N36" s="65"/>
      <c r="O36" s="65"/>
      <c r="P36" s="65"/>
      <c r="Q36" s="65"/>
      <c r="R36" s="65"/>
      <c r="S36" s="65"/>
    </row>
    <row r="37" spans="2:19" s="57" customFormat="1" ht="20.25">
      <c r="B37" s="55" t="s">
        <v>433</v>
      </c>
      <c r="C37" s="499" t="s">
        <v>445</v>
      </c>
      <c r="D37" s="499"/>
      <c r="E37" s="499"/>
      <c r="F37" s="77">
        <v>5</v>
      </c>
      <c r="I37" s="65" t="s">
        <v>442</v>
      </c>
      <c r="J37" s="65"/>
      <c r="K37" s="65"/>
      <c r="L37" s="65"/>
      <c r="M37" s="65"/>
      <c r="N37" s="65"/>
      <c r="O37" s="65"/>
      <c r="P37" s="65"/>
      <c r="Q37" s="65"/>
      <c r="R37" s="65"/>
      <c r="S37" s="65"/>
    </row>
    <row r="38" spans="2:19" s="57" customFormat="1" ht="20.25">
      <c r="B38" s="67"/>
      <c r="C38" s="67"/>
      <c r="D38" s="67"/>
      <c r="E38" s="67"/>
      <c r="F38" s="66"/>
      <c r="I38" s="65"/>
      <c r="J38" s="65"/>
      <c r="K38" s="65"/>
      <c r="L38" s="65"/>
      <c r="M38" s="65"/>
      <c r="N38" s="65"/>
      <c r="O38" s="65"/>
      <c r="P38" s="65"/>
      <c r="Q38" s="65"/>
      <c r="R38" s="65"/>
      <c r="S38" s="65"/>
    </row>
    <row r="39" spans="2:19" s="57" customFormat="1" ht="20.25">
      <c r="B39" s="67"/>
      <c r="C39" s="67"/>
      <c r="D39" s="67"/>
      <c r="E39" s="67"/>
      <c r="F39" s="66"/>
    </row>
    <row r="40" spans="2:19" s="57" customFormat="1" ht="20.25">
      <c r="B40" s="58"/>
      <c r="C40" s="500" t="s">
        <v>432</v>
      </c>
      <c r="D40" s="500"/>
      <c r="E40" s="500"/>
      <c r="F40" s="66"/>
    </row>
    <row r="41" spans="2:19" s="57" customFormat="1" ht="20.25">
      <c r="B41" s="255" t="s">
        <v>425</v>
      </c>
      <c r="C41" s="499" t="s">
        <v>446</v>
      </c>
      <c r="D41" s="499"/>
      <c r="E41" s="499"/>
      <c r="F41" s="77">
        <v>1</v>
      </c>
    </row>
    <row r="42" spans="2:19" s="57" customFormat="1" ht="20.25">
      <c r="B42" s="256" t="s">
        <v>427</v>
      </c>
      <c r="C42" s="499" t="s">
        <v>447</v>
      </c>
      <c r="D42" s="499"/>
      <c r="E42" s="499"/>
      <c r="F42" s="77">
        <v>2</v>
      </c>
    </row>
    <row r="43" spans="2:19" s="57" customFormat="1" ht="20.25">
      <c r="B43" s="257" t="s">
        <v>428</v>
      </c>
      <c r="C43" s="499" t="s">
        <v>448</v>
      </c>
      <c r="D43" s="499"/>
      <c r="E43" s="499"/>
      <c r="F43" s="77">
        <v>3</v>
      </c>
    </row>
    <row r="44" spans="2:19" s="57" customFormat="1" ht="20.25">
      <c r="B44" s="258" t="s">
        <v>430</v>
      </c>
      <c r="C44" s="499" t="s">
        <v>449</v>
      </c>
      <c r="D44" s="499"/>
      <c r="E44" s="499"/>
      <c r="F44" s="77">
        <v>4</v>
      </c>
    </row>
    <row r="45" spans="2:19" s="57" customFormat="1" ht="20.25">
      <c r="B45" s="259" t="s">
        <v>433</v>
      </c>
      <c r="C45" s="499" t="s">
        <v>450</v>
      </c>
      <c r="D45" s="499"/>
      <c r="E45" s="499"/>
      <c r="F45" s="77">
        <v>5</v>
      </c>
    </row>
    <row r="46" spans="2:19" s="57" customFormat="1" ht="20.25">
      <c r="B46" s="65"/>
      <c r="C46" s="65" t="s">
        <v>451</v>
      </c>
      <c r="D46" s="65"/>
      <c r="F46" s="66"/>
    </row>
    <row r="47" spans="2:19" s="57" customFormat="1" ht="20.25">
      <c r="B47" s="65"/>
      <c r="C47" s="65"/>
      <c r="D47" s="65"/>
      <c r="F47" s="66"/>
    </row>
    <row r="48" spans="2:19" s="57" customFormat="1" ht="20.25">
      <c r="B48" s="58"/>
      <c r="C48" s="502" t="s">
        <v>452</v>
      </c>
      <c r="D48" s="502"/>
      <c r="E48" s="502"/>
      <c r="F48" s="66"/>
    </row>
    <row r="49" spans="2:11" s="57" customFormat="1" ht="20.25" customHeight="1">
      <c r="B49" s="60" t="s">
        <v>425</v>
      </c>
      <c r="C49" s="499" t="s">
        <v>453</v>
      </c>
      <c r="D49" s="499"/>
      <c r="E49" s="499"/>
      <c r="F49" s="77">
        <v>1</v>
      </c>
    </row>
    <row r="50" spans="2:11" s="57" customFormat="1" ht="20.25" customHeight="1">
      <c r="B50" s="61" t="s">
        <v>427</v>
      </c>
      <c r="C50" s="499" t="s">
        <v>454</v>
      </c>
      <c r="D50" s="499"/>
      <c r="E50" s="499"/>
      <c r="F50" s="77">
        <v>2</v>
      </c>
      <c r="K50" s="58"/>
    </row>
    <row r="51" spans="2:11" s="57" customFormat="1" ht="20.25" customHeight="1">
      <c r="B51" s="62" t="s">
        <v>428</v>
      </c>
      <c r="C51" s="499" t="s">
        <v>455</v>
      </c>
      <c r="D51" s="499"/>
      <c r="E51" s="499"/>
      <c r="F51" s="77">
        <v>3</v>
      </c>
    </row>
    <row r="52" spans="2:11" s="57" customFormat="1" ht="20.25" customHeight="1">
      <c r="B52" s="63" t="s">
        <v>430</v>
      </c>
      <c r="C52" s="499" t="s">
        <v>456</v>
      </c>
      <c r="D52" s="499"/>
      <c r="E52" s="499"/>
      <c r="F52" s="77">
        <v>4</v>
      </c>
    </row>
    <row r="53" spans="2:11" s="57" customFormat="1" ht="20.25" customHeight="1">
      <c r="B53" s="64" t="s">
        <v>433</v>
      </c>
      <c r="C53" s="499" t="s">
        <v>457</v>
      </c>
      <c r="D53" s="499"/>
      <c r="E53" s="499"/>
      <c r="F53" s="77">
        <v>5</v>
      </c>
    </row>
    <row r="54" spans="2:11" s="57" customFormat="1" ht="20.25">
      <c r="B54" s="65"/>
      <c r="C54" s="65"/>
      <c r="D54" s="65"/>
      <c r="E54" s="65"/>
      <c r="F54" s="66"/>
    </row>
    <row r="55" spans="2:11" s="57" customFormat="1" ht="20.25"/>
    <row r="56" spans="2:11" s="57" customFormat="1" ht="20.25" customHeight="1">
      <c r="B56" s="58"/>
      <c r="C56" s="260" t="s">
        <v>423</v>
      </c>
      <c r="D56" s="260"/>
      <c r="E56" s="260"/>
      <c r="F56" s="66"/>
    </row>
    <row r="57" spans="2:11" s="57" customFormat="1" ht="20.25" customHeight="1">
      <c r="B57" s="60" t="s">
        <v>425</v>
      </c>
      <c r="C57" s="501" t="s">
        <v>436</v>
      </c>
      <c r="D57" s="501"/>
      <c r="E57" s="501"/>
      <c r="F57" s="77">
        <v>1</v>
      </c>
    </row>
    <row r="58" spans="2:11" s="57" customFormat="1" ht="20.25" customHeight="1">
      <c r="B58" s="61" t="s">
        <v>427</v>
      </c>
      <c r="C58" s="501" t="s">
        <v>438</v>
      </c>
      <c r="D58" s="501"/>
      <c r="E58" s="501"/>
      <c r="F58" s="77">
        <v>2</v>
      </c>
    </row>
    <row r="59" spans="2:11" s="57" customFormat="1" ht="20.25" customHeight="1">
      <c r="B59" s="62" t="s">
        <v>428</v>
      </c>
      <c r="C59" s="501" t="s">
        <v>440</v>
      </c>
      <c r="D59" s="501"/>
      <c r="E59" s="501"/>
      <c r="F59" s="77">
        <v>3</v>
      </c>
    </row>
    <row r="60" spans="2:11" s="57" customFormat="1" ht="20.25" customHeight="1">
      <c r="B60" s="63" t="s">
        <v>430</v>
      </c>
      <c r="C60" s="501" t="s">
        <v>441</v>
      </c>
      <c r="D60" s="501"/>
      <c r="E60" s="501"/>
      <c r="F60" s="77">
        <v>4</v>
      </c>
    </row>
    <row r="61" spans="2:11" s="57" customFormat="1" ht="20.25" customHeight="1">
      <c r="B61" s="64" t="s">
        <v>433</v>
      </c>
      <c r="C61" s="501" t="s">
        <v>442</v>
      </c>
      <c r="D61" s="501"/>
      <c r="E61" s="501"/>
      <c r="F61" s="77">
        <v>5</v>
      </c>
    </row>
    <row r="62" spans="2:11" s="57" customFormat="1" ht="20.25">
      <c r="E62" s="68"/>
    </row>
    <row r="63" spans="2:11" s="57" customFormat="1" ht="20.25">
      <c r="E63" s="68"/>
    </row>
    <row r="64" spans="2:11" s="57" customFormat="1" ht="20.25">
      <c r="E64" s="68"/>
    </row>
    <row r="65" spans="5:5" s="57" customFormat="1" ht="20.25">
      <c r="E65" s="68"/>
    </row>
    <row r="66" spans="5:5" s="57" customFormat="1" ht="20.25">
      <c r="E66" s="68"/>
    </row>
    <row r="67" spans="5:5" s="57" customFormat="1" ht="20.25">
      <c r="E67" s="68"/>
    </row>
    <row r="68" spans="5:5" s="57" customFormat="1" ht="20.25">
      <c r="E68" s="68"/>
    </row>
    <row r="69" spans="5:5" s="57" customFormat="1" ht="20.25">
      <c r="E69" s="68"/>
    </row>
    <row r="70" spans="5:5" s="57" customFormat="1" ht="20.25">
      <c r="E70" s="68"/>
    </row>
    <row r="71" spans="5:5" s="57" customFormat="1" ht="20.25">
      <c r="E71" s="68"/>
    </row>
    <row r="72" spans="5:5" s="57" customFormat="1" ht="20.25">
      <c r="E72" s="68"/>
    </row>
    <row r="73" spans="5:5" s="57" customFormat="1" ht="20.25">
      <c r="E73" s="68"/>
    </row>
    <row r="74" spans="5:5" s="57" customFormat="1" ht="20.25">
      <c r="E74" s="68"/>
    </row>
    <row r="75" spans="5:5" s="57" customFormat="1" ht="20.25">
      <c r="E75" s="68"/>
    </row>
    <row r="76" spans="5:5" s="57" customFormat="1" ht="20.25">
      <c r="E76" s="68"/>
    </row>
    <row r="77" spans="5:5" s="57" customFormat="1" ht="20.25">
      <c r="E77" s="68"/>
    </row>
    <row r="78" spans="5:5" s="57" customFormat="1" ht="20.25">
      <c r="E78" s="68"/>
    </row>
    <row r="79" spans="5:5" s="57" customFormat="1" ht="20.25">
      <c r="E79" s="68"/>
    </row>
    <row r="80" spans="5:5" s="57" customFormat="1" ht="20.25">
      <c r="E80" s="68"/>
    </row>
    <row r="81" spans="5:5" s="57" customFormat="1" ht="20.25">
      <c r="E81" s="68"/>
    </row>
    <row r="82" spans="5:5" s="57" customFormat="1" ht="20.25">
      <c r="E82" s="68"/>
    </row>
    <row r="83" spans="5:5" s="57" customFormat="1" ht="20.25">
      <c r="E83" s="68"/>
    </row>
    <row r="84" spans="5:5" s="57" customFormat="1" ht="20.25">
      <c r="E84" s="68"/>
    </row>
    <row r="85" spans="5:5" s="57" customFormat="1" ht="20.25">
      <c r="E85" s="68"/>
    </row>
    <row r="86" spans="5:5" s="57" customFormat="1" ht="20.25">
      <c r="E86" s="68"/>
    </row>
    <row r="87" spans="5:5" s="57" customFormat="1" ht="20.25">
      <c r="E87" s="68"/>
    </row>
    <row r="88" spans="5:5" s="57" customFormat="1" ht="20.25">
      <c r="E88" s="68"/>
    </row>
    <row r="89" spans="5:5" s="57" customFormat="1" ht="20.25">
      <c r="E89" s="68"/>
    </row>
    <row r="90" spans="5:5" s="57" customFormat="1" ht="20.25">
      <c r="E90" s="68"/>
    </row>
    <row r="91" spans="5:5" s="57" customFormat="1" ht="20.25">
      <c r="E91" s="68"/>
    </row>
    <row r="92" spans="5:5" s="57" customFormat="1" ht="20.25">
      <c r="E92" s="68"/>
    </row>
    <row r="93" spans="5:5" s="57" customFormat="1" ht="20.25">
      <c r="E93" s="68"/>
    </row>
    <row r="94" spans="5:5" s="57" customFormat="1" ht="20.25">
      <c r="E94" s="68"/>
    </row>
    <row r="95" spans="5:5" s="57" customFormat="1" ht="20.25">
      <c r="E95" s="68"/>
    </row>
    <row r="96" spans="5:5" s="57" customFormat="1" ht="20.25">
      <c r="E96" s="68"/>
    </row>
    <row r="97" spans="5:5" s="57" customFormat="1" ht="20.25">
      <c r="E97" s="68"/>
    </row>
    <row r="98" spans="5:5" s="57" customFormat="1" ht="20.25">
      <c r="E98" s="68"/>
    </row>
    <row r="99" spans="5:5" s="57" customFormat="1" ht="20.25">
      <c r="E99" s="68"/>
    </row>
    <row r="100" spans="5:5" s="57" customFormat="1" ht="20.25">
      <c r="E100" s="68"/>
    </row>
    <row r="101" spans="5:5" s="57" customFormat="1" ht="20.25">
      <c r="E101" s="68"/>
    </row>
    <row r="102" spans="5:5" s="57" customFormat="1" ht="20.25">
      <c r="E102" s="68"/>
    </row>
    <row r="103" spans="5:5" s="57" customFormat="1" ht="20.25">
      <c r="E103" s="68"/>
    </row>
    <row r="104" spans="5:5" s="57" customFormat="1" ht="20.25">
      <c r="E104" s="68"/>
    </row>
    <row r="105" spans="5:5" s="57" customFormat="1" ht="20.25">
      <c r="E105" s="68"/>
    </row>
    <row r="106" spans="5:5" s="57" customFormat="1" ht="20.25">
      <c r="E106" s="68"/>
    </row>
    <row r="107" spans="5:5" s="57" customFormat="1" ht="20.25">
      <c r="E107" s="68"/>
    </row>
    <row r="108" spans="5:5" s="57" customFormat="1" ht="20.25">
      <c r="E108" s="68"/>
    </row>
    <row r="109" spans="5:5" s="57" customFormat="1" ht="20.25">
      <c r="E109" s="68"/>
    </row>
    <row r="110" spans="5:5" s="57" customFormat="1" ht="20.25">
      <c r="E110" s="68"/>
    </row>
    <row r="111" spans="5:5" s="57" customFormat="1" ht="20.25">
      <c r="E111" s="68"/>
    </row>
    <row r="112" spans="5:5" s="57" customFormat="1" ht="20.25">
      <c r="E112" s="68"/>
    </row>
    <row r="113" spans="5:5" s="57" customFormat="1" ht="20.25">
      <c r="E113" s="68"/>
    </row>
    <row r="114" spans="5:5" s="57" customFormat="1" ht="20.25">
      <c r="E114" s="68"/>
    </row>
    <row r="115" spans="5:5" s="57" customFormat="1" ht="20.25">
      <c r="E115" s="68"/>
    </row>
    <row r="116" spans="5:5" s="57" customFormat="1" ht="20.25">
      <c r="E116" s="68"/>
    </row>
    <row r="117" spans="5:5" s="57" customFormat="1" ht="20.25">
      <c r="E117" s="68"/>
    </row>
    <row r="118" spans="5:5" s="57" customFormat="1" ht="20.25">
      <c r="E118" s="68"/>
    </row>
    <row r="119" spans="5:5" s="57" customFormat="1" ht="20.25">
      <c r="E119" s="68"/>
    </row>
    <row r="120" spans="5:5" s="57" customFormat="1" ht="20.25">
      <c r="E120" s="68"/>
    </row>
    <row r="121" spans="5:5" s="57" customFormat="1" ht="20.25">
      <c r="E121" s="68"/>
    </row>
    <row r="122" spans="5:5" s="57" customFormat="1" ht="20.25">
      <c r="E122" s="68"/>
    </row>
    <row r="123" spans="5:5" s="57" customFormat="1" ht="20.25">
      <c r="E123" s="68"/>
    </row>
    <row r="124" spans="5:5" s="57" customFormat="1" ht="20.25">
      <c r="E124" s="68"/>
    </row>
    <row r="125" spans="5:5" s="57" customFormat="1" ht="20.25">
      <c r="E125" s="68"/>
    </row>
    <row r="126" spans="5:5" s="57" customFormat="1" ht="20.25">
      <c r="E126" s="68"/>
    </row>
    <row r="127" spans="5:5" s="57" customFormat="1" ht="20.25">
      <c r="E127" s="68"/>
    </row>
    <row r="128" spans="5:5" s="57" customFormat="1" ht="20.25">
      <c r="E128" s="68"/>
    </row>
    <row r="129" spans="5:5" s="57" customFormat="1" ht="20.25">
      <c r="E129" s="68"/>
    </row>
    <row r="130" spans="5:5" s="57" customFormat="1" ht="20.25">
      <c r="E130" s="68"/>
    </row>
    <row r="131" spans="5:5" s="57" customFormat="1" ht="20.25">
      <c r="E131" s="68"/>
    </row>
    <row r="132" spans="5:5" s="57" customFormat="1" ht="20.25">
      <c r="E132" s="68"/>
    </row>
    <row r="133" spans="5:5" s="57" customFormat="1" ht="20.25">
      <c r="E133" s="68"/>
    </row>
    <row r="134" spans="5:5" s="57" customFormat="1" ht="20.25">
      <c r="E134" s="68"/>
    </row>
    <row r="135" spans="5:5" s="57" customFormat="1" ht="20.25">
      <c r="E135" s="68"/>
    </row>
    <row r="136" spans="5:5" s="57" customFormat="1" ht="20.25">
      <c r="E136" s="68"/>
    </row>
    <row r="137" spans="5:5" s="57" customFormat="1" ht="20.25">
      <c r="E137" s="68"/>
    </row>
    <row r="138" spans="5:5" s="57" customFormat="1" ht="20.25">
      <c r="E138" s="68"/>
    </row>
    <row r="139" spans="5:5" s="57" customFormat="1" ht="20.25">
      <c r="E139" s="68"/>
    </row>
    <row r="140" spans="5:5" s="57" customFormat="1" ht="20.25">
      <c r="E140" s="68"/>
    </row>
    <row r="141" spans="5:5" s="57" customFormat="1" ht="20.25">
      <c r="E141" s="68"/>
    </row>
    <row r="142" spans="5:5" s="57" customFormat="1" ht="20.25">
      <c r="E142" s="68"/>
    </row>
    <row r="143" spans="5:5" s="57" customFormat="1" ht="20.25">
      <c r="E143" s="68"/>
    </row>
    <row r="144" spans="5:5" s="57" customFormat="1" ht="20.25">
      <c r="E144" s="68"/>
    </row>
    <row r="145" spans="5:5" s="57" customFormat="1" ht="20.25">
      <c r="E145" s="68"/>
    </row>
    <row r="146" spans="5:5" s="57" customFormat="1" ht="20.25">
      <c r="E146" s="68"/>
    </row>
    <row r="147" spans="5:5" s="57" customFormat="1" ht="20.25">
      <c r="E147" s="68"/>
    </row>
    <row r="148" spans="5:5" s="57" customFormat="1" ht="20.25">
      <c r="E148" s="68"/>
    </row>
    <row r="149" spans="5:5" s="57" customFormat="1" ht="20.25">
      <c r="E149" s="68"/>
    </row>
    <row r="150" spans="5:5" s="57" customFormat="1" ht="20.25">
      <c r="E150" s="68"/>
    </row>
    <row r="151" spans="5:5" s="57" customFormat="1" ht="20.25">
      <c r="E151" s="68"/>
    </row>
    <row r="152" spans="5:5" s="57" customFormat="1" ht="20.25">
      <c r="E152" s="68"/>
    </row>
    <row r="153" spans="5:5" s="57" customFormat="1" ht="20.25">
      <c r="E153" s="68"/>
    </row>
    <row r="154" spans="5:5" s="57" customFormat="1" ht="20.25">
      <c r="E154" s="68"/>
    </row>
    <row r="155" spans="5:5" s="57" customFormat="1" ht="20.25">
      <c r="E155" s="68"/>
    </row>
    <row r="156" spans="5:5" s="57" customFormat="1" ht="20.25">
      <c r="E156" s="68"/>
    </row>
    <row r="157" spans="5:5" s="57" customFormat="1" ht="20.25">
      <c r="E157" s="68"/>
    </row>
    <row r="158" spans="5:5" s="57" customFormat="1" ht="20.25">
      <c r="E158" s="68"/>
    </row>
    <row r="159" spans="5:5" s="57" customFormat="1" ht="20.25">
      <c r="E159" s="68"/>
    </row>
    <row r="160" spans="5:5" s="57" customFormat="1" ht="20.25">
      <c r="E160" s="68"/>
    </row>
    <row r="161" spans="5:5" s="57" customFormat="1" ht="20.25">
      <c r="E161" s="68"/>
    </row>
    <row r="162" spans="5:5" s="57" customFormat="1" ht="20.25">
      <c r="E162" s="68"/>
    </row>
    <row r="163" spans="5:5" s="57" customFormat="1" ht="20.25">
      <c r="E163" s="68"/>
    </row>
    <row r="164" spans="5:5" s="57" customFormat="1" ht="20.25">
      <c r="E164" s="68"/>
    </row>
    <row r="165" spans="5:5" s="57" customFormat="1" ht="20.25">
      <c r="E165" s="68"/>
    </row>
    <row r="166" spans="5:5" s="57" customFormat="1" ht="20.25">
      <c r="E166" s="68"/>
    </row>
    <row r="167" spans="5:5" s="57" customFormat="1" ht="20.25">
      <c r="E167" s="68"/>
    </row>
    <row r="168" spans="5:5" s="57" customFormat="1" ht="20.25">
      <c r="E168" s="68"/>
    </row>
    <row r="169" spans="5:5" s="57" customFormat="1" ht="20.25">
      <c r="E169" s="68"/>
    </row>
    <row r="170" spans="5:5" s="57" customFormat="1" ht="20.25">
      <c r="E170" s="68"/>
    </row>
    <row r="171" spans="5:5" s="57" customFormat="1" ht="20.25">
      <c r="E171" s="68"/>
    </row>
    <row r="172" spans="5:5" s="57" customFormat="1" ht="20.25">
      <c r="E172" s="68"/>
    </row>
    <row r="173" spans="5:5" s="57" customFormat="1" ht="20.25">
      <c r="E173" s="68"/>
    </row>
    <row r="174" spans="5:5" s="57" customFormat="1" ht="20.25">
      <c r="E174" s="68"/>
    </row>
    <row r="175" spans="5:5" s="57" customFormat="1" ht="20.25">
      <c r="E175" s="68"/>
    </row>
    <row r="176" spans="5:5" s="57" customFormat="1" ht="20.25">
      <c r="E176" s="68"/>
    </row>
    <row r="177" spans="5:5" s="57" customFormat="1" ht="20.25">
      <c r="E177" s="68"/>
    </row>
    <row r="178" spans="5:5" s="57" customFormat="1" ht="20.25">
      <c r="E178" s="68"/>
    </row>
    <row r="179" spans="5:5" s="57" customFormat="1" ht="20.25">
      <c r="E179" s="68"/>
    </row>
    <row r="180" spans="5:5" s="57" customFormat="1" ht="20.25">
      <c r="E180" s="68"/>
    </row>
    <row r="181" spans="5:5" s="57" customFormat="1" ht="20.25">
      <c r="E181" s="68"/>
    </row>
    <row r="182" spans="5:5" s="57" customFormat="1" ht="20.25">
      <c r="E182" s="68"/>
    </row>
    <row r="183" spans="5:5" s="57" customFormat="1" ht="20.25">
      <c r="E183" s="68"/>
    </row>
    <row r="184" spans="5:5" s="57" customFormat="1" ht="20.25">
      <c r="E184" s="68"/>
    </row>
    <row r="185" spans="5:5" s="57" customFormat="1" ht="20.25">
      <c r="E185" s="68"/>
    </row>
    <row r="186" spans="5:5" s="57" customFormat="1" ht="20.25">
      <c r="E186" s="68"/>
    </row>
    <row r="187" spans="5:5" s="57" customFormat="1" ht="20.25">
      <c r="E187" s="68"/>
    </row>
    <row r="188" spans="5:5" s="57" customFormat="1" ht="20.25">
      <c r="E188" s="68"/>
    </row>
    <row r="189" spans="5:5" s="57" customFormat="1" ht="20.25">
      <c r="E189" s="68"/>
    </row>
    <row r="190" spans="5:5" s="57" customFormat="1" ht="20.25">
      <c r="E190" s="68"/>
    </row>
    <row r="191" spans="5:5" s="57" customFormat="1" ht="20.25">
      <c r="E191" s="68"/>
    </row>
    <row r="192" spans="5:5" s="57" customFormat="1" ht="20.25">
      <c r="E192" s="68"/>
    </row>
    <row r="193" spans="5:5" s="57" customFormat="1" ht="20.25">
      <c r="E193" s="68"/>
    </row>
    <row r="194" spans="5:5" s="57" customFormat="1" ht="20.25">
      <c r="E194" s="68"/>
    </row>
    <row r="195" spans="5:5" s="57" customFormat="1" ht="20.25">
      <c r="E195" s="68"/>
    </row>
    <row r="196" spans="5:5" s="57" customFormat="1" ht="20.25">
      <c r="E196" s="68"/>
    </row>
    <row r="197" spans="5:5" s="57" customFormat="1" ht="20.25">
      <c r="E197" s="68"/>
    </row>
    <row r="198" spans="5:5" s="57" customFormat="1" ht="20.25">
      <c r="E198" s="68"/>
    </row>
    <row r="199" spans="5:5" s="1" customFormat="1">
      <c r="E199" s="34"/>
    </row>
    <row r="200" spans="5:5" s="1" customFormat="1">
      <c r="E200" s="34"/>
    </row>
    <row r="201" spans="5:5" s="1" customFormat="1">
      <c r="E201" s="34"/>
    </row>
    <row r="202" spans="5:5" s="1" customFormat="1">
      <c r="E202" s="34"/>
    </row>
    <row r="203" spans="5:5" s="1" customFormat="1">
      <c r="E203" s="34"/>
    </row>
    <row r="204" spans="5:5" s="1" customFormat="1">
      <c r="E204" s="34"/>
    </row>
    <row r="205" spans="5:5" s="1" customFormat="1">
      <c r="E205" s="34"/>
    </row>
    <row r="206" spans="5:5" s="1" customFormat="1">
      <c r="E206" s="34"/>
    </row>
    <row r="207" spans="5:5" s="1" customFormat="1">
      <c r="E207" s="34"/>
    </row>
    <row r="208" spans="5:5" s="1" customFormat="1">
      <c r="E208" s="34"/>
    </row>
    <row r="209" spans="5:5" s="1" customFormat="1">
      <c r="E209" s="34"/>
    </row>
    <row r="210" spans="5:5" s="1" customFormat="1">
      <c r="E210" s="34"/>
    </row>
    <row r="211" spans="5:5" s="1" customFormat="1">
      <c r="E211" s="34"/>
    </row>
    <row r="212" spans="5:5" s="1" customFormat="1">
      <c r="E212" s="34"/>
    </row>
    <row r="213" spans="5:5" s="1" customFormat="1">
      <c r="E213" s="34"/>
    </row>
    <row r="214" spans="5:5" s="1" customFormat="1">
      <c r="E214" s="34"/>
    </row>
    <row r="215" spans="5:5" s="1" customFormat="1">
      <c r="E215" s="34"/>
    </row>
    <row r="216" spans="5:5" s="1" customFormat="1">
      <c r="E216" s="34"/>
    </row>
    <row r="217" spans="5:5" s="1" customFormat="1">
      <c r="E217" s="34"/>
    </row>
    <row r="218" spans="5:5" s="1" customFormat="1">
      <c r="E218" s="34"/>
    </row>
    <row r="219" spans="5:5" s="1" customFormat="1">
      <c r="E219" s="34"/>
    </row>
    <row r="220" spans="5:5" s="1" customFormat="1">
      <c r="E220" s="34"/>
    </row>
    <row r="221" spans="5:5" s="1" customFormat="1">
      <c r="E221" s="34"/>
    </row>
    <row r="222" spans="5:5" s="1" customFormat="1">
      <c r="E222" s="34"/>
    </row>
    <row r="223" spans="5:5" s="1" customFormat="1">
      <c r="E223" s="34"/>
    </row>
    <row r="224" spans="5:5" s="1" customFormat="1">
      <c r="E224" s="34"/>
    </row>
    <row r="225" spans="5:5" s="1" customFormat="1">
      <c r="E225" s="34"/>
    </row>
    <row r="226" spans="5:5" s="1" customFormat="1">
      <c r="E226" s="34"/>
    </row>
    <row r="227" spans="5:5" s="1" customFormat="1">
      <c r="E227" s="34"/>
    </row>
    <row r="228" spans="5:5" s="1" customFormat="1">
      <c r="E228" s="34"/>
    </row>
    <row r="229" spans="5:5" s="1" customFormat="1">
      <c r="E229" s="34"/>
    </row>
    <row r="230" spans="5:5" s="1" customFormat="1">
      <c r="E230" s="34"/>
    </row>
    <row r="231" spans="5:5" s="1" customFormat="1">
      <c r="E231" s="34"/>
    </row>
    <row r="232" spans="5:5" s="1" customFormat="1">
      <c r="E232" s="34"/>
    </row>
    <row r="233" spans="5:5" s="1" customFormat="1">
      <c r="E233" s="34"/>
    </row>
    <row r="234" spans="5:5" s="1" customFormat="1">
      <c r="E234" s="34"/>
    </row>
    <row r="235" spans="5:5" s="1" customFormat="1">
      <c r="E235" s="34"/>
    </row>
    <row r="236" spans="5:5" s="1" customFormat="1">
      <c r="E236" s="34"/>
    </row>
    <row r="237" spans="5:5" s="1" customFormat="1">
      <c r="E237" s="34"/>
    </row>
    <row r="238" spans="5:5" s="1" customFormat="1">
      <c r="E238" s="34"/>
    </row>
    <row r="239" spans="5:5" s="1" customFormat="1">
      <c r="E239" s="34"/>
    </row>
    <row r="240" spans="5:5" s="1" customFormat="1">
      <c r="E240" s="34"/>
    </row>
    <row r="241" spans="5:5" s="1" customFormat="1">
      <c r="E241" s="34"/>
    </row>
    <row r="242" spans="5:5" s="1" customFormat="1">
      <c r="E242" s="34"/>
    </row>
    <row r="243" spans="5:5" s="1" customFormat="1">
      <c r="E243" s="34"/>
    </row>
    <row r="244" spans="5:5" s="1" customFormat="1">
      <c r="E244" s="34"/>
    </row>
    <row r="245" spans="5:5" s="1" customFormat="1">
      <c r="E245" s="34"/>
    </row>
    <row r="246" spans="5:5" s="1" customFormat="1">
      <c r="E246" s="34"/>
    </row>
    <row r="247" spans="5:5" s="1" customFormat="1">
      <c r="E247" s="34"/>
    </row>
    <row r="248" spans="5:5" s="1" customFormat="1">
      <c r="E248" s="34"/>
    </row>
    <row r="249" spans="5:5" s="1" customFormat="1">
      <c r="E249" s="34"/>
    </row>
    <row r="250" spans="5:5" s="1" customFormat="1">
      <c r="E250" s="34"/>
    </row>
    <row r="251" spans="5:5" s="1" customFormat="1">
      <c r="E251" s="34"/>
    </row>
    <row r="252" spans="5:5" s="1" customFormat="1">
      <c r="E252" s="34"/>
    </row>
    <row r="253" spans="5:5" s="1" customFormat="1">
      <c r="E253" s="34"/>
    </row>
    <row r="254" spans="5:5" s="1" customFormat="1">
      <c r="E254" s="34"/>
    </row>
    <row r="255" spans="5:5" s="1" customFormat="1">
      <c r="E255" s="34"/>
    </row>
    <row r="256" spans="5:5" s="1" customFormat="1">
      <c r="E256" s="34"/>
    </row>
    <row r="257" spans="5:5" s="1" customFormat="1">
      <c r="E257" s="34"/>
    </row>
    <row r="258" spans="5:5" s="1" customFormat="1">
      <c r="E258" s="34"/>
    </row>
    <row r="259" spans="5:5" s="1" customFormat="1">
      <c r="E259" s="34"/>
    </row>
    <row r="260" spans="5:5" s="1" customFormat="1">
      <c r="E260" s="34"/>
    </row>
    <row r="261" spans="5:5" s="1" customFormat="1">
      <c r="E261" s="34"/>
    </row>
    <row r="262" spans="5:5" s="1" customFormat="1">
      <c r="E262" s="34"/>
    </row>
    <row r="263" spans="5:5" s="1" customFormat="1">
      <c r="E263" s="34"/>
    </row>
    <row r="264" spans="5:5" s="1" customFormat="1">
      <c r="E264" s="34"/>
    </row>
    <row r="265" spans="5:5" s="1" customFormat="1">
      <c r="E265" s="34"/>
    </row>
    <row r="266" spans="5:5" s="1" customFormat="1">
      <c r="E266" s="34"/>
    </row>
    <row r="267" spans="5:5" s="1" customFormat="1">
      <c r="E267" s="34"/>
    </row>
    <row r="268" spans="5:5" s="1" customFormat="1">
      <c r="E268" s="34"/>
    </row>
    <row r="269" spans="5:5" s="1" customFormat="1">
      <c r="E269" s="34"/>
    </row>
    <row r="270" spans="5:5" s="1" customFormat="1">
      <c r="E270" s="34"/>
    </row>
    <row r="271" spans="5:5" s="1" customFormat="1">
      <c r="E271" s="34"/>
    </row>
    <row r="272" spans="5:5" s="1" customFormat="1">
      <c r="E272" s="34"/>
    </row>
    <row r="273" spans="5:5" s="1" customFormat="1">
      <c r="E273" s="34"/>
    </row>
    <row r="274" spans="5:5" s="1" customFormat="1">
      <c r="E274" s="34"/>
    </row>
    <row r="275" spans="5:5" s="1" customFormat="1">
      <c r="E275" s="34"/>
    </row>
    <row r="276" spans="5:5" s="1" customFormat="1">
      <c r="E276" s="34"/>
    </row>
    <row r="277" spans="5:5" s="1" customFormat="1">
      <c r="E277" s="34"/>
    </row>
    <row r="278" spans="5:5" s="1" customFormat="1">
      <c r="E278" s="34"/>
    </row>
    <row r="279" spans="5:5" s="1" customFormat="1">
      <c r="E279" s="34"/>
    </row>
    <row r="280" spans="5:5" s="1" customFormat="1">
      <c r="E280" s="34"/>
    </row>
    <row r="281" spans="5:5" s="1" customFormat="1">
      <c r="E281" s="34"/>
    </row>
    <row r="282" spans="5:5" s="1" customFormat="1">
      <c r="E282" s="34"/>
    </row>
    <row r="283" spans="5:5" s="1" customFormat="1">
      <c r="E283" s="34"/>
    </row>
    <row r="284" spans="5:5" s="1" customFormat="1">
      <c r="E284" s="34"/>
    </row>
    <row r="285" spans="5:5" s="1" customFormat="1">
      <c r="E285" s="34"/>
    </row>
    <row r="286" spans="5:5" s="1" customFormat="1">
      <c r="E286" s="34"/>
    </row>
    <row r="287" spans="5:5" s="1" customFormat="1">
      <c r="E287" s="34"/>
    </row>
    <row r="288" spans="5:5" s="1" customFormat="1">
      <c r="E288" s="34"/>
    </row>
    <row r="289" spans="5:5" s="1" customFormat="1">
      <c r="E289" s="34"/>
    </row>
    <row r="290" spans="5:5" s="1" customFormat="1">
      <c r="E290" s="34"/>
    </row>
    <row r="291" spans="5:5" s="1" customFormat="1">
      <c r="E291" s="34"/>
    </row>
    <row r="292" spans="5:5" s="1" customFormat="1">
      <c r="E292" s="34"/>
    </row>
    <row r="293" spans="5:5" s="1" customFormat="1">
      <c r="E293" s="34"/>
    </row>
    <row r="294" spans="5:5" s="1" customFormat="1">
      <c r="E294" s="34"/>
    </row>
    <row r="295" spans="5:5" s="1" customFormat="1">
      <c r="E295" s="34"/>
    </row>
    <row r="296" spans="5:5" s="1" customFormat="1">
      <c r="E296" s="34"/>
    </row>
    <row r="297" spans="5:5" s="1" customFormat="1">
      <c r="E297" s="34"/>
    </row>
    <row r="298" spans="5:5" s="1" customFormat="1">
      <c r="E298" s="34"/>
    </row>
    <row r="299" spans="5:5" s="1" customFormat="1">
      <c r="E299" s="34"/>
    </row>
    <row r="300" spans="5:5" s="1" customFormat="1">
      <c r="E300" s="34"/>
    </row>
    <row r="301" spans="5:5" s="1" customFormat="1">
      <c r="E301" s="34"/>
    </row>
    <row r="302" spans="5:5" s="1" customFormat="1">
      <c r="E302" s="34"/>
    </row>
    <row r="303" spans="5:5" s="1" customFormat="1">
      <c r="E303" s="34"/>
    </row>
    <row r="304" spans="5:5" s="1" customFormat="1">
      <c r="E304" s="34"/>
    </row>
    <row r="305" spans="5:5" s="1" customFormat="1">
      <c r="E305" s="34"/>
    </row>
    <row r="306" spans="5:5" s="1" customFormat="1">
      <c r="E306" s="34"/>
    </row>
    <row r="307" spans="5:5" s="1" customFormat="1">
      <c r="E307" s="34"/>
    </row>
    <row r="308" spans="5:5" s="1" customFormat="1">
      <c r="E308" s="34"/>
    </row>
    <row r="309" spans="5:5" s="1" customFormat="1">
      <c r="E309" s="34"/>
    </row>
    <row r="310" spans="5:5" s="1" customFormat="1">
      <c r="E310" s="34"/>
    </row>
    <row r="311" spans="5:5" s="1" customFormat="1">
      <c r="E311" s="34"/>
    </row>
    <row r="312" spans="5:5" s="1" customFormat="1">
      <c r="E312" s="34"/>
    </row>
    <row r="313" spans="5:5" s="1" customFormat="1">
      <c r="E313" s="34"/>
    </row>
    <row r="314" spans="5:5" s="1" customFormat="1">
      <c r="E314" s="34"/>
    </row>
    <row r="315" spans="5:5" s="1" customFormat="1">
      <c r="E315" s="34"/>
    </row>
    <row r="316" spans="5:5" s="1" customFormat="1">
      <c r="E316" s="34"/>
    </row>
    <row r="317" spans="5:5" s="1" customFormat="1">
      <c r="E317" s="34"/>
    </row>
    <row r="318" spans="5:5" s="1" customFormat="1">
      <c r="E318" s="34"/>
    </row>
    <row r="319" spans="5:5" s="1" customFormat="1">
      <c r="E319" s="34"/>
    </row>
    <row r="320" spans="5:5" s="1" customFormat="1">
      <c r="E320" s="34"/>
    </row>
    <row r="321" spans="5:5" s="1" customFormat="1">
      <c r="E321" s="34"/>
    </row>
    <row r="322" spans="5:5" s="1" customFormat="1">
      <c r="E322" s="34"/>
    </row>
    <row r="323" spans="5:5" s="1" customFormat="1">
      <c r="E323" s="34"/>
    </row>
    <row r="324" spans="5:5" s="1" customFormat="1">
      <c r="E324" s="34"/>
    </row>
    <row r="325" spans="5:5" s="1" customFormat="1">
      <c r="E325" s="34"/>
    </row>
    <row r="326" spans="5:5" s="1" customFormat="1">
      <c r="E326" s="34"/>
    </row>
    <row r="327" spans="5:5" s="1" customFormat="1">
      <c r="E327" s="34"/>
    </row>
    <row r="328" spans="5:5" s="1" customFormat="1">
      <c r="E328" s="34"/>
    </row>
    <row r="329" spans="5:5" s="1" customFormat="1">
      <c r="E329" s="34"/>
    </row>
    <row r="330" spans="5:5" s="1" customFormat="1">
      <c r="E330" s="34"/>
    </row>
    <row r="331" spans="5:5" s="1" customFormat="1">
      <c r="E331" s="34"/>
    </row>
    <row r="332" spans="5:5" s="1" customFormat="1">
      <c r="E332" s="34"/>
    </row>
    <row r="333" spans="5:5" s="1" customFormat="1">
      <c r="E333" s="34"/>
    </row>
    <row r="334" spans="5:5" s="1" customFormat="1">
      <c r="E334" s="34"/>
    </row>
    <row r="335" spans="5:5" s="1" customFormat="1">
      <c r="E335" s="34"/>
    </row>
    <row r="336" spans="5:5" s="1" customFormat="1">
      <c r="E336" s="34"/>
    </row>
    <row r="337" spans="5:5" s="1" customFormat="1">
      <c r="E337" s="34"/>
    </row>
    <row r="338" spans="5:5" s="1" customFormat="1">
      <c r="E338" s="34"/>
    </row>
    <row r="339" spans="5:5" s="1" customFormat="1">
      <c r="E339" s="34"/>
    </row>
    <row r="340" spans="5:5" s="1" customFormat="1">
      <c r="E340" s="34"/>
    </row>
    <row r="341" spans="5:5" s="1" customFormat="1">
      <c r="E341" s="34"/>
    </row>
    <row r="342" spans="5:5" s="1" customFormat="1">
      <c r="E342" s="34"/>
    </row>
    <row r="343" spans="5:5" s="1" customFormat="1">
      <c r="E343" s="34"/>
    </row>
    <row r="344" spans="5:5" s="1" customFormat="1">
      <c r="E344" s="34"/>
    </row>
    <row r="345" spans="5:5" s="1" customFormat="1">
      <c r="E345" s="34"/>
    </row>
    <row r="346" spans="5:5" s="1" customFormat="1">
      <c r="E346" s="34"/>
    </row>
    <row r="347" spans="5:5" s="1" customFormat="1">
      <c r="E347" s="34"/>
    </row>
    <row r="348" spans="5:5" s="1" customFormat="1">
      <c r="E348" s="34"/>
    </row>
    <row r="349" spans="5:5" s="1" customFormat="1">
      <c r="E349" s="34"/>
    </row>
    <row r="350" spans="5:5" s="1" customFormat="1">
      <c r="E350" s="34"/>
    </row>
    <row r="351" spans="5:5" s="1" customFormat="1">
      <c r="E351" s="34"/>
    </row>
    <row r="352" spans="5:5" s="1" customFormat="1">
      <c r="E352" s="34"/>
    </row>
    <row r="353" spans="5:5" s="1" customFormat="1">
      <c r="E353" s="34"/>
    </row>
    <row r="354" spans="5:5" s="1" customFormat="1">
      <c r="E354" s="34"/>
    </row>
    <row r="355" spans="5:5" s="1" customFormat="1">
      <c r="E355" s="34"/>
    </row>
    <row r="356" spans="5:5" s="1" customFormat="1">
      <c r="E356" s="34"/>
    </row>
    <row r="357" spans="5:5" s="1" customFormat="1">
      <c r="E357" s="34"/>
    </row>
    <row r="358" spans="5:5" s="1" customFormat="1">
      <c r="E358" s="34"/>
    </row>
    <row r="359" spans="5:5" s="1" customFormat="1">
      <c r="E359" s="34"/>
    </row>
    <row r="360" spans="5:5" s="1" customFormat="1">
      <c r="E360" s="34"/>
    </row>
    <row r="361" spans="5:5" s="1" customFormat="1">
      <c r="E361" s="34"/>
    </row>
    <row r="362" spans="5:5" s="1" customFormat="1">
      <c r="E362" s="34"/>
    </row>
    <row r="363" spans="5:5" s="1" customFormat="1">
      <c r="E363" s="34"/>
    </row>
    <row r="364" spans="5:5" s="1" customFormat="1">
      <c r="E364" s="34"/>
    </row>
    <row r="365" spans="5:5" s="1" customFormat="1">
      <c r="E365" s="34"/>
    </row>
    <row r="366" spans="5:5" s="1" customFormat="1">
      <c r="E366" s="34"/>
    </row>
    <row r="367" spans="5:5" s="1" customFormat="1">
      <c r="E367" s="34"/>
    </row>
    <row r="368" spans="5:5" s="1" customFormat="1">
      <c r="E368" s="34"/>
    </row>
    <row r="369" spans="5:5" s="1" customFormat="1">
      <c r="E369" s="34"/>
    </row>
    <row r="370" spans="5:5" s="1" customFormat="1">
      <c r="E370" s="34"/>
    </row>
    <row r="371" spans="5:5" s="1" customFormat="1">
      <c r="E371" s="34"/>
    </row>
    <row r="372" spans="5:5" s="1" customFormat="1">
      <c r="E372" s="34"/>
    </row>
    <row r="373" spans="5:5" s="1" customFormat="1">
      <c r="E373" s="34"/>
    </row>
    <row r="374" spans="5:5" s="1" customFormat="1">
      <c r="E374" s="34"/>
    </row>
    <row r="375" spans="5:5" s="1" customFormat="1">
      <c r="E375" s="34"/>
    </row>
    <row r="376" spans="5:5" s="1" customFormat="1">
      <c r="E376" s="34"/>
    </row>
    <row r="377" spans="5:5" s="1" customFormat="1">
      <c r="E377" s="34"/>
    </row>
    <row r="378" spans="5:5" s="1" customFormat="1">
      <c r="E378" s="34"/>
    </row>
    <row r="379" spans="5:5" s="1" customFormat="1">
      <c r="E379" s="34"/>
    </row>
    <row r="380" spans="5:5" s="1" customFormat="1">
      <c r="E380" s="34"/>
    </row>
    <row r="381" spans="5:5" s="1" customFormat="1">
      <c r="E381" s="34"/>
    </row>
    <row r="382" spans="5:5" s="1" customFormat="1">
      <c r="E382" s="34"/>
    </row>
    <row r="383" spans="5:5" s="1" customFormat="1">
      <c r="E383" s="34"/>
    </row>
    <row r="384" spans="5:5" s="1" customFormat="1">
      <c r="E384" s="34"/>
    </row>
    <row r="385" spans="5:5" s="1" customFormat="1">
      <c r="E385" s="34"/>
    </row>
    <row r="386" spans="5:5" s="1" customFormat="1">
      <c r="E386" s="34"/>
    </row>
    <row r="387" spans="5:5" s="1" customFormat="1">
      <c r="E387" s="34"/>
    </row>
    <row r="388" spans="5:5" s="1" customFormat="1">
      <c r="E388" s="34"/>
    </row>
    <row r="389" spans="5:5" s="1" customFormat="1">
      <c r="E389" s="34"/>
    </row>
    <row r="390" spans="5:5" s="1" customFormat="1">
      <c r="E390" s="34"/>
    </row>
    <row r="391" spans="5:5" s="1" customFormat="1">
      <c r="E391" s="34"/>
    </row>
    <row r="392" spans="5:5" s="1" customFormat="1">
      <c r="E392" s="34"/>
    </row>
    <row r="393" spans="5:5" s="1" customFormat="1">
      <c r="E393" s="34"/>
    </row>
    <row r="394" spans="5:5" s="1" customFormat="1">
      <c r="E394" s="34"/>
    </row>
    <row r="395" spans="5:5" s="1" customFormat="1">
      <c r="E395" s="34"/>
    </row>
    <row r="396" spans="5:5" s="1" customFormat="1">
      <c r="E396" s="34"/>
    </row>
    <row r="397" spans="5:5" s="1" customFormat="1">
      <c r="E397" s="34"/>
    </row>
    <row r="398" spans="5:5" s="1" customFormat="1">
      <c r="E398" s="34"/>
    </row>
    <row r="399" spans="5:5" s="1" customFormat="1">
      <c r="E399" s="34"/>
    </row>
    <row r="400" spans="5:5" s="1" customFormat="1">
      <c r="E400" s="34"/>
    </row>
    <row r="401" spans="5:5" s="1" customFormat="1">
      <c r="E401" s="34"/>
    </row>
    <row r="402" spans="5:5" s="1" customFormat="1">
      <c r="E402" s="34"/>
    </row>
    <row r="403" spans="5:5" s="1" customFormat="1">
      <c r="E403" s="34"/>
    </row>
    <row r="404" spans="5:5" s="1" customFormat="1">
      <c r="E404" s="34"/>
    </row>
    <row r="405" spans="5:5" s="1" customFormat="1">
      <c r="E405" s="34"/>
    </row>
    <row r="406" spans="5:5" s="1" customFormat="1">
      <c r="E406" s="34"/>
    </row>
    <row r="407" spans="5:5" s="1" customFormat="1">
      <c r="E407" s="34"/>
    </row>
    <row r="408" spans="5:5" s="1" customFormat="1">
      <c r="E408" s="34"/>
    </row>
    <row r="409" spans="5:5" s="1" customFormat="1">
      <c r="E409" s="34"/>
    </row>
    <row r="410" spans="5:5" s="1" customFormat="1">
      <c r="E410" s="34"/>
    </row>
    <row r="411" spans="5:5" s="1" customFormat="1">
      <c r="E411" s="34"/>
    </row>
    <row r="412" spans="5:5" s="1" customFormat="1">
      <c r="E412" s="34"/>
    </row>
    <row r="413" spans="5:5" s="1" customFormat="1">
      <c r="E413" s="34"/>
    </row>
    <row r="414" spans="5:5" s="1" customFormat="1">
      <c r="E414" s="34"/>
    </row>
    <row r="415" spans="5:5" s="1" customFormat="1">
      <c r="E415" s="34"/>
    </row>
    <row r="416" spans="5:5" s="1" customFormat="1">
      <c r="E416" s="34"/>
    </row>
    <row r="417" spans="5:5" s="1" customFormat="1">
      <c r="E417" s="34"/>
    </row>
    <row r="418" spans="5:5" s="1" customFormat="1">
      <c r="E418" s="34"/>
    </row>
    <row r="419" spans="5:5" s="1" customFormat="1">
      <c r="E419" s="34"/>
    </row>
    <row r="420" spans="5:5" s="1" customFormat="1">
      <c r="E420" s="34"/>
    </row>
    <row r="421" spans="5:5" s="1" customFormat="1">
      <c r="E421" s="34"/>
    </row>
    <row r="422" spans="5:5" s="1" customFormat="1">
      <c r="E422" s="34"/>
    </row>
    <row r="423" spans="5:5" s="1" customFormat="1">
      <c r="E423" s="34"/>
    </row>
    <row r="424" spans="5:5" s="1" customFormat="1">
      <c r="E424" s="34"/>
    </row>
    <row r="425" spans="5:5" s="1" customFormat="1">
      <c r="E425" s="34"/>
    </row>
    <row r="426" spans="5:5" s="1" customFormat="1">
      <c r="E426" s="34"/>
    </row>
    <row r="427" spans="5:5" s="1" customFormat="1">
      <c r="E427" s="34"/>
    </row>
    <row r="428" spans="5:5" s="1" customFormat="1">
      <c r="E428" s="34"/>
    </row>
    <row r="429" spans="5:5" s="1" customFormat="1">
      <c r="E429" s="34"/>
    </row>
    <row r="430" spans="5:5" s="1" customFormat="1">
      <c r="E430" s="34"/>
    </row>
    <row r="431" spans="5:5" s="1" customFormat="1">
      <c r="E431" s="34"/>
    </row>
    <row r="432" spans="5:5" s="1" customFormat="1">
      <c r="E432" s="34"/>
    </row>
    <row r="433" spans="5:5" s="1" customFormat="1">
      <c r="E433" s="34"/>
    </row>
    <row r="434" spans="5:5" s="1" customFormat="1">
      <c r="E434" s="34"/>
    </row>
    <row r="435" spans="5:5" s="1" customFormat="1">
      <c r="E435" s="34"/>
    </row>
    <row r="436" spans="5:5" s="1" customFormat="1">
      <c r="E436" s="34"/>
    </row>
    <row r="437" spans="5:5" s="1" customFormat="1">
      <c r="E437" s="34"/>
    </row>
    <row r="438" spans="5:5" s="1" customFormat="1">
      <c r="E438" s="34"/>
    </row>
    <row r="439" spans="5:5" s="1" customFormat="1">
      <c r="E439" s="34"/>
    </row>
    <row r="440" spans="5:5" s="1" customFormat="1">
      <c r="E440" s="34"/>
    </row>
    <row r="441" spans="5:5" s="1" customFormat="1">
      <c r="E441" s="34"/>
    </row>
    <row r="442" spans="5:5" s="1" customFormat="1">
      <c r="E442" s="34"/>
    </row>
    <row r="443" spans="5:5" s="1" customFormat="1">
      <c r="E443" s="34"/>
    </row>
    <row r="444" spans="5:5" s="1" customFormat="1">
      <c r="E444" s="34"/>
    </row>
    <row r="445" spans="5:5" s="1" customFormat="1">
      <c r="E445" s="34"/>
    </row>
    <row r="446" spans="5:5" s="1" customFormat="1">
      <c r="E446" s="34"/>
    </row>
    <row r="447" spans="5:5" s="1" customFormat="1">
      <c r="E447" s="34"/>
    </row>
    <row r="448" spans="5:5" s="1" customFormat="1">
      <c r="E448" s="34"/>
    </row>
    <row r="449" spans="5:5" s="1" customFormat="1">
      <c r="E449" s="34"/>
    </row>
    <row r="450" spans="5:5" s="1" customFormat="1">
      <c r="E450" s="34"/>
    </row>
    <row r="451" spans="5:5" s="1" customFormat="1">
      <c r="E451" s="34"/>
    </row>
    <row r="452" spans="5:5" s="1" customFormat="1">
      <c r="E452" s="34"/>
    </row>
    <row r="453" spans="5:5" s="1" customFormat="1">
      <c r="E453" s="34"/>
    </row>
    <row r="454" spans="5:5" s="1" customFormat="1">
      <c r="E454" s="34"/>
    </row>
    <row r="455" spans="5:5" s="1" customFormat="1">
      <c r="E455" s="34"/>
    </row>
    <row r="456" spans="5:5" s="1" customFormat="1">
      <c r="E456" s="34"/>
    </row>
    <row r="457" spans="5:5" s="1" customFormat="1">
      <c r="E457" s="34"/>
    </row>
    <row r="458" spans="5:5" s="1" customFormat="1">
      <c r="E458" s="34"/>
    </row>
    <row r="459" spans="5:5" s="1" customFormat="1">
      <c r="E459" s="34"/>
    </row>
    <row r="460" spans="5:5" s="1" customFormat="1">
      <c r="E460" s="34"/>
    </row>
    <row r="461" spans="5:5" s="1" customFormat="1">
      <c r="E461" s="34"/>
    </row>
    <row r="462" spans="5:5" s="1" customFormat="1">
      <c r="E462" s="34"/>
    </row>
    <row r="463" spans="5:5" s="1" customFormat="1">
      <c r="E463" s="34"/>
    </row>
    <row r="464" spans="5:5" s="1" customFormat="1">
      <c r="E464" s="34"/>
    </row>
    <row r="465" spans="5:5" s="1" customFormat="1">
      <c r="E465" s="34"/>
    </row>
    <row r="466" spans="5:5" s="1" customFormat="1">
      <c r="E466" s="34"/>
    </row>
    <row r="467" spans="5:5" s="1" customFormat="1">
      <c r="E467" s="34"/>
    </row>
    <row r="468" spans="5:5" s="1" customFormat="1">
      <c r="E468" s="34"/>
    </row>
    <row r="469" spans="5:5" s="1" customFormat="1">
      <c r="E469" s="34"/>
    </row>
    <row r="470" spans="5:5" s="1" customFormat="1">
      <c r="E470" s="34"/>
    </row>
    <row r="471" spans="5:5" s="1" customFormat="1">
      <c r="E471" s="34"/>
    </row>
    <row r="472" spans="5:5" s="1" customFormat="1">
      <c r="E472" s="34"/>
    </row>
    <row r="473" spans="5:5" s="1" customFormat="1">
      <c r="E473" s="34"/>
    </row>
    <row r="474" spans="5:5" s="1" customFormat="1">
      <c r="E474" s="34"/>
    </row>
    <row r="475" spans="5:5" s="1" customFormat="1">
      <c r="E475" s="34"/>
    </row>
    <row r="476" spans="5:5" s="1" customFormat="1">
      <c r="E476" s="34"/>
    </row>
    <row r="477" spans="5:5" s="1" customFormat="1">
      <c r="E477" s="34"/>
    </row>
    <row r="478" spans="5:5" s="1" customFormat="1">
      <c r="E478" s="34"/>
    </row>
    <row r="479" spans="5:5" s="1" customFormat="1">
      <c r="E479" s="34"/>
    </row>
    <row r="480" spans="5:5" s="1" customFormat="1">
      <c r="E480" s="34"/>
    </row>
    <row r="481" spans="5:5" s="1" customFormat="1">
      <c r="E481" s="34"/>
    </row>
    <row r="482" spans="5:5" s="1" customFormat="1">
      <c r="E482" s="34"/>
    </row>
    <row r="483" spans="5:5" s="1" customFormat="1">
      <c r="E483" s="34"/>
    </row>
    <row r="484" spans="5:5" s="1" customFormat="1">
      <c r="E484" s="34"/>
    </row>
    <row r="485" spans="5:5" s="1" customFormat="1">
      <c r="E485" s="34"/>
    </row>
    <row r="486" spans="5:5" s="1" customFormat="1">
      <c r="E486" s="34"/>
    </row>
    <row r="487" spans="5:5" s="1" customFormat="1">
      <c r="E487" s="34"/>
    </row>
    <row r="488" spans="5:5" s="1" customFormat="1">
      <c r="E488" s="34"/>
    </row>
    <row r="489" spans="5:5" s="1" customFormat="1">
      <c r="E489" s="34"/>
    </row>
    <row r="490" spans="5:5" s="1" customFormat="1">
      <c r="E490" s="34"/>
    </row>
    <row r="491" spans="5:5" s="1" customFormat="1">
      <c r="E491" s="34"/>
    </row>
    <row r="492" spans="5:5" s="1" customFormat="1">
      <c r="E492" s="34"/>
    </row>
    <row r="493" spans="5:5" s="1" customFormat="1">
      <c r="E493" s="34"/>
    </row>
    <row r="494" spans="5:5" s="1" customFormat="1">
      <c r="E494" s="34"/>
    </row>
    <row r="495" spans="5:5" s="1" customFormat="1">
      <c r="E495" s="34"/>
    </row>
    <row r="496" spans="5:5" s="1" customFormat="1">
      <c r="E496" s="34"/>
    </row>
    <row r="497" spans="5:5" s="1" customFormat="1">
      <c r="E497" s="34"/>
    </row>
    <row r="498" spans="5:5" s="1" customFormat="1">
      <c r="E498" s="34"/>
    </row>
    <row r="499" spans="5:5" s="1" customFormat="1">
      <c r="E499" s="34"/>
    </row>
    <row r="500" spans="5:5" s="1" customFormat="1">
      <c r="E500" s="34"/>
    </row>
    <row r="501" spans="5:5" s="1" customFormat="1">
      <c r="E501" s="34"/>
    </row>
    <row r="502" spans="5:5" s="1" customFormat="1">
      <c r="E502" s="34"/>
    </row>
    <row r="503" spans="5:5" s="1" customFormat="1">
      <c r="E503" s="34"/>
    </row>
    <row r="504" spans="5:5" s="1" customFormat="1">
      <c r="E504" s="34"/>
    </row>
    <row r="505" spans="5:5" s="1" customFormat="1">
      <c r="E505" s="34"/>
    </row>
    <row r="506" spans="5:5" s="1" customFormat="1">
      <c r="E506" s="34"/>
    </row>
    <row r="507" spans="5:5" s="1" customFormat="1">
      <c r="E507" s="34"/>
    </row>
    <row r="508" spans="5:5" s="1" customFormat="1">
      <c r="E508" s="34"/>
    </row>
    <row r="509" spans="5:5" s="1" customFormat="1">
      <c r="E509" s="34"/>
    </row>
    <row r="510" spans="5:5" s="1" customFormat="1">
      <c r="E510" s="34"/>
    </row>
    <row r="511" spans="5:5" s="1" customFormat="1">
      <c r="E511" s="34"/>
    </row>
    <row r="512" spans="5:5" s="1" customFormat="1">
      <c r="E512" s="34"/>
    </row>
    <row r="513" spans="5:5" s="1" customFormat="1">
      <c r="E513" s="34"/>
    </row>
    <row r="514" spans="5:5" s="1" customFormat="1">
      <c r="E514" s="34"/>
    </row>
    <row r="515" spans="5:5" s="1" customFormat="1">
      <c r="E515" s="34"/>
    </row>
    <row r="516" spans="5:5" s="1" customFormat="1">
      <c r="E516" s="34"/>
    </row>
    <row r="517" spans="5:5" s="1" customFormat="1">
      <c r="E517" s="34"/>
    </row>
    <row r="518" spans="5:5" s="1" customFormat="1">
      <c r="E518" s="34"/>
    </row>
    <row r="519" spans="5:5" s="1" customFormat="1">
      <c r="E519" s="34"/>
    </row>
    <row r="520" spans="5:5" s="1" customFormat="1">
      <c r="E520" s="34"/>
    </row>
    <row r="521" spans="5:5" s="1" customFormat="1">
      <c r="E521" s="34"/>
    </row>
    <row r="522" spans="5:5" s="1" customFormat="1">
      <c r="E522" s="34"/>
    </row>
    <row r="523" spans="5:5" s="1" customFormat="1">
      <c r="E523" s="34"/>
    </row>
    <row r="524" spans="5:5" s="1" customFormat="1">
      <c r="E524" s="34"/>
    </row>
    <row r="525" spans="5:5" s="1" customFormat="1">
      <c r="E525" s="34"/>
    </row>
    <row r="526" spans="5:5" s="1" customFormat="1">
      <c r="E526" s="34"/>
    </row>
    <row r="527" spans="5:5" s="1" customFormat="1">
      <c r="E527" s="34"/>
    </row>
    <row r="528" spans="5:5" s="1" customFormat="1">
      <c r="E528" s="34"/>
    </row>
    <row r="529" spans="5:5" s="1" customFormat="1">
      <c r="E529" s="34"/>
    </row>
    <row r="530" spans="5:5" s="1" customFormat="1">
      <c r="E530" s="34"/>
    </row>
    <row r="531" spans="5:5" s="1" customFormat="1">
      <c r="E531" s="34"/>
    </row>
    <row r="532" spans="5:5" s="1" customFormat="1">
      <c r="E532" s="34"/>
    </row>
    <row r="533" spans="5:5" s="1" customFormat="1">
      <c r="E533" s="34"/>
    </row>
    <row r="534" spans="5:5" s="1" customFormat="1">
      <c r="E534" s="34"/>
    </row>
    <row r="535" spans="5:5" s="1" customFormat="1">
      <c r="E535" s="34"/>
    </row>
    <row r="536" spans="5:5" s="1" customFormat="1">
      <c r="E536" s="34"/>
    </row>
    <row r="537" spans="5:5" s="1" customFormat="1">
      <c r="E537" s="34"/>
    </row>
    <row r="538" spans="5:5" s="1" customFormat="1">
      <c r="E538" s="34"/>
    </row>
    <row r="539" spans="5:5" s="1" customFormat="1">
      <c r="E539" s="34"/>
    </row>
    <row r="540" spans="5:5" s="1" customFormat="1">
      <c r="E540" s="34"/>
    </row>
    <row r="541" spans="5:5" s="1" customFormat="1">
      <c r="E541" s="34"/>
    </row>
    <row r="542" spans="5:5" s="1" customFormat="1">
      <c r="E542" s="34"/>
    </row>
    <row r="543" spans="5:5" s="1" customFormat="1">
      <c r="E543" s="34"/>
    </row>
    <row r="544" spans="5:5" s="1" customFormat="1">
      <c r="E544" s="34"/>
    </row>
    <row r="545" spans="5:5" s="1" customFormat="1">
      <c r="E545" s="34"/>
    </row>
    <row r="546" spans="5:5" s="1" customFormat="1">
      <c r="E546" s="34"/>
    </row>
    <row r="547" spans="5:5" s="1" customFormat="1">
      <c r="E547" s="34"/>
    </row>
    <row r="548" spans="5:5" s="1" customFormat="1">
      <c r="E548" s="34"/>
    </row>
    <row r="549" spans="5:5" s="1" customFormat="1">
      <c r="E549" s="34"/>
    </row>
    <row r="550" spans="5:5" s="1" customFormat="1">
      <c r="E550" s="34"/>
    </row>
    <row r="551" spans="5:5" s="1" customFormat="1">
      <c r="E551" s="34"/>
    </row>
    <row r="552" spans="5:5" s="1" customFormat="1">
      <c r="E552" s="34"/>
    </row>
    <row r="553" spans="5:5" s="1" customFormat="1">
      <c r="E553" s="34"/>
    </row>
    <row r="554" spans="5:5" s="1" customFormat="1">
      <c r="E554" s="34"/>
    </row>
    <row r="555" spans="5:5" s="1" customFormat="1">
      <c r="E555" s="34"/>
    </row>
    <row r="556" spans="5:5" s="1" customFormat="1">
      <c r="E556" s="34"/>
    </row>
    <row r="557" spans="5:5" s="1" customFormat="1">
      <c r="E557" s="34"/>
    </row>
    <row r="558" spans="5:5" s="1" customFormat="1">
      <c r="E558" s="34"/>
    </row>
    <row r="559" spans="5:5" s="1" customFormat="1">
      <c r="E559" s="34"/>
    </row>
    <row r="560" spans="5:5" s="1" customFormat="1">
      <c r="E560" s="34"/>
    </row>
    <row r="561" spans="5:5" s="1" customFormat="1">
      <c r="E561" s="34"/>
    </row>
    <row r="562" spans="5:5" s="1" customFormat="1">
      <c r="E562" s="34"/>
    </row>
    <row r="563" spans="5:5" s="1" customFormat="1">
      <c r="E563" s="34"/>
    </row>
    <row r="564" spans="5:5" s="1" customFormat="1">
      <c r="E564" s="34"/>
    </row>
    <row r="565" spans="5:5" s="1" customFormat="1">
      <c r="E565" s="34"/>
    </row>
    <row r="566" spans="5:5" s="1" customFormat="1">
      <c r="E566" s="34"/>
    </row>
    <row r="567" spans="5:5" s="1" customFormat="1">
      <c r="E567" s="34"/>
    </row>
    <row r="568" spans="5:5" s="1" customFormat="1">
      <c r="E568" s="34"/>
    </row>
    <row r="569" spans="5:5" s="1" customFormat="1">
      <c r="E569" s="34"/>
    </row>
    <row r="570" spans="5:5" s="1" customFormat="1">
      <c r="E570" s="34"/>
    </row>
    <row r="571" spans="5:5" s="1" customFormat="1">
      <c r="E571" s="34"/>
    </row>
    <row r="572" spans="5:5" s="1" customFormat="1">
      <c r="E572" s="34"/>
    </row>
    <row r="573" spans="5:5" s="1" customFormat="1">
      <c r="E573" s="34"/>
    </row>
    <row r="574" spans="5:5" s="1" customFormat="1">
      <c r="E574" s="34"/>
    </row>
    <row r="575" spans="5:5" s="1" customFormat="1">
      <c r="E575" s="34"/>
    </row>
    <row r="576" spans="5:5" s="1" customFormat="1">
      <c r="E576" s="34"/>
    </row>
    <row r="577" spans="5:5" s="1" customFormat="1">
      <c r="E577" s="34"/>
    </row>
    <row r="578" spans="5:5" s="1" customFormat="1">
      <c r="E578" s="34"/>
    </row>
    <row r="579" spans="5:5" s="1" customFormat="1">
      <c r="E579" s="34"/>
    </row>
    <row r="580" spans="5:5" s="1" customFormat="1">
      <c r="E580" s="34"/>
    </row>
    <row r="581" spans="5:5" s="1" customFormat="1">
      <c r="E581" s="34"/>
    </row>
    <row r="582" spans="5:5" s="1" customFormat="1">
      <c r="E582" s="34"/>
    </row>
    <row r="583" spans="5:5" s="1" customFormat="1">
      <c r="E583" s="34"/>
    </row>
    <row r="584" spans="5:5" s="1" customFormat="1">
      <c r="E584" s="34"/>
    </row>
    <row r="585" spans="5:5" s="1" customFormat="1">
      <c r="E585" s="34"/>
    </row>
    <row r="586" spans="5:5" s="1" customFormat="1">
      <c r="E586" s="34"/>
    </row>
    <row r="587" spans="5:5" s="1" customFormat="1">
      <c r="E587" s="34"/>
    </row>
    <row r="588" spans="5:5" s="1" customFormat="1">
      <c r="E588" s="34"/>
    </row>
    <row r="589" spans="5:5" s="1" customFormat="1">
      <c r="E589" s="34"/>
    </row>
    <row r="590" spans="5:5" s="1" customFormat="1">
      <c r="E590" s="34"/>
    </row>
    <row r="591" spans="5:5" s="1" customFormat="1">
      <c r="E591" s="34"/>
    </row>
    <row r="592" spans="5:5" s="1" customFormat="1">
      <c r="E592" s="34"/>
    </row>
    <row r="593" spans="5:5" s="1" customFormat="1">
      <c r="E593" s="34"/>
    </row>
    <row r="594" spans="5:5" s="1" customFormat="1">
      <c r="E594" s="34"/>
    </row>
    <row r="595" spans="5:5" s="1" customFormat="1">
      <c r="E595" s="34"/>
    </row>
    <row r="596" spans="5:5" s="1" customFormat="1">
      <c r="E596" s="34"/>
    </row>
    <row r="597" spans="5:5" s="1" customFormat="1">
      <c r="E597" s="34"/>
    </row>
    <row r="598" spans="5:5" s="1" customFormat="1">
      <c r="E598" s="34"/>
    </row>
    <row r="599" spans="5:5" s="1" customFormat="1">
      <c r="E599" s="34"/>
    </row>
    <row r="600" spans="5:5" s="1" customFormat="1">
      <c r="E600" s="34"/>
    </row>
    <row r="601" spans="5:5" s="1" customFormat="1">
      <c r="E601" s="34"/>
    </row>
    <row r="602" spans="5:5" s="1" customFormat="1">
      <c r="E602" s="34"/>
    </row>
    <row r="603" spans="5:5" s="1" customFormat="1">
      <c r="E603" s="34"/>
    </row>
    <row r="604" spans="5:5" s="1" customFormat="1">
      <c r="E604" s="34"/>
    </row>
    <row r="605" spans="5:5" s="1" customFormat="1">
      <c r="E605" s="34"/>
    </row>
    <row r="606" spans="5:5" s="1" customFormat="1">
      <c r="E606" s="34"/>
    </row>
    <row r="607" spans="5:5" s="1" customFormat="1">
      <c r="E607" s="34"/>
    </row>
    <row r="608" spans="5:5" s="1" customFormat="1">
      <c r="E608" s="34"/>
    </row>
    <row r="609" spans="5:5" s="1" customFormat="1">
      <c r="E609" s="34"/>
    </row>
    <row r="610" spans="5:5" s="1" customFormat="1">
      <c r="E610" s="34"/>
    </row>
    <row r="611" spans="5:5" s="1" customFormat="1">
      <c r="E611" s="34"/>
    </row>
    <row r="612" spans="5:5" s="1" customFormat="1">
      <c r="E612" s="34"/>
    </row>
    <row r="613" spans="5:5" s="1" customFormat="1">
      <c r="E613" s="34"/>
    </row>
    <row r="614" spans="5:5" s="1" customFormat="1">
      <c r="E614" s="34"/>
    </row>
    <row r="615" spans="5:5" s="1" customFormat="1">
      <c r="E615" s="34"/>
    </row>
    <row r="616" spans="5:5" s="1" customFormat="1">
      <c r="E616" s="34"/>
    </row>
    <row r="617" spans="5:5" s="1" customFormat="1">
      <c r="E617" s="34"/>
    </row>
    <row r="618" spans="5:5" s="1" customFormat="1">
      <c r="E618" s="34"/>
    </row>
    <row r="619" spans="5:5" s="1" customFormat="1">
      <c r="E619" s="34"/>
    </row>
    <row r="620" spans="5:5" s="1" customFormat="1">
      <c r="E620" s="34"/>
    </row>
    <row r="621" spans="5:5" s="1" customFormat="1">
      <c r="E621" s="34"/>
    </row>
    <row r="622" spans="5:5" s="1" customFormat="1">
      <c r="E622" s="34"/>
    </row>
    <row r="623" spans="5:5" s="1" customFormat="1">
      <c r="E623" s="34"/>
    </row>
    <row r="624" spans="5:5" s="1" customFormat="1">
      <c r="E624" s="34"/>
    </row>
    <row r="625" spans="5:5" s="1" customFormat="1">
      <c r="E625" s="34"/>
    </row>
    <row r="626" spans="5:5" s="1" customFormat="1">
      <c r="E626" s="34"/>
    </row>
    <row r="627" spans="5:5" s="1" customFormat="1">
      <c r="E627" s="34"/>
    </row>
    <row r="628" spans="5:5" s="1" customFormat="1">
      <c r="E628" s="34"/>
    </row>
    <row r="629" spans="5:5" s="1" customFormat="1">
      <c r="E629" s="34"/>
    </row>
    <row r="630" spans="5:5" s="1" customFormat="1">
      <c r="E630" s="34"/>
    </row>
    <row r="631" spans="5:5" s="1" customFormat="1">
      <c r="E631" s="34"/>
    </row>
    <row r="632" spans="5:5" s="1" customFormat="1">
      <c r="E632" s="34"/>
    </row>
    <row r="633" spans="5:5" s="1" customFormat="1">
      <c r="E633" s="34"/>
    </row>
    <row r="634" spans="5:5" s="1" customFormat="1">
      <c r="E634" s="34"/>
    </row>
    <row r="635" spans="5:5" s="1" customFormat="1">
      <c r="E635" s="34"/>
    </row>
    <row r="636" spans="5:5" s="1" customFormat="1">
      <c r="E636" s="34"/>
    </row>
    <row r="637" spans="5:5" s="1" customFormat="1">
      <c r="E637" s="34"/>
    </row>
    <row r="638" spans="5:5" s="1" customFormat="1">
      <c r="E638" s="34"/>
    </row>
    <row r="639" spans="5:5" s="1" customFormat="1">
      <c r="E639" s="34"/>
    </row>
    <row r="640" spans="5:5" s="1" customFormat="1">
      <c r="E640" s="34"/>
    </row>
    <row r="641" spans="5:5" s="1" customFormat="1">
      <c r="E641" s="34"/>
    </row>
    <row r="642" spans="5:5" s="1" customFormat="1">
      <c r="E642" s="34"/>
    </row>
    <row r="643" spans="5:5" s="1" customFormat="1">
      <c r="E643" s="34"/>
    </row>
    <row r="644" spans="5:5" s="1" customFormat="1">
      <c r="E644" s="34"/>
    </row>
    <row r="645" spans="5:5" s="1" customFormat="1">
      <c r="E645" s="34"/>
    </row>
    <row r="646" spans="5:5" s="1" customFormat="1">
      <c r="E646" s="34"/>
    </row>
    <row r="647" spans="5:5" s="1" customFormat="1">
      <c r="E647" s="34"/>
    </row>
    <row r="648" spans="5:5" s="1" customFormat="1">
      <c r="E648" s="34"/>
    </row>
    <row r="649" spans="5:5" s="1" customFormat="1">
      <c r="E649" s="34"/>
    </row>
    <row r="650" spans="5:5" s="1" customFormat="1">
      <c r="E650" s="34"/>
    </row>
    <row r="651" spans="5:5" s="1" customFormat="1">
      <c r="E651" s="34"/>
    </row>
    <row r="652" spans="5:5" s="1" customFormat="1">
      <c r="E652" s="34"/>
    </row>
    <row r="653" spans="5:5" s="1" customFormat="1">
      <c r="E653" s="34"/>
    </row>
    <row r="654" spans="5:5" s="1" customFormat="1">
      <c r="E654" s="34"/>
    </row>
    <row r="655" spans="5:5" s="1" customFormat="1">
      <c r="E655" s="34"/>
    </row>
    <row r="656" spans="5:5" s="1" customFormat="1">
      <c r="E656" s="34"/>
    </row>
    <row r="657" spans="5:5" s="1" customFormat="1">
      <c r="E657" s="34"/>
    </row>
    <row r="658" spans="5:5" s="1" customFormat="1">
      <c r="E658" s="34"/>
    </row>
    <row r="659" spans="5:5" s="1" customFormat="1">
      <c r="E659" s="34"/>
    </row>
    <row r="660" spans="5:5" s="1" customFormat="1">
      <c r="E660" s="34"/>
    </row>
    <row r="661" spans="5:5" s="1" customFormat="1">
      <c r="E661" s="34"/>
    </row>
    <row r="662" spans="5:5" s="1" customFormat="1">
      <c r="E662" s="34"/>
    </row>
    <row r="663" spans="5:5" s="1" customFormat="1">
      <c r="E663" s="34"/>
    </row>
    <row r="664" spans="5:5" s="1" customFormat="1">
      <c r="E664" s="34"/>
    </row>
    <row r="665" spans="5:5" s="1" customFormat="1">
      <c r="E665" s="34"/>
    </row>
    <row r="666" spans="5:5" s="1" customFormat="1">
      <c r="E666" s="34"/>
    </row>
    <row r="667" spans="5:5" s="1" customFormat="1">
      <c r="E667" s="34"/>
    </row>
    <row r="668" spans="5:5" s="1" customFormat="1">
      <c r="E668" s="34"/>
    </row>
    <row r="669" spans="5:5" s="1" customFormat="1">
      <c r="E669" s="34"/>
    </row>
    <row r="670" spans="5:5" s="1" customFormat="1">
      <c r="E670" s="34"/>
    </row>
    <row r="671" spans="5:5" s="1" customFormat="1">
      <c r="E671" s="34"/>
    </row>
    <row r="672" spans="5:5" s="1" customFormat="1">
      <c r="E672" s="34"/>
    </row>
    <row r="673" spans="5:5" s="1" customFormat="1">
      <c r="E673" s="34"/>
    </row>
    <row r="674" spans="5:5" s="1" customFormat="1">
      <c r="E674" s="34"/>
    </row>
    <row r="675" spans="5:5" s="1" customFormat="1">
      <c r="E675" s="34"/>
    </row>
    <row r="676" spans="5:5" s="1" customFormat="1">
      <c r="E676" s="34"/>
    </row>
    <row r="677" spans="5:5" s="1" customFormat="1">
      <c r="E677" s="34"/>
    </row>
    <row r="678" spans="5:5" s="1" customFormat="1">
      <c r="E678" s="34"/>
    </row>
    <row r="679" spans="5:5" s="1" customFormat="1">
      <c r="E679" s="34"/>
    </row>
    <row r="680" spans="5:5" s="1" customFormat="1">
      <c r="E680" s="34"/>
    </row>
    <row r="681" spans="5:5" s="1" customFormat="1">
      <c r="E681" s="34"/>
    </row>
    <row r="682" spans="5:5" s="1" customFormat="1">
      <c r="E682" s="34"/>
    </row>
    <row r="683" spans="5:5" s="1" customFormat="1">
      <c r="E683" s="34"/>
    </row>
    <row r="684" spans="5:5" s="1" customFormat="1">
      <c r="E684" s="34"/>
    </row>
    <row r="685" spans="5:5" s="1" customFormat="1">
      <c r="E685" s="34"/>
    </row>
    <row r="686" spans="5:5" s="1" customFormat="1">
      <c r="E686" s="34"/>
    </row>
    <row r="687" spans="5:5" s="1" customFormat="1">
      <c r="E687" s="34"/>
    </row>
    <row r="688" spans="5:5" s="1" customFormat="1">
      <c r="E688" s="34"/>
    </row>
    <row r="689" spans="5:5" s="1" customFormat="1">
      <c r="E689" s="34"/>
    </row>
    <row r="690" spans="5:5" s="1" customFormat="1">
      <c r="E690" s="34"/>
    </row>
    <row r="691" spans="5:5" s="1" customFormat="1">
      <c r="E691" s="34"/>
    </row>
    <row r="692" spans="5:5" s="1" customFormat="1">
      <c r="E692" s="34"/>
    </row>
    <row r="693" spans="5:5" s="1" customFormat="1">
      <c r="E693" s="34"/>
    </row>
    <row r="694" spans="5:5" s="1" customFormat="1">
      <c r="E694" s="34"/>
    </row>
    <row r="695" spans="5:5" s="1" customFormat="1">
      <c r="E695" s="34"/>
    </row>
    <row r="696" spans="5:5" s="1" customFormat="1">
      <c r="E696" s="34"/>
    </row>
    <row r="697" spans="5:5" s="1" customFormat="1">
      <c r="E697" s="34"/>
    </row>
    <row r="698" spans="5:5" s="1" customFormat="1">
      <c r="E698" s="34"/>
    </row>
    <row r="699" spans="5:5" s="1" customFormat="1">
      <c r="E699" s="34"/>
    </row>
    <row r="700" spans="5:5" s="1" customFormat="1">
      <c r="E700" s="34"/>
    </row>
    <row r="701" spans="5:5" s="1" customFormat="1">
      <c r="E701" s="34"/>
    </row>
    <row r="702" spans="5:5" s="1" customFormat="1">
      <c r="E702" s="34"/>
    </row>
    <row r="703" spans="5:5" s="1" customFormat="1">
      <c r="E703" s="34"/>
    </row>
    <row r="704" spans="5:5" s="1" customFormat="1">
      <c r="E704" s="34"/>
    </row>
    <row r="705" spans="5:5" s="1" customFormat="1">
      <c r="E705" s="34"/>
    </row>
    <row r="706" spans="5:5" s="1" customFormat="1">
      <c r="E706" s="34"/>
    </row>
    <row r="707" spans="5:5" s="1" customFormat="1">
      <c r="E707" s="34"/>
    </row>
    <row r="708" spans="5:5" s="1" customFormat="1">
      <c r="E708" s="34"/>
    </row>
    <row r="709" spans="5:5" s="1" customFormat="1">
      <c r="E709" s="34"/>
    </row>
    <row r="710" spans="5:5" s="1" customFormat="1">
      <c r="E710" s="34"/>
    </row>
    <row r="711" spans="5:5" s="1" customFormat="1">
      <c r="E711" s="34"/>
    </row>
    <row r="712" spans="5:5" s="1" customFormat="1">
      <c r="E712" s="34"/>
    </row>
    <row r="713" spans="5:5" s="1" customFormat="1">
      <c r="E713" s="34"/>
    </row>
    <row r="714" spans="5:5" s="1" customFormat="1">
      <c r="E714" s="34"/>
    </row>
    <row r="715" spans="5:5" s="1" customFormat="1">
      <c r="E715" s="34"/>
    </row>
    <row r="716" spans="5:5" s="1" customFormat="1">
      <c r="E716" s="34"/>
    </row>
    <row r="717" spans="5:5" s="1" customFormat="1">
      <c r="E717" s="34"/>
    </row>
    <row r="718" spans="5:5" s="1" customFormat="1">
      <c r="E718" s="34"/>
    </row>
  </sheetData>
  <mergeCells count="37">
    <mergeCell ref="C16:E16"/>
    <mergeCell ref="C24:E24"/>
    <mergeCell ref="C25:E25"/>
    <mergeCell ref="B2:E2"/>
    <mergeCell ref="B14:E14"/>
    <mergeCell ref="C17:E17"/>
    <mergeCell ref="C18:E18"/>
    <mergeCell ref="C19:E19"/>
    <mergeCell ref="C27:E27"/>
    <mergeCell ref="C28:E28"/>
    <mergeCell ref="C29:E29"/>
    <mergeCell ref="C32:E32"/>
    <mergeCell ref="C20:E20"/>
    <mergeCell ref="C21:E21"/>
    <mergeCell ref="C26:E26"/>
    <mergeCell ref="C60:E60"/>
    <mergeCell ref="C61:E61"/>
    <mergeCell ref="C52:E52"/>
    <mergeCell ref="C53:E53"/>
    <mergeCell ref="C45:E45"/>
    <mergeCell ref="C48:E48"/>
    <mergeCell ref="C49:E49"/>
    <mergeCell ref="C50:E50"/>
    <mergeCell ref="C51:E51"/>
    <mergeCell ref="C57:E57"/>
    <mergeCell ref="C58:E58"/>
    <mergeCell ref="C59:E59"/>
    <mergeCell ref="C40:E40"/>
    <mergeCell ref="C41:E41"/>
    <mergeCell ref="C42:E42"/>
    <mergeCell ref="C43:E43"/>
    <mergeCell ref="C44:E44"/>
    <mergeCell ref="C33:E33"/>
    <mergeCell ref="C34:E34"/>
    <mergeCell ref="C35:E35"/>
    <mergeCell ref="C36:E36"/>
    <mergeCell ref="C37:E37"/>
  </mergeCells>
  <printOptions horizontalCentered="1"/>
  <pageMargins left="0.70866141732283472" right="0.70866141732283472" top="0.74803149606299213" bottom="0.74803149606299213" header="0.31496062992125984" footer="0.31496062992125984"/>
  <pageSetup scale="1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dded84e4-001b-470d-a0e6-15ddd3924142">
      <Terms xmlns="http://schemas.microsoft.com/office/infopath/2007/PartnerControls"/>
    </lcf76f155ced4ddcb4097134ff3c332f>
    <TaxCatchAll xmlns="b157412b-f7d0-435c-8dc3-c57cc9ba339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0960E13D9074E745A60DDE426959B826" ma:contentTypeVersion="17" ma:contentTypeDescription="Crear nuevo documento." ma:contentTypeScope="" ma:versionID="4c86bf3f4fdd9411a1e4656041d06626">
  <xsd:schema xmlns:xsd="http://www.w3.org/2001/XMLSchema" xmlns:xs="http://www.w3.org/2001/XMLSchema" xmlns:p="http://schemas.microsoft.com/office/2006/metadata/properties" xmlns:ns2="dded84e4-001b-470d-a0e6-15ddd3924142" xmlns:ns3="b157412b-f7d0-435c-8dc3-c57cc9ba3390" targetNamespace="http://schemas.microsoft.com/office/2006/metadata/properties" ma:root="true" ma:fieldsID="0da45ba9987a704c77c7f1c3e7003938" ns2:_="" ns3:_="">
    <xsd:import namespace="dded84e4-001b-470d-a0e6-15ddd3924142"/>
    <xsd:import namespace="b157412b-f7d0-435c-8dc3-c57cc9ba3390"/>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DateTaken"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ed84e4-001b-470d-a0e6-15ddd392414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Etiquetas de imagen" ma:readOnly="false" ma:fieldId="{5cf76f15-5ced-4ddc-b409-7134ff3c332f}" ma:taxonomyMulti="true" ma:sspId="e31b1466-370e-4680-8e95-6fcae1d3fa8c" ma:termSetId="09814cd3-568e-fe90-9814-8d621ff8fb84" ma:anchorId="fba54fb3-c3e1-fe81-a776-ca4b69148c4d" ma:open="true" ma:isKeyword="false">
      <xsd:complexType>
        <xsd:sequence>
          <xsd:element ref="pc:Terms" minOccurs="0" maxOccurs="1"/>
        </xsd:sequence>
      </xsd:complexType>
    </xsd:element>
    <xsd:element name="MediaServiceDateTaken" ma:index="20" nillable="true" ma:displayName="MediaServiceDateTaken" ma:hidden="true" ma:internalName="MediaServiceDateTake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57412b-f7d0-435c-8dc3-c57cc9ba3390"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19" nillable="true" ma:displayName="Taxonomy Catch All Column" ma:hidden="true" ma:list="{8c71ccb8-f3d2-4429-96de-005feb899630}" ma:internalName="TaxCatchAll" ma:showField="CatchAllData" ma:web="b157412b-f7d0-435c-8dc3-c57cc9ba339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DEE337F-F4E4-47F6-AD7A-B0773ED190D4}"/>
</file>

<file path=customXml/itemProps2.xml><?xml version="1.0" encoding="utf-8"?>
<ds:datastoreItem xmlns:ds="http://schemas.openxmlformats.org/officeDocument/2006/customXml" ds:itemID="{1658E5DD-F4EC-4469-9D28-C77C1B9E9DC1}"/>
</file>

<file path=customXml/itemProps3.xml><?xml version="1.0" encoding="utf-8"?>
<ds:datastoreItem xmlns:ds="http://schemas.openxmlformats.org/officeDocument/2006/customXml" ds:itemID="{31F7B74E-5A00-4E22-BFB9-F5346AD5226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Usuario</dc:creator>
  <cp:keywords/>
  <dc:description/>
  <cp:lastModifiedBy>Mildred Mariana Gaon Quitiaquez</cp:lastModifiedBy>
  <cp:revision/>
  <dcterms:created xsi:type="dcterms:W3CDTF">2021-04-16T16:11:31Z</dcterms:created>
  <dcterms:modified xsi:type="dcterms:W3CDTF">2024-07-19T21:58:34Z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0x0101000960E13D9074E745A60DDE426959B826</vt:lpwstr>
  </property>
  <property fmtid="{D5CDD505-2E9C-101B-9397-08002B2CF9AE}" pid="3" name="MediaServiceImageTags">
    <vt:lpwstr/>
  </property>
</Properties>
</file>