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hidePivotFieldList="1" defaultThemeVersion="166925"/>
  <mc:AlternateContent xmlns:mc="http://schemas.openxmlformats.org/markup-compatibility/2006">
    <mc:Choice Requires="x15">
      <x15ac:absPath xmlns:x15ac="http://schemas.microsoft.com/office/spreadsheetml/2010/11/ac" url="C:\Users\jruizr\Downloads\"/>
    </mc:Choice>
  </mc:AlternateContent>
  <xr:revisionPtr revIDLastSave="0" documentId="11_B13BC12D13CDFC0971ED20AFCCCA47D2FF2791A1" xr6:coauthVersionLast="47" xr6:coauthVersionMax="47" xr10:uidLastSave="{00000000-0000-0000-0000-000000000000}"/>
  <bookViews>
    <workbookView xWindow="-120" yWindow="-120" windowWidth="29040" windowHeight="15840" tabRatio="898" firstSheet="10" activeTab="10"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Controles'!$A$1:$V$29</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0" i="27" l="1"/>
  <c r="G60" i="27"/>
  <c r="F50" i="29"/>
  <c r="H50" i="29"/>
  <c r="F60" i="29"/>
  <c r="H60" i="29"/>
  <c r="C41" i="28"/>
  <c r="C13" i="28"/>
  <c r="C11" i="28"/>
  <c r="L12" i="28"/>
  <c r="C34" i="28"/>
  <c r="A50" i="28" l="1"/>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C12" i="28" l="1"/>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K22" i="27" s="1"/>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3" i="28"/>
  <c r="C24" i="28"/>
  <c r="C25" i="28"/>
  <c r="C30" i="28"/>
  <c r="C31" i="28"/>
  <c r="C32" i="28"/>
  <c r="C33" i="28"/>
  <c r="C35" i="28"/>
  <c r="C36" i="28"/>
  <c r="C37" i="28"/>
  <c r="C38" i="28"/>
  <c r="C39" i="28"/>
  <c r="C40" i="28"/>
  <c r="C42"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3" i="28" l="1"/>
  <c r="L64" i="28"/>
  <c r="L65" i="28"/>
  <c r="L66" i="28"/>
  <c r="L67" i="28"/>
  <c r="L68" i="28"/>
  <c r="L69"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B50" i="29"/>
  <c r="A50" i="29"/>
  <c r="C49" i="36" l="1"/>
  <c r="C49" i="34"/>
  <c r="C49" i="35"/>
  <c r="B49" i="34"/>
  <c r="B49" i="36"/>
  <c r="B49" i="35"/>
  <c r="A49" i="35"/>
  <c r="A49" i="34"/>
  <c r="A49" i="36"/>
  <c r="A49" i="18"/>
  <c r="B49" i="18"/>
  <c r="C49" i="18"/>
  <c r="S60" i="28"/>
  <c r="K60" i="28"/>
  <c r="T60" i="28" s="1"/>
  <c r="M60" i="27" l="1"/>
  <c r="U60" i="28" l="1"/>
  <c r="V60" i="28" s="1"/>
  <c r="M60" i="29" s="1"/>
  <c r="G60" i="29"/>
  <c r="K60" i="29"/>
  <c r="L52" i="28"/>
  <c r="L53" i="28"/>
  <c r="L54" i="28"/>
  <c r="L55" i="28"/>
  <c r="L56" i="28"/>
  <c r="L57" i="28"/>
  <c r="L58" i="28"/>
  <c r="L59" i="28"/>
  <c r="L41" i="28"/>
  <c r="L42" i="28"/>
  <c r="L43" i="28"/>
  <c r="L44" i="28"/>
  <c r="L45" i="28"/>
  <c r="L46" i="28"/>
  <c r="L47" i="28"/>
  <c r="L48" i="28"/>
  <c r="L49" i="28"/>
  <c r="L32" i="28"/>
  <c r="L33" i="28"/>
  <c r="L34" i="28"/>
  <c r="L35" i="28"/>
  <c r="L36" i="28"/>
  <c r="L37" i="28"/>
  <c r="L38" i="28"/>
  <c r="L39" i="28"/>
  <c r="L23" i="28"/>
  <c r="L24" i="28"/>
  <c r="L25" i="28"/>
  <c r="L26" i="28"/>
  <c r="L27" i="28"/>
  <c r="L28" i="28"/>
  <c r="L29" i="28"/>
  <c r="L11" i="28"/>
  <c r="E59" i="36" l="1"/>
  <c r="E59" i="18"/>
  <c r="E59" i="34"/>
  <c r="E59" i="35"/>
  <c r="G20" i="27"/>
  <c r="G30" i="27"/>
  <c r="G10" i="27"/>
  <c r="H10" i="27" s="1"/>
  <c r="M50" i="27" l="1"/>
  <c r="G50" i="29" l="1"/>
  <c r="O50" i="27"/>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T50" i="28" s="1"/>
  <c r="S50" i="28"/>
  <c r="U50" i="28" s="1"/>
  <c r="V50" i="28" l="1"/>
  <c r="M50" i="29" s="1"/>
  <c r="J50" i="29"/>
  <c r="D49" i="35" l="1"/>
  <c r="D49" i="34"/>
  <c r="D49" i="36"/>
  <c r="D49" i="18"/>
  <c r="K50" i="29"/>
  <c r="E49" i="34" l="1"/>
  <c r="E49" i="35"/>
  <c r="E49" i="36"/>
  <c r="E49" i="18"/>
  <c r="H30" i="27"/>
  <c r="F49" i="34" l="1"/>
  <c r="F49" i="35"/>
  <c r="F49" i="36"/>
  <c r="J60" i="29"/>
  <c r="F49" i="18"/>
  <c r="T30" i="28"/>
  <c r="F30" i="29"/>
  <c r="M30" i="27"/>
  <c r="N30" i="27" s="1"/>
  <c r="H30" i="29" s="1"/>
  <c r="D59" i="36" l="1"/>
  <c r="D59" i="18"/>
  <c r="D59" i="34"/>
  <c r="D59" i="35"/>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B10" i="28"/>
  <c r="F39" i="36" l="1"/>
  <c r="F39" i="34"/>
  <c r="F39" i="35"/>
  <c r="F39" i="18"/>
  <c r="C20" i="29"/>
  <c r="C10" i="29"/>
  <c r="C19" i="36" l="1"/>
  <c r="C19" i="34"/>
  <c r="C19" i="35"/>
  <c r="C9" i="36"/>
  <c r="C9" i="35"/>
  <c r="C9" i="34"/>
  <c r="L10" i="28"/>
  <c r="L10" i="27" l="1"/>
  <c r="M10" i="27" l="1"/>
  <c r="K10" i="27"/>
  <c r="C19" i="18"/>
  <c r="C9" i="18"/>
  <c r="M20" i="27" l="1"/>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<sst xmlns="http://schemas.openxmlformats.org/spreadsheetml/2006/main" count="973" uniqueCount="552">
  <si>
    <t xml:space="preserve"> MAPA DE RIESGOS SIGCMA</t>
  </si>
  <si>
    <t>DEPENDENCIA (Unidad misional del CSJ o Unidad de la DEAJ o Seccional o CSJ en caso de despachos judiciales certificados)</t>
  </si>
  <si>
    <t xml:space="preserve">DIRECCION EJECUTIVA DE ADMINISTRACION JUDICIAL
</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</si>
  <si>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</si>
  <si>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</si>
  <si>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</si>
  <si>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</si>
  <si>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</si>
  <si>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</si>
  <si>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DIRECCION EJECUTIVA DE ADMINISTRACION JUDICIAL DE NEIVA</t>
  </si>
  <si>
    <t>DESPACHO JUDICIAL CERTIFICADO</t>
  </si>
  <si>
    <t>COORDINACION ADMINISTRATIVA DE FLORENCIA</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</si>
  <si>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</si>
  <si>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</si>
  <si>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</si>
  <si>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</si>
  <si>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</si>
  <si>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</si>
  <si>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</si>
  <si>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</si>
  <si>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</si>
  <si>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</si>
  <si>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</si>
  <si>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</si>
  <si>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</si>
  <si>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</si>
  <si>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</si>
  <si>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</si>
  <si>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</si>
  <si>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CONSEJO SECCIONAL DE LA JUDICATURA DEL CAQUETA - COORDINACION ADMINISTRATIVA DE FLORENCIA</t>
  </si>
  <si>
    <t xml:space="preserve">PROCESO </t>
  </si>
  <si>
    <t>ESTRATEGICOS
MISIONALES
APOYO
EVALUACION Y MEJORA</t>
  </si>
  <si>
    <t xml:space="preserve">DEPENDENCIA ADMINISTRATIVA O JUDICIAL CERTIFICADA </t>
  </si>
  <si>
    <t>OBJETIVO DEL PROCESO</t>
  </si>
  <si>
    <t>MAPA DE PROCESOS CONSEJO SUPERIOR DE LA JUDICATURA</t>
  </si>
  <si>
    <t>PROCESOS DEPENDENCIA JUDICIALES CERTIFICADAS</t>
  </si>
  <si>
    <t>VER CARACTERIZACION DE LOS PROCESOS</t>
  </si>
  <si>
    <t>NA</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</si>
  <si>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</si>
  <si>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</si>
  <si>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</si>
  <si>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</si>
  <si>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</si>
  <si>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</si>
  <si>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</si>
  <si>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</si>
  <si>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</si>
  <si>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</si>
  <si>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</si>
  <si>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2024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</si>
  <si>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</si>
  <si>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</si>
  <si>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</si>
  <si>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</si>
  <si>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</si>
  <si>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Incremento de la credibilidad y confianza en la administración de justicia al implementar y certificar sus Sistemas de Gestión.</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</si>
  <si>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</si>
  <si>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</si>
  <si>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</si>
  <si>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</si>
  <si>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</si>
  <si>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</si>
  <si>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</si>
  <si>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</si>
  <si>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</si>
  <si>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</si>
  <si>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</si>
  <si>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</si>
  <si>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</si>
  <si>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</si>
  <si>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</si>
  <si>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</si>
  <si>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</si>
  <si>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</si>
  <si>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</si>
  <si>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</si>
  <si>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</si>
  <si>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</si>
  <si>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</si>
  <si>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</si>
  <si>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</si>
  <si>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</si>
  <si>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</si>
  <si>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</si>
  <si>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</si>
  <si>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</si>
  <si>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</si>
  <si>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</si>
  <si>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</si>
  <si>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</si>
  <si>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</si>
  <si>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</si>
  <si>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</si>
  <si>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</si>
  <si>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</si>
  <si>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</si>
  <si>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</si>
  <si>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</si>
  <si>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</si>
  <si>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</si>
  <si>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</si>
  <si>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</si>
  <si>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</si>
  <si>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</si>
  <si>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</si>
  <si>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</si>
  <si>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</si>
  <si>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</si>
  <si>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</si>
  <si>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</si>
  <si>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</si>
  <si>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Aplicabilidad de la Gestión del conocimiento generada por las experiencias de los servidores judiciales documentada en instructivos y guías</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</si>
  <si>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</si>
  <si>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</si>
  <si>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</si>
  <si>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</si>
  <si>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</si>
  <si>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</si>
  <si>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</si>
  <si>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t>
  </si>
  <si>
    <t>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</si>
  <si>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</si>
  <si>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</si>
  <si>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</si>
  <si>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</si>
  <si>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</si>
  <si>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</si>
  <si>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</si>
  <si>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</si>
  <si>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</si>
  <si>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</si>
  <si>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</si>
  <si>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</si>
  <si>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</si>
  <si>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</si>
  <si>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</si>
  <si>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</si>
  <si>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</si>
  <si>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</si>
  <si>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</si>
  <si>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</si>
  <si>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</si>
  <si>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</si>
  <si>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</si>
  <si>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</si>
  <si>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</si>
  <si>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</si>
  <si>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</si>
  <si>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</si>
  <si>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</si>
  <si>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</si>
  <si>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</si>
  <si>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</si>
  <si>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</si>
  <si>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</si>
  <si>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</si>
  <si>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</si>
  <si>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</si>
  <si>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inseguras: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</si>
  <si>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</si>
  <si>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</si>
  <si>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</si>
  <si>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</si>
  <si>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F-EVSG-10</t>
  </si>
  <si>
    <t xml:space="preserve">LIDER DEL PROCESO </t>
  </si>
  <si>
    <t xml:space="preserve">COORDINACIÓN NACIONAL DEL SIGCMA </t>
  </si>
  <si>
    <t>COMITÉ NACIONAL DEL SIGCMA</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</si>
  <si>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</si>
  <si>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</si>
  <si>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</si>
  <si>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</si>
  <si>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</si>
  <si>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</si>
  <si>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</si>
  <si>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</si>
  <si>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</si>
  <si>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</si>
  <si>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</si>
  <si>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</si>
  <si>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</si>
  <si>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</si>
  <si>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</si>
  <si>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</si>
  <si>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</si>
  <si>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</si>
  <si>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</si>
  <si>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</si>
  <si>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</si>
  <si>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</si>
  <si>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</si>
  <si>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</si>
  <si>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</si>
  <si>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</si>
  <si>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</si>
  <si>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</si>
  <si>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</si>
  <si>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</si>
  <si>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</si>
  <si>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</si>
  <si>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Gestionar ante la Direccion Ejecutiva de Administracion Judicial, la asignacion de recursos para el mantenimiento de la Infraestructura fisica y seguridad de las sedes judiciales en articulacion con el Plan sectorial de Desarrollo</t>
  </si>
  <si>
    <t>3, 4, 5, 6, 8</t>
  </si>
  <si>
    <t>3, 26</t>
  </si>
  <si>
    <t>1, 9, 19, 24</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</si>
  <si>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</si>
  <si>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</si>
  <si>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</si>
  <si>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</si>
  <si>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</si>
  <si>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</si>
  <si>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</si>
  <si>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</si>
  <si>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</si>
  <si>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</si>
  <si>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</si>
  <si>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</si>
  <si>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</si>
  <si>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</si>
  <si>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</si>
  <si>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</si>
  <si>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</si>
  <si>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</si>
  <si>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</si>
  <si>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</si>
  <si>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</si>
  <si>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</si>
  <si>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</si>
  <si>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</si>
  <si>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</si>
  <si>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</si>
  <si>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</si>
  <si>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</si>
  <si>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</si>
  <si>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</si>
  <si>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</si>
  <si>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</si>
  <si>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</si>
  <si>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</si>
  <si>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</si>
  <si>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</si>
  <si>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</si>
  <si>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</si>
  <si>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</si>
  <si>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</si>
  <si>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</si>
  <si>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</si>
  <si>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</si>
  <si>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</si>
  <si>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</si>
  <si>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</si>
  <si>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</si>
  <si>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</si>
  <si>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</si>
  <si>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</si>
  <si>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</si>
  <si>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</si>
  <si>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</si>
  <si>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</si>
  <si>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</si>
  <si>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</si>
  <si>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</si>
  <si>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</si>
  <si>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</si>
  <si>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</si>
  <si>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</si>
  <si>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</si>
  <si>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</si>
  <si>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</si>
  <si>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</si>
  <si>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</si>
  <si>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</si>
  <si>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</si>
  <si>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</si>
  <si>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</si>
  <si>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</si>
  <si>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</si>
  <si>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</si>
  <si>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</si>
  <si>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</si>
  <si>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</si>
  <si>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</si>
  <si>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</si>
  <si>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</si>
  <si>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</si>
  <si>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</si>
  <si>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</si>
  <si>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</si>
  <si>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</si>
  <si>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</si>
  <si>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</si>
  <si>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</si>
  <si>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</si>
  <si>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</si>
  <si>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</si>
  <si>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</si>
  <si>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</si>
  <si>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</si>
  <si>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</si>
  <si>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</si>
  <si>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</si>
  <si>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</si>
  <si>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</si>
  <si>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</si>
  <si>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</si>
  <si>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</si>
  <si>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&lt;5% y  ≥20%.</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</si>
  <si>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</si>
  <si>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</si>
  <si>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</si>
  <si>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</si>
  <si>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</si>
  <si>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40% de los indicadores del proceso</t>
  </si>
  <si>
    <t>4. Rotación de Coordinadores de SG-SST del Nivel Central, Seccionales y Coordinaciones Administrativas</t>
  </si>
  <si>
    <t>Interrupción o afectación en la prestación del servicio administrativo</t>
  </si>
  <si>
    <t>Entre 0 a 96 horas habiles al año  o afectación minima</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</si>
  <si>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</si>
  <si>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</si>
  <si>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</si>
  <si>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</si>
  <si>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</si>
  <si>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Afectación al presupuesto  en un valor  &lt;1% y ≥5%.</t>
  </si>
  <si>
    <t>4. Baja participación e interés de los grupos del apoyo del SG-SST.</t>
  </si>
  <si>
    <t>5. Entrega y socialización tardía del Plan de Trabajo de SG-SST</t>
  </si>
  <si>
    <t>6. Baja participacion de los Servidores Judiciales en las actividades enmarcadas en el plan de trabajo</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</si>
  <si>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</si>
  <si>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</si>
  <si>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</si>
  <si>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2. Contagio de enfermedades en los espacios de trabajo </t>
  </si>
  <si>
    <t>3. No hacer uso responsable de los elementos de Bioseguridad.</t>
  </si>
  <si>
    <t>Incumplimiento del 20% de los indicadores del proceso</t>
  </si>
  <si>
    <t>4. No realizar los reportes pertinentes de los diferentes riesgos a los que estan expuestos los Servidores Judiciales</t>
  </si>
  <si>
    <t xml:space="preserve">5. Presupuesto limitado para proporcionar elementos de trabajo que cumplan con la normatividad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</si>
  <si>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</si>
  <si>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</si>
  <si>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</si>
  <si>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</si>
  <si>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</si>
  <si>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</si>
  <si>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</si>
  <si>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</si>
  <si>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</si>
  <si>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</si>
  <si>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</si>
  <si>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</si>
  <si>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</si>
  <si>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</si>
  <si>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</si>
  <si>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</si>
  <si>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</si>
  <si>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</si>
  <si>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Muy Baja - 2</t>
  </si>
  <si>
    <t>Moderado - 4</t>
  </si>
  <si>
    <t>2. Falta de ética de terceros interesados  (Debilidades principios y valores)</t>
  </si>
  <si>
    <t>3. Debilidades en los controles de los procedimientos de estructuración de los procesos de contratación</t>
  </si>
  <si>
    <t>Afectación al presupuesto en un valor &lt;0,5% y ≥1%.</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</si>
  <si>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</si>
  <si>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</si>
  <si>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</si>
  <si>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Muy Baja - 3</t>
  </si>
  <si>
    <t>Moderado - 5</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</si>
  <si>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</si>
  <si>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</si>
  <si>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</si>
  <si>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</si>
  <si>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</si>
  <si>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</si>
  <si>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</si>
  <si>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</si>
  <si>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</si>
  <si>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</si>
  <si>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</si>
  <si>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</si>
  <si>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</si>
  <si>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</si>
  <si>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</si>
  <si>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</si>
  <si>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</si>
  <si>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r>
      <t xml:space="preserve">El Lider del </t>
    </r>
    <r>
      <rPr>
        <b/>
        <sz val="11"/>
        <color rgb="FF000000"/>
        <rFont val="Calibri"/>
        <family val="2"/>
        <scheme val="minor"/>
      </rPr>
      <t>SG-SST</t>
    </r>
    <r>
      <rPr>
        <sz val="11"/>
        <color rgb="FF000000"/>
        <rFont val="Calibri"/>
        <family val="2"/>
        <scheme val="minor"/>
      </rPr>
      <t xml:space="preserve">, </t>
    </r>
    <r>
      <rPr>
        <sz val="11"/>
        <color rgb="FFFF0000"/>
        <rFont val="Calibri"/>
        <family val="2"/>
        <scheme val="minor"/>
      </rPr>
      <t>mensualmente</t>
    </r>
    <r>
      <rPr>
        <sz val="11"/>
        <color rgb="FF000000"/>
        <rFont val="Calibri"/>
        <family val="2"/>
        <scheme val="minor"/>
      </rPr>
      <t xml:space="preserve"> identifica y actualiza la matriz de requisitos legales;  conforme en los lineamientos del P-SST-02. Procedimiento de identificación y evaluación de requisitos legales en SG-SST, de la Matriz Legal direccionada a todas las seccionales. Se realiza la actualizacion por parte del Profesional encargado; reposa el documento entregable.</t>
    </r>
  </si>
  <si>
    <t>SI</t>
  </si>
  <si>
    <t>El lider del proceso de SG-SST, Trimestralmente solicitara asesoria tecnica al Profesional en Seguridad y Salud en el Trabajo con la finalidad mantener la implementacion del sistema. Se evidenciara a traves del correo electronico</t>
  </si>
  <si>
    <t>NO</t>
  </si>
  <si>
    <t>Acciones de respuesta ante noticias que afectan la imagen de la entidad</t>
  </si>
  <si>
    <t xml:space="preserve">El lider del proceso de Seguridad y Salud en el Trabajo SG-SST, antes de realizar la contratacion del apoyo en SST, verificará que cumpla con los requisitos especificos como: experiencias, cursos, diplomas y profesion; se realiza seguimiento mensual con  informe para el cumplimiento de las obligaciones. De igual manera todo el proceso de contratación sera subido al Secop II.
</t>
  </si>
  <si>
    <t>El area de SG-SSt, conserva videos La estrategia del Sistema de Gestion de Seguridad y Salud en el trabajo tiene como base el ejercicio de inducción y reinducción de los procesos internos que se desarrollan dentro del area.</t>
  </si>
  <si>
    <t>El lider del proceso de Seguridad y Salud en el Trabajo SG-SST, analizará las novedades presentadas en las diferentes sedes judiciales las cuales comprometen al Sistema de Gestion, dando prioridad a las de mayor impacto y realizando seguimiento periodico a las demás.</t>
  </si>
  <si>
    <t>Aseguradora: Administradora de Riesgos Laborales (ARL)
Pólizas de calidad y cumplimiento</t>
  </si>
  <si>
    <t>El lider del proceso de Seguridad y Salud en el Trabajo SG-SST, realizara seguimiento mensual a cada una de las actividades enmarcadas en el Plan de Trabajo, solicitando informes a los aliados estretégicos.</t>
  </si>
  <si>
    <t>El lider del proceso de Seguridad y Salud en el Trabajo SG-SST, implementará estrategias para insentivar la asistencia y paticipación de las diferentes actividades enmarcadas en el Plan de Trabajo de la presente anualidad.</t>
  </si>
  <si>
    <t>Se solicitará a los aliados estratégicos desarollar una de las actividades masivas en el segundo trimestre con la finalidad de logra nivelar la meta establecida y de esta manera cumplir con cada uno de los indicadores. De igual manera las tres estrategias realizan actividades de promoción y prevención que suman el indicador de cumplimiento y cobertura, las cuales para minimizar el impacto de la llegada tarde el Plan de Trabajo.</t>
  </si>
  <si>
    <t>Se realizara las convocatorias a cada una de las actividades, a traves de filminas enviadas a los correos y grupos de Whatsapp para mayor cobertura de la informacion y ademas se llevara a cabo los puesto a puesto para insentivar a los servidores a vincularsen a las actividades a desarrollar.</t>
  </si>
  <si>
    <t>El lider del proceso de Seguridad y Salud en el Trabajo SG-SST, junto a los aliados estratégicos realizan actividades puesto a puesto enmarcadas en el plan de trabajo. Estas activiades tienen cobertura en las diferentes Sedes Judiciales Tipo 1, Tipo 2 y Tipo 3; con el fin de mitigar el grado de vulnerabilidad que pueda dar lugar a un incidente o accidente de trabajo</t>
  </si>
  <si>
    <t>Aseguradora: Administradora de Riesgos Laborales (ARL)
Aseguradora de riesgos 
Pólizas de calidad y cumplimiento</t>
  </si>
  <si>
    <t>El lider del proceso de Seguridad y Salud en el Trabajo SG-SST, junto a los aliados estratégicos realizan actividades puesto a puesto enmarcadas en el plan de trabajo como campañas de promoción y prevencion en el uso responsable de los elementos de bioseguridad, seguimiento para establecer si se esta acatando las recomendaciones. Asi mismo, por parte de la Coordinación Administrativa se hace entrega de los elementos de bioseguridad y productos de desinfección.</t>
  </si>
  <si>
    <t>El lider del proceso de Seguridad y Salud en el Trabajo SG-SST, junto a los aliados estratégicos realizan seguimiento del uso responsable de los elementos de Bioseguridad, asi mismo se verifica con los Servidores Judiciales la calidad y buen estado de los elementos entregados.</t>
  </si>
  <si>
    <t xml:space="preserve">Análisis de indicadores y acciones de mejoramiento </t>
  </si>
  <si>
    <r>
      <t xml:space="preserve">El lider del proceso de Seguridad y Salud en el Trabajo SG-SST, junto a los aliados estratégicos y Comité Paritario de Seguridad y Salud en el Trabajo (Copasst), realizan el recorrido por las diferentes areas que componen las Sedes Judiciales para la actualización y levantameinto de productos entregables Matriz de identificacion de peligros, valoracion y evaluacion de los riesgos. De igual manera se cuenta con canales de comunicación (Correos electrónicos </t>
    </r>
    <r>
      <rPr>
        <sz val="11"/>
        <color rgb="FF002060"/>
        <rFont val="Calibri"/>
        <family val="2"/>
        <scheme val="minor"/>
      </rPr>
      <t>socupfl@cendoj.ramajudicial.gov.co</t>
    </r>
    <r>
      <rPr>
        <sz val="11"/>
        <rFont val="Calibri"/>
        <family val="2"/>
        <scheme val="minor"/>
      </rPr>
      <t xml:space="preserve"> /sofcadfl@cendoj.ramajudicial.gov.co) por medio del cual los Servidores Judiciales pueden dar a conocer las diferentes novedades que se evidencien en cada despacho.</t>
    </r>
  </si>
  <si>
    <t>El lider del proceso de Seguridad y Salud en el Trabajo SG-SST, da traslado de cada una de las necesidades con respecto a elementos de trabajo que solicitan los Servidores judiciales, a traves de la ruta de comunicación establecida remitiendo cada solicitud al Area de Almacen.</t>
  </si>
  <si>
    <t xml:space="preserve">El lider del proceso de Seguridad y Salud en el Trabajo SG-SST, dara a conocer a los interesados en contratar con la entidad la importancia de conocer los prinicipios y valores de la entidad , con la finalidad de evitar que se presenten actos de corrupción por desconocimiento
</t>
  </si>
  <si>
    <t>El lider del proceso de Seguridad y Salud en el Trabajo SG-SST, socializará el codigo de Etica y buen Gobierno a los contratistas y a los Servidores Judiciales</t>
  </si>
  <si>
    <t>El lider del proceso de Seguridad y Salud en el Trabajo SG-SST</t>
  </si>
  <si>
    <t>El lider del proceso de Seguridad y Salud en el Trabajo SG-SST, verificará los documentos que sean presentados tanto por los servidores judiciales como por personal interesado en contratar con la entidad</t>
  </si>
  <si>
    <t>El lider del proceso de Seguridad y Salud en el Trabajo SG-SST, supervisará los contratos en ejecución, a traves de las fichas de avance de ejecucion del contrato</t>
  </si>
  <si>
    <t>Hacer seguimiento a traves de las fichas de avance y ejecución.</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</si>
  <si>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</si>
  <si>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</si>
  <si>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</si>
  <si>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</si>
  <si>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</si>
  <si>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</si>
  <si>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</si>
  <si>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</si>
  <si>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</si>
  <si>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</si>
  <si>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</si>
  <si>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</si>
  <si>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</si>
  <si>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</si>
  <si>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</si>
  <si>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 xml:space="preserve">Seguimiento a la matriz de requisitos legales, remitida por la Coordinación Nacional de Sistema de Gestión, Seguridad y Salud en el Trabajo </t>
  </si>
  <si>
    <t>Lider Proceso</t>
  </si>
  <si>
    <t>01/01/2025 al 31/12/2025</t>
  </si>
  <si>
    <t>Reducir (Mitigar)</t>
  </si>
  <si>
    <t>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segundo trimestre, superando la meta establecida en el indicador.</t>
  </si>
  <si>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Durante el tercer trimestre, se realizó el reporte de ocho accidentes catalogados como de origen laboral. </t>
  </si>
  <si>
    <t>El Líder del proceso de SG-SST, de manera trimestral, en caso de tener conocimiento de hechos de corrupción que le concierna al proceso de lidera, procedera a compulsar las copias ante las autoridades correspondientes</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</si>
  <si>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</si>
  <si>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</si>
  <si>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</si>
  <si>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</si>
  <si>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</si>
  <si>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</si>
  <si>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</si>
  <si>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</si>
  <si>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</si>
  <si>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</si>
  <si>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</si>
  <si>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</si>
  <si>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</si>
  <si>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</si>
  <si>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</si>
  <si>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</si>
  <si>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</si>
  <si>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</si>
  <si>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</si>
  <si>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</si>
  <si>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</si>
  <si>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</si>
  <si>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</si>
  <si>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</si>
  <si>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</si>
  <si>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</si>
  <si>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</si>
  <si>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</si>
  <si>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</si>
  <si>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</si>
  <si>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</si>
  <si>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</si>
  <si>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 xml:space="preserve">Si el hecho llegara a presentarse, tendría consecuencias o efectos mínimos sobre la entidad.
</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</si>
  <si>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</si>
  <si>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</si>
  <si>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</si>
  <si>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</si>
  <si>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</si>
  <si>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</si>
  <si>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</si>
  <si>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</si>
  <si>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</si>
  <si>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</si>
  <si>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</si>
  <si>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</si>
  <si>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</si>
  <si>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</si>
  <si>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</si>
  <si>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</si>
  <si>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</si>
  <si>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</si>
  <si>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</si>
  <si>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</si>
  <si>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</si>
  <si>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</si>
  <si>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</si>
  <si>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</si>
  <si>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</si>
  <si>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</si>
  <si>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</si>
  <si>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</si>
  <si>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</si>
  <si>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</si>
  <si>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</si>
  <si>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</si>
  <si>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</si>
  <si>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</si>
  <si>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</si>
  <si>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</si>
  <si>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</si>
  <si>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</si>
  <si>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</si>
  <si>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</si>
  <si>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</si>
  <si>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</si>
  <si>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</si>
  <si>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</si>
  <si>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</si>
  <si>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</si>
  <si>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</si>
  <si>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</si>
  <si>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</si>
  <si>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</si>
  <si>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</si>
  <si>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</si>
  <si>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</si>
  <si>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</si>
  <si>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</si>
  <si>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</si>
  <si>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</si>
  <si>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</si>
  <si>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</si>
  <si>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</si>
  <si>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</si>
  <si>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</si>
  <si>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</si>
  <si>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</si>
  <si>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</si>
  <si>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</si>
  <si>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</si>
  <si>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</si>
  <si>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</si>
  <si>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</si>
  <si>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</si>
  <si>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</si>
  <si>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</si>
  <si>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</si>
  <si>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</si>
  <si>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</si>
  <si>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</si>
  <si>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</si>
  <si>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</si>
  <si>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</si>
  <si>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X</t>
  </si>
  <si>
    <t>Se ha dado cumplimiento a la actualizacion de normas establecidas por la Coordinación Nacional del Sistema de Gestión, Seguridad y Salud en el Trabajo, actualizada al 31 del mes de marzo de 2025. Asi mismo se inició la contratacion de la Profesional de Apoyo a la Gestión del SG-SST, con la finalidad de cumplir con todos los requisitos legales.</t>
  </si>
  <si>
    <t>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Durante el primer trimestre del año 2025, no se recibió por parte de Nivel Central el Plan de Trabajo para esta vigencia, sin embargo, con base a lo que se viene ejecutando todos los años en este trimestre se realizaron por parte del área de SG-SST, distintas actividades por parte de cada una de las Estrategias, con la finalidad de que una vez llegue el Plan de Trabajo se puedan incluir en dicho Plan y así avanzar en el cumplimiento de los indicadores.</t>
  </si>
  <si>
    <t>01/012025</t>
  </si>
  <si>
    <r>
      <t xml:space="preserve">
Las actividades se llevaron a cabo de manera presencial, con el objetivo de promover la participación integral de los servidores judiciales así:</t>
    </r>
    <r>
      <rPr>
        <b/>
        <sz val="10"/>
        <color theme="1"/>
        <rFont val="Calibri"/>
        <family val="2"/>
        <scheme val="minor"/>
      </rPr>
      <t xml:space="preserve"> ESTRATEGIA PSICOSOCIAL</t>
    </r>
    <r>
      <rPr>
        <sz val="10"/>
        <color theme="1"/>
        <rFont val="Calibri"/>
        <family val="2"/>
        <scheme val="minor"/>
      </rPr>
      <t>, se realizaron cinco (03) asesorías Conscientemente dirigidas a tres (03) servidores judiciales, así como asesorías individuales a nueve (09) servidores. Adicionalmente, se llevaron a cabo asesorías grupales en tres (03) despachos judiciales y Microtalleres a un total de 219 servidores. Con respecto a la Estrategia de</t>
    </r>
    <r>
      <rPr>
        <b/>
        <sz val="10"/>
        <color theme="1"/>
        <rFont val="Calibri"/>
        <family val="2"/>
        <scheme val="minor"/>
      </rPr>
      <t xml:space="preserve"> SISTEMA DE VIGILANCIA EPIDEMIOLÓGICA SALUD MÚSCULO ESQUELÉTICA</t>
    </r>
    <r>
      <rPr>
        <sz val="10"/>
        <color theme="1"/>
        <rFont val="Calibri"/>
        <family val="2"/>
        <scheme val="minor"/>
      </rPr>
      <t>, se realizaron inspecciones del puesto de trabajo realizadas por medio de una asesoría técnica en la validación de las condiciones de trabajo a la población sintomática por solicitud del Coordinador del SG-SST, las cuales se realizaron a 19 servidores judiciales. También se realizaron 09 seguimientos a servidores inscritos en la base de datos. También se realizó intervención a tres (03) servidores judiciales. De igual manera se realizó actividades de promoción y prevención enfocadas en los juegos saludables en sedes tipo 1, 2 y 3. En relación con la</t>
    </r>
    <r>
      <rPr>
        <b/>
        <sz val="10"/>
        <color theme="1"/>
        <rFont val="Calibri"/>
        <family val="2"/>
        <scheme val="minor"/>
      </rPr>
      <t xml:space="preserve"> ESTRATEGIA DE HIGIENE Y SEGURIDAD INDUSTRIAL (HSI)</t>
    </r>
    <r>
      <rPr>
        <sz val="10"/>
        <color theme="1"/>
        <rFont val="Calibri"/>
        <family val="2"/>
        <scheme val="minor"/>
      </rPr>
      <t xml:space="preserve">, se realizaron tres (03) inspecciones integrales en sede Tipo 1, 2 y 3, de igual manera se realizaron tres 03 Matrices de identificación de peligros en Sedes Tipo 1 y 3. También se realizó el Plan de Emergencias del Palacio De Justicia Gerardo Cortés Castañeda y Juzgado Promiscuo Municipal de Curillo. De igual manera se realizó asesoría y asistencia técnica en el acompañamiento de la distribución de extintores recargados en las sedes tipo 1, y apoyo en el envío de estos a las sedes tipo 2 y 3.Por último se realizaron actividades de promoción y prevención enfocadas la prevención de los riesgos en las sedes tipo 1, 2 y 3. </t>
    </r>
    <r>
      <rPr>
        <b/>
        <sz val="10"/>
        <color theme="1"/>
        <rFont val="Calibri"/>
        <family val="2"/>
        <scheme val="minor"/>
      </rPr>
      <t>ESTRATEGIA DE CONSERVACIÓN AUDITIVA Y CUIDADO DE LA VOZ,</t>
    </r>
    <r>
      <rPr>
        <sz val="10"/>
        <color theme="1"/>
        <rFont val="Calibri"/>
        <family val="2"/>
        <scheme val="minor"/>
      </rPr>
      <t xml:space="preserve"> Se realizaron seguimientos auditivos (13 ) servidores judiciales, fichas de caracterización auditiva y vocal (8) servidores judiciales, micro talleres con actividades de promoción y prevención en cuidado de la voz y conservación auditiva , a un total de (210 ) servidores judiciales.</t>
    </r>
  </si>
  <si>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Durante el primer trimestre, se realizó el reporte de 01 accidentes catalogados como de origen laboral. </t>
  </si>
  <si>
    <t>31/04/2025</t>
  </si>
  <si>
    <t xml:space="preserve">Durante el primer trimestre de 2025, se registraron un total de 01 reportes de accidentes, calificados como de origen laboral, en el Distrito Judicial de Florencia y Administrativo del Caquetá. El cual se presentó el 23 de nero de 2025. Lo que nos arroja una frecuencia de accidentalidad en el primer tirmestre de 0,23 y una Severidad de 1,14.
Actualmente, de los 05 accidentes reportados en el trimestre se encuentra 01 en seguimiento de sintomatología, asi mismo de los accidentes ocurrido en el año anterior se encuentran 02 en seguimiento, los demás todos han sido cerrados.
</t>
  </si>
  <si>
    <t>Durante el Primer Trimestre del año 2025 no se materializo el riesgo de corrupción, en el proceso de SG-SST</t>
  </si>
  <si>
    <t>ANÁLISIS DEL RESULTADO FINAL 
2 TRIMESTRE</t>
  </si>
  <si>
    <t>ANÁLISIS DEL RESULTADO FINAL 
3 TRIMESTRE</t>
  </si>
  <si>
    <t xml:space="preserve">
"A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tercer trimestre, superando la meta establecida en el indicador."
</t>
  </si>
  <si>
    <t xml:space="preserve">Posterior al reporte de accidente o incidente de trabajo por parte de un servidor Judicial a la Administradora de Riesgos Laborales ARL Positiva, el comité investigador del Comité Paritario de Seguridad y Salud en el Trabajo, desarrolla entrevista con el servidor y con algún testigo (si es el caso), para la posterior remisión de la información a la ARL, se ejecute la calificación correspondiente. Asi mismo al identificar las causas de los accidentes, se procede a realizar las acciones de mejora que permitan que se vuelva a presentar accidentes por este mismo origen. Durante el segundo trimestre, se realizó el reporte de dos accidentes catalogados como de origen laboral. </t>
  </si>
  <si>
    <t>ANÁLISIS DEL RESULTADO FINAL 
4 TRIMESTRE</t>
  </si>
  <si>
    <t xml:space="preserve">
"A través de de filminas, y circulares, fueron comunicadas a los correos institucionales, grupos de WhatsApp y a través de visitas a los lugares de trabajo, las diferentes actividades organizadas por el Sistema de Gestión, Seguridad y Salud en el Trabajo, y su obligatoriedad de participación, en algunas de estas. 
Se realizó seguimiento en el planeador del Plan de Trabajo del Sistema de Gestión de Seguridad y Salud en el Trabajo 2024, durante el tercer trimestre, superando la meta establecida en el indicador."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</si>
</sst>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6">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rgb="FF595959"/>
      <name val="Azo Sans Light"/>
    </font>
    <font>
      <sz val="12"/>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b/>
      <sz val="11"/>
      <color theme="0"/>
      <name val="Calibri"/>
      <family val="2"/>
      <scheme val="minor"/>
    </font>
    <font>
      <sz val="14"/>
      <color rgb="FF004D6D"/>
      <name val="Azo Sans Medium"/>
    </font>
    <font>
      <sz val="11"/>
      <color rgb="FF000000"/>
      <name val="Calibri"/>
      <family val="2"/>
      <scheme val="minor"/>
    </font>
    <font>
      <b/>
      <sz val="11"/>
      <color rgb="FF000000"/>
      <name val="Calibri"/>
      <family val="2"/>
      <scheme val="minor"/>
    </font>
    <font>
      <sz val="11"/>
      <color rgb="FF002060"/>
      <name val="Calibri"/>
      <family val="2"/>
      <scheme val="minor"/>
    </font>
    <font>
      <sz val="10"/>
      <color rgb="FF000000"/>
      <name val="Calibri"/>
      <charset val="1"/>
    </font>
    <font>
      <sz val="11"/>
      <color rgb="FF000000"/>
      <name val="Calibri"/>
      <charset val="1"/>
    </font>
    <font>
      <sz val="10"/>
      <color rgb="FF000000"/>
      <name val="Calibri"/>
      <family val="2"/>
    </font>
    <font>
      <sz val="11"/>
      <color rgb="FFF2F2F2"/>
      <name val="Azo Sans Medium"/>
    </font>
    <font>
      <sz val="11"/>
      <color rgb="FF000000"/>
      <name val="Azo Sans Medium"/>
    </font>
    <font>
      <sz val="11"/>
      <color rgb="FF000000"/>
      <name val="Belyrium"/>
    </font>
    <font>
      <sz val="8"/>
      <name val="Calibri"/>
      <family val="2"/>
      <scheme val="minor"/>
    </font>
  </fonts>
  <fills count="2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4" tint="-0.499984740745262"/>
        <bgColor indexed="64"/>
      </patternFill>
    </fill>
    <fill>
      <patternFill patternType="solid">
        <fgColor theme="0" tint="-0.499984740745262"/>
        <bgColor indexed="64"/>
      </patternFill>
    </fill>
    <fill>
      <patternFill patternType="solid">
        <fgColor rgb="FF0084B6"/>
        <bgColor rgb="FF000000"/>
      </patternFill>
    </fill>
    <fill>
      <patternFill patternType="solid">
        <fgColor rgb="FF4DC0E3"/>
        <bgColor rgb="FF000000"/>
      </patternFill>
    </fill>
    <fill>
      <patternFill patternType="solid">
        <fgColor rgb="FFFFFFFF"/>
        <bgColor rgb="FF000000"/>
      </patternFill>
    </fill>
  </fills>
  <borders count="129">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right/>
      <top/>
      <bottom style="thin">
        <color rgb="FF4DC0E3"/>
      </bottom>
      <diagonal/>
    </border>
    <border>
      <left style="medium">
        <color indexed="64"/>
      </left>
      <right/>
      <top style="thin">
        <color rgb="FF4DC0E3"/>
      </top>
      <bottom/>
      <diagonal/>
    </border>
    <border>
      <left style="thin">
        <color rgb="FF4DC0E3"/>
      </left>
      <right style="thin">
        <color rgb="FF4DC0E3"/>
      </right>
      <top style="thin">
        <color rgb="FF4DC0E3"/>
      </top>
      <bottom/>
      <diagonal/>
    </border>
    <border>
      <left/>
      <right/>
      <top style="thin">
        <color rgb="FF4DC0E3"/>
      </top>
      <bottom/>
      <diagonal/>
    </border>
    <border>
      <left style="thin">
        <color rgb="FF4DC0E3"/>
      </left>
      <right/>
      <top/>
      <bottom/>
      <diagonal/>
    </border>
    <border>
      <left style="thin">
        <color rgb="FF4DC0E3"/>
      </left>
      <right/>
      <top style="thin">
        <color rgb="FF4DC0E3"/>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dotted">
        <color rgb="FF4DC0E3"/>
      </left>
      <right/>
      <top style="dotted">
        <color rgb="FF4DC0E3"/>
      </top>
      <bottom style="dotted">
        <color rgb="FF4DC0E3"/>
      </bottom>
      <diagonal/>
    </border>
    <border>
      <left/>
      <right/>
      <top style="dotted">
        <color rgb="FF4DC0E3"/>
      </top>
      <bottom style="dotted">
        <color rgb="FF4DC0E3"/>
      </bottom>
      <diagonal/>
    </border>
    <border>
      <left/>
      <right style="dotted">
        <color rgb="FF4DC0E3"/>
      </right>
      <top style="dotted">
        <color rgb="FF4DC0E3"/>
      </top>
      <bottom style="dotted">
        <color rgb="FF4DC0E3"/>
      </bottom>
      <diagonal/>
    </border>
    <border>
      <left/>
      <right style="thin">
        <color indexed="64"/>
      </right>
      <top style="thin">
        <color rgb="FF4DC0E3"/>
      </top>
      <bottom/>
      <diagonal/>
    </border>
    <border>
      <left style="thin">
        <color rgb="FF4DC0E3"/>
      </left>
      <right style="thin">
        <color rgb="FF4DC0E3"/>
      </right>
      <top/>
      <bottom/>
      <diagonal/>
    </border>
    <border>
      <left style="medium">
        <color indexed="64"/>
      </left>
      <right style="thin">
        <color rgb="FF4DC0E3"/>
      </right>
      <top style="thin">
        <color rgb="FF4DC0E3"/>
      </top>
      <bottom/>
      <diagonal/>
    </border>
    <border>
      <left style="medium">
        <color indexed="64"/>
      </left>
      <right style="thin">
        <color rgb="FF4DC0E3"/>
      </right>
      <top/>
      <bottom style="thin">
        <color rgb="FF4DC0E3"/>
      </bottom>
      <diagonal/>
    </border>
    <border>
      <left style="thin">
        <color rgb="FF4DC0E3"/>
      </left>
      <right/>
      <top/>
      <bottom style="thin">
        <color rgb="FF4DC0E3"/>
      </bottom>
      <diagonal/>
    </border>
    <border>
      <left/>
      <right style="thin">
        <color indexed="64"/>
      </right>
      <top/>
      <bottom style="thin">
        <color rgb="FF4DC0E3"/>
      </bottom>
      <diagonal/>
    </border>
    <border>
      <left style="thin">
        <color rgb="FF4DC0E3"/>
      </left>
      <right style="thin">
        <color rgb="FF4DC0E3"/>
      </right>
      <top/>
      <bottom style="thin">
        <color rgb="FF4DC0E3"/>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637">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3"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42" fillId="3" borderId="7" xfId="1" applyFont="1" applyFill="1" applyBorder="1" applyAlignment="1">
      <alignment horizontal="left" vertical="center" wrapText="1"/>
    </xf>
    <xf numFmtId="0" fontId="45" fillId="3" borderId="0" xfId="0" applyFont="1" applyFill="1" applyAlignment="1">
      <alignment horizontal="center" vertical="center" wrapText="1"/>
    </xf>
    <xf numFmtId="0" fontId="45" fillId="3" borderId="0" xfId="0" applyFont="1" applyFill="1" applyAlignment="1">
      <alignment horizontal="left" vertical="center" wrapText="1"/>
    </xf>
    <xf numFmtId="0" fontId="42" fillId="3" borderId="0" xfId="1" applyFont="1" applyFill="1" applyAlignment="1">
      <alignment horizontal="justify" vertical="center" wrapText="1"/>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wrapText="1"/>
    </xf>
    <xf numFmtId="0" fontId="11" fillId="3" borderId="31" xfId="0" applyFont="1" applyFill="1" applyBorder="1" applyAlignment="1">
      <alignment horizontal="center" vertical="center" wrapText="1"/>
    </xf>
    <xf numFmtId="0" fontId="11" fillId="0" borderId="20" xfId="0" applyFont="1" applyBorder="1" applyAlignment="1" applyProtection="1">
      <alignment horizontal="justify" vertical="center" wrapText="1"/>
      <protection locked="0"/>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5" fillId="3" borderId="61" xfId="0" applyFont="1" applyFill="1" applyBorder="1" applyAlignment="1">
      <alignment vertical="center" wrapText="1"/>
    </xf>
    <xf numFmtId="0" fontId="45" fillId="3" borderId="13" xfId="0" applyFont="1" applyFill="1" applyBorder="1" applyAlignment="1">
      <alignment vertical="center" wrapText="1"/>
    </xf>
    <xf numFmtId="0" fontId="47" fillId="0" borderId="0" xfId="0" applyFont="1"/>
    <xf numFmtId="0" fontId="49" fillId="0" borderId="0" xfId="0" applyFont="1" applyAlignment="1" applyProtection="1">
      <alignment horizontal="left" vertical="center"/>
      <protection locked="0"/>
    </xf>
    <xf numFmtId="0" fontId="51" fillId="0" borderId="0" xfId="0" applyFont="1" applyAlignment="1">
      <alignment horizontal="center"/>
    </xf>
    <xf numFmtId="0" fontId="46" fillId="4" borderId="0" xfId="0" applyFont="1" applyFill="1" applyAlignment="1" applyProtection="1">
      <alignment horizontal="left" vertical="center" wrapText="1"/>
      <protection locked="0"/>
    </xf>
    <xf numFmtId="0" fontId="47" fillId="0" borderId="0" xfId="0" applyFont="1" applyAlignment="1">
      <alignment horizontal="left"/>
    </xf>
    <xf numFmtId="0" fontId="46" fillId="4" borderId="0" xfId="0" applyFont="1" applyFill="1" applyAlignment="1" applyProtection="1">
      <alignment vertical="center" wrapText="1"/>
      <protection locked="0"/>
    </xf>
    <xf numFmtId="0" fontId="47" fillId="3" borderId="0" xfId="0" applyFont="1" applyFill="1"/>
    <xf numFmtId="0" fontId="47" fillId="3" borderId="0" xfId="0" applyFont="1" applyFill="1" applyAlignment="1">
      <alignment horizontal="center" vertical="center"/>
    </xf>
    <xf numFmtId="0" fontId="56" fillId="3" borderId="7" xfId="1" quotePrefix="1" applyFont="1" applyFill="1" applyBorder="1" applyAlignment="1">
      <alignment horizontal="left" vertical="top" wrapText="1"/>
    </xf>
    <xf numFmtId="0" fontId="42" fillId="3" borderId="14" xfId="1" applyFont="1" applyFill="1" applyBorder="1"/>
    <xf numFmtId="0" fontId="42" fillId="3" borderId="15" xfId="1" applyFont="1" applyFill="1" applyBorder="1" applyAlignment="1">
      <alignment horizontal="center" vertical="center"/>
    </xf>
    <xf numFmtId="0" fontId="45" fillId="3" borderId="15" xfId="1" applyFont="1" applyFill="1" applyBorder="1" applyAlignment="1">
      <alignment horizontal="left" vertical="center" wrapText="1"/>
    </xf>
    <xf numFmtId="0" fontId="42" fillId="3" borderId="15" xfId="1" applyFont="1" applyFill="1" applyBorder="1" applyAlignment="1">
      <alignment horizontal="left" vertical="center" wrapText="1"/>
    </xf>
    <xf numFmtId="0" fontId="42" fillId="3" borderId="39" xfId="1" applyFont="1" applyFill="1" applyBorder="1"/>
    <xf numFmtId="0" fontId="46" fillId="4" borderId="31" xfId="1" applyFont="1" applyFill="1" applyBorder="1" applyAlignment="1">
      <alignment horizontal="center" vertical="center"/>
    </xf>
    <xf numFmtId="0" fontId="42" fillId="3" borderId="41" xfId="1" applyFont="1" applyFill="1" applyBorder="1"/>
    <xf numFmtId="0" fontId="42" fillId="3" borderId="2" xfId="1" applyFont="1" applyFill="1" applyBorder="1" applyAlignment="1">
      <alignment horizontal="center" vertical="center"/>
    </xf>
    <xf numFmtId="0" fontId="47" fillId="3" borderId="7" xfId="0" applyFont="1" applyFill="1" applyBorder="1"/>
    <xf numFmtId="0" fontId="47" fillId="3" borderId="88" xfId="0" applyFont="1" applyFill="1" applyBorder="1" applyAlignment="1">
      <alignment horizontal="center" vertical="center"/>
    </xf>
    <xf numFmtId="0" fontId="42" fillId="3" borderId="7" xfId="1" applyFont="1" applyFill="1" applyBorder="1"/>
    <xf numFmtId="0" fontId="42" fillId="3" borderId="0" xfId="1" applyFont="1" applyFill="1" applyAlignment="1">
      <alignment horizontal="center" vertical="center"/>
    </xf>
    <xf numFmtId="0" fontId="47" fillId="3" borderId="68" xfId="0" applyFont="1" applyFill="1" applyBorder="1"/>
    <xf numFmtId="0" fontId="47" fillId="3" borderId="68" xfId="0" applyFont="1" applyFill="1" applyBorder="1" applyAlignment="1">
      <alignment horizontal="center" vertical="center"/>
    </xf>
    <xf numFmtId="0" fontId="56" fillId="3" borderId="0" xfId="1" quotePrefix="1" applyFont="1" applyFill="1" applyAlignment="1">
      <alignment horizontal="center" vertical="center" wrapText="1"/>
    </xf>
    <xf numFmtId="0" fontId="45" fillId="3" borderId="0" xfId="1" quotePrefix="1" applyFont="1" applyFill="1" applyAlignment="1">
      <alignment horizontal="center" vertical="center" wrapText="1"/>
    </xf>
    <xf numFmtId="0" fontId="45" fillId="3" borderId="0" xfId="1" quotePrefix="1" applyFont="1" applyFill="1" applyAlignment="1">
      <alignment horizontal="left" vertical="top" wrapText="1"/>
    </xf>
    <xf numFmtId="0" fontId="45" fillId="3" borderId="8" xfId="1" quotePrefix="1" applyFont="1" applyFill="1" applyBorder="1" applyAlignment="1">
      <alignment horizontal="left" vertical="top" wrapText="1"/>
    </xf>
    <xf numFmtId="0" fontId="42" fillId="3" borderId="16" xfId="1" applyFont="1" applyFill="1" applyBorder="1" applyAlignment="1">
      <alignment horizontal="left" vertical="center" wrapText="1"/>
    </xf>
    <xf numFmtId="2" fontId="0" fillId="0" borderId="2" xfId="3" applyNumberFormat="1" applyFont="1"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57" fillId="0" borderId="97" xfId="0" applyFont="1" applyBorder="1" applyAlignment="1">
      <alignment horizontal="center" vertical="center" wrapText="1"/>
    </xf>
    <xf numFmtId="0" fontId="57" fillId="0" borderId="69" xfId="0" applyFont="1" applyBorder="1" applyAlignment="1">
      <alignment horizontal="center" vertical="center" wrapText="1"/>
    </xf>
    <xf numFmtId="0" fontId="58" fillId="0" borderId="67" xfId="0" applyFont="1" applyBorder="1" applyAlignment="1">
      <alignment horizontal="center" vertical="center" wrapText="1"/>
    </xf>
    <xf numFmtId="0" fontId="58" fillId="0" borderId="16" xfId="0" applyFont="1" applyBorder="1" applyAlignment="1">
      <alignment horizontal="center" vertical="center" wrapText="1"/>
    </xf>
    <xf numFmtId="0" fontId="57" fillId="0" borderId="98" xfId="0" applyFont="1" applyBorder="1" applyAlignment="1">
      <alignment horizontal="center" vertical="center" wrapText="1"/>
    </xf>
    <xf numFmtId="0" fontId="57" fillId="0" borderId="8" xfId="0" applyFont="1" applyBorder="1" applyAlignment="1">
      <alignment horizontal="center" vertical="center" wrapText="1"/>
    </xf>
    <xf numFmtId="14" fontId="58" fillId="0" borderId="16" xfId="0" applyNumberFormat="1" applyFont="1" applyBorder="1" applyAlignment="1">
      <alignment horizontal="center" vertical="center" wrapText="1"/>
    </xf>
    <xf numFmtId="0" fontId="59" fillId="0" borderId="0" xfId="0" applyFont="1" applyAlignment="1" applyProtection="1">
      <alignment vertical="center"/>
      <protection locked="0"/>
    </xf>
    <xf numFmtId="0" fontId="59" fillId="0" borderId="0" xfId="0" applyFont="1" applyProtection="1">
      <protection locked="0"/>
    </xf>
    <xf numFmtId="0" fontId="59" fillId="0" borderId="0" xfId="0" applyFont="1"/>
    <xf numFmtId="0" fontId="61" fillId="19" borderId="99" xfId="0" applyFont="1" applyFill="1" applyBorder="1" applyAlignment="1" applyProtection="1">
      <alignment horizontal="left" vertical="center" wrapText="1"/>
      <protection locked="0"/>
    </xf>
    <xf numFmtId="0" fontId="61" fillId="19" borderId="99" xfId="0" applyFont="1" applyFill="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59" fillId="0" borderId="0" xfId="0" applyFont="1" applyAlignment="1" applyProtection="1">
      <alignment horizontal="left" vertical="center"/>
      <protection locked="0"/>
    </xf>
    <xf numFmtId="0" fontId="61" fillId="0" borderId="0" xfId="0" applyFont="1" applyAlignment="1" applyProtection="1">
      <alignment horizontal="center" vertical="center"/>
      <protection locked="0"/>
    </xf>
    <xf numFmtId="0" fontId="59" fillId="0" borderId="0" xfId="0" applyFont="1" applyAlignment="1" applyProtection="1">
      <alignment horizontal="center" vertical="center"/>
      <protection locked="0"/>
    </xf>
    <xf numFmtId="0" fontId="59" fillId="0" borderId="0" xfId="0" applyFont="1" applyAlignment="1" applyProtection="1">
      <alignment horizontal="left"/>
      <protection locked="0"/>
    </xf>
    <xf numFmtId="0" fontId="59" fillId="0" borderId="0" xfId="0" applyFont="1" applyAlignment="1" applyProtection="1">
      <alignment horizontal="center"/>
      <protection locked="0"/>
    </xf>
    <xf numFmtId="0" fontId="64" fillId="0" borderId="102" xfId="0" applyFont="1" applyBorder="1" applyAlignment="1">
      <alignment horizontal="center" vertical="center" wrapText="1" readingOrder="1"/>
    </xf>
    <xf numFmtId="0" fontId="64" fillId="0" borderId="102" xfId="0" applyFont="1" applyBorder="1" applyAlignment="1">
      <alignment horizontal="left" vertical="center" wrapText="1"/>
    </xf>
    <xf numFmtId="0" fontId="63" fillId="0" borderId="102" xfId="0" applyFont="1" applyBorder="1" applyAlignment="1">
      <alignment vertical="center" wrapText="1" readingOrder="1"/>
    </xf>
    <xf numFmtId="0" fontId="59" fillId="0" borderId="0" xfId="0" applyFont="1" applyAlignment="1">
      <alignment horizontal="left"/>
    </xf>
    <xf numFmtId="0" fontId="59" fillId="0" borderId="0" xfId="0" applyFont="1" applyAlignment="1">
      <alignment horizontal="center"/>
    </xf>
    <xf numFmtId="0" fontId="65" fillId="0" borderId="0" xfId="0" applyFont="1" applyAlignment="1">
      <alignment wrapText="1"/>
    </xf>
    <xf numFmtId="0" fontId="66" fillId="0" borderId="0" xfId="0" applyFont="1"/>
    <xf numFmtId="0" fontId="68" fillId="20" borderId="99" xfId="0" applyFont="1" applyFill="1" applyBorder="1" applyAlignment="1">
      <alignment horizontal="center" vertical="center"/>
    </xf>
    <xf numFmtId="0" fontId="68" fillId="5" borderId="99" xfId="0" applyFont="1" applyFill="1" applyBorder="1" applyAlignment="1">
      <alignment horizontal="center" vertical="center"/>
    </xf>
    <xf numFmtId="0" fontId="68" fillId="5" borderId="99" xfId="0" applyFont="1" applyFill="1" applyBorder="1" applyAlignment="1">
      <alignment vertical="center" wrapText="1"/>
    </xf>
    <xf numFmtId="0" fontId="69" fillId="3" borderId="99" xfId="0" applyFont="1" applyFill="1" applyBorder="1" applyAlignment="1">
      <alignment horizontal="center" vertical="center" wrapText="1"/>
    </xf>
    <xf numFmtId="0" fontId="70" fillId="3" borderId="99" xfId="0" applyFont="1" applyFill="1" applyBorder="1" applyAlignment="1">
      <alignment horizontal="center" vertical="center" wrapText="1"/>
    </xf>
    <xf numFmtId="0" fontId="70" fillId="3" borderId="99" xfId="0" applyFont="1" applyFill="1" applyBorder="1" applyAlignment="1">
      <alignment horizontal="left" vertical="center"/>
    </xf>
    <xf numFmtId="0" fontId="69" fillId="3" borderId="99" xfId="0" applyFont="1" applyFill="1" applyBorder="1" applyAlignment="1">
      <alignment horizontal="center" vertical="center"/>
    </xf>
    <xf numFmtId="0" fontId="70" fillId="3" borderId="99" xfId="0" applyFont="1" applyFill="1" applyBorder="1" applyAlignment="1">
      <alignment horizontal="center" vertical="center"/>
    </xf>
    <xf numFmtId="0" fontId="70" fillId="0" borderId="99" xfId="0" applyFont="1" applyBorder="1" applyAlignment="1">
      <alignment horizontal="left" vertical="center"/>
    </xf>
    <xf numFmtId="0" fontId="66" fillId="0" borderId="0" xfId="0" applyFont="1" applyAlignment="1">
      <alignment horizontal="left"/>
    </xf>
    <xf numFmtId="0" fontId="65" fillId="0" borderId="0" xfId="0" applyFont="1" applyAlignment="1">
      <alignment horizontal="center"/>
    </xf>
    <xf numFmtId="0" fontId="66" fillId="0" borderId="0" xfId="0" applyFont="1" applyAlignment="1">
      <alignment horizontal="center"/>
    </xf>
    <xf numFmtId="0" fontId="21" fillId="4" borderId="6" xfId="0" applyFont="1" applyFill="1" applyBorder="1" applyAlignment="1">
      <alignment horizontal="left" vertical="top"/>
    </xf>
    <xf numFmtId="0" fontId="21" fillId="4" borderId="0" xfId="0" applyFont="1" applyFill="1" applyAlignment="1">
      <alignment horizontal="left" vertical="top"/>
    </xf>
    <xf numFmtId="0" fontId="71" fillId="3" borderId="30" xfId="0" applyFont="1" applyFill="1" applyBorder="1" applyAlignment="1">
      <alignment horizontal="center" vertical="center"/>
    </xf>
    <xf numFmtId="0" fontId="71"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2"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1" borderId="0" xfId="0" applyFont="1" applyFill="1" applyAlignment="1">
      <alignment vertical="center"/>
    </xf>
    <xf numFmtId="0" fontId="6" fillId="21" borderId="10" xfId="0" applyFont="1" applyFill="1" applyBorder="1" applyAlignment="1">
      <alignment vertical="center"/>
    </xf>
    <xf numFmtId="0" fontId="11" fillId="3" borderId="19" xfId="0" applyFont="1" applyFill="1" applyBorder="1" applyAlignment="1">
      <alignment horizontal="center" vertical="center" wrapText="1"/>
    </xf>
    <xf numFmtId="0" fontId="11" fillId="0" borderId="2" xfId="0" applyFont="1" applyBorder="1" applyAlignment="1" applyProtection="1">
      <alignment horizontal="justify" vertical="center" wrapText="1"/>
      <protection locked="0"/>
    </xf>
    <xf numFmtId="0" fontId="0" fillId="0" borderId="0" xfId="0" applyAlignment="1">
      <alignment horizontal="left"/>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11" fillId="0" borderId="19" xfId="0" applyFont="1" applyBorder="1" applyAlignment="1" applyProtection="1">
      <alignment horizontal="justify" vertical="center" wrapText="1"/>
      <protection locked="0"/>
    </xf>
    <xf numFmtId="0" fontId="0" fillId="0" borderId="19" xfId="0" applyBorder="1" applyAlignment="1">
      <alignment horizontal="left" vertical="center" wrapText="1"/>
    </xf>
    <xf numFmtId="0" fontId="74" fillId="4" borderId="6" xfId="0" applyFont="1" applyFill="1" applyBorder="1" applyAlignment="1">
      <alignment horizontal="left" vertical="top"/>
    </xf>
    <xf numFmtId="0" fontId="74" fillId="4" borderId="6" xfId="0" applyFont="1" applyFill="1" applyBorder="1" applyAlignment="1">
      <alignment vertical="center"/>
    </xf>
    <xf numFmtId="0" fontId="74" fillId="4" borderId="33" xfId="0" applyFont="1" applyFill="1" applyBorder="1" applyAlignment="1">
      <alignment vertical="center"/>
    </xf>
    <xf numFmtId="0" fontId="74" fillId="3" borderId="0" xfId="0" applyFont="1" applyFill="1" applyAlignment="1">
      <alignment horizontal="center" vertical="center"/>
    </xf>
    <xf numFmtId="0" fontId="74" fillId="4" borderId="0" xfId="0" applyFont="1" applyFill="1" applyAlignment="1">
      <alignment horizontal="left" vertical="top"/>
    </xf>
    <xf numFmtId="0" fontId="74" fillId="4" borderId="0" xfId="0" applyFont="1" applyFill="1" applyAlignment="1">
      <alignment vertical="center"/>
    </xf>
    <xf numFmtId="0" fontId="74" fillId="4" borderId="32" xfId="0" applyFont="1" applyFill="1" applyBorder="1" applyAlignment="1">
      <alignment vertical="center"/>
    </xf>
    <xf numFmtId="0" fontId="0" fillId="3" borderId="30" xfId="0" applyFill="1" applyBorder="1" applyAlignment="1">
      <alignment horizontal="center" vertical="center"/>
    </xf>
    <xf numFmtId="0" fontId="0" fillId="3" borderId="2" xfId="0" applyFill="1" applyBorder="1" applyAlignment="1" applyProtection="1">
      <alignment horizontal="left" vertical="center"/>
      <protection locked="0"/>
    </xf>
    <xf numFmtId="0" fontId="0" fillId="3" borderId="2" xfId="0" applyFill="1" applyBorder="1" applyAlignment="1" applyProtection="1">
      <alignment horizontal="left" vertical="center" wrapText="1"/>
      <protection locked="0"/>
    </xf>
    <xf numFmtId="0" fontId="0" fillId="3" borderId="2" xfId="0" applyFill="1" applyBorder="1" applyAlignment="1" applyProtection="1">
      <alignment vertical="center" wrapText="1"/>
      <protection locked="0"/>
    </xf>
    <xf numFmtId="0" fontId="74" fillId="4" borderId="52" xfId="0" applyFont="1" applyFill="1" applyBorder="1" applyAlignment="1">
      <alignment vertical="center"/>
    </xf>
    <xf numFmtId="0" fontId="74" fillId="4" borderId="51" xfId="0" applyFont="1" applyFill="1" applyBorder="1" applyAlignment="1">
      <alignment horizontal="center" vertical="center"/>
    </xf>
    <xf numFmtId="0" fontId="74" fillId="4" borderId="35" xfId="0" applyFont="1" applyFill="1" applyBorder="1" applyAlignment="1">
      <alignment horizontal="center" vertical="center" wrapText="1"/>
    </xf>
    <xf numFmtId="0" fontId="74" fillId="4" borderId="62" xfId="0" applyFont="1" applyFill="1" applyBorder="1" applyAlignment="1">
      <alignment horizontal="center" vertical="center" wrapText="1"/>
    </xf>
    <xf numFmtId="0" fontId="74" fillId="4" borderId="54" xfId="0" applyFont="1" applyFill="1" applyBorder="1" applyAlignment="1">
      <alignment horizontal="center" vertical="center" wrapText="1"/>
    </xf>
    <xf numFmtId="0" fontId="74" fillId="2" borderId="0" xfId="0" applyFont="1" applyFill="1" applyAlignment="1">
      <alignment horizontal="center" vertical="center"/>
    </xf>
    <xf numFmtId="0" fontId="48" fillId="0" borderId="2" xfId="0" applyFont="1" applyBorder="1" applyAlignment="1">
      <alignment horizontal="center" vertical="center" wrapText="1"/>
    </xf>
    <xf numFmtId="0" fontId="48" fillId="0" borderId="20" xfId="0" applyFont="1" applyBorder="1" applyAlignment="1">
      <alignment horizontal="center" vertical="center" wrapText="1"/>
    </xf>
    <xf numFmtId="0" fontId="0" fillId="3" borderId="2" xfId="0" applyFill="1" applyBorder="1" applyAlignment="1">
      <alignment horizontal="center" vertical="center" wrapText="1"/>
    </xf>
    <xf numFmtId="0" fontId="49" fillId="15" borderId="0" xfId="0" applyFont="1" applyFill="1" applyAlignment="1" applyProtection="1">
      <alignment horizontal="left" vertical="center" wrapText="1"/>
      <protection locked="0"/>
    </xf>
    <xf numFmtId="0" fontId="46" fillId="0" borderId="0" xfId="0" applyFont="1" applyAlignment="1" applyProtection="1">
      <alignment horizontal="left" vertical="center"/>
      <protection locked="0"/>
    </xf>
    <xf numFmtId="0" fontId="50" fillId="0" borderId="0" xfId="0" applyFont="1" applyAlignment="1" applyProtection="1">
      <alignment horizontal="left" vertical="center"/>
      <protection locked="0"/>
    </xf>
    <xf numFmtId="0" fontId="51" fillId="0" borderId="0" xfId="0" applyFont="1" applyAlignment="1">
      <alignment horizontal="left"/>
    </xf>
    <xf numFmtId="0" fontId="68" fillId="3" borderId="99" xfId="0" applyFont="1" applyFill="1" applyBorder="1" applyAlignment="1">
      <alignment horizontal="justify" vertical="center" wrapText="1"/>
    </xf>
    <xf numFmtId="0" fontId="68" fillId="0" borderId="99" xfId="0" applyFont="1" applyBorder="1" applyAlignment="1">
      <alignment horizontal="justify" vertical="center" wrapText="1"/>
    </xf>
    <xf numFmtId="0" fontId="11" fillId="22" borderId="2" xfId="0" applyFont="1" applyFill="1" applyBorder="1" applyAlignment="1" applyProtection="1">
      <alignment horizontal="justify" vertical="center" wrapText="1"/>
      <protection locked="0"/>
    </xf>
    <xf numFmtId="0" fontId="0" fillId="22" borderId="2" xfId="0" applyFill="1" applyBorder="1" applyAlignment="1">
      <alignment horizontal="justify" vertical="center" wrapText="1"/>
    </xf>
    <xf numFmtId="0" fontId="0" fillId="22" borderId="20" xfId="0" applyFill="1" applyBorder="1" applyAlignment="1">
      <alignment horizontal="justify" vertical="center" wrapText="1"/>
    </xf>
    <xf numFmtId="0" fontId="0" fillId="22" borderId="2" xfId="0" applyFill="1" applyBorder="1" applyAlignment="1">
      <alignment horizontal="center" vertical="center" wrapText="1"/>
    </xf>
    <xf numFmtId="0" fontId="11" fillId="22" borderId="2" xfId="0" applyFont="1" applyFill="1" applyBorder="1" applyAlignment="1">
      <alignment horizontal="center" vertical="center" wrapText="1"/>
    </xf>
    <xf numFmtId="0" fontId="0" fillId="22" borderId="20" xfId="0" applyFill="1" applyBorder="1" applyAlignment="1">
      <alignment horizontal="center" vertical="center" wrapText="1"/>
    </xf>
    <xf numFmtId="0" fontId="11" fillId="22" borderId="20" xfId="0" applyFont="1" applyFill="1" applyBorder="1" applyAlignment="1">
      <alignment horizontal="center" vertical="center" wrapText="1"/>
    </xf>
    <xf numFmtId="0" fontId="0" fillId="22" borderId="0" xfId="0" applyFill="1" applyAlignment="1">
      <alignment horizontal="justify"/>
    </xf>
    <xf numFmtId="0" fontId="0" fillId="0" borderId="40" xfId="0" applyBorder="1" applyAlignment="1">
      <alignment horizontal="justify" vertical="center" wrapText="1"/>
    </xf>
    <xf numFmtId="0" fontId="48" fillId="3" borderId="2" xfId="0" applyFont="1" applyFill="1" applyBorder="1" applyAlignment="1">
      <alignment horizontal="center" vertical="center" wrapText="1"/>
    </xf>
    <xf numFmtId="0" fontId="48" fillId="3" borderId="20" xfId="0" applyFont="1" applyFill="1" applyBorder="1" applyAlignment="1">
      <alignment horizontal="center" vertical="center" wrapText="1"/>
    </xf>
    <xf numFmtId="3" fontId="11" fillId="0" borderId="2" xfId="0" applyNumberFormat="1" applyFont="1" applyBorder="1" applyAlignment="1">
      <alignment horizontal="justify" vertical="center" wrapText="1"/>
    </xf>
    <xf numFmtId="3" fontId="11" fillId="3" borderId="2" xfId="0" applyNumberFormat="1" applyFont="1" applyFill="1" applyBorder="1" applyAlignment="1">
      <alignment horizontal="justify" vertical="center" wrapText="1"/>
    </xf>
    <xf numFmtId="0" fontId="11" fillId="0" borderId="2" xfId="0" applyFont="1" applyBorder="1" applyAlignment="1">
      <alignment horizontal="justify" vertical="center"/>
    </xf>
    <xf numFmtId="3" fontId="0" fillId="0" borderId="2" xfId="0" applyNumberFormat="1" applyBorder="1" applyAlignment="1">
      <alignment horizontal="justify" vertical="center" wrapText="1"/>
    </xf>
    <xf numFmtId="0" fontId="0" fillId="0" borderId="31" xfId="0" applyBorder="1" applyAlignment="1">
      <alignment horizontal="justify" vertical="center" wrapText="1"/>
    </xf>
    <xf numFmtId="0" fontId="76" fillId="0" borderId="24" xfId="0" applyFont="1" applyBorder="1" applyAlignment="1">
      <alignment horizontal="justify" vertical="center" wrapText="1"/>
    </xf>
    <xf numFmtId="0" fontId="11" fillId="3" borderId="31" xfId="0" applyFont="1" applyFill="1" applyBorder="1" applyAlignment="1" applyProtection="1">
      <alignment horizontal="justify" vertical="center" wrapText="1"/>
      <protection locked="0"/>
    </xf>
    <xf numFmtId="0" fontId="76" fillId="0" borderId="2" xfId="0" applyFont="1" applyBorder="1" applyAlignment="1">
      <alignment horizontal="justify" vertical="center" wrapText="1"/>
    </xf>
    <xf numFmtId="3" fontId="0" fillId="3" borderId="2" xfId="0" applyNumberFormat="1" applyFill="1" applyBorder="1" applyAlignment="1">
      <alignment horizontal="justify" vertical="center" wrapText="1"/>
    </xf>
    <xf numFmtId="3" fontId="0" fillId="3" borderId="31" xfId="0" applyNumberFormat="1" applyFill="1" applyBorder="1" applyAlignment="1">
      <alignment horizontal="justify" vertical="center" wrapText="1"/>
    </xf>
    <xf numFmtId="0" fontId="11" fillId="0" borderId="40" xfId="0" applyFont="1" applyBorder="1" applyAlignment="1" applyProtection="1">
      <alignment horizontal="justify" vertical="center" wrapText="1"/>
      <protection locked="0"/>
    </xf>
    <xf numFmtId="3" fontId="0" fillId="0" borderId="20" xfId="0" applyNumberFormat="1" applyBorder="1" applyAlignment="1">
      <alignment horizontal="justify" vertical="center" wrapText="1"/>
    </xf>
    <xf numFmtId="3" fontId="0" fillId="0" borderId="31" xfId="0" applyNumberFormat="1" applyBorder="1" applyAlignment="1">
      <alignment horizontal="justify" vertical="center" wrapText="1"/>
    </xf>
    <xf numFmtId="0" fontId="11" fillId="0" borderId="31"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0" fontId="12" fillId="0" borderId="2" xfId="0" applyFont="1" applyBorder="1" applyAlignment="1" applyProtection="1">
      <alignment horizontal="left" vertical="center" wrapText="1"/>
      <protection locked="0"/>
    </xf>
    <xf numFmtId="0" fontId="80" fillId="0" borderId="0" xfId="0" applyFont="1"/>
    <xf numFmtId="0" fontId="80" fillId="0" borderId="0" xfId="0" applyFont="1" applyAlignment="1">
      <alignment wrapText="1"/>
    </xf>
    <xf numFmtId="0" fontId="63" fillId="24" borderId="102" xfId="0" applyFont="1" applyFill="1" applyBorder="1" applyAlignment="1">
      <alignment horizontal="center" vertical="center" wrapText="1" readingOrder="1"/>
    </xf>
    <xf numFmtId="0" fontId="64" fillId="25" borderId="102" xfId="0" applyFont="1" applyFill="1" applyBorder="1" applyAlignment="1">
      <alignment horizontal="center" vertical="center" wrapText="1" readingOrder="1"/>
    </xf>
    <xf numFmtId="0" fontId="64" fillId="25" borderId="102" xfId="0" applyFont="1" applyFill="1" applyBorder="1" applyAlignment="1">
      <alignment horizontal="left" vertical="center" wrapText="1"/>
    </xf>
    <xf numFmtId="0" fontId="64" fillId="25" borderId="103" xfId="0" applyFont="1" applyFill="1" applyBorder="1" applyAlignment="1">
      <alignment horizontal="left" vertical="center" wrapText="1"/>
    </xf>
    <xf numFmtId="0" fontId="64" fillId="25" borderId="104" xfId="0" applyFont="1" applyFill="1" applyBorder="1" applyAlignment="1">
      <alignment horizontal="left" vertical="center" wrapText="1"/>
    </xf>
    <xf numFmtId="0" fontId="83" fillId="0" borderId="0" xfId="0" applyFont="1"/>
    <xf numFmtId="0" fontId="83" fillId="25" borderId="0" xfId="0" applyFont="1" applyFill="1"/>
    <xf numFmtId="0" fontId="64" fillId="25" borderId="102" xfId="0" applyFont="1" applyFill="1" applyBorder="1" applyAlignment="1">
      <alignment horizontal="left" vertical="center"/>
    </xf>
    <xf numFmtId="0" fontId="64" fillId="25" borderId="102" xfId="0" applyFont="1" applyFill="1" applyBorder="1" applyAlignment="1">
      <alignment vertical="center" wrapText="1"/>
    </xf>
    <xf numFmtId="0" fontId="64" fillId="25" borderId="103" xfId="0" applyFont="1" applyFill="1" applyBorder="1" applyAlignment="1">
      <alignment horizontal="center" vertical="center" wrapText="1" readingOrder="1"/>
    </xf>
    <xf numFmtId="0" fontId="64" fillId="25" borderId="102" xfId="0" applyFont="1" applyFill="1" applyBorder="1" applyAlignment="1">
      <alignment vertical="center"/>
    </xf>
    <xf numFmtId="0" fontId="64" fillId="25" borderId="102" xfId="0" applyFont="1" applyFill="1" applyBorder="1" applyAlignment="1">
      <alignment horizontal="center" vertical="center"/>
    </xf>
    <xf numFmtId="0" fontId="64" fillId="25" borderId="103" xfId="0" applyFont="1" applyFill="1" applyBorder="1" applyAlignment="1">
      <alignment horizontal="center" vertical="center"/>
    </xf>
    <xf numFmtId="0" fontId="83" fillId="0" borderId="0" xfId="0" applyFont="1" applyAlignment="1">
      <alignment horizontal="left"/>
    </xf>
    <xf numFmtId="0" fontId="83" fillId="0" borderId="109" xfId="0" applyFont="1" applyBorder="1" applyAlignment="1">
      <alignment horizontal="center"/>
    </xf>
    <xf numFmtId="0" fontId="83" fillId="0" borderId="109" xfId="0" applyFont="1" applyBorder="1"/>
    <xf numFmtId="0" fontId="84" fillId="0" borderId="0" xfId="0" applyFont="1" applyAlignment="1">
      <alignment horizontal="center" vertical="center" wrapText="1"/>
    </xf>
    <xf numFmtId="0" fontId="84" fillId="0" borderId="110" xfId="0" applyFont="1" applyBorder="1" applyAlignment="1">
      <alignment horizontal="center" vertical="center" wrapText="1"/>
    </xf>
    <xf numFmtId="0" fontId="84" fillId="0" borderId="7" xfId="0" applyFont="1" applyBorder="1" applyAlignment="1">
      <alignment horizontal="center" vertical="center" wrapText="1"/>
    </xf>
    <xf numFmtId="0" fontId="84" fillId="0" borderId="114" xfId="0" applyFont="1" applyBorder="1" applyAlignment="1">
      <alignment horizontal="center" vertical="center" wrapText="1"/>
    </xf>
    <xf numFmtId="0" fontId="84" fillId="0" borderId="111" xfId="0" applyFont="1" applyBorder="1" applyAlignment="1">
      <alignment horizontal="center" vertical="center" wrapText="1"/>
    </xf>
    <xf numFmtId="0" fontId="84" fillId="0" borderId="123" xfId="0" applyFont="1" applyBorder="1" applyAlignment="1">
      <alignment horizontal="center" vertical="center" wrapText="1"/>
    </xf>
    <xf numFmtId="0" fontId="84" fillId="0" borderId="112" xfId="0" applyFont="1" applyBorder="1" applyAlignment="1">
      <alignment horizontal="center" vertical="center" wrapText="1"/>
    </xf>
    <xf numFmtId="0" fontId="84" fillId="0" borderId="124" xfId="0" applyFont="1" applyBorder="1" applyAlignment="1">
      <alignment horizontal="center" vertical="center" wrapText="1"/>
    </xf>
    <xf numFmtId="0" fontId="84" fillId="0" borderId="125" xfId="0" applyFont="1" applyBorder="1" applyAlignment="1">
      <alignment horizontal="center" vertical="center" wrapText="1"/>
    </xf>
    <xf numFmtId="14" fontId="84" fillId="0" borderId="128" xfId="0" applyNumberFormat="1" applyFont="1" applyBorder="1" applyAlignment="1">
      <alignment horizontal="center" vertical="center" wrapText="1"/>
    </xf>
    <xf numFmtId="14" fontId="84" fillId="0" borderId="113" xfId="0" applyNumberFormat="1" applyFont="1" applyBorder="1" applyAlignment="1">
      <alignment horizontal="center" vertical="center" wrapText="1"/>
    </xf>
    <xf numFmtId="164" fontId="49" fillId="15" borderId="0" xfId="0" applyNumberFormat="1" applyFont="1" applyFill="1" applyAlignment="1" applyProtection="1">
      <alignment horizontal="center" vertical="center" wrapText="1"/>
      <protection locked="0"/>
    </xf>
    <xf numFmtId="0" fontId="49" fillId="15" borderId="0" xfId="0" applyFont="1" applyFill="1" applyAlignment="1" applyProtection="1">
      <alignment horizontal="left" vertical="center" wrapText="1"/>
      <protection locked="0"/>
    </xf>
    <xf numFmtId="0" fontId="19" fillId="0" borderId="0" xfId="0" applyFont="1" applyAlignment="1">
      <alignment horizontal="center" wrapText="1"/>
    </xf>
    <xf numFmtId="0" fontId="73" fillId="0" borderId="0" xfId="0" applyFont="1" applyAlignment="1">
      <alignment horizontal="center"/>
    </xf>
    <xf numFmtId="0" fontId="49" fillId="15" borderId="0" xfId="0" applyFont="1" applyFill="1" applyAlignment="1" applyProtection="1">
      <alignment horizontal="center" vertical="center" wrapText="1"/>
      <protection locked="0"/>
    </xf>
    <xf numFmtId="0" fontId="49" fillId="15" borderId="0" xfId="0" applyFont="1" applyFill="1" applyAlignment="1" applyProtection="1">
      <alignment horizontal="center" vertical="center"/>
      <protection locked="0"/>
    </xf>
    <xf numFmtId="0" fontId="49" fillId="3" borderId="0" xfId="0" applyFont="1" applyFill="1" applyAlignment="1">
      <alignment horizontal="center"/>
    </xf>
    <xf numFmtId="0" fontId="47" fillId="3" borderId="66" xfId="0" applyFont="1" applyFill="1" applyBorder="1" applyAlignment="1">
      <alignment horizontal="left" vertical="top" wrapText="1"/>
    </xf>
    <xf numFmtId="0" fontId="47" fillId="3" borderId="68" xfId="0" applyFont="1" applyFill="1" applyBorder="1" applyAlignment="1">
      <alignment horizontal="left" vertical="top" wrapText="1"/>
    </xf>
    <xf numFmtId="0" fontId="47" fillId="3" borderId="69" xfId="0" applyFont="1" applyFill="1" applyBorder="1" applyAlignment="1">
      <alignment horizontal="left" vertical="top" wrapText="1"/>
    </xf>
    <xf numFmtId="0" fontId="47" fillId="3" borderId="7" xfId="0" applyFont="1" applyFill="1" applyBorder="1" applyAlignment="1">
      <alignment horizontal="left" vertical="top" wrapText="1"/>
    </xf>
    <xf numFmtId="0" fontId="47" fillId="3" borderId="0" xfId="0" applyFont="1" applyFill="1" applyAlignment="1">
      <alignment horizontal="left" vertical="top" wrapText="1"/>
    </xf>
    <xf numFmtId="0" fontId="47" fillId="3" borderId="8" xfId="0" applyFont="1" applyFill="1" applyBorder="1" applyAlignment="1">
      <alignment horizontal="left" vertical="top" wrapText="1"/>
    </xf>
    <xf numFmtId="0" fontId="47" fillId="3" borderId="14" xfId="0" applyFont="1" applyFill="1" applyBorder="1" applyAlignment="1">
      <alignment horizontal="left" vertical="top" wrapText="1"/>
    </xf>
    <xf numFmtId="0" fontId="47" fillId="3" borderId="15" xfId="0" applyFont="1" applyFill="1" applyBorder="1" applyAlignment="1">
      <alignment horizontal="left" vertical="top" wrapText="1"/>
    </xf>
    <xf numFmtId="0" fontId="47" fillId="3" borderId="16" xfId="0" applyFont="1" applyFill="1" applyBorder="1" applyAlignment="1">
      <alignment horizontal="left" vertical="top" wrapText="1"/>
    </xf>
    <xf numFmtId="0" fontId="84" fillId="0" borderId="114" xfId="0" applyFont="1" applyBorder="1" applyAlignment="1">
      <alignment horizontal="center" vertical="center" wrapText="1"/>
    </xf>
    <xf numFmtId="0" fontId="84" fillId="0" borderId="122" xfId="0" applyFont="1" applyBorder="1" applyAlignment="1">
      <alignment horizontal="center" vertical="center" wrapText="1"/>
    </xf>
    <xf numFmtId="0" fontId="84" fillId="0" borderId="126" xfId="0" applyFont="1" applyBorder="1" applyAlignment="1">
      <alignment horizontal="center" vertical="center" wrapText="1"/>
    </xf>
    <xf numFmtId="0" fontId="84" fillId="0" borderId="127" xfId="0" applyFont="1" applyBorder="1" applyAlignment="1">
      <alignment horizontal="center" vertical="center" wrapText="1"/>
    </xf>
    <xf numFmtId="14" fontId="84" fillId="0" borderId="126" xfId="0" applyNumberFormat="1" applyFont="1" applyBorder="1" applyAlignment="1">
      <alignment horizontal="center" vertical="center" wrapText="1"/>
    </xf>
    <xf numFmtId="14" fontId="84" fillId="0" borderId="127" xfId="0" applyNumberFormat="1" applyFont="1" applyBorder="1" applyAlignment="1">
      <alignment horizontal="center" vertical="center" wrapText="1"/>
    </xf>
    <xf numFmtId="0" fontId="64" fillId="25" borderId="103" xfId="0" applyFont="1" applyFill="1" applyBorder="1" applyAlignment="1">
      <alignment vertical="center" wrapText="1"/>
    </xf>
    <xf numFmtId="0" fontId="64" fillId="25" borderId="104" xfId="0" applyFont="1" applyFill="1" applyBorder="1" applyAlignment="1">
      <alignment vertical="center" wrapText="1"/>
    </xf>
    <xf numFmtId="0" fontId="64" fillId="25" borderId="103" xfId="0" applyFont="1" applyFill="1" applyBorder="1" applyAlignment="1">
      <alignment horizontal="center" vertical="center" wrapText="1" readingOrder="1"/>
    </xf>
    <xf numFmtId="0" fontId="64" fillId="25" borderId="104" xfId="0" applyFont="1" applyFill="1" applyBorder="1" applyAlignment="1">
      <alignment horizontal="center" vertical="center" wrapText="1" readingOrder="1"/>
    </xf>
    <xf numFmtId="0" fontId="63" fillId="0" borderId="103" xfId="0" applyFont="1" applyBorder="1" applyAlignment="1">
      <alignment horizontal="center" vertical="center" wrapText="1" readingOrder="1"/>
    </xf>
    <xf numFmtId="0" fontId="63" fillId="0" borderId="104" xfId="0" applyFont="1" applyBorder="1" applyAlignment="1">
      <alignment horizontal="center" vertical="center" wrapText="1" readingOrder="1"/>
    </xf>
    <xf numFmtId="0" fontId="63" fillId="0" borderId="105" xfId="0" applyFont="1" applyBorder="1" applyAlignment="1">
      <alignment horizontal="center" vertical="center" wrapText="1" readingOrder="1"/>
    </xf>
    <xf numFmtId="0" fontId="82" fillId="23" borderId="119" xfId="0" applyFont="1" applyFill="1" applyBorder="1" applyAlignment="1">
      <alignment horizontal="center" vertical="center" wrapText="1" readingOrder="1"/>
    </xf>
    <xf numFmtId="0" fontId="82" fillId="23" borderId="120" xfId="0" applyFont="1" applyFill="1" applyBorder="1" applyAlignment="1">
      <alignment horizontal="center" vertical="center" wrapText="1" readingOrder="1"/>
    </xf>
    <xf numFmtId="0" fontId="82" fillId="23" borderId="121" xfId="0" applyFont="1" applyFill="1" applyBorder="1" applyAlignment="1">
      <alignment horizontal="center" vertical="center" wrapText="1" readingOrder="1"/>
    </xf>
    <xf numFmtId="0" fontId="63" fillId="25" borderId="103" xfId="0" applyFont="1" applyFill="1" applyBorder="1" applyAlignment="1">
      <alignment horizontal="center" vertical="center" wrapText="1" readingOrder="1"/>
    </xf>
    <xf numFmtId="0" fontId="63" fillId="25" borderId="104" xfId="0" applyFont="1" applyFill="1" applyBorder="1" applyAlignment="1">
      <alignment horizontal="center" vertical="center" wrapText="1" readingOrder="1"/>
    </xf>
    <xf numFmtId="0" fontId="63" fillId="0" borderId="103" xfId="0" applyFont="1" applyBorder="1" applyAlignment="1">
      <alignment horizontal="left" vertical="center" wrapText="1" readingOrder="1"/>
    </xf>
    <xf numFmtId="0" fontId="63" fillId="0" borderId="105" xfId="0" applyFont="1" applyBorder="1" applyAlignment="1">
      <alignment horizontal="left" vertical="center" wrapText="1" readingOrder="1"/>
    </xf>
    <xf numFmtId="0" fontId="63" fillId="0" borderId="104" xfId="0" applyFont="1" applyBorder="1" applyAlignment="1">
      <alignment horizontal="left" vertical="center" wrapText="1" readingOrder="1"/>
    </xf>
    <xf numFmtId="0" fontId="63" fillId="20" borderId="99" xfId="0" applyFont="1" applyFill="1" applyBorder="1" applyAlignment="1" applyProtection="1">
      <alignment horizontal="center" vertical="center"/>
      <protection locked="0"/>
    </xf>
    <xf numFmtId="0" fontId="64" fillId="0" borderId="103" xfId="0" applyFont="1" applyBorder="1" applyAlignment="1">
      <alignment horizontal="center" vertical="center" wrapText="1" readingOrder="1"/>
    </xf>
    <xf numFmtId="0" fontId="64" fillId="0" borderId="104" xfId="0" applyFont="1" applyBorder="1" applyAlignment="1">
      <alignment horizontal="center" vertical="center" wrapText="1" readingOrder="1"/>
    </xf>
    <xf numFmtId="0" fontId="64" fillId="0" borderId="103" xfId="0" applyFont="1" applyBorder="1" applyAlignment="1">
      <alignment horizontal="left" vertical="center" wrapText="1"/>
    </xf>
    <xf numFmtId="0" fontId="64" fillId="0" borderId="104" xfId="0" applyFont="1" applyBorder="1" applyAlignment="1">
      <alignment horizontal="left" vertical="center" wrapText="1"/>
    </xf>
    <xf numFmtId="0" fontId="64" fillId="25" borderId="103" xfId="0" applyFont="1" applyFill="1" applyBorder="1" applyAlignment="1">
      <alignment horizontal="left" vertical="center" wrapText="1"/>
    </xf>
    <xf numFmtId="0" fontId="64" fillId="25" borderId="104" xfId="0" applyFont="1" applyFill="1" applyBorder="1" applyAlignment="1">
      <alignment horizontal="left" vertical="center" wrapText="1"/>
    </xf>
    <xf numFmtId="0" fontId="60" fillId="0" borderId="0" xfId="0" applyFont="1" applyAlignment="1" applyProtection="1">
      <alignment horizontal="center" vertical="center" wrapText="1"/>
      <protection locked="0"/>
    </xf>
    <xf numFmtId="0" fontId="62" fillId="5" borderId="100" xfId="0" applyFont="1" applyFill="1" applyBorder="1" applyAlignment="1" applyProtection="1">
      <alignment horizontal="center" vertical="center" wrapText="1"/>
      <protection locked="0"/>
    </xf>
    <xf numFmtId="0" fontId="62" fillId="5" borderId="101" xfId="0" applyFont="1" applyFill="1" applyBorder="1" applyAlignment="1" applyProtection="1">
      <alignment horizontal="center" vertical="center" wrapText="1"/>
      <protection locked="0"/>
    </xf>
    <xf numFmtId="0" fontId="62" fillId="5" borderId="99" xfId="0" applyFont="1" applyFill="1" applyBorder="1" applyAlignment="1" applyProtection="1">
      <alignment horizontal="center" vertical="center"/>
      <protection locked="0"/>
    </xf>
    <xf numFmtId="0" fontId="61" fillId="5" borderId="99" xfId="0" applyFont="1" applyFill="1" applyBorder="1" applyAlignment="1" applyProtection="1">
      <alignment horizontal="center" vertical="center"/>
      <protection locked="0"/>
    </xf>
    <xf numFmtId="0" fontId="63" fillId="0" borderId="99" xfId="0" applyFont="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67" fillId="19" borderId="99" xfId="0" applyFont="1" applyFill="1" applyBorder="1" applyAlignment="1">
      <alignment horizontal="center"/>
    </xf>
    <xf numFmtId="0" fontId="75" fillId="0" borderId="0" xfId="0" applyFont="1" applyAlignment="1">
      <alignment horizontal="center" vertical="center" wrapText="1"/>
    </xf>
    <xf numFmtId="0" fontId="68" fillId="20" borderId="99" xfId="0" applyFont="1" applyFill="1" applyBorder="1" applyAlignment="1">
      <alignment horizontal="center" vertical="center" wrapText="1"/>
    </xf>
    <xf numFmtId="0" fontId="68" fillId="20" borderId="99" xfId="0" applyFont="1" applyFill="1" applyBorder="1" applyAlignment="1">
      <alignment horizontal="center" vertical="center"/>
    </xf>
    <xf numFmtId="0" fontId="42" fillId="3" borderId="0" xfId="1" applyFont="1" applyFill="1" applyAlignment="1">
      <alignment horizontal="justify" vertical="center" wrapText="1"/>
    </xf>
    <xf numFmtId="0" fontId="42" fillId="3" borderId="0" xfId="1" applyFont="1" applyFill="1" applyAlignment="1">
      <alignment horizontal="left" vertical="center" wrapText="1"/>
    </xf>
    <xf numFmtId="0" fontId="42" fillId="3" borderId="0" xfId="1" applyFont="1" applyFill="1" applyAlignment="1">
      <alignment horizontal="center" vertical="center" wrapText="1"/>
    </xf>
    <xf numFmtId="0" fontId="42" fillId="3" borderId="7" xfId="1" applyFont="1" applyFill="1" applyBorder="1" applyAlignment="1">
      <alignment horizontal="left" vertical="top" wrapText="1"/>
    </xf>
    <xf numFmtId="0" fontId="42" fillId="3" borderId="0" xfId="1" applyFont="1" applyFill="1" applyAlignment="1">
      <alignment horizontal="left" vertical="top" wrapText="1"/>
    </xf>
    <xf numFmtId="0" fontId="42" fillId="3" borderId="8" xfId="1" applyFont="1" applyFill="1" applyBorder="1" applyAlignment="1">
      <alignment horizontal="left" vertical="top" wrapText="1"/>
    </xf>
    <xf numFmtId="0" fontId="42" fillId="3" borderId="14" xfId="1" applyFont="1" applyFill="1" applyBorder="1" applyAlignment="1">
      <alignment horizontal="left" vertical="top" wrapText="1"/>
    </xf>
    <xf numFmtId="0" fontId="42" fillId="3" borderId="15" xfId="1" applyFont="1" applyFill="1" applyBorder="1" applyAlignment="1">
      <alignment horizontal="left" vertical="top" wrapText="1"/>
    </xf>
    <xf numFmtId="0" fontId="42" fillId="3" borderId="16" xfId="1" applyFont="1" applyFill="1" applyBorder="1" applyAlignment="1">
      <alignment horizontal="left" vertical="top" wrapText="1"/>
    </xf>
    <xf numFmtId="0" fontId="45" fillId="3" borderId="2" xfId="0" applyFont="1" applyFill="1" applyBorder="1" applyAlignment="1">
      <alignment horizontal="left" vertical="center" wrapText="1"/>
    </xf>
    <xf numFmtId="0" fontId="42" fillId="3" borderId="2" xfId="1" applyFont="1" applyFill="1" applyBorder="1" applyAlignment="1">
      <alignment horizontal="justify" vertical="center" wrapText="1"/>
    </xf>
    <xf numFmtId="0" fontId="42" fillId="3" borderId="64" xfId="1" applyFont="1" applyFill="1" applyBorder="1" applyAlignment="1">
      <alignment horizontal="justify" vertical="center" wrapText="1"/>
    </xf>
    <xf numFmtId="0" fontId="45" fillId="3" borderId="25" xfId="0" applyFont="1" applyFill="1" applyBorder="1" applyAlignment="1">
      <alignment horizontal="left" vertical="center" wrapText="1"/>
    </xf>
    <xf numFmtId="0" fontId="45" fillId="3" borderId="27" xfId="0" applyFont="1" applyFill="1" applyBorder="1" applyAlignment="1">
      <alignment horizontal="left" vertical="center" wrapText="1"/>
    </xf>
    <xf numFmtId="0" fontId="42" fillId="3" borderId="25" xfId="1" applyFont="1" applyFill="1" applyBorder="1" applyAlignment="1">
      <alignment horizontal="justify" vertical="center" wrapText="1"/>
    </xf>
    <xf numFmtId="0" fontId="42" fillId="3" borderId="90" xfId="1" applyFont="1" applyFill="1" applyBorder="1" applyAlignment="1">
      <alignment horizontal="justify" vertical="center" wrapText="1"/>
    </xf>
    <xf numFmtId="0" fontId="47" fillId="0" borderId="0" xfId="0" applyFont="1" applyAlignment="1">
      <alignment horizontal="left" vertical="center" wrapText="1"/>
    </xf>
    <xf numFmtId="0" fontId="47" fillId="0" borderId="8" xfId="0" applyFont="1" applyBorder="1" applyAlignment="1">
      <alignment horizontal="left" vertical="center" wrapText="1"/>
    </xf>
    <xf numFmtId="0" fontId="46" fillId="4" borderId="72" xfId="2" applyFont="1" applyFill="1" applyBorder="1" applyAlignment="1">
      <alignment horizontal="center" vertical="center" wrapText="1"/>
    </xf>
    <xf numFmtId="0" fontId="46" fillId="4" borderId="72" xfId="1" applyFont="1" applyFill="1" applyBorder="1" applyAlignment="1">
      <alignment horizontal="center" vertical="center"/>
    </xf>
    <xf numFmtId="0" fontId="46" fillId="4" borderId="89" xfId="1" applyFont="1" applyFill="1" applyBorder="1" applyAlignment="1">
      <alignment horizontal="center" vertical="center"/>
    </xf>
    <xf numFmtId="0" fontId="45" fillId="7" borderId="2" xfId="0" applyFont="1" applyFill="1" applyBorder="1" applyAlignment="1">
      <alignment horizontal="left" vertical="center" wrapText="1"/>
    </xf>
    <xf numFmtId="0" fontId="42" fillId="3" borderId="60" xfId="1" applyFont="1" applyFill="1" applyBorder="1" applyAlignment="1">
      <alignment horizontal="justify" vertical="center" wrapText="1"/>
    </xf>
    <xf numFmtId="0" fontId="42" fillId="3" borderId="87" xfId="1" applyFont="1" applyFill="1" applyBorder="1" applyAlignment="1">
      <alignment horizontal="justify" vertical="center" wrapText="1"/>
    </xf>
    <xf numFmtId="0" fontId="45" fillId="7" borderId="25" xfId="0" applyFont="1" applyFill="1" applyBorder="1" applyAlignment="1">
      <alignment horizontal="left" vertical="center" wrapText="1"/>
    </xf>
    <xf numFmtId="0" fontId="45" fillId="7" borderId="27" xfId="0" applyFont="1" applyFill="1" applyBorder="1" applyAlignment="1">
      <alignment horizontal="left" vertical="center" wrapText="1"/>
    </xf>
    <xf numFmtId="0" fontId="42" fillId="3" borderId="12" xfId="1" applyFont="1" applyFill="1" applyBorder="1" applyAlignment="1">
      <alignment horizontal="justify" vertical="center" wrapText="1"/>
    </xf>
    <xf numFmtId="0" fontId="45" fillId="3" borderId="61" xfId="0" applyFont="1" applyFill="1" applyBorder="1" applyAlignment="1">
      <alignment vertical="center" wrapText="1"/>
    </xf>
    <xf numFmtId="0" fontId="45" fillId="3" borderId="13" xfId="0" applyFont="1" applyFill="1" applyBorder="1" applyAlignment="1">
      <alignment vertical="center" wrapText="1"/>
    </xf>
    <xf numFmtId="0" fontId="45" fillId="3" borderId="70" xfId="0" applyFont="1" applyFill="1" applyBorder="1" applyAlignment="1">
      <alignment vertical="center" wrapText="1"/>
    </xf>
    <xf numFmtId="0" fontId="45" fillId="3" borderId="71" xfId="0" applyFont="1" applyFill="1" applyBorder="1" applyAlignment="1">
      <alignment vertical="center" wrapText="1"/>
    </xf>
    <xf numFmtId="0" fontId="45" fillId="3" borderId="11" xfId="0" applyFont="1" applyFill="1" applyBorder="1" applyAlignment="1">
      <alignment vertical="center" wrapText="1"/>
    </xf>
    <xf numFmtId="0" fontId="45" fillId="3" borderId="13" xfId="0" applyFont="1" applyFill="1" applyBorder="1" applyAlignment="1">
      <alignment horizontal="left" vertical="center" wrapText="1"/>
    </xf>
    <xf numFmtId="0" fontId="45" fillId="3" borderId="11" xfId="0" applyFont="1" applyFill="1" applyBorder="1" applyAlignment="1">
      <alignment horizontal="left" vertical="center" wrapText="1"/>
    </xf>
    <xf numFmtId="0" fontId="46" fillId="4" borderId="3" xfId="1" applyFont="1" applyFill="1" applyBorder="1" applyAlignment="1">
      <alignment horizontal="center" vertical="center" wrapText="1"/>
    </xf>
    <xf numFmtId="0" fontId="46" fillId="4" borderId="4" xfId="1" applyFont="1" applyFill="1" applyBorder="1" applyAlignment="1">
      <alignment horizontal="center" vertical="center" wrapText="1"/>
    </xf>
    <xf numFmtId="0" fontId="46" fillId="4" borderId="82" xfId="1" applyFont="1" applyFill="1" applyBorder="1" applyAlignment="1">
      <alignment horizontal="center" vertical="center" wrapText="1"/>
    </xf>
    <xf numFmtId="0" fontId="56" fillId="3" borderId="5" xfId="1" quotePrefix="1" applyFont="1" applyFill="1" applyBorder="1" applyAlignment="1">
      <alignment horizontal="left" vertical="top" wrapText="1"/>
    </xf>
    <xf numFmtId="0" fontId="56" fillId="3" borderId="6" xfId="1" quotePrefix="1" applyFont="1" applyFill="1" applyBorder="1" applyAlignment="1">
      <alignment horizontal="left" vertical="top" wrapText="1"/>
    </xf>
    <xf numFmtId="0" fontId="45" fillId="3" borderId="6" xfId="1" quotePrefix="1" applyFont="1" applyFill="1" applyBorder="1" applyAlignment="1">
      <alignment horizontal="left" vertical="top" wrapText="1"/>
    </xf>
    <xf numFmtId="0" fontId="45" fillId="3" borderId="83" xfId="1" quotePrefix="1" applyFont="1" applyFill="1" applyBorder="1" applyAlignment="1">
      <alignment horizontal="left" vertical="top" wrapText="1"/>
    </xf>
    <xf numFmtId="0" fontId="42" fillId="3" borderId="9" xfId="1" quotePrefix="1" applyFont="1" applyFill="1" applyBorder="1" applyAlignment="1">
      <alignment horizontal="justify" vertical="center" wrapText="1"/>
    </xf>
    <xf numFmtId="0" fontId="42" fillId="3" borderId="10" xfId="1" quotePrefix="1" applyFont="1" applyFill="1" applyBorder="1" applyAlignment="1">
      <alignment horizontal="justify" vertical="center" wrapText="1"/>
    </xf>
    <xf numFmtId="0" fontId="42" fillId="3" borderId="84" xfId="1" quotePrefix="1" applyFont="1" applyFill="1" applyBorder="1" applyAlignment="1">
      <alignment horizontal="justify" vertical="center" wrapText="1"/>
    </xf>
    <xf numFmtId="0" fontId="42" fillId="0" borderId="7" xfId="1" quotePrefix="1" applyFont="1" applyBorder="1" applyAlignment="1">
      <alignment horizontal="left" vertical="top" wrapText="1"/>
    </xf>
    <xf numFmtId="0" fontId="42" fillId="0" borderId="0" xfId="1" quotePrefix="1" applyFont="1" applyAlignment="1">
      <alignment horizontal="left" vertical="top" wrapText="1"/>
    </xf>
    <xf numFmtId="0" fontId="42" fillId="0" borderId="8" xfId="1" quotePrefix="1" applyFont="1" applyBorder="1" applyAlignment="1">
      <alignment horizontal="left" vertical="top" wrapText="1"/>
    </xf>
    <xf numFmtId="0" fontId="46" fillId="4" borderId="68" xfId="2" applyFont="1" applyFill="1" applyBorder="1" applyAlignment="1">
      <alignment horizontal="center" vertical="center" wrapText="1"/>
    </xf>
    <xf numFmtId="0" fontId="46" fillId="4" borderId="85" xfId="2" applyFont="1" applyFill="1" applyBorder="1" applyAlignment="1">
      <alignment horizontal="center" vertical="center" wrapText="1"/>
    </xf>
    <xf numFmtId="0" fontId="46" fillId="4" borderId="86" xfId="1" applyFont="1" applyFill="1" applyBorder="1" applyAlignment="1">
      <alignment horizontal="center" vertical="center"/>
    </xf>
    <xf numFmtId="0" fontId="46" fillId="4" borderId="82" xfId="1" applyFont="1" applyFill="1" applyBorder="1" applyAlignment="1">
      <alignment horizontal="center" vertical="center"/>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19"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0" fillId="0" borderId="31" xfId="0"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74" fillId="4" borderId="2" xfId="0" applyFont="1" applyFill="1" applyBorder="1" applyAlignment="1">
      <alignment horizontal="left" vertical="center"/>
    </xf>
    <xf numFmtId="0" fontId="74" fillId="4" borderId="35" xfId="0" applyFont="1" applyFill="1" applyBorder="1" applyAlignment="1">
      <alignment horizontal="center" vertical="center" textRotation="1"/>
    </xf>
    <xf numFmtId="0" fontId="74" fillId="4" borderId="54" xfId="0" applyFont="1" applyFill="1" applyBorder="1" applyAlignment="1">
      <alignment horizontal="center" vertical="center" textRotation="1"/>
    </xf>
    <xf numFmtId="0" fontId="74" fillId="4" borderId="50" xfId="0" applyFont="1" applyFill="1" applyBorder="1" applyAlignment="1">
      <alignment horizontal="center" vertical="center" wrapText="1"/>
    </xf>
    <xf numFmtId="0" fontId="74" fillId="4" borderId="0" xfId="0" applyFont="1" applyFill="1" applyAlignment="1">
      <alignment horizontal="center" vertical="center"/>
    </xf>
    <xf numFmtId="0" fontId="74" fillId="4" borderId="74" xfId="0" applyFont="1" applyFill="1" applyBorder="1" applyAlignment="1">
      <alignment horizontal="center" vertical="center" wrapText="1"/>
    </xf>
    <xf numFmtId="0" fontId="74" fillId="4" borderId="54"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81"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74" fillId="16" borderId="46" xfId="0" applyFont="1" applyFill="1" applyBorder="1" applyAlignment="1" applyProtection="1">
      <alignment horizontal="center" vertical="center"/>
      <protection locked="0"/>
    </xf>
    <xf numFmtId="0" fontId="74" fillId="16" borderId="47" xfId="0" applyFont="1" applyFill="1" applyBorder="1" applyAlignment="1" applyProtection="1">
      <alignment horizontal="center" vertical="center"/>
      <protection locked="0"/>
    </xf>
    <xf numFmtId="0" fontId="74" fillId="4" borderId="35" xfId="0" applyFont="1" applyFill="1" applyBorder="1" applyAlignment="1">
      <alignment horizontal="center" vertical="center" wrapText="1"/>
    </xf>
    <xf numFmtId="0" fontId="48" fillId="0" borderId="31"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20" xfId="0" applyFont="1" applyBorder="1" applyAlignment="1">
      <alignment horizontal="center" vertical="center" wrapText="1"/>
    </xf>
    <xf numFmtId="9" fontId="41" fillId="0" borderId="31" xfId="4" applyFont="1" applyBorder="1" applyAlignment="1">
      <alignment horizontal="center" vertical="center" wrapText="1"/>
    </xf>
    <xf numFmtId="9" fontId="41" fillId="0" borderId="2" xfId="4" applyFont="1" applyBorder="1" applyAlignment="1">
      <alignment horizontal="center" vertical="center" wrapText="1"/>
    </xf>
    <xf numFmtId="9" fontId="41" fillId="0" borderId="20" xfId="4" applyFont="1" applyBorder="1" applyAlignment="1">
      <alignment horizontal="center" vertical="center" wrapText="1"/>
    </xf>
    <xf numFmtId="0" fontId="0" fillId="0" borderId="63" xfId="0" applyBorder="1" applyAlignment="1">
      <alignment horizontal="center" vertical="center" wrapText="1"/>
    </xf>
    <xf numFmtId="0" fontId="0" fillId="3" borderId="25" xfId="0"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74" fillId="4" borderId="75" xfId="0" applyFont="1" applyFill="1" applyBorder="1" applyAlignment="1">
      <alignment horizontal="center" vertical="center"/>
    </xf>
    <xf numFmtId="0" fontId="74" fillId="4" borderId="47" xfId="0" applyFont="1" applyFill="1" applyBorder="1" applyAlignment="1">
      <alignment horizontal="center" vertical="center"/>
    </xf>
    <xf numFmtId="0" fontId="74" fillId="4" borderId="48" xfId="0"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top" wrapText="1"/>
    </xf>
    <xf numFmtId="0" fontId="74" fillId="16" borderId="35" xfId="0" applyFont="1" applyFill="1" applyBorder="1" applyAlignment="1" applyProtection="1">
      <alignment horizontal="center" vertical="center" wrapText="1"/>
      <protection locked="0"/>
    </xf>
    <xf numFmtId="0" fontId="74" fillId="16" borderId="94" xfId="0" applyFont="1" applyFill="1" applyBorder="1" applyAlignment="1" applyProtection="1">
      <alignment horizontal="center" vertical="center" wrapText="1"/>
      <protection locked="0"/>
    </xf>
    <xf numFmtId="0" fontId="74" fillId="16" borderId="54" xfId="0" applyFont="1" applyFill="1" applyBorder="1" applyAlignment="1" applyProtection="1">
      <alignment horizontal="center" vertical="center" wrapText="1"/>
      <protection locked="0"/>
    </xf>
    <xf numFmtId="0" fontId="0" fillId="0" borderId="27" xfId="0" applyBorder="1" applyAlignment="1">
      <alignment horizontal="center" vertical="center" wrapText="1"/>
    </xf>
    <xf numFmtId="0" fontId="74" fillId="3" borderId="29" xfId="0" applyFont="1" applyFill="1" applyBorder="1" applyAlignment="1">
      <alignment horizontal="center" vertical="center"/>
    </xf>
    <xf numFmtId="0" fontId="74" fillId="3" borderId="6" xfId="0" applyFont="1" applyFill="1" applyBorder="1" applyAlignment="1">
      <alignment horizontal="center" vertical="center"/>
    </xf>
    <xf numFmtId="0" fontId="74" fillId="3" borderId="30" xfId="0" applyFont="1" applyFill="1" applyBorder="1" applyAlignment="1">
      <alignment horizontal="center" vertical="center"/>
    </xf>
    <xf numFmtId="0" fontId="74" fillId="3" borderId="0" xfId="0" applyFont="1" applyFill="1" applyAlignment="1">
      <alignment horizontal="center" vertical="center"/>
    </xf>
    <xf numFmtId="0" fontId="0" fillId="10" borderId="0" xfId="0" applyFill="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74" fillId="4" borderId="91" xfId="0" applyFont="1" applyFill="1" applyBorder="1" applyAlignment="1">
      <alignment horizontal="center" vertical="center"/>
    </xf>
    <xf numFmtId="0" fontId="74" fillId="4" borderId="92" xfId="0" applyFont="1" applyFill="1" applyBorder="1" applyAlignment="1">
      <alignment horizontal="center" vertical="center"/>
    </xf>
    <xf numFmtId="0" fontId="74" fillId="4" borderId="93" xfId="0" applyFont="1" applyFill="1" applyBorder="1" applyAlignment="1">
      <alignment horizontal="center" vertical="center"/>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3" fillId="4" borderId="35" xfId="0" applyFont="1" applyFill="1"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 fillId="4" borderId="2" xfId="0" applyFont="1" applyFill="1" applyBorder="1" applyAlignment="1">
      <alignment horizontal="left" vertical="center"/>
    </xf>
    <xf numFmtId="0" fontId="21" fillId="4" borderId="0" xfId="0" applyFont="1" applyFill="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5" xfId="0" applyFont="1" applyFill="1" applyBorder="1" applyAlignment="1">
      <alignment horizontal="center" vertical="center" textRotation="1"/>
    </xf>
    <xf numFmtId="0" fontId="12" fillId="0" borderId="31" xfId="0" applyFont="1" applyBorder="1" applyAlignment="1">
      <alignment horizontal="center" vertical="center" wrapText="1"/>
    </xf>
    <xf numFmtId="0" fontId="12" fillId="0" borderId="2" xfId="0" applyFont="1" applyBorder="1" applyAlignment="1">
      <alignment horizontal="center" vertical="center" wrapText="1"/>
    </xf>
    <xf numFmtId="0" fontId="81" fillId="0" borderId="40" xfId="0" applyFont="1" applyBorder="1" applyAlignment="1">
      <alignment horizontal="center" vertical="center" wrapText="1"/>
    </xf>
    <xf numFmtId="0" fontId="81" fillId="0" borderId="24" xfId="0" applyFont="1" applyBorder="1" applyAlignment="1">
      <alignment horizontal="center" vertical="center" wrapText="1"/>
    </xf>
    <xf numFmtId="0" fontId="81" fillId="0" borderId="19" xfId="0" applyFont="1" applyBorder="1" applyAlignment="1">
      <alignment horizontal="center" vertical="center" wrapText="1"/>
    </xf>
    <xf numFmtId="0" fontId="11" fillId="3" borderId="40" xfId="0" applyFont="1" applyFill="1" applyBorder="1" applyAlignment="1">
      <alignment horizontal="center" vertical="center"/>
    </xf>
    <xf numFmtId="0" fontId="11" fillId="3" borderId="24" xfId="0" applyFont="1" applyFill="1" applyBorder="1" applyAlignment="1">
      <alignment horizontal="center" vertical="center"/>
    </xf>
    <xf numFmtId="0" fontId="11" fillId="3" borderId="19" xfId="0" applyFont="1" applyFill="1" applyBorder="1" applyAlignment="1">
      <alignment horizontal="center" vertical="center"/>
    </xf>
    <xf numFmtId="0" fontId="11" fillId="3" borderId="115" xfId="0" applyFont="1" applyFill="1" applyBorder="1" applyAlignment="1">
      <alignment horizontal="center" vertical="center"/>
    </xf>
    <xf numFmtId="0" fontId="11" fillId="3" borderId="116" xfId="0" applyFont="1" applyFill="1" applyBorder="1" applyAlignment="1">
      <alignment horizontal="center" vertical="center"/>
    </xf>
    <xf numFmtId="0" fontId="11" fillId="3" borderId="81" xfId="0" applyFont="1" applyFill="1" applyBorder="1" applyAlignment="1">
      <alignment horizontal="center" vertical="center"/>
    </xf>
    <xf numFmtId="0" fontId="12" fillId="0" borderId="2" xfId="0" applyFont="1" applyBorder="1" applyAlignment="1">
      <alignment horizontal="center" vertical="center"/>
    </xf>
    <xf numFmtId="0" fontId="0" fillId="0" borderId="2" xfId="0" applyBorder="1" applyAlignment="1">
      <alignment horizontal="center" vertical="center"/>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20" fillId="0" borderId="19" xfId="0" applyFont="1" applyBorder="1" applyAlignment="1">
      <alignment horizontal="center" vertical="center" wrapText="1"/>
    </xf>
    <xf numFmtId="0" fontId="0" fillId="11" borderId="77" xfId="0" applyFill="1" applyBorder="1" applyAlignment="1">
      <alignment horizontal="center" vertical="center" wrapText="1"/>
    </xf>
    <xf numFmtId="2" fontId="0" fillId="0" borderId="40" xfId="0" applyNumberFormat="1" applyBorder="1" applyAlignment="1">
      <alignment horizontal="center" vertical="center" wrapText="1"/>
    </xf>
    <xf numFmtId="9" fontId="0" fillId="0" borderId="40"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77" xfId="0"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5" fillId="21" borderId="6" xfId="0" applyFont="1" applyFill="1" applyBorder="1" applyAlignment="1">
      <alignment horizontal="center" vertical="center"/>
    </xf>
    <xf numFmtId="0" fontId="5" fillId="21" borderId="33" xfId="0" applyFont="1" applyFill="1" applyBorder="1" applyAlignment="1">
      <alignment horizontal="center" vertical="center"/>
    </xf>
    <xf numFmtId="0" fontId="5" fillId="21" borderId="0" xfId="0" applyFont="1" applyFill="1" applyAlignment="1">
      <alignment horizontal="center" vertical="center"/>
    </xf>
    <xf numFmtId="0" fontId="5" fillId="21" borderId="32" xfId="0" applyFont="1" applyFill="1" applyBorder="1" applyAlignment="1">
      <alignment horizontal="center" vertical="center"/>
    </xf>
    <xf numFmtId="0" fontId="5" fillId="21" borderId="10" xfId="0" applyFont="1" applyFill="1" applyBorder="1" applyAlignment="1">
      <alignment horizontal="center" vertical="center"/>
    </xf>
    <xf numFmtId="0" fontId="5" fillId="21"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4" fillId="0" borderId="7" xfId="0" applyFont="1" applyBorder="1" applyAlignment="1">
      <alignment horizontal="center" vertical="center" wrapText="1"/>
    </xf>
    <xf numFmtId="0" fontId="44"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12" fillId="0" borderId="64" xfId="0" applyFont="1" applyBorder="1" applyAlignment="1">
      <alignment horizontal="center" vertical="center"/>
    </xf>
    <xf numFmtId="0" fontId="12" fillId="0" borderId="2" xfId="0" applyFont="1" applyBorder="1" applyAlignment="1" applyProtection="1">
      <alignment horizontal="center" vertical="center"/>
      <protection locked="0"/>
    </xf>
    <xf numFmtId="1" fontId="28" fillId="0" borderId="79"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4" fontId="12" fillId="0" borderId="2" xfId="0" applyNumberFormat="1" applyFont="1" applyBorder="1" applyAlignment="1">
      <alignment horizontal="center" vertical="center"/>
    </xf>
    <xf numFmtId="0" fontId="12" fillId="0" borderId="64" xfId="0" applyFont="1" applyBorder="1" applyAlignment="1">
      <alignment horizontal="center" vertical="center" wrapText="1"/>
    </xf>
    <xf numFmtId="0" fontId="81" fillId="0" borderId="118" xfId="0" applyFont="1" applyBorder="1" applyAlignment="1">
      <alignment horizontal="center" vertical="center" wrapText="1"/>
    </xf>
    <xf numFmtId="0" fontId="81" fillId="0" borderId="116" xfId="0" applyFont="1" applyBorder="1" applyAlignment="1">
      <alignment horizontal="center" vertical="center" wrapText="1"/>
    </xf>
    <xf numFmtId="0" fontId="81" fillId="0" borderId="81" xfId="0" applyFont="1" applyBorder="1" applyAlignment="1">
      <alignment horizontal="center" vertical="center" wrapText="1"/>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6" fillId="21"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63"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5" xfId="0" applyFont="1" applyFill="1" applyBorder="1" applyAlignment="1" applyProtection="1">
      <alignment horizontal="justify"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12" fillId="0" borderId="63" xfId="0" applyFont="1" applyBorder="1" applyAlignment="1">
      <alignment horizontal="center" vertical="center"/>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12" fillId="0" borderId="63" xfId="0" applyFont="1" applyBorder="1" applyAlignment="1">
      <alignment vertical="center" wrapText="1"/>
    </xf>
    <xf numFmtId="0" fontId="12" fillId="0" borderId="64" xfId="0" applyFont="1" applyBorder="1" applyAlignment="1">
      <alignment vertical="center" wrapText="1"/>
    </xf>
    <xf numFmtId="0" fontId="12" fillId="0" borderId="115" xfId="0" applyFont="1" applyBorder="1" applyAlignment="1">
      <alignment horizontal="center" vertical="center" wrapText="1"/>
    </xf>
    <xf numFmtId="0" fontId="12" fillId="0" borderId="116" xfId="0" applyFont="1" applyBorder="1" applyAlignment="1">
      <alignment horizontal="center" vertical="center"/>
    </xf>
    <xf numFmtId="0" fontId="12" fillId="0" borderId="117" xfId="0" applyFont="1" applyBorder="1" applyAlignment="1">
      <alignment horizontal="center" vertical="center"/>
    </xf>
    <xf numFmtId="0" fontId="6" fillId="21" borderId="10" xfId="0" applyFont="1" applyFill="1" applyBorder="1" applyAlignment="1">
      <alignment horizontal="center" vertical="center"/>
    </xf>
    <xf numFmtId="0" fontId="79" fillId="0" borderId="63" xfId="0" applyFont="1" applyBorder="1" applyAlignment="1">
      <alignment horizontal="center" vertical="center" wrapText="1"/>
    </xf>
    <xf numFmtId="0" fontId="12" fillId="0" borderId="115" xfId="0" applyFont="1" applyBorder="1" applyAlignment="1">
      <alignment horizontal="left" vertical="center" wrapText="1"/>
    </xf>
    <xf numFmtId="0" fontId="12" fillId="0" borderId="116" xfId="0" applyFont="1" applyBorder="1" applyAlignment="1">
      <alignment horizontal="left" vertical="center"/>
    </xf>
    <xf numFmtId="0" fontId="12" fillId="0" borderId="117" xfId="0" applyFont="1" applyBorder="1" applyAlignment="1">
      <alignment horizontal="left" vertical="center"/>
    </xf>
    <xf numFmtId="0" fontId="12" fillId="0" borderId="63" xfId="0" applyFont="1" applyBorder="1" applyAlignment="1">
      <alignment horizontal="left" vertical="center" wrapText="1"/>
    </xf>
    <xf numFmtId="0" fontId="12" fillId="0" borderId="64" xfId="0" applyFont="1" applyBorder="1" applyAlignment="1">
      <alignment horizontal="left"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547">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oneCellAnchor>
    <xdr:from>
      <xdr:col>5</xdr:col>
      <xdr:colOff>441960</xdr:colOff>
      <xdr:row>7</xdr:row>
      <xdr:rowOff>243840</xdr:rowOff>
    </xdr:from>
    <xdr:ext cx="1539240" cy="1508760"/>
    <xdr:sp macro="" textlink="">
      <xdr:nvSpPr>
        <xdr:cNvPr id="2" name="CuadroTexto 1">
          <a:extLst>
            <a:ext uri="{FF2B5EF4-FFF2-40B4-BE49-F238E27FC236}">
              <a16:creationId xmlns:a16="http://schemas.microsoft.com/office/drawing/2014/main" id="{3DAE66BA-CB41-4AF5-9AFE-373ACEF12C2C}"/>
            </a:ext>
          </a:extLst>
        </xdr:cNvPr>
        <xdr:cNvSpPr txBox="1"/>
      </xdr:nvSpPr>
      <xdr:spPr>
        <a:xfrm>
          <a:off x="14357985" y="50158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oneCellAnchor>
    <xdr:from>
      <xdr:col>6</xdr:col>
      <xdr:colOff>480059</xdr:colOff>
      <xdr:row>1</xdr:row>
      <xdr:rowOff>91440</xdr:rowOff>
    </xdr:from>
    <xdr:ext cx="2624385" cy="5844540"/>
    <xdr:sp macro="" textlink="">
      <xdr:nvSpPr>
        <xdr:cNvPr id="2" name="CuadroTexto 1">
          <a:extLst>
            <a:ext uri="{FF2B5EF4-FFF2-40B4-BE49-F238E27FC236}">
              <a16:creationId xmlns:a16="http://schemas.microsoft.com/office/drawing/2014/main" id="{58769E10-DFDE-472F-A7B2-E0DDE49B35DD}"/>
            </a:ext>
          </a:extLst>
        </xdr:cNvPr>
        <xdr:cNvSpPr txBox="1"/>
      </xdr:nvSpPr>
      <xdr:spPr>
        <a:xfrm>
          <a:off x="11195684" y="1101090"/>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3</xdr:row>
      <xdr:rowOff>401116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1</xdr:col>
      <xdr:colOff>3183699</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tbcsj.sharepoint.com/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etbcsj.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topLeftCell="A24" zoomScale="90" zoomScaleNormal="90" workbookViewId="0">
      <selection activeCell="B13" sqref="B13:I13"/>
    </sheetView>
  </sheetViews>
  <sheetFormatPr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314"/>
      <c r="B1" s="314"/>
      <c r="C1" s="314"/>
      <c r="D1" s="314"/>
      <c r="E1" s="314"/>
      <c r="F1" s="314"/>
    </row>
    <row r="2" spans="1:9">
      <c r="C2"/>
    </row>
    <row r="4" spans="1:9" ht="33.75">
      <c r="A4" s="315" t="s">
        <v>0</v>
      </c>
      <c r="B4" s="315"/>
      <c r="C4" s="315"/>
      <c r="D4" s="315"/>
      <c r="E4" s="315"/>
      <c r="F4" s="315"/>
      <c r="G4" s="315"/>
      <c r="H4" s="315"/>
      <c r="I4" s="315"/>
    </row>
    <row r="5" spans="1:9">
      <c r="A5" s="121"/>
      <c r="B5" s="121"/>
      <c r="C5" s="123"/>
      <c r="D5" s="121"/>
      <c r="E5" s="121"/>
      <c r="F5" s="121"/>
      <c r="G5" s="121"/>
      <c r="H5" s="121"/>
      <c r="I5" s="121"/>
    </row>
    <row r="6" spans="1:9" s="6" customFormat="1" ht="81.75" customHeight="1">
      <c r="A6" s="124" t="s">
        <v>1</v>
      </c>
      <c r="B6" s="316" t="s">
        <v>2</v>
      </c>
      <c r="C6" s="317"/>
      <c r="D6" s="317"/>
      <c r="E6" s="317"/>
      <c r="F6" s="317"/>
      <c r="G6" s="317"/>
      <c r="H6" s="317"/>
      <c r="I6" s="317"/>
    </row>
    <row r="7" spans="1:9" s="6" customFormat="1" ht="16.899999999999999" customHeight="1">
      <c r="A7" s="122"/>
      <c r="B7" s="249"/>
      <c r="C7" s="249"/>
      <c r="D7" s="122"/>
      <c r="E7" s="250"/>
      <c r="F7" s="125"/>
      <c r="G7" s="125"/>
      <c r="H7" s="125"/>
      <c r="I7" s="125"/>
    </row>
    <row r="8" spans="1:9" s="6" customFormat="1" ht="84" customHeight="1">
      <c r="A8" s="124" t="s">
        <v>3</v>
      </c>
      <c r="B8" s="248" t="s">
        <v>4</v>
      </c>
      <c r="C8" s="313" t="s">
        <v>5</v>
      </c>
      <c r="D8" s="313"/>
      <c r="E8" s="313"/>
      <c r="F8" s="313"/>
      <c r="G8" s="313"/>
      <c r="H8" s="313"/>
      <c r="I8" s="313"/>
    </row>
    <row r="9" spans="1:9" ht="32.25" customHeight="1">
      <c r="A9" s="125"/>
      <c r="B9" s="125"/>
      <c r="C9" s="251"/>
      <c r="D9" s="125"/>
      <c r="E9" s="125"/>
      <c r="F9" s="125"/>
      <c r="G9" s="125"/>
      <c r="H9" s="125"/>
      <c r="I9" s="125"/>
    </row>
    <row r="10" spans="1:9" ht="39.75" customHeight="1">
      <c r="A10" s="126" t="s">
        <v>6</v>
      </c>
      <c r="B10" s="313"/>
      <c r="C10" s="313"/>
      <c r="D10" s="313"/>
      <c r="E10" s="313"/>
      <c r="F10" s="313"/>
      <c r="G10" s="313"/>
      <c r="H10" s="313"/>
      <c r="I10" s="313"/>
    </row>
    <row r="11" spans="1:9" s="6" customFormat="1" ht="39.75" customHeight="1">
      <c r="A11" s="126" t="s">
        <v>7</v>
      </c>
      <c r="B11" s="313"/>
      <c r="C11" s="313"/>
      <c r="D11" s="313"/>
      <c r="E11" s="313"/>
      <c r="F11" s="313"/>
      <c r="G11" s="313"/>
      <c r="H11" s="313"/>
      <c r="I11" s="313"/>
    </row>
    <row r="12" spans="1:9" s="6" customFormat="1" ht="39.75" customHeight="1">
      <c r="A12" s="126" t="s">
        <v>8</v>
      </c>
      <c r="B12" s="313" t="s">
        <v>9</v>
      </c>
      <c r="C12" s="313"/>
      <c r="D12" s="313"/>
      <c r="E12" s="313"/>
      <c r="F12" s="313"/>
      <c r="G12" s="313"/>
      <c r="H12" s="313"/>
      <c r="I12" s="313"/>
    </row>
    <row r="13" spans="1:9" s="6" customFormat="1" ht="39.75" customHeight="1">
      <c r="A13" s="124" t="s">
        <v>10</v>
      </c>
      <c r="B13" s="313" t="s">
        <v>11</v>
      </c>
      <c r="C13" s="313"/>
      <c r="D13" s="313"/>
      <c r="E13" s="313"/>
      <c r="F13" s="313"/>
      <c r="G13" s="313"/>
      <c r="H13" s="313"/>
      <c r="I13" s="313"/>
    </row>
    <row r="14" spans="1:9">
      <c r="A14" s="121"/>
      <c r="B14" s="125"/>
      <c r="C14" s="251"/>
      <c r="D14" s="125"/>
      <c r="E14" s="125"/>
      <c r="F14" s="125"/>
      <c r="G14" s="125"/>
      <c r="H14" s="125"/>
      <c r="I14" s="125"/>
    </row>
    <row r="15" spans="1:9" s="6" customFormat="1" ht="54.75" customHeight="1">
      <c r="A15" s="124" t="s">
        <v>12</v>
      </c>
      <c r="B15" s="312">
        <v>45658</v>
      </c>
      <c r="C15" s="312"/>
      <c r="D15" s="312"/>
      <c r="E15" s="312"/>
      <c r="F15" s="312"/>
      <c r="G15" s="312"/>
      <c r="H15" s="312"/>
      <c r="I15" s="312"/>
    </row>
    <row r="16" spans="1:9">
      <c r="A16" s="121"/>
      <c r="B16" s="121"/>
      <c r="C16" s="123"/>
      <c r="D16" s="121"/>
      <c r="E16" s="121"/>
      <c r="F16" s="121"/>
      <c r="G16" s="121"/>
      <c r="H16" s="121"/>
      <c r="I16" s="121"/>
    </row>
    <row r="17" spans="1:9">
      <c r="A17" s="121"/>
      <c r="B17" s="121"/>
      <c r="C17" s="123"/>
      <c r="D17" s="121"/>
      <c r="E17" s="121"/>
      <c r="F17" s="121"/>
      <c r="G17" s="121"/>
      <c r="H17" s="121"/>
      <c r="I17" s="121"/>
    </row>
    <row r="18" spans="1:9" ht="15.75" thickBot="1"/>
    <row r="19" spans="1:9" ht="15.75" customHeight="1">
      <c r="B19" s="154" t="s">
        <v>13</v>
      </c>
      <c r="C19" s="155" t="s">
        <v>14</v>
      </c>
      <c r="D19" s="155" t="s">
        <v>15</v>
      </c>
      <c r="E19" s="155" t="s">
        <v>16</v>
      </c>
    </row>
    <row r="20" spans="1:9" ht="15.75" customHeight="1" thickBot="1">
      <c r="B20" s="156" t="s">
        <v>17</v>
      </c>
      <c r="C20" s="157" t="s">
        <v>18</v>
      </c>
      <c r="D20" s="157" t="s">
        <v>19</v>
      </c>
      <c r="E20" s="157" t="s">
        <v>20</v>
      </c>
    </row>
    <row r="21" spans="1:9" ht="15.75" customHeight="1">
      <c r="B21" s="158" t="s">
        <v>21</v>
      </c>
      <c r="C21" s="159" t="s">
        <v>12</v>
      </c>
      <c r="D21" s="159" t="s">
        <v>12</v>
      </c>
      <c r="E21" s="159" t="s">
        <v>12</v>
      </c>
    </row>
    <row r="22" spans="1:9" ht="15.75" customHeight="1" thickBot="1">
      <c r="B22" s="156">
        <v>1</v>
      </c>
      <c r="C22" s="160">
        <v>45243</v>
      </c>
      <c r="D22" s="160">
        <v>45272</v>
      </c>
      <c r="E22" s="160">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64"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pageSetUpPr fitToPage="1"/>
  </sheetPr>
  <dimension ref="B2:S43"/>
  <sheetViews>
    <sheetView showGridLines="0" zoomScale="70" zoomScaleNormal="70" workbookViewId="0">
      <selection activeCell="K10" sqref="K10:P10"/>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5"/>
      <c r="C3" s="76"/>
      <c r="D3" s="76"/>
      <c r="E3" s="76"/>
      <c r="F3" s="76"/>
      <c r="G3" s="76"/>
      <c r="H3" s="76"/>
      <c r="I3" s="77"/>
    </row>
    <row r="4" spans="2:19">
      <c r="B4" s="563" t="s">
        <v>475</v>
      </c>
      <c r="C4" s="564"/>
      <c r="D4" s="564"/>
      <c r="E4" s="565" t="s">
        <v>476</v>
      </c>
      <c r="F4" s="565"/>
      <c r="G4" s="565"/>
      <c r="H4" s="565"/>
      <c r="I4" s="566"/>
      <c r="Q4" s="567" t="s">
        <v>477</v>
      </c>
      <c r="R4" s="567"/>
    </row>
    <row r="5" spans="2:19">
      <c r="B5" s="563"/>
      <c r="C5" s="564"/>
      <c r="D5" s="564"/>
      <c r="E5" s="565"/>
      <c r="F5" s="565"/>
      <c r="G5" s="565"/>
      <c r="H5" s="565"/>
      <c r="I5" s="566"/>
      <c r="Q5" s="567"/>
      <c r="R5" s="567"/>
    </row>
    <row r="6" spans="2:19">
      <c r="B6" s="563"/>
      <c r="C6" s="564"/>
      <c r="D6" s="564"/>
      <c r="E6" s="565"/>
      <c r="F6" s="565"/>
      <c r="G6" s="565"/>
      <c r="H6" s="565"/>
      <c r="I6" s="566"/>
      <c r="Q6" s="567"/>
      <c r="R6" s="567"/>
    </row>
    <row r="7" spans="2:19" ht="15.75" thickBot="1">
      <c r="B7" s="78"/>
      <c r="I7" s="79"/>
    </row>
    <row r="8" spans="2:19" ht="62.25" customHeight="1" thickBot="1">
      <c r="B8" s="568" t="s">
        <v>426</v>
      </c>
      <c r="C8" s="569"/>
      <c r="D8" s="40" t="s">
        <v>478</v>
      </c>
      <c r="E8" s="41">
        <v>5</v>
      </c>
      <c r="F8" s="41">
        <v>10</v>
      </c>
      <c r="G8" s="41">
        <v>15</v>
      </c>
      <c r="H8" s="41">
        <v>20</v>
      </c>
      <c r="I8" s="80">
        <v>25</v>
      </c>
      <c r="K8" s="570" t="s">
        <v>479</v>
      </c>
      <c r="L8" s="571"/>
      <c r="M8" s="571"/>
      <c r="N8" s="571"/>
      <c r="O8" s="571"/>
      <c r="P8" s="572"/>
      <c r="Q8" s="573" t="s">
        <v>480</v>
      </c>
      <c r="R8" s="573"/>
      <c r="S8" s="8" t="s">
        <v>481</v>
      </c>
    </row>
    <row r="9" spans="2:19" ht="62.25" customHeight="1" thickBot="1">
      <c r="B9" s="568"/>
      <c r="C9" s="569"/>
      <c r="D9" s="40" t="s">
        <v>482</v>
      </c>
      <c r="E9" s="42">
        <v>4</v>
      </c>
      <c r="F9" s="42">
        <v>8</v>
      </c>
      <c r="G9" s="41">
        <v>12</v>
      </c>
      <c r="H9" s="41">
        <v>16</v>
      </c>
      <c r="I9" s="80">
        <v>20</v>
      </c>
      <c r="K9" s="574" t="s">
        <v>483</v>
      </c>
      <c r="L9" s="575"/>
      <c r="M9" s="575"/>
      <c r="N9" s="575"/>
      <c r="O9" s="575"/>
      <c r="P9" s="575"/>
      <c r="Q9" s="576" t="s">
        <v>484</v>
      </c>
      <c r="R9" s="577"/>
      <c r="S9" s="8" t="s">
        <v>420</v>
      </c>
    </row>
    <row r="10" spans="2:19" ht="62.25" customHeight="1" thickBot="1">
      <c r="B10" s="568"/>
      <c r="C10" s="569"/>
      <c r="D10" s="40" t="s">
        <v>485</v>
      </c>
      <c r="E10" s="42">
        <v>3</v>
      </c>
      <c r="F10" s="42">
        <v>6</v>
      </c>
      <c r="G10" s="42">
        <v>9</v>
      </c>
      <c r="H10" s="41">
        <v>12</v>
      </c>
      <c r="I10" s="80">
        <v>15</v>
      </c>
      <c r="K10" s="578" t="s">
        <v>450</v>
      </c>
      <c r="L10" s="579"/>
      <c r="M10" s="579"/>
      <c r="N10" s="579"/>
      <c r="O10" s="579"/>
      <c r="P10" s="579"/>
      <c r="Q10" s="573" t="s">
        <v>486</v>
      </c>
      <c r="R10" s="573"/>
      <c r="S10" s="8" t="s">
        <v>487</v>
      </c>
    </row>
    <row r="11" spans="2:19" ht="62.25" customHeight="1">
      <c r="B11" s="568"/>
      <c r="C11" s="569"/>
      <c r="D11" s="40" t="s">
        <v>488</v>
      </c>
      <c r="E11" s="43">
        <v>2</v>
      </c>
      <c r="F11" s="42">
        <v>4</v>
      </c>
      <c r="G11" s="42">
        <v>6</v>
      </c>
      <c r="H11" s="41">
        <v>8</v>
      </c>
      <c r="I11" s="80">
        <v>10</v>
      </c>
      <c r="K11" s="580" t="s">
        <v>489</v>
      </c>
      <c r="L11" s="581"/>
      <c r="M11" s="581"/>
      <c r="N11" s="581"/>
      <c r="O11" s="581"/>
      <c r="P11" s="581"/>
      <c r="Q11" s="573" t="s">
        <v>416</v>
      </c>
      <c r="R11" s="582"/>
      <c r="S11" s="8" t="s">
        <v>416</v>
      </c>
    </row>
    <row r="12" spans="2:19" ht="62.25" customHeight="1">
      <c r="B12" s="568"/>
      <c r="C12" s="569"/>
      <c r="D12" s="40" t="s">
        <v>490</v>
      </c>
      <c r="E12" s="43">
        <v>1</v>
      </c>
      <c r="F12" s="43">
        <v>2</v>
      </c>
      <c r="G12" s="42">
        <v>3</v>
      </c>
      <c r="H12" s="41">
        <v>4</v>
      </c>
      <c r="I12" s="80">
        <v>5</v>
      </c>
    </row>
    <row r="13" spans="2:19" ht="62.25" customHeight="1" thickBot="1">
      <c r="B13" s="81"/>
      <c r="C13" s="561" t="s">
        <v>491</v>
      </c>
      <c r="D13" s="562"/>
      <c r="E13" s="82" t="s">
        <v>492</v>
      </c>
      <c r="F13" s="82" t="s">
        <v>493</v>
      </c>
      <c r="G13" s="82" t="s">
        <v>494</v>
      </c>
      <c r="H13" s="82" t="s">
        <v>495</v>
      </c>
      <c r="I13" s="83" t="s">
        <v>496</v>
      </c>
    </row>
    <row r="17" spans="4:6">
      <c r="D17" s="8"/>
      <c r="E17" s="8"/>
      <c r="F17" s="8"/>
    </row>
    <row r="18" spans="4:6" ht="15.75">
      <c r="D18" s="13" t="s">
        <v>497</v>
      </c>
      <c r="E18" s="84" t="s">
        <v>489</v>
      </c>
      <c r="F18" s="84">
        <v>1</v>
      </c>
    </row>
    <row r="19" spans="4:6">
      <c r="D19" s="13" t="s">
        <v>498</v>
      </c>
      <c r="E19" s="13" t="s">
        <v>489</v>
      </c>
      <c r="F19" s="13">
        <v>2</v>
      </c>
    </row>
    <row r="20" spans="4:6">
      <c r="D20" s="13" t="s">
        <v>499</v>
      </c>
      <c r="E20" s="13" t="s">
        <v>450</v>
      </c>
      <c r="F20" s="13">
        <v>2</v>
      </c>
    </row>
    <row r="21" spans="4:6">
      <c r="D21" s="13" t="s">
        <v>500</v>
      </c>
      <c r="E21" s="13" t="s">
        <v>501</v>
      </c>
      <c r="F21" s="13">
        <v>3</v>
      </c>
    </row>
    <row r="22" spans="4:6">
      <c r="D22" s="13" t="s">
        <v>502</v>
      </c>
      <c r="E22" s="13" t="s">
        <v>479</v>
      </c>
      <c r="F22" s="13">
        <v>4</v>
      </c>
    </row>
    <row r="23" spans="4:6">
      <c r="D23" s="13" t="s">
        <v>503</v>
      </c>
      <c r="E23" s="13" t="s">
        <v>489</v>
      </c>
      <c r="F23" s="13">
        <v>1</v>
      </c>
    </row>
    <row r="24" spans="4:6">
      <c r="D24" s="13" t="s">
        <v>504</v>
      </c>
      <c r="E24" s="13" t="s">
        <v>450</v>
      </c>
      <c r="F24" s="13">
        <v>2</v>
      </c>
    </row>
    <row r="25" spans="4:6">
      <c r="D25" s="13" t="s">
        <v>505</v>
      </c>
      <c r="E25" s="13" t="s">
        <v>450</v>
      </c>
      <c r="F25" s="13">
        <v>2</v>
      </c>
    </row>
    <row r="26" spans="4:6">
      <c r="D26" s="13" t="s">
        <v>506</v>
      </c>
      <c r="E26" s="13" t="s">
        <v>483</v>
      </c>
      <c r="F26" s="13">
        <v>3</v>
      </c>
    </row>
    <row r="27" spans="4:6">
      <c r="D27" s="13" t="s">
        <v>507</v>
      </c>
      <c r="E27" s="13" t="s">
        <v>479</v>
      </c>
      <c r="F27" s="13">
        <v>4</v>
      </c>
    </row>
    <row r="28" spans="4:6">
      <c r="D28" s="13" t="s">
        <v>508</v>
      </c>
      <c r="E28" s="13" t="s">
        <v>450</v>
      </c>
      <c r="F28" s="13">
        <v>2</v>
      </c>
    </row>
    <row r="29" spans="4:6">
      <c r="D29" s="13" t="s">
        <v>509</v>
      </c>
      <c r="E29" s="13" t="s">
        <v>450</v>
      </c>
      <c r="F29" s="13">
        <v>2</v>
      </c>
    </row>
    <row r="30" spans="4:6">
      <c r="D30" s="13" t="s">
        <v>510</v>
      </c>
      <c r="E30" s="13" t="s">
        <v>450</v>
      </c>
      <c r="F30" s="13">
        <v>2</v>
      </c>
    </row>
    <row r="31" spans="4:6">
      <c r="D31" s="13" t="s">
        <v>511</v>
      </c>
      <c r="E31" s="13" t="s">
        <v>483</v>
      </c>
      <c r="F31" s="13">
        <v>3</v>
      </c>
    </row>
    <row r="32" spans="4:6">
      <c r="D32" s="13" t="s">
        <v>512</v>
      </c>
      <c r="E32" s="13" t="s">
        <v>479</v>
      </c>
      <c r="F32" s="13">
        <v>4</v>
      </c>
    </row>
    <row r="33" spans="4:6">
      <c r="D33" s="13" t="s">
        <v>513</v>
      </c>
      <c r="E33" s="13" t="s">
        <v>450</v>
      </c>
      <c r="F33" s="13">
        <v>2</v>
      </c>
    </row>
    <row r="34" spans="4:6">
      <c r="D34" s="13" t="s">
        <v>514</v>
      </c>
      <c r="E34" s="13" t="s">
        <v>450</v>
      </c>
      <c r="F34" s="13">
        <v>2</v>
      </c>
    </row>
    <row r="35" spans="4:6">
      <c r="D35" s="13" t="s">
        <v>515</v>
      </c>
      <c r="E35" s="13" t="s">
        <v>483</v>
      </c>
      <c r="F35" s="13">
        <v>3</v>
      </c>
    </row>
    <row r="36" spans="4:6">
      <c r="D36" s="13" t="s">
        <v>516</v>
      </c>
      <c r="E36" s="13" t="s">
        <v>483</v>
      </c>
      <c r="F36" s="13">
        <v>3</v>
      </c>
    </row>
    <row r="37" spans="4:6">
      <c r="D37" s="13" t="s">
        <v>517</v>
      </c>
      <c r="E37" s="13" t="s">
        <v>479</v>
      </c>
      <c r="F37" s="13">
        <v>4</v>
      </c>
    </row>
    <row r="38" spans="4:6">
      <c r="D38" s="13" t="s">
        <v>518</v>
      </c>
      <c r="E38" s="13" t="s">
        <v>483</v>
      </c>
      <c r="F38" s="13">
        <v>3</v>
      </c>
    </row>
    <row r="39" spans="4:6">
      <c r="D39" s="13" t="s">
        <v>519</v>
      </c>
      <c r="E39" s="13" t="s">
        <v>483</v>
      </c>
      <c r="F39" s="13">
        <v>3</v>
      </c>
    </row>
    <row r="40" spans="4:6">
      <c r="D40" s="13" t="s">
        <v>520</v>
      </c>
      <c r="E40" s="13" t="s">
        <v>483</v>
      </c>
      <c r="F40" s="13">
        <v>3</v>
      </c>
    </row>
    <row r="41" spans="4:6">
      <c r="D41" s="13" t="s">
        <v>521</v>
      </c>
      <c r="E41" s="13" t="s">
        <v>483</v>
      </c>
      <c r="F41" s="13">
        <v>3</v>
      </c>
    </row>
    <row r="42" spans="4:6">
      <c r="D42" s="13" t="s">
        <v>522</v>
      </c>
      <c r="E42" s="13" t="s">
        <v>479</v>
      </c>
      <c r="F42" s="13">
        <v>4</v>
      </c>
    </row>
    <row r="43" spans="4:6">
      <c r="D43" s="8"/>
      <c r="E43" s="8"/>
      <c r="F43" s="8"/>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7"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tabSelected="1" topLeftCell="G1" zoomScaleNormal="100" workbookViewId="0">
      <selection activeCell="N35" sqref="N35"/>
    </sheetView>
  </sheetViews>
  <sheetFormatPr defaultColWidth="11.42578125" defaultRowHeight="15"/>
  <cols>
    <col min="1" max="1" width="18.42578125" style="4" customWidth="1"/>
    <col min="2" max="2" width="35.85546875" style="4" customWidth="1"/>
    <col min="3" max="3" width="40.28515625" customWidth="1"/>
    <col min="4" max="4" width="16.85546875" style="72" customWidth="1"/>
    <col min="5" max="5" width="18.5703125" style="18" customWidth="1"/>
    <col min="6" max="6" width="18.28515625" style="18" bestFit="1" customWidth="1"/>
    <col min="7" max="7" width="18.28515625" bestFit="1" customWidth="1"/>
    <col min="8" max="8" width="48" customWidth="1"/>
    <col min="9" max="9" width="16.5703125" customWidth="1"/>
    <col min="10" max="10" width="14.28515625" customWidth="1"/>
    <col min="11" max="11" width="17.7109375" customWidth="1"/>
    <col min="12" max="12" width="17.5703125" customWidth="1"/>
    <col min="13" max="13" width="105.5703125" customWidth="1"/>
    <col min="14" max="169" width="11.42578125" style="1"/>
  </cols>
  <sheetData>
    <row r="1" spans="1:271" s="10" customFormat="1" ht="16.5" customHeight="1">
      <c r="A1" s="216"/>
      <c r="B1" s="216"/>
      <c r="C1" s="599"/>
      <c r="D1" s="599"/>
      <c r="E1" s="599"/>
      <c r="F1" s="599"/>
      <c r="G1" s="599"/>
      <c r="H1" s="599"/>
      <c r="I1" s="599"/>
      <c r="J1" s="599"/>
      <c r="K1" s="599"/>
      <c r="L1" s="600"/>
      <c r="M1" s="601"/>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49.5" customHeight="1">
      <c r="A2" s="216"/>
      <c r="B2" s="216"/>
      <c r="C2" s="599"/>
      <c r="D2" s="599"/>
      <c r="E2" s="599"/>
      <c r="F2" s="599"/>
      <c r="G2" s="599"/>
      <c r="H2" s="599"/>
      <c r="I2" s="599"/>
      <c r="J2" s="599"/>
      <c r="K2" s="599"/>
      <c r="L2" s="600"/>
      <c r="M2" s="601"/>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 customHeight="1">
      <c r="A3" s="509" t="s">
        <v>276</v>
      </c>
      <c r="B3" s="509"/>
      <c r="C3" s="550" t="s">
        <v>5</v>
      </c>
      <c r="D3" s="550"/>
      <c r="E3" s="550"/>
      <c r="F3" s="550"/>
      <c r="G3" s="550"/>
      <c r="H3" s="550"/>
      <c r="I3" s="550"/>
      <c r="J3" s="550"/>
      <c r="K3" s="550"/>
      <c r="L3" s="550"/>
      <c r="M3" s="550"/>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 customHeight="1">
      <c r="A4" s="509" t="s">
        <v>277</v>
      </c>
      <c r="B4" s="509"/>
      <c r="C4" s="549" t="s">
        <v>523</v>
      </c>
      <c r="D4" s="549"/>
      <c r="E4" s="549"/>
      <c r="F4" s="549"/>
      <c r="G4" s="549"/>
      <c r="H4" s="549"/>
      <c r="I4" s="549"/>
      <c r="J4" s="549"/>
      <c r="K4" s="549"/>
      <c r="L4" s="549"/>
      <c r="M4" s="54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 customHeight="1" thickBot="1">
      <c r="A5" s="509" t="s">
        <v>279</v>
      </c>
      <c r="B5" s="509"/>
      <c r="C5" s="619" t="s">
        <v>280</v>
      </c>
      <c r="D5" s="620"/>
      <c r="E5" s="620"/>
      <c r="F5" s="620"/>
      <c r="G5" s="620"/>
      <c r="H5" s="620"/>
      <c r="I5" s="620"/>
      <c r="J5" s="620"/>
      <c r="K5" s="620"/>
      <c r="L5" s="620"/>
      <c r="M5" s="621"/>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614" t="s">
        <v>524</v>
      </c>
      <c r="B6" s="615"/>
      <c r="C6" s="616"/>
      <c r="D6" s="617" t="s">
        <v>525</v>
      </c>
      <c r="E6" s="617"/>
      <c r="F6" s="617"/>
      <c r="G6" s="618" t="s">
        <v>526</v>
      </c>
      <c r="H6" s="609" t="s">
        <v>527</v>
      </c>
      <c r="I6" s="611" t="s">
        <v>528</v>
      </c>
      <c r="J6" s="612"/>
      <c r="K6" s="611" t="s">
        <v>529</v>
      </c>
      <c r="L6" s="612"/>
      <c r="M6" s="613" t="s">
        <v>530</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618"/>
      <c r="H7" s="610"/>
      <c r="I7" s="20" t="s">
        <v>533</v>
      </c>
      <c r="J7" s="20" t="s">
        <v>534</v>
      </c>
      <c r="K7" s="20" t="s">
        <v>535</v>
      </c>
      <c r="L7" s="20" t="s">
        <v>536</v>
      </c>
      <c r="M7" s="61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602"/>
      <c r="B8" s="603"/>
      <c r="C8" s="603"/>
      <c r="D8" s="603"/>
      <c r="E8" s="603"/>
      <c r="F8" s="603"/>
      <c r="G8" s="603"/>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4">
        <f>'7- Mapa Final'!A10</f>
        <v>1</v>
      </c>
      <c r="B9" s="596" t="str">
        <f>'7- Mapa Final'!B10</f>
        <v xml:space="preserve">Incumplimiento de los requisitos legales del SG-SST </v>
      </c>
      <c r="C9" s="596" t="str">
        <f>'7- Mapa Final'!C10</f>
        <v>No implementar dentro de los tiempos legales el SSST o implementarlo en forma parcial</v>
      </c>
      <c r="D9" s="597" t="str">
        <f>'7- Mapa Final'!J10</f>
        <v>Muy Baja - 1</v>
      </c>
      <c r="E9" s="598" t="str">
        <f>'7- Mapa Final'!K10</f>
        <v>Moderado - 3</v>
      </c>
      <c r="F9" s="607" t="str">
        <f>'7- Mapa Final'!M10</f>
        <v>Moderado - 3</v>
      </c>
      <c r="G9" s="424" t="s">
        <v>416</v>
      </c>
      <c r="H9" s="517" t="s">
        <v>417</v>
      </c>
      <c r="I9" s="608"/>
      <c r="J9" s="608" t="s">
        <v>537</v>
      </c>
      <c r="K9" s="605">
        <v>45658</v>
      </c>
      <c r="L9" s="605">
        <v>45747</v>
      </c>
      <c r="M9" s="606" t="s">
        <v>538</v>
      </c>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585"/>
      <c r="B10" s="586"/>
      <c r="C10" s="586"/>
      <c r="D10" s="588"/>
      <c r="E10" s="590"/>
      <c r="F10" s="584"/>
      <c r="G10" s="419"/>
      <c r="H10" s="518"/>
      <c r="I10" s="528"/>
      <c r="J10" s="528"/>
      <c r="K10" s="528"/>
      <c r="L10" s="528"/>
      <c r="M10" s="592"/>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585"/>
      <c r="B11" s="586"/>
      <c r="C11" s="586"/>
      <c r="D11" s="588"/>
      <c r="E11" s="590"/>
      <c r="F11" s="584"/>
      <c r="G11" s="419"/>
      <c r="H11" s="518"/>
      <c r="I11" s="528"/>
      <c r="J11" s="528"/>
      <c r="K11" s="528"/>
      <c r="L11" s="528"/>
      <c r="M11" s="592"/>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585"/>
      <c r="B12" s="586"/>
      <c r="C12" s="586"/>
      <c r="D12" s="588"/>
      <c r="E12" s="590"/>
      <c r="F12" s="584"/>
      <c r="G12" s="419"/>
      <c r="H12" s="518"/>
      <c r="I12" s="528"/>
      <c r="J12" s="528"/>
      <c r="K12" s="528"/>
      <c r="L12" s="528"/>
      <c r="M12" s="592"/>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585"/>
      <c r="B13" s="586"/>
      <c r="C13" s="586"/>
      <c r="D13" s="588"/>
      <c r="E13" s="590"/>
      <c r="F13" s="584"/>
      <c r="G13" s="419"/>
      <c r="H13" s="518"/>
      <c r="I13" s="528"/>
      <c r="J13" s="528"/>
      <c r="K13" s="528"/>
      <c r="L13" s="528"/>
      <c r="M13" s="592"/>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585"/>
      <c r="B14" s="586"/>
      <c r="C14" s="586"/>
      <c r="D14" s="588"/>
      <c r="E14" s="590"/>
      <c r="F14" s="584"/>
      <c r="G14" s="419"/>
      <c r="H14" s="518"/>
      <c r="I14" s="528"/>
      <c r="J14" s="528"/>
      <c r="K14" s="528"/>
      <c r="L14" s="528"/>
      <c r="M14" s="592"/>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585"/>
      <c r="B15" s="586"/>
      <c r="C15" s="586"/>
      <c r="D15" s="588"/>
      <c r="E15" s="590"/>
      <c r="F15" s="584"/>
      <c r="G15" s="419"/>
      <c r="H15" s="518"/>
      <c r="I15" s="528"/>
      <c r="J15" s="528"/>
      <c r="K15" s="528"/>
      <c r="L15" s="528"/>
      <c r="M15" s="592"/>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585"/>
      <c r="B16" s="586"/>
      <c r="C16" s="586"/>
      <c r="D16" s="588"/>
      <c r="E16" s="590"/>
      <c r="F16" s="584"/>
      <c r="G16" s="419"/>
      <c r="H16" s="518"/>
      <c r="I16" s="528"/>
      <c r="J16" s="528"/>
      <c r="K16" s="528"/>
      <c r="L16" s="528"/>
      <c r="M16" s="592"/>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585"/>
      <c r="B17" s="586"/>
      <c r="C17" s="586"/>
      <c r="D17" s="588"/>
      <c r="E17" s="590"/>
      <c r="F17" s="584"/>
      <c r="G17" s="419"/>
      <c r="H17" s="518"/>
      <c r="I17" s="528"/>
      <c r="J17" s="528"/>
      <c r="K17" s="528"/>
      <c r="L17" s="528"/>
      <c r="M17" s="592"/>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thickBot="1">
      <c r="A18" s="585"/>
      <c r="B18" s="586"/>
      <c r="C18" s="586"/>
      <c r="D18" s="588"/>
      <c r="E18" s="590"/>
      <c r="F18" s="584"/>
      <c r="G18" s="419"/>
      <c r="H18" s="518"/>
      <c r="I18" s="528"/>
      <c r="J18" s="528"/>
      <c r="K18" s="528"/>
      <c r="L18" s="528"/>
      <c r="M18" s="592"/>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 r="A19" s="585">
        <f>'7- Mapa Final'!A20</f>
        <v>2</v>
      </c>
      <c r="B19" s="586" t="str">
        <f>'7- Mapa Final'!B20</f>
        <v>Incumplimiento Plan Trabajo de SG-SST</v>
      </c>
      <c r="C19" s="586" t="str">
        <f>'7- Mapa Final'!C20</f>
        <v>Posibilidad de incumplimiento de las metas establecidas por omisión en la ejecución de actividades del plan anual de SST.</v>
      </c>
      <c r="D19" s="587" t="str">
        <f>'7- Mapa Final'!J20</f>
        <v>Muy Baja - 1</v>
      </c>
      <c r="E19" s="589" t="str">
        <f>'7- Mapa Final'!K20</f>
        <v>Mayor - 4</v>
      </c>
      <c r="F19" s="584" t="str">
        <f>'7- Mapa Final'!M20</f>
        <v>Alto  - 4</v>
      </c>
      <c r="G19" s="419" t="s">
        <v>420</v>
      </c>
      <c r="H19" s="517" t="s">
        <v>539</v>
      </c>
      <c r="I19" s="528"/>
      <c r="J19" s="528" t="s">
        <v>537</v>
      </c>
      <c r="K19" s="528" t="s">
        <v>540</v>
      </c>
      <c r="L19" s="591">
        <v>45747</v>
      </c>
      <c r="M19" s="592" t="s">
        <v>541</v>
      </c>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585"/>
      <c r="B20" s="586"/>
      <c r="C20" s="586"/>
      <c r="D20" s="588"/>
      <c r="E20" s="590"/>
      <c r="F20" s="584"/>
      <c r="G20" s="419"/>
      <c r="H20" s="528"/>
      <c r="I20" s="528"/>
      <c r="J20" s="528"/>
      <c r="K20" s="528"/>
      <c r="L20" s="528"/>
      <c r="M20" s="592"/>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585"/>
      <c r="B21" s="586"/>
      <c r="C21" s="586"/>
      <c r="D21" s="588"/>
      <c r="E21" s="590"/>
      <c r="F21" s="584"/>
      <c r="G21" s="419"/>
      <c r="H21" s="528"/>
      <c r="I21" s="528"/>
      <c r="J21" s="528"/>
      <c r="K21" s="528"/>
      <c r="L21" s="528"/>
      <c r="M21" s="592"/>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585"/>
      <c r="B22" s="586"/>
      <c r="C22" s="586"/>
      <c r="D22" s="588"/>
      <c r="E22" s="590"/>
      <c r="F22" s="584"/>
      <c r="G22" s="419"/>
      <c r="H22" s="528"/>
      <c r="I22" s="528"/>
      <c r="J22" s="528"/>
      <c r="K22" s="528"/>
      <c r="L22" s="528"/>
      <c r="M22" s="592"/>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585"/>
      <c r="B23" s="586"/>
      <c r="C23" s="586"/>
      <c r="D23" s="588"/>
      <c r="E23" s="590"/>
      <c r="F23" s="584"/>
      <c r="G23" s="419"/>
      <c r="H23" s="528"/>
      <c r="I23" s="528"/>
      <c r="J23" s="528"/>
      <c r="K23" s="528"/>
      <c r="L23" s="528"/>
      <c r="M23" s="592"/>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585"/>
      <c r="B24" s="586"/>
      <c r="C24" s="586"/>
      <c r="D24" s="588"/>
      <c r="E24" s="590"/>
      <c r="F24" s="584"/>
      <c r="G24" s="419"/>
      <c r="H24" s="528"/>
      <c r="I24" s="528"/>
      <c r="J24" s="528"/>
      <c r="K24" s="528"/>
      <c r="L24" s="528"/>
      <c r="M24" s="592"/>
      <c r="N24" s="25"/>
      <c r="O24" s="25"/>
    </row>
    <row r="25" spans="1:169">
      <c r="A25" s="585"/>
      <c r="B25" s="586"/>
      <c r="C25" s="586"/>
      <c r="D25" s="588"/>
      <c r="E25" s="590"/>
      <c r="F25" s="584"/>
      <c r="G25" s="419"/>
      <c r="H25" s="528"/>
      <c r="I25" s="528"/>
      <c r="J25" s="528"/>
      <c r="K25" s="528"/>
      <c r="L25" s="528"/>
      <c r="M25" s="592"/>
      <c r="N25" s="25"/>
      <c r="O25" s="25"/>
    </row>
    <row r="26" spans="1:169">
      <c r="A26" s="585"/>
      <c r="B26" s="586"/>
      <c r="C26" s="586"/>
      <c r="D26" s="588"/>
      <c r="E26" s="590"/>
      <c r="F26" s="584"/>
      <c r="G26" s="419"/>
      <c r="H26" s="528"/>
      <c r="I26" s="528"/>
      <c r="J26" s="528"/>
      <c r="K26" s="528"/>
      <c r="L26" s="528"/>
      <c r="M26" s="592"/>
      <c r="N26" s="25"/>
      <c r="O26" s="25"/>
    </row>
    <row r="27" spans="1:169">
      <c r="A27" s="585"/>
      <c r="B27" s="586"/>
      <c r="C27" s="586"/>
      <c r="D27" s="588"/>
      <c r="E27" s="590"/>
      <c r="F27" s="584"/>
      <c r="G27" s="419"/>
      <c r="H27" s="528"/>
      <c r="I27" s="528"/>
      <c r="J27" s="528"/>
      <c r="K27" s="528"/>
      <c r="L27" s="528"/>
      <c r="M27" s="592"/>
      <c r="N27" s="25"/>
      <c r="O27" s="25"/>
    </row>
    <row r="28" spans="1:169" ht="124.5" customHeight="1" thickBot="1">
      <c r="A28" s="585"/>
      <c r="B28" s="586"/>
      <c r="C28" s="586"/>
      <c r="D28" s="588"/>
      <c r="E28" s="590"/>
      <c r="F28" s="584"/>
      <c r="G28" s="419"/>
      <c r="H28" s="528"/>
      <c r="I28" s="528"/>
      <c r="J28" s="528"/>
      <c r="K28" s="528"/>
      <c r="L28" s="528"/>
      <c r="M28" s="592"/>
      <c r="N28" s="25"/>
      <c r="O28" s="25"/>
    </row>
    <row r="29" spans="1:169" s="17" customFormat="1" ht="12.75">
      <c r="A29" s="585">
        <f>'7- Mapa Final'!A30</f>
        <v>3</v>
      </c>
      <c r="B29" s="586" t="str">
        <f>'7- Mapa Final'!B30</f>
        <v xml:space="preserve">Aumento de Accidentes de trabajo y enfermedades laborales o salud pública </v>
      </c>
      <c r="C29" s="586"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87" t="str">
        <f>'7- Mapa Final'!J30</f>
        <v>Baja - 2</v>
      </c>
      <c r="E29" s="589" t="str">
        <f>'7- Mapa Final'!K30</f>
        <v>Moderado - 3</v>
      </c>
      <c r="F29" s="584" t="str">
        <f>'7- Mapa Final'!M30</f>
        <v>Moderado - 6</v>
      </c>
      <c r="G29" s="419" t="s">
        <v>420</v>
      </c>
      <c r="H29" s="517" t="s">
        <v>542</v>
      </c>
      <c r="I29" s="528"/>
      <c r="J29" s="528" t="s">
        <v>537</v>
      </c>
      <c r="K29" s="591">
        <v>45658</v>
      </c>
      <c r="L29" s="528" t="s">
        <v>543</v>
      </c>
      <c r="M29" s="592" t="s">
        <v>544</v>
      </c>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585"/>
      <c r="B30" s="586"/>
      <c r="C30" s="586"/>
      <c r="D30" s="588"/>
      <c r="E30" s="590"/>
      <c r="F30" s="584"/>
      <c r="G30" s="419"/>
      <c r="H30" s="518"/>
      <c r="I30" s="528"/>
      <c r="J30" s="528"/>
      <c r="K30" s="528"/>
      <c r="L30" s="528"/>
      <c r="M30" s="592"/>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585"/>
      <c r="B31" s="586"/>
      <c r="C31" s="586"/>
      <c r="D31" s="588"/>
      <c r="E31" s="590"/>
      <c r="F31" s="584"/>
      <c r="G31" s="419"/>
      <c r="H31" s="518"/>
      <c r="I31" s="528"/>
      <c r="J31" s="528"/>
      <c r="K31" s="528"/>
      <c r="L31" s="528"/>
      <c r="M31" s="592"/>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585"/>
      <c r="B32" s="586"/>
      <c r="C32" s="586"/>
      <c r="D32" s="588"/>
      <c r="E32" s="590"/>
      <c r="F32" s="584"/>
      <c r="G32" s="419"/>
      <c r="H32" s="518"/>
      <c r="I32" s="528"/>
      <c r="J32" s="528"/>
      <c r="K32" s="528"/>
      <c r="L32" s="528"/>
      <c r="M32" s="592"/>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585"/>
      <c r="B33" s="586"/>
      <c r="C33" s="586"/>
      <c r="D33" s="588"/>
      <c r="E33" s="590"/>
      <c r="F33" s="584"/>
      <c r="G33" s="419"/>
      <c r="H33" s="518"/>
      <c r="I33" s="528"/>
      <c r="J33" s="528"/>
      <c r="K33" s="528"/>
      <c r="L33" s="528"/>
      <c r="M33" s="592"/>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585"/>
      <c r="B34" s="586"/>
      <c r="C34" s="586"/>
      <c r="D34" s="588"/>
      <c r="E34" s="590"/>
      <c r="F34" s="584"/>
      <c r="G34" s="419"/>
      <c r="H34" s="518"/>
      <c r="I34" s="528"/>
      <c r="J34" s="528"/>
      <c r="K34" s="528"/>
      <c r="L34" s="528"/>
      <c r="M34" s="592"/>
      <c r="N34" s="25"/>
      <c r="O34" s="25"/>
    </row>
    <row r="35" spans="1:169">
      <c r="A35" s="585"/>
      <c r="B35" s="586"/>
      <c r="C35" s="586"/>
      <c r="D35" s="588"/>
      <c r="E35" s="590"/>
      <c r="F35" s="584"/>
      <c r="G35" s="419"/>
      <c r="H35" s="518"/>
      <c r="I35" s="528"/>
      <c r="J35" s="528"/>
      <c r="K35" s="528"/>
      <c r="L35" s="528"/>
      <c r="M35" s="592"/>
      <c r="N35" s="25"/>
      <c r="O35" s="25"/>
    </row>
    <row r="36" spans="1:169">
      <c r="A36" s="585"/>
      <c r="B36" s="586"/>
      <c r="C36" s="586"/>
      <c r="D36" s="588"/>
      <c r="E36" s="590"/>
      <c r="F36" s="584"/>
      <c r="G36" s="419"/>
      <c r="H36" s="518"/>
      <c r="I36" s="528"/>
      <c r="J36" s="528"/>
      <c r="K36" s="528"/>
      <c r="L36" s="528"/>
      <c r="M36" s="592"/>
      <c r="N36" s="25"/>
      <c r="O36" s="25"/>
    </row>
    <row r="37" spans="1:169">
      <c r="A37" s="585"/>
      <c r="B37" s="586"/>
      <c r="C37" s="586"/>
      <c r="D37" s="588"/>
      <c r="E37" s="590"/>
      <c r="F37" s="584"/>
      <c r="G37" s="419"/>
      <c r="H37" s="518"/>
      <c r="I37" s="528"/>
      <c r="J37" s="528"/>
      <c r="K37" s="528"/>
      <c r="L37" s="528"/>
      <c r="M37" s="592"/>
      <c r="N37" s="25"/>
      <c r="O37" s="25"/>
    </row>
    <row r="38" spans="1:169" ht="78" customHeight="1" thickBot="1">
      <c r="A38" s="585"/>
      <c r="B38" s="586"/>
      <c r="C38" s="586"/>
      <c r="D38" s="588"/>
      <c r="E38" s="590"/>
      <c r="F38" s="584"/>
      <c r="G38" s="419"/>
      <c r="H38" s="518"/>
      <c r="I38" s="528"/>
      <c r="J38" s="528"/>
      <c r="K38" s="528"/>
      <c r="L38" s="528"/>
      <c r="M38" s="592"/>
      <c r="N38" s="25"/>
      <c r="O38" s="25"/>
    </row>
    <row r="39" spans="1:169" s="17" customFormat="1" ht="12.75">
      <c r="A39" s="585">
        <f>'7- Mapa Final'!A40</f>
        <v>4</v>
      </c>
      <c r="B39" s="586" t="str">
        <f>'7- Mapa Final'!B40</f>
        <v>Recibir dádivas o beneficios a nombre propio o de terceros para  desviar recursos, no presentar o presentar reportes con información no veraz</v>
      </c>
      <c r="C39" s="586" t="str">
        <f>'7- Mapa Final'!C40</f>
        <v xml:space="preserve">Se favorece indebidamente a un servidor judicial a través de la validación del  reporte de accidentes de trabajo ante la Administradora de Riesgos Laborales </v>
      </c>
      <c r="D39" s="587" t="str">
        <f>'7- Mapa Final'!J40</f>
        <v>Muy Baja - 1</v>
      </c>
      <c r="E39" s="589" t="str">
        <f>'7- Mapa Final'!K40</f>
        <v>Moderado - 3</v>
      </c>
      <c r="F39" s="584" t="str">
        <f>'7- Mapa Final'!M40</f>
        <v>Moderado - 3</v>
      </c>
      <c r="G39" s="419"/>
      <c r="H39" s="519" t="s">
        <v>423</v>
      </c>
      <c r="I39" s="528"/>
      <c r="J39" s="528" t="s">
        <v>537</v>
      </c>
      <c r="K39" s="591">
        <v>45658</v>
      </c>
      <c r="L39" s="528" t="s">
        <v>543</v>
      </c>
      <c r="M39" s="593" t="s">
        <v>545</v>
      </c>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585"/>
      <c r="B40" s="586"/>
      <c r="C40" s="586"/>
      <c r="D40" s="588"/>
      <c r="E40" s="590"/>
      <c r="F40" s="584"/>
      <c r="G40" s="419"/>
      <c r="H40" s="520"/>
      <c r="I40" s="528"/>
      <c r="J40" s="528"/>
      <c r="K40" s="528"/>
      <c r="L40" s="528"/>
      <c r="M40" s="594"/>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585"/>
      <c r="B41" s="586"/>
      <c r="C41" s="586"/>
      <c r="D41" s="588"/>
      <c r="E41" s="590"/>
      <c r="F41" s="584"/>
      <c r="G41" s="419"/>
      <c r="H41" s="520"/>
      <c r="I41" s="528"/>
      <c r="J41" s="528"/>
      <c r="K41" s="528"/>
      <c r="L41" s="528"/>
      <c r="M41" s="594"/>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585"/>
      <c r="B42" s="586"/>
      <c r="C42" s="586"/>
      <c r="D42" s="588"/>
      <c r="E42" s="590"/>
      <c r="F42" s="584"/>
      <c r="G42" s="419"/>
      <c r="H42" s="520"/>
      <c r="I42" s="528"/>
      <c r="J42" s="528"/>
      <c r="K42" s="528"/>
      <c r="L42" s="528"/>
      <c r="M42" s="594"/>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585"/>
      <c r="B43" s="586"/>
      <c r="C43" s="586"/>
      <c r="D43" s="588"/>
      <c r="E43" s="590"/>
      <c r="F43" s="584"/>
      <c r="G43" s="419"/>
      <c r="H43" s="520"/>
      <c r="I43" s="528"/>
      <c r="J43" s="528"/>
      <c r="K43" s="528"/>
      <c r="L43" s="528"/>
      <c r="M43" s="594"/>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585"/>
      <c r="B44" s="586"/>
      <c r="C44" s="586"/>
      <c r="D44" s="588"/>
      <c r="E44" s="590"/>
      <c r="F44" s="584"/>
      <c r="G44" s="419"/>
      <c r="H44" s="520"/>
      <c r="I44" s="528"/>
      <c r="J44" s="528"/>
      <c r="K44" s="528"/>
      <c r="L44" s="528"/>
      <c r="M44" s="594"/>
      <c r="N44" s="25"/>
      <c r="O44" s="25"/>
    </row>
    <row r="45" spans="1:169">
      <c r="A45" s="585"/>
      <c r="B45" s="586"/>
      <c r="C45" s="586"/>
      <c r="D45" s="588"/>
      <c r="E45" s="590"/>
      <c r="F45" s="584"/>
      <c r="G45" s="419"/>
      <c r="H45" s="520"/>
      <c r="I45" s="528"/>
      <c r="J45" s="528"/>
      <c r="K45" s="528"/>
      <c r="L45" s="528"/>
      <c r="M45" s="594"/>
      <c r="N45" s="25"/>
      <c r="O45" s="25"/>
    </row>
    <row r="46" spans="1:169">
      <c r="A46" s="585"/>
      <c r="B46" s="586"/>
      <c r="C46" s="586"/>
      <c r="D46" s="588"/>
      <c r="E46" s="590"/>
      <c r="F46" s="584"/>
      <c r="G46" s="419"/>
      <c r="H46" s="520"/>
      <c r="I46" s="528"/>
      <c r="J46" s="528"/>
      <c r="K46" s="528"/>
      <c r="L46" s="528"/>
      <c r="M46" s="594"/>
      <c r="N46" s="25"/>
      <c r="O46" s="25"/>
    </row>
    <row r="47" spans="1:169">
      <c r="A47" s="585"/>
      <c r="B47" s="586"/>
      <c r="C47" s="586"/>
      <c r="D47" s="588"/>
      <c r="E47" s="590"/>
      <c r="F47" s="584"/>
      <c r="G47" s="419"/>
      <c r="H47" s="520"/>
      <c r="I47" s="528"/>
      <c r="J47" s="528"/>
      <c r="K47" s="528"/>
      <c r="L47" s="528"/>
      <c r="M47" s="594"/>
      <c r="N47" s="25"/>
      <c r="O47" s="25"/>
    </row>
    <row r="48" spans="1:169">
      <c r="A48" s="585"/>
      <c r="B48" s="586"/>
      <c r="C48" s="586"/>
      <c r="D48" s="588"/>
      <c r="E48" s="590"/>
      <c r="F48" s="584"/>
      <c r="G48" s="419"/>
      <c r="H48" s="521"/>
      <c r="I48" s="528"/>
      <c r="J48" s="528"/>
      <c r="K48" s="528"/>
      <c r="L48" s="528"/>
      <c r="M48" s="595"/>
      <c r="N48" s="25"/>
      <c r="O48" s="25"/>
    </row>
    <row r="49" spans="1:169" s="17" customFormat="1" ht="12.75">
      <c r="A49" s="585">
        <f>'7- Mapa Final'!A50</f>
        <v>5</v>
      </c>
      <c r="B49" s="586"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86" t="str">
        <f>'7- Mapa Final'!C50</f>
        <v>Cuando  se direccionan los requisitos habilitanes y/o técnicos para favorecer  indebidamente  a ciertos proponentes</v>
      </c>
      <c r="D49" s="587" t="str">
        <f>'7- Mapa Final'!J50</f>
        <v>Baja - 2</v>
      </c>
      <c r="E49" s="589" t="str">
        <f>'7- Mapa Final'!K50</f>
        <v>Moderado - 3</v>
      </c>
      <c r="F49" s="584" t="str">
        <f>'7- Mapa Final'!M50</f>
        <v>Moderado - 6</v>
      </c>
      <c r="G49" s="419"/>
      <c r="H49" s="528"/>
      <c r="I49" s="528"/>
      <c r="J49" s="528"/>
      <c r="K49" s="528"/>
      <c r="L49" s="528"/>
      <c r="M49" s="583"/>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585"/>
      <c r="B50" s="586"/>
      <c r="C50" s="586"/>
      <c r="D50" s="588"/>
      <c r="E50" s="590"/>
      <c r="F50" s="584"/>
      <c r="G50" s="419"/>
      <c r="H50" s="528"/>
      <c r="I50" s="528"/>
      <c r="J50" s="528"/>
      <c r="K50" s="528"/>
      <c r="L50" s="528"/>
      <c r="M50" s="583"/>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585"/>
      <c r="B51" s="586"/>
      <c r="C51" s="586"/>
      <c r="D51" s="588"/>
      <c r="E51" s="590"/>
      <c r="F51" s="584"/>
      <c r="G51" s="419"/>
      <c r="H51" s="528"/>
      <c r="I51" s="528"/>
      <c r="J51" s="528"/>
      <c r="K51" s="528"/>
      <c r="L51" s="528"/>
      <c r="M51" s="58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585"/>
      <c r="B52" s="586"/>
      <c r="C52" s="586"/>
      <c r="D52" s="588"/>
      <c r="E52" s="590"/>
      <c r="F52" s="584"/>
      <c r="G52" s="419"/>
      <c r="H52" s="528"/>
      <c r="I52" s="528"/>
      <c r="J52" s="528"/>
      <c r="K52" s="528"/>
      <c r="L52" s="528"/>
      <c r="M52" s="58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585"/>
      <c r="B53" s="586"/>
      <c r="C53" s="586"/>
      <c r="D53" s="588"/>
      <c r="E53" s="590"/>
      <c r="F53" s="584"/>
      <c r="G53" s="419"/>
      <c r="H53" s="528"/>
      <c r="I53" s="528"/>
      <c r="J53" s="528"/>
      <c r="K53" s="528"/>
      <c r="L53" s="528"/>
      <c r="M53" s="58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585"/>
      <c r="B54" s="586"/>
      <c r="C54" s="586"/>
      <c r="D54" s="588"/>
      <c r="E54" s="590"/>
      <c r="F54" s="584"/>
      <c r="G54" s="419"/>
      <c r="H54" s="528"/>
      <c r="I54" s="528"/>
      <c r="J54" s="528"/>
      <c r="K54" s="528"/>
      <c r="L54" s="528"/>
      <c r="M54" s="583"/>
      <c r="N54" s="25"/>
      <c r="O54" s="25"/>
    </row>
    <row r="55" spans="1:169">
      <c r="A55" s="585"/>
      <c r="B55" s="586"/>
      <c r="C55" s="586"/>
      <c r="D55" s="588"/>
      <c r="E55" s="590"/>
      <c r="F55" s="584"/>
      <c r="G55" s="419"/>
      <c r="H55" s="528"/>
      <c r="I55" s="528"/>
      <c r="J55" s="528"/>
      <c r="K55" s="528"/>
      <c r="L55" s="528"/>
      <c r="M55" s="583"/>
      <c r="N55" s="25"/>
      <c r="O55" s="25"/>
    </row>
    <row r="56" spans="1:169">
      <c r="A56" s="585"/>
      <c r="B56" s="586"/>
      <c r="C56" s="586"/>
      <c r="D56" s="588"/>
      <c r="E56" s="590"/>
      <c r="F56" s="584"/>
      <c r="G56" s="419"/>
      <c r="H56" s="528"/>
      <c r="I56" s="528"/>
      <c r="J56" s="528"/>
      <c r="K56" s="528"/>
      <c r="L56" s="528"/>
      <c r="M56" s="583"/>
      <c r="N56" s="25"/>
      <c r="O56" s="25"/>
    </row>
    <row r="57" spans="1:169">
      <c r="A57" s="585"/>
      <c r="B57" s="586"/>
      <c r="C57" s="586"/>
      <c r="D57" s="588"/>
      <c r="E57" s="590"/>
      <c r="F57" s="584"/>
      <c r="G57" s="419"/>
      <c r="H57" s="528"/>
      <c r="I57" s="528"/>
      <c r="J57" s="528"/>
      <c r="K57" s="528"/>
      <c r="L57" s="528"/>
      <c r="M57" s="583"/>
      <c r="N57" s="25"/>
      <c r="O57" s="25"/>
    </row>
    <row r="58" spans="1:169">
      <c r="A58" s="585"/>
      <c r="B58" s="586"/>
      <c r="C58" s="586"/>
      <c r="D58" s="588"/>
      <c r="E58" s="590"/>
      <c r="F58" s="584"/>
      <c r="G58" s="419"/>
      <c r="H58" s="528"/>
      <c r="I58" s="528"/>
      <c r="J58" s="528"/>
      <c r="K58" s="528"/>
      <c r="L58" s="528"/>
      <c r="M58" s="583"/>
      <c r="N58" s="25"/>
      <c r="O58" s="25"/>
    </row>
    <row r="59" spans="1:169" s="17" customFormat="1" ht="12.75" customHeight="1">
      <c r="A59" s="585">
        <f>'7- Mapa Final'!A60</f>
        <v>6</v>
      </c>
      <c r="B59" s="586"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86" t="str">
        <f>'7- Mapa Final'!C60</f>
        <v xml:space="preserve">Cuando se favorece indebidamente a un servidor judicial a través de la validación del  reporte de accidentes de trabajo ante la Administradora de Riesgos Laborales </v>
      </c>
      <c r="D59" s="587" t="str">
        <f>'7- Mapa Final'!J60</f>
        <v>Media - 3</v>
      </c>
      <c r="E59" s="589" t="str">
        <f>'7- Mapa Final'!K60</f>
        <v>Moderado - 3</v>
      </c>
      <c r="F59" s="584" t="str">
        <f>'7- Mapa Final'!M60</f>
        <v>Moderado - 9</v>
      </c>
      <c r="G59" s="419"/>
      <c r="H59" s="528"/>
      <c r="I59" s="528"/>
      <c r="J59" s="528"/>
      <c r="K59" s="528"/>
      <c r="L59" s="528"/>
      <c r="M59" s="583"/>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585"/>
      <c r="B60" s="586"/>
      <c r="C60" s="586"/>
      <c r="D60" s="588"/>
      <c r="E60" s="590"/>
      <c r="F60" s="584"/>
      <c r="G60" s="419"/>
      <c r="H60" s="528"/>
      <c r="I60" s="528"/>
      <c r="J60" s="528"/>
      <c r="K60" s="528"/>
      <c r="L60" s="528"/>
      <c r="M60" s="583"/>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585"/>
      <c r="B61" s="586"/>
      <c r="C61" s="586"/>
      <c r="D61" s="588"/>
      <c r="E61" s="590"/>
      <c r="F61" s="584"/>
      <c r="G61" s="419"/>
      <c r="H61" s="528"/>
      <c r="I61" s="528"/>
      <c r="J61" s="528"/>
      <c r="K61" s="528"/>
      <c r="L61" s="528"/>
      <c r="M61" s="583"/>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585"/>
      <c r="B62" s="586"/>
      <c r="C62" s="586"/>
      <c r="D62" s="588"/>
      <c r="E62" s="590"/>
      <c r="F62" s="584"/>
      <c r="G62" s="419"/>
      <c r="H62" s="528"/>
      <c r="I62" s="528"/>
      <c r="J62" s="528"/>
      <c r="K62" s="528"/>
      <c r="L62" s="528"/>
      <c r="M62" s="583"/>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585"/>
      <c r="B63" s="586"/>
      <c r="C63" s="586"/>
      <c r="D63" s="588"/>
      <c r="E63" s="590"/>
      <c r="F63" s="584"/>
      <c r="G63" s="419"/>
      <c r="H63" s="528"/>
      <c r="I63" s="528"/>
      <c r="J63" s="528"/>
      <c r="K63" s="528"/>
      <c r="L63" s="528"/>
      <c r="M63" s="583"/>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585"/>
      <c r="B64" s="586"/>
      <c r="C64" s="586"/>
      <c r="D64" s="588"/>
      <c r="E64" s="590"/>
      <c r="F64" s="584"/>
      <c r="G64" s="419"/>
      <c r="H64" s="528"/>
      <c r="I64" s="528"/>
      <c r="J64" s="528"/>
      <c r="K64" s="528"/>
      <c r="L64" s="528"/>
      <c r="M64" s="583"/>
      <c r="N64" s="25"/>
      <c r="O64" s="25"/>
    </row>
    <row r="65" spans="1:15">
      <c r="A65" s="585"/>
      <c r="B65" s="586"/>
      <c r="C65" s="586"/>
      <c r="D65" s="588"/>
      <c r="E65" s="590"/>
      <c r="F65" s="584"/>
      <c r="G65" s="419"/>
      <c r="H65" s="528"/>
      <c r="I65" s="528"/>
      <c r="J65" s="528"/>
      <c r="K65" s="528"/>
      <c r="L65" s="528"/>
      <c r="M65" s="583"/>
      <c r="N65" s="25"/>
      <c r="O65" s="25"/>
    </row>
    <row r="66" spans="1:15">
      <c r="A66" s="585"/>
      <c r="B66" s="586"/>
      <c r="C66" s="586"/>
      <c r="D66" s="588"/>
      <c r="E66" s="590"/>
      <c r="F66" s="584"/>
      <c r="G66" s="419"/>
      <c r="H66" s="528"/>
      <c r="I66" s="528"/>
      <c r="J66" s="528"/>
      <c r="K66" s="528"/>
      <c r="L66" s="528"/>
      <c r="M66" s="583"/>
      <c r="N66" s="25"/>
      <c r="O66" s="25"/>
    </row>
    <row r="67" spans="1:15">
      <c r="A67" s="585"/>
      <c r="B67" s="586"/>
      <c r="C67" s="586"/>
      <c r="D67" s="588"/>
      <c r="E67" s="590"/>
      <c r="F67" s="584"/>
      <c r="G67" s="419"/>
      <c r="H67" s="528"/>
      <c r="I67" s="528"/>
      <c r="J67" s="528"/>
      <c r="K67" s="528"/>
      <c r="L67" s="528"/>
      <c r="M67" s="583"/>
      <c r="N67" s="25"/>
      <c r="O67" s="25"/>
    </row>
    <row r="68" spans="1:15">
      <c r="A68" s="585"/>
      <c r="B68" s="586"/>
      <c r="C68" s="586"/>
      <c r="D68" s="588"/>
      <c r="E68" s="590"/>
      <c r="F68" s="584"/>
      <c r="G68" s="419"/>
      <c r="H68" s="528"/>
      <c r="I68" s="528"/>
      <c r="J68" s="528"/>
      <c r="K68" s="528"/>
      <c r="L68" s="528"/>
      <c r="M68" s="583"/>
      <c r="N68" s="25"/>
      <c r="O68" s="25"/>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241" priority="956" operator="containsText" text="3- Moderado">
      <formula>NOT(ISERROR(SEARCH("3- Moderado",A6)))</formula>
    </cfRule>
    <cfRule type="containsText" dxfId="240" priority="957" operator="containsText" text="6- Moderado">
      <formula>NOT(ISERROR(SEARCH("6- Moderado",A6)))</formula>
    </cfRule>
    <cfRule type="containsText" dxfId="239" priority="958" operator="containsText" text="4- Moderado">
      <formula>NOT(ISERROR(SEARCH("4- Moderado",A6)))</formula>
    </cfRule>
    <cfRule type="containsText" dxfId="238" priority="959" operator="containsText" text="3- Bajo">
      <formula>NOT(ISERROR(SEARCH("3- Bajo",A6)))</formula>
    </cfRule>
    <cfRule type="containsText" dxfId="237" priority="960" operator="containsText" text="4- Bajo">
      <formula>NOT(ISERROR(SEARCH("4- Bajo",A6)))</formula>
    </cfRule>
    <cfRule type="containsText" dxfId="236" priority="961" operator="containsText" text="1- Bajo">
      <formula>NOT(ISERROR(SEARCH("1- Bajo",A6)))</formula>
    </cfRule>
  </conditionalFormatting>
  <conditionalFormatting sqref="A9:E9 A19:E19">
    <cfRule type="containsText" dxfId="235" priority="932" operator="containsText" text="3- Moderado">
      <formula>NOT(ISERROR(SEARCH("3- Moderado",A9)))</formula>
    </cfRule>
    <cfRule type="containsText" dxfId="234" priority="933" operator="containsText" text="6- Moderado">
      <formula>NOT(ISERROR(SEARCH("6- Moderado",A9)))</formula>
    </cfRule>
    <cfRule type="containsText" dxfId="233" priority="934" operator="containsText" text="4- Moderado">
      <formula>NOT(ISERROR(SEARCH("4- Moderado",A9)))</formula>
    </cfRule>
    <cfRule type="containsText" dxfId="232" priority="935" operator="containsText" text="3- Bajo">
      <formula>NOT(ISERROR(SEARCH("3- Bajo",A9)))</formula>
    </cfRule>
    <cfRule type="containsText" dxfId="231" priority="936" operator="containsText" text="4- Bajo">
      <formula>NOT(ISERROR(SEARCH("4- Bajo",A9)))</formula>
    </cfRule>
    <cfRule type="containsText" dxfId="230" priority="937" operator="containsText" text="1- Bajo">
      <formula>NOT(ISERROR(SEARCH("1- Bajo",A9)))</formula>
    </cfRule>
  </conditionalFormatting>
  <conditionalFormatting sqref="A29:E29">
    <cfRule type="containsText" dxfId="229" priority="270" operator="containsText" text="3- Moderado">
      <formula>NOT(ISERROR(SEARCH("3- Moderado",A29)))</formula>
    </cfRule>
    <cfRule type="containsText" dxfId="228" priority="271" operator="containsText" text="6- Moderado">
      <formula>NOT(ISERROR(SEARCH("6- Moderado",A29)))</formula>
    </cfRule>
    <cfRule type="containsText" dxfId="227" priority="272" operator="containsText" text="4- Moderado">
      <formula>NOT(ISERROR(SEARCH("4- Moderado",A29)))</formula>
    </cfRule>
    <cfRule type="containsText" dxfId="226" priority="273" operator="containsText" text="3- Bajo">
      <formula>NOT(ISERROR(SEARCH("3- Bajo",A29)))</formula>
    </cfRule>
    <cfRule type="containsText" dxfId="225" priority="274" operator="containsText" text="4- Bajo">
      <formula>NOT(ISERROR(SEARCH("4- Bajo",A29)))</formula>
    </cfRule>
    <cfRule type="containsText" dxfId="224" priority="275" operator="containsText" text="1- Bajo">
      <formula>NOT(ISERROR(SEARCH("1- Bajo",A29)))</formula>
    </cfRule>
  </conditionalFormatting>
  <conditionalFormatting sqref="A39:E39">
    <cfRule type="containsText" dxfId="223" priority="242" operator="containsText" text="3- Moderado">
      <formula>NOT(ISERROR(SEARCH("3- Moderado",A39)))</formula>
    </cfRule>
    <cfRule type="containsText" dxfId="222" priority="243" operator="containsText" text="6- Moderado">
      <formula>NOT(ISERROR(SEARCH("6- Moderado",A39)))</formula>
    </cfRule>
    <cfRule type="containsText" dxfId="221" priority="244" operator="containsText" text="4- Moderado">
      <formula>NOT(ISERROR(SEARCH("4- Moderado",A39)))</formula>
    </cfRule>
    <cfRule type="containsText" dxfId="220" priority="245" operator="containsText" text="3- Bajo">
      <formula>NOT(ISERROR(SEARCH("3- Bajo",A39)))</formula>
    </cfRule>
    <cfRule type="containsText" dxfId="219" priority="246" operator="containsText" text="4- Bajo">
      <formula>NOT(ISERROR(SEARCH("4- Bajo",A39)))</formula>
    </cfRule>
    <cfRule type="containsText" dxfId="218" priority="247" operator="containsText" text="1- Bajo">
      <formula>NOT(ISERROR(SEARCH("1- Bajo",A39)))</formula>
    </cfRule>
  </conditionalFormatting>
  <conditionalFormatting sqref="A49:E49">
    <cfRule type="containsText" dxfId="217" priority="186" operator="containsText" text="3- Moderado">
      <formula>NOT(ISERROR(SEARCH("3- Moderado",A49)))</formula>
    </cfRule>
    <cfRule type="containsText" dxfId="216" priority="187" operator="containsText" text="6- Moderado">
      <formula>NOT(ISERROR(SEARCH("6- Moderado",A49)))</formula>
    </cfRule>
    <cfRule type="containsText" dxfId="215" priority="188" operator="containsText" text="4- Moderado">
      <formula>NOT(ISERROR(SEARCH("4- Moderado",A49)))</formula>
    </cfRule>
    <cfRule type="containsText" dxfId="214" priority="189" operator="containsText" text="3- Bajo">
      <formula>NOT(ISERROR(SEARCH("3- Bajo",A49)))</formula>
    </cfRule>
    <cfRule type="containsText" dxfId="213" priority="190" operator="containsText" text="4- Bajo">
      <formula>NOT(ISERROR(SEARCH("4- Bajo",A49)))</formula>
    </cfRule>
    <cfRule type="containsText" dxfId="212" priority="191" operator="containsText" text="1- Bajo">
      <formula>NOT(ISERROR(SEARCH("1- Bajo",A49)))</formula>
    </cfRule>
  </conditionalFormatting>
  <conditionalFormatting sqref="A59:E59">
    <cfRule type="containsText" dxfId="211" priority="78" operator="containsText" text="3- Moderado">
      <formula>NOT(ISERROR(SEARCH("3- Moderado",A59)))</formula>
    </cfRule>
    <cfRule type="containsText" dxfId="210" priority="79" operator="containsText" text="6- Moderado">
      <formula>NOT(ISERROR(SEARCH("6- Moderado",A59)))</formula>
    </cfRule>
    <cfRule type="containsText" dxfId="209" priority="80" operator="containsText" text="4- Moderado">
      <formula>NOT(ISERROR(SEARCH("4- Moderado",A59)))</formula>
    </cfRule>
    <cfRule type="containsText" dxfId="208" priority="81" operator="containsText" text="3- Bajo">
      <formula>NOT(ISERROR(SEARCH("3- Bajo",A59)))</formula>
    </cfRule>
    <cfRule type="containsText" dxfId="207" priority="82" operator="containsText" text="4- Bajo">
      <formula>NOT(ISERROR(SEARCH("4- Bajo",A59)))</formula>
    </cfRule>
    <cfRule type="containsText" dxfId="206" priority="83" operator="containsText" text="1- Bajo">
      <formula>NOT(ISERROR(SEARCH("1- Bajo",A59)))</formula>
    </cfRule>
  </conditionalFormatting>
  <conditionalFormatting sqref="C7:F7">
    <cfRule type="containsText" dxfId="205" priority="288" operator="containsText" text="3- Moderado">
      <formula>NOT(ISERROR(SEARCH("3- Moderado",C7)))</formula>
    </cfRule>
    <cfRule type="containsText" dxfId="204" priority="289" operator="containsText" text="6- Moderado">
      <formula>NOT(ISERROR(SEARCH("6- Moderado",C7)))</formula>
    </cfRule>
    <cfRule type="containsText" dxfId="203" priority="290" operator="containsText" text="4- Moderado">
      <formula>NOT(ISERROR(SEARCH("4- Moderado",C7)))</formula>
    </cfRule>
    <cfRule type="containsText" dxfId="202" priority="291" operator="containsText" text="3- Bajo">
      <formula>NOT(ISERROR(SEARCH("3- Bajo",C7)))</formula>
    </cfRule>
    <cfRule type="containsText" dxfId="201" priority="292" operator="containsText" text="4- Bajo">
      <formula>NOT(ISERROR(SEARCH("4- Bajo",C7)))</formula>
    </cfRule>
    <cfRule type="containsText" dxfId="200" priority="293" operator="containsText" text="1- Bajo">
      <formula>NOT(ISERROR(SEARCH("1- Bajo",C7)))</formula>
    </cfRule>
  </conditionalFormatting>
  <conditionalFormatting sqref="D9:D68">
    <cfRule type="containsText" dxfId="199" priority="68" operator="containsText" text="Muy Alta">
      <formula>NOT(ISERROR(SEARCH("Muy Alta",D9)))</formula>
    </cfRule>
    <cfRule type="containsText" dxfId="198" priority="69" operator="containsText" text="Alta">
      <formula>NOT(ISERROR(SEARCH("Alta",D9)))</formula>
    </cfRule>
    <cfRule type="containsText" dxfId="197" priority="70" operator="containsText" text="Baja">
      <formula>NOT(ISERROR(SEARCH("Baja",D9)))</formula>
    </cfRule>
    <cfRule type="containsText" dxfId="196" priority="71" operator="containsText" text="Muy Baja">
      <formula>NOT(ISERROR(SEARCH("Muy Baja",D9)))</formula>
    </cfRule>
    <cfRule type="containsText" dxfId="195" priority="73" operator="containsText" text="Media">
      <formula>NOT(ISERROR(SEARCH("Media",D9)))</formula>
    </cfRule>
  </conditionalFormatting>
  <conditionalFormatting sqref="E9:E68">
    <cfRule type="containsText" dxfId="194" priority="64" operator="containsText" text="Catastrófico">
      <formula>NOT(ISERROR(SEARCH("Catastrófico",E9)))</formula>
    </cfRule>
    <cfRule type="containsText" dxfId="193" priority="65" operator="containsText" text="Mayor">
      <formula>NOT(ISERROR(SEARCH("Mayor",E9)))</formula>
    </cfRule>
    <cfRule type="containsText" dxfId="192" priority="66" operator="containsText" text="Menor">
      <formula>NOT(ISERROR(SEARCH("Menor",E9)))</formula>
    </cfRule>
    <cfRule type="containsText" dxfId="191" priority="67" operator="containsText" text="Leve">
      <formula>NOT(ISERROR(SEARCH("Leve",E9)))</formula>
    </cfRule>
  </conditionalFormatting>
  <conditionalFormatting sqref="E9:F68">
    <cfRule type="containsText" dxfId="190" priority="72"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68">
    <cfRule type="containsText" dxfId="189" priority="74" operator="containsText" text="Bajo">
      <formula>NOT(ISERROR(SEARCH("Bajo",F9)))</formula>
    </cfRule>
    <cfRule type="containsText" dxfId="188" priority="75" operator="containsText" text="Moderado">
      <formula>NOT(ISERROR(SEARCH("Moderado",F9)))</formula>
    </cfRule>
    <cfRule type="containsText" dxfId="187" priority="76" operator="containsText" text="Alto">
      <formula>NOT(ISERROR(SEARCH("Alto",F9)))</formula>
    </cfRule>
    <cfRule type="containsText" dxfId="186" priority="77"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A00-000000000000}"/>
    <dataValidation allowBlank="1" showInputMessage="1" showErrorMessage="1" prompt="Seleccionar si el responsable es el responsable de las acciones es el nivel central" sqref="I6:I7" xr:uid="{00000000-0002-0000-0A00-000001000000}"/>
    <dataValidation allowBlank="1" showInputMessage="1" showErrorMessage="1" prompt="Describir las actividades que se van a desarrollar para el proyecto" sqref="H6" xr:uid="{00000000-0002-0000-0A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A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opLeftCell="E25" zoomScale="90" zoomScaleNormal="90" workbookViewId="0">
      <selection activeCell="M39" sqref="M39:M48"/>
    </sheetView>
  </sheetViews>
  <sheetFormatPr defaultColWidth="11.42578125" defaultRowHeight="15"/>
  <cols>
    <col min="1" max="1" width="18.42578125" style="4" customWidth="1"/>
    <col min="2" max="2" width="35.85546875" style="4" customWidth="1"/>
    <col min="3" max="3" width="40.28515625" customWidth="1"/>
    <col min="4" max="4" width="16.85546875" style="72" customWidth="1"/>
    <col min="5" max="5" width="18.5703125" style="18" customWidth="1"/>
    <col min="6" max="6" width="18.28515625" style="18" bestFit="1" customWidth="1"/>
    <col min="7" max="7" width="18.28515625" bestFit="1" customWidth="1"/>
    <col min="8" max="8" width="44.5703125" customWidth="1"/>
    <col min="9" max="9" width="16.5703125" customWidth="1"/>
    <col min="10" max="10" width="14.28515625" customWidth="1"/>
    <col min="11" max="11" width="17.7109375" customWidth="1"/>
    <col min="12" max="12" width="17.5703125" customWidth="1"/>
    <col min="13" max="13" width="84" customWidth="1"/>
    <col min="14" max="169" width="11.42578125" style="1"/>
  </cols>
  <sheetData>
    <row r="1" spans="1:271" s="10" customFormat="1" ht="31.5" customHeight="1">
      <c r="A1" s="216"/>
      <c r="B1" s="216"/>
      <c r="C1" s="218"/>
      <c r="D1" s="218"/>
      <c r="E1" s="218"/>
      <c r="F1" s="218"/>
      <c r="G1" s="218"/>
      <c r="H1" s="218"/>
      <c r="I1" s="218"/>
      <c r="J1" s="218"/>
      <c r="K1" s="218"/>
      <c r="L1" s="600"/>
      <c r="M1" s="601"/>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57" customHeight="1">
      <c r="A2" s="217"/>
      <c r="B2" s="217"/>
      <c r="C2" s="219"/>
      <c r="D2" s="219"/>
      <c r="E2" s="219"/>
      <c r="F2" s="219"/>
      <c r="G2" s="219"/>
      <c r="H2" s="219"/>
      <c r="I2" s="219"/>
      <c r="J2" s="219"/>
      <c r="K2" s="219"/>
      <c r="L2" s="623"/>
      <c r="M2" s="624"/>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 customHeight="1">
      <c r="A3" s="509" t="s">
        <v>276</v>
      </c>
      <c r="B3" s="509"/>
      <c r="C3" s="550" t="s">
        <v>5</v>
      </c>
      <c r="D3" s="550"/>
      <c r="E3" s="550"/>
      <c r="F3" s="550"/>
      <c r="G3" s="550"/>
      <c r="H3" s="550"/>
      <c r="I3" s="550"/>
      <c r="J3" s="550"/>
      <c r="K3" s="550"/>
      <c r="L3" s="550"/>
      <c r="M3" s="550"/>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 customHeight="1">
      <c r="A4" s="509" t="s">
        <v>277</v>
      </c>
      <c r="B4" s="509"/>
      <c r="C4" s="549" t="s">
        <v>523</v>
      </c>
      <c r="D4" s="549"/>
      <c r="E4" s="549"/>
      <c r="F4" s="549"/>
      <c r="G4" s="549"/>
      <c r="H4" s="549"/>
      <c r="I4" s="549"/>
      <c r="J4" s="549"/>
      <c r="K4" s="549"/>
      <c r="L4" s="549"/>
      <c r="M4" s="54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 customHeight="1" thickBot="1">
      <c r="A5" s="509" t="s">
        <v>279</v>
      </c>
      <c r="B5" s="509"/>
      <c r="C5" s="619" t="s">
        <v>280</v>
      </c>
      <c r="D5" s="620"/>
      <c r="E5" s="620"/>
      <c r="F5" s="620"/>
      <c r="G5" s="620"/>
      <c r="H5" s="620"/>
      <c r="I5" s="620"/>
      <c r="J5" s="620"/>
      <c r="K5" s="620"/>
      <c r="L5" s="620"/>
      <c r="M5" s="621"/>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614" t="s">
        <v>524</v>
      </c>
      <c r="B6" s="615"/>
      <c r="C6" s="616"/>
      <c r="D6" s="617" t="s">
        <v>525</v>
      </c>
      <c r="E6" s="617"/>
      <c r="F6" s="617"/>
      <c r="G6" s="618" t="s">
        <v>526</v>
      </c>
      <c r="H6" s="609" t="s">
        <v>527</v>
      </c>
      <c r="I6" s="611" t="s">
        <v>528</v>
      </c>
      <c r="J6" s="612"/>
      <c r="K6" s="611" t="s">
        <v>529</v>
      </c>
      <c r="L6" s="612"/>
      <c r="M6" s="613" t="s">
        <v>546</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618"/>
      <c r="H7" s="610"/>
      <c r="I7" s="20" t="s">
        <v>533</v>
      </c>
      <c r="J7" s="20" t="s">
        <v>534</v>
      </c>
      <c r="K7" s="20" t="s">
        <v>535</v>
      </c>
      <c r="L7" s="20" t="s">
        <v>536</v>
      </c>
      <c r="M7" s="61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602"/>
      <c r="B8" s="603"/>
      <c r="C8" s="603"/>
      <c r="D8" s="603"/>
      <c r="E8" s="603"/>
      <c r="F8" s="603"/>
      <c r="G8" s="603"/>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4">
        <f>'7- Mapa Final'!A10</f>
        <v>1</v>
      </c>
      <c r="B9" s="596" t="str">
        <f>'7- Mapa Final'!B10</f>
        <v xml:space="preserve">Incumplimiento de los requisitos legales del SG-SST </v>
      </c>
      <c r="C9" s="596" t="str">
        <f>'7- Mapa Final'!C10</f>
        <v>No implementar dentro de los tiempos legales el SSST o implementarlo en forma parcial</v>
      </c>
      <c r="D9" s="597" t="str">
        <f>'7- Mapa Final'!J10</f>
        <v>Muy Baja - 1</v>
      </c>
      <c r="E9" s="598" t="str">
        <f>'7- Mapa Final'!K10</f>
        <v>Moderado - 3</v>
      </c>
      <c r="F9" s="607" t="str">
        <f>'7- Mapa Final'!M10</f>
        <v>Moderado - 3</v>
      </c>
      <c r="G9" s="424" t="s">
        <v>416</v>
      </c>
      <c r="H9" s="517" t="s">
        <v>417</v>
      </c>
      <c r="I9" s="608"/>
      <c r="J9" s="608" t="s">
        <v>537</v>
      </c>
      <c r="K9" s="605">
        <v>45748</v>
      </c>
      <c r="L9" s="605">
        <v>45838</v>
      </c>
      <c r="M9" s="6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585"/>
      <c r="B10" s="586"/>
      <c r="C10" s="586"/>
      <c r="D10" s="588"/>
      <c r="E10" s="590"/>
      <c r="F10" s="584"/>
      <c r="G10" s="419"/>
      <c r="H10" s="518"/>
      <c r="I10" s="528"/>
      <c r="J10" s="528"/>
      <c r="K10" s="528"/>
      <c r="L10" s="528"/>
      <c r="M10" s="626"/>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585"/>
      <c r="B11" s="586"/>
      <c r="C11" s="586"/>
      <c r="D11" s="588"/>
      <c r="E11" s="590"/>
      <c r="F11" s="584"/>
      <c r="G11" s="419"/>
      <c r="H11" s="518"/>
      <c r="I11" s="528"/>
      <c r="J11" s="528"/>
      <c r="K11" s="528"/>
      <c r="L11" s="528"/>
      <c r="M11" s="626"/>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585"/>
      <c r="B12" s="586"/>
      <c r="C12" s="586"/>
      <c r="D12" s="588"/>
      <c r="E12" s="590"/>
      <c r="F12" s="584"/>
      <c r="G12" s="419"/>
      <c r="H12" s="518"/>
      <c r="I12" s="528"/>
      <c r="J12" s="528"/>
      <c r="K12" s="528"/>
      <c r="L12" s="528"/>
      <c r="M12" s="626"/>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585"/>
      <c r="B13" s="586"/>
      <c r="C13" s="586"/>
      <c r="D13" s="588"/>
      <c r="E13" s="590"/>
      <c r="F13" s="584"/>
      <c r="G13" s="419"/>
      <c r="H13" s="518"/>
      <c r="I13" s="528"/>
      <c r="J13" s="528"/>
      <c r="K13" s="528"/>
      <c r="L13" s="528"/>
      <c r="M13" s="626"/>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585"/>
      <c r="B14" s="586"/>
      <c r="C14" s="586"/>
      <c r="D14" s="588"/>
      <c r="E14" s="590"/>
      <c r="F14" s="584"/>
      <c r="G14" s="419"/>
      <c r="H14" s="518"/>
      <c r="I14" s="528"/>
      <c r="J14" s="528"/>
      <c r="K14" s="528"/>
      <c r="L14" s="528"/>
      <c r="M14" s="626"/>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585"/>
      <c r="B15" s="586"/>
      <c r="C15" s="586"/>
      <c r="D15" s="588"/>
      <c r="E15" s="590"/>
      <c r="F15" s="584"/>
      <c r="G15" s="419"/>
      <c r="H15" s="518"/>
      <c r="I15" s="528"/>
      <c r="J15" s="528"/>
      <c r="K15" s="528"/>
      <c r="L15" s="528"/>
      <c r="M15" s="626"/>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585"/>
      <c r="B16" s="586"/>
      <c r="C16" s="586"/>
      <c r="D16" s="588"/>
      <c r="E16" s="590"/>
      <c r="F16" s="584"/>
      <c r="G16" s="419"/>
      <c r="H16" s="518"/>
      <c r="I16" s="528"/>
      <c r="J16" s="528"/>
      <c r="K16" s="528"/>
      <c r="L16" s="528"/>
      <c r="M16" s="626"/>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585"/>
      <c r="B17" s="586"/>
      <c r="C17" s="586"/>
      <c r="D17" s="588"/>
      <c r="E17" s="590"/>
      <c r="F17" s="584"/>
      <c r="G17" s="419"/>
      <c r="H17" s="518"/>
      <c r="I17" s="528"/>
      <c r="J17" s="528"/>
      <c r="K17" s="528"/>
      <c r="L17" s="528"/>
      <c r="M17" s="626"/>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c r="A18" s="585"/>
      <c r="B18" s="586"/>
      <c r="C18" s="586"/>
      <c r="D18" s="588"/>
      <c r="E18" s="590"/>
      <c r="F18" s="584"/>
      <c r="G18" s="419"/>
      <c r="H18" s="518"/>
      <c r="I18" s="528"/>
      <c r="J18" s="528"/>
      <c r="K18" s="528"/>
      <c r="L18" s="528"/>
      <c r="M18" s="626"/>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4">
        <f>'7- Mapa Final'!A20</f>
        <v>2</v>
      </c>
      <c r="B19" s="596" t="str">
        <f>'7- Mapa Final'!B20</f>
        <v>Incumplimiento Plan Trabajo de SG-SST</v>
      </c>
      <c r="C19" s="596" t="str">
        <f>'7- Mapa Final'!C20</f>
        <v>Posibilidad de incumplimiento de las metas establecidas por omisión en la ejecución de actividades del plan anual de SST.</v>
      </c>
      <c r="D19" s="597" t="str">
        <f>'7- Mapa Final'!J20</f>
        <v>Muy Baja - 1</v>
      </c>
      <c r="E19" s="598" t="str">
        <f>'7- Mapa Final'!K20</f>
        <v>Mayor - 4</v>
      </c>
      <c r="F19" s="607" t="str">
        <f>'7- Mapa Final'!M20</f>
        <v>Alto  - 4</v>
      </c>
      <c r="G19" s="424" t="s">
        <v>420</v>
      </c>
      <c r="H19" s="517" t="s">
        <v>421</v>
      </c>
      <c r="I19" s="608"/>
      <c r="J19" s="608" t="s">
        <v>537</v>
      </c>
      <c r="K19" s="605">
        <v>45748</v>
      </c>
      <c r="L19" s="605">
        <v>45838</v>
      </c>
      <c r="M19" s="606"/>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585"/>
      <c r="B20" s="586"/>
      <c r="C20" s="586"/>
      <c r="D20" s="588"/>
      <c r="E20" s="590"/>
      <c r="F20" s="584"/>
      <c r="G20" s="419"/>
      <c r="H20" s="528"/>
      <c r="I20" s="528"/>
      <c r="J20" s="528"/>
      <c r="K20" s="528"/>
      <c r="L20" s="528"/>
      <c r="M20" s="592"/>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585"/>
      <c r="B21" s="586"/>
      <c r="C21" s="586"/>
      <c r="D21" s="588"/>
      <c r="E21" s="590"/>
      <c r="F21" s="584"/>
      <c r="G21" s="419"/>
      <c r="H21" s="528"/>
      <c r="I21" s="528"/>
      <c r="J21" s="528"/>
      <c r="K21" s="528"/>
      <c r="L21" s="528"/>
      <c r="M21" s="592"/>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585"/>
      <c r="B22" s="586"/>
      <c r="C22" s="586"/>
      <c r="D22" s="588"/>
      <c r="E22" s="590"/>
      <c r="F22" s="584"/>
      <c r="G22" s="419"/>
      <c r="H22" s="528"/>
      <c r="I22" s="528"/>
      <c r="J22" s="528"/>
      <c r="K22" s="528"/>
      <c r="L22" s="528"/>
      <c r="M22" s="592"/>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585"/>
      <c r="B23" s="586"/>
      <c r="C23" s="586"/>
      <c r="D23" s="588"/>
      <c r="E23" s="590"/>
      <c r="F23" s="584"/>
      <c r="G23" s="419"/>
      <c r="H23" s="528"/>
      <c r="I23" s="528"/>
      <c r="J23" s="528"/>
      <c r="K23" s="528"/>
      <c r="L23" s="528"/>
      <c r="M23" s="592"/>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585"/>
      <c r="B24" s="586"/>
      <c r="C24" s="586"/>
      <c r="D24" s="588"/>
      <c r="E24" s="590"/>
      <c r="F24" s="584"/>
      <c r="G24" s="419"/>
      <c r="H24" s="528"/>
      <c r="I24" s="528"/>
      <c r="J24" s="528"/>
      <c r="K24" s="528"/>
      <c r="L24" s="528"/>
      <c r="M24" s="592"/>
      <c r="N24" s="25"/>
      <c r="O24" s="25"/>
    </row>
    <row r="25" spans="1:169">
      <c r="A25" s="585"/>
      <c r="B25" s="586"/>
      <c r="C25" s="586"/>
      <c r="D25" s="588"/>
      <c r="E25" s="590"/>
      <c r="F25" s="584"/>
      <c r="G25" s="419"/>
      <c r="H25" s="528"/>
      <c r="I25" s="528"/>
      <c r="J25" s="528"/>
      <c r="K25" s="528"/>
      <c r="L25" s="528"/>
      <c r="M25" s="592"/>
      <c r="N25" s="25"/>
      <c r="O25" s="25"/>
    </row>
    <row r="26" spans="1:169">
      <c r="A26" s="585"/>
      <c r="B26" s="586"/>
      <c r="C26" s="586"/>
      <c r="D26" s="588"/>
      <c r="E26" s="590"/>
      <c r="F26" s="584"/>
      <c r="G26" s="419"/>
      <c r="H26" s="528"/>
      <c r="I26" s="528"/>
      <c r="J26" s="528"/>
      <c r="K26" s="528"/>
      <c r="L26" s="528"/>
      <c r="M26" s="592"/>
      <c r="N26" s="25"/>
      <c r="O26" s="25"/>
    </row>
    <row r="27" spans="1:169">
      <c r="A27" s="585"/>
      <c r="B27" s="586"/>
      <c r="C27" s="586"/>
      <c r="D27" s="588"/>
      <c r="E27" s="590"/>
      <c r="F27" s="584"/>
      <c r="G27" s="419"/>
      <c r="H27" s="528"/>
      <c r="I27" s="528"/>
      <c r="J27" s="528"/>
      <c r="K27" s="528"/>
      <c r="L27" s="528"/>
      <c r="M27" s="592"/>
      <c r="N27" s="25"/>
      <c r="O27" s="25"/>
    </row>
    <row r="28" spans="1:169" ht="165" customHeight="1">
      <c r="A28" s="585"/>
      <c r="B28" s="586"/>
      <c r="C28" s="586"/>
      <c r="D28" s="588"/>
      <c r="E28" s="590"/>
      <c r="F28" s="584"/>
      <c r="G28" s="419"/>
      <c r="H28" s="528"/>
      <c r="I28" s="528"/>
      <c r="J28" s="528"/>
      <c r="K28" s="528"/>
      <c r="L28" s="528"/>
      <c r="M28" s="592"/>
      <c r="N28" s="25"/>
      <c r="O28" s="25"/>
    </row>
    <row r="29" spans="1:169" s="17" customFormat="1" ht="12.75" customHeight="1">
      <c r="A29" s="604">
        <f>'7- Mapa Final'!A30</f>
        <v>3</v>
      </c>
      <c r="B29" s="596" t="str">
        <f>'7- Mapa Final'!B30</f>
        <v xml:space="preserve">Aumento de Accidentes de trabajo y enfermedades laborales o salud pública </v>
      </c>
      <c r="C29" s="596"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97" t="str">
        <f>'7- Mapa Final'!J30</f>
        <v>Baja - 2</v>
      </c>
      <c r="E29" s="598" t="str">
        <f>'7- Mapa Final'!K30</f>
        <v>Moderado - 3</v>
      </c>
      <c r="F29" s="607" t="str">
        <f>'7- Mapa Final'!M30</f>
        <v>Moderado - 6</v>
      </c>
      <c r="G29" s="424" t="s">
        <v>420</v>
      </c>
      <c r="H29" s="517" t="s">
        <v>422</v>
      </c>
      <c r="I29" s="608"/>
      <c r="J29" s="608" t="s">
        <v>537</v>
      </c>
      <c r="K29" s="605">
        <v>45748</v>
      </c>
      <c r="L29" s="605">
        <v>45838</v>
      </c>
      <c r="M29" s="606"/>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585"/>
      <c r="B30" s="586"/>
      <c r="C30" s="586"/>
      <c r="D30" s="588"/>
      <c r="E30" s="590"/>
      <c r="F30" s="584"/>
      <c r="G30" s="419"/>
      <c r="H30" s="518"/>
      <c r="I30" s="528"/>
      <c r="J30" s="528"/>
      <c r="K30" s="528"/>
      <c r="L30" s="528"/>
      <c r="M30" s="592"/>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585"/>
      <c r="B31" s="586"/>
      <c r="C31" s="586"/>
      <c r="D31" s="588"/>
      <c r="E31" s="590"/>
      <c r="F31" s="584"/>
      <c r="G31" s="419"/>
      <c r="H31" s="518"/>
      <c r="I31" s="528"/>
      <c r="J31" s="528"/>
      <c r="K31" s="528"/>
      <c r="L31" s="528"/>
      <c r="M31" s="592"/>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585"/>
      <c r="B32" s="586"/>
      <c r="C32" s="586"/>
      <c r="D32" s="588"/>
      <c r="E32" s="590"/>
      <c r="F32" s="584"/>
      <c r="G32" s="419"/>
      <c r="H32" s="518"/>
      <c r="I32" s="528"/>
      <c r="J32" s="528"/>
      <c r="K32" s="528"/>
      <c r="L32" s="528"/>
      <c r="M32" s="592"/>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585"/>
      <c r="B33" s="586"/>
      <c r="C33" s="586"/>
      <c r="D33" s="588"/>
      <c r="E33" s="590"/>
      <c r="F33" s="584"/>
      <c r="G33" s="419"/>
      <c r="H33" s="518"/>
      <c r="I33" s="528"/>
      <c r="J33" s="528"/>
      <c r="K33" s="528"/>
      <c r="L33" s="528"/>
      <c r="M33" s="592"/>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585"/>
      <c r="B34" s="586"/>
      <c r="C34" s="586"/>
      <c r="D34" s="588"/>
      <c r="E34" s="590"/>
      <c r="F34" s="584"/>
      <c r="G34" s="419"/>
      <c r="H34" s="518"/>
      <c r="I34" s="528"/>
      <c r="J34" s="528"/>
      <c r="K34" s="528"/>
      <c r="L34" s="528"/>
      <c r="M34" s="592"/>
      <c r="N34" s="25"/>
      <c r="O34" s="25"/>
    </row>
    <row r="35" spans="1:169">
      <c r="A35" s="585"/>
      <c r="B35" s="586"/>
      <c r="C35" s="586"/>
      <c r="D35" s="588"/>
      <c r="E35" s="590"/>
      <c r="F35" s="584"/>
      <c r="G35" s="419"/>
      <c r="H35" s="518"/>
      <c r="I35" s="528"/>
      <c r="J35" s="528"/>
      <c r="K35" s="528"/>
      <c r="L35" s="528"/>
      <c r="M35" s="592"/>
      <c r="N35" s="25"/>
      <c r="O35" s="25"/>
    </row>
    <row r="36" spans="1:169">
      <c r="A36" s="585"/>
      <c r="B36" s="586"/>
      <c r="C36" s="586"/>
      <c r="D36" s="588"/>
      <c r="E36" s="590"/>
      <c r="F36" s="584"/>
      <c r="G36" s="419"/>
      <c r="H36" s="518"/>
      <c r="I36" s="528"/>
      <c r="J36" s="528"/>
      <c r="K36" s="528"/>
      <c r="L36" s="528"/>
      <c r="M36" s="592"/>
      <c r="N36" s="25"/>
      <c r="O36" s="25"/>
    </row>
    <row r="37" spans="1:169">
      <c r="A37" s="585"/>
      <c r="B37" s="586"/>
      <c r="C37" s="586"/>
      <c r="D37" s="588"/>
      <c r="E37" s="590"/>
      <c r="F37" s="584"/>
      <c r="G37" s="419"/>
      <c r="H37" s="518"/>
      <c r="I37" s="528"/>
      <c r="J37" s="528"/>
      <c r="K37" s="528"/>
      <c r="L37" s="528"/>
      <c r="M37" s="592"/>
      <c r="N37" s="25"/>
      <c r="O37" s="25"/>
    </row>
    <row r="38" spans="1:169" ht="57" customHeight="1">
      <c r="A38" s="585"/>
      <c r="B38" s="586"/>
      <c r="C38" s="586"/>
      <c r="D38" s="588"/>
      <c r="E38" s="590"/>
      <c r="F38" s="584"/>
      <c r="G38" s="419"/>
      <c r="H38" s="518"/>
      <c r="I38" s="528"/>
      <c r="J38" s="528"/>
      <c r="K38" s="528"/>
      <c r="L38" s="528"/>
      <c r="M38" s="592"/>
      <c r="N38" s="25"/>
      <c r="O38" s="25"/>
    </row>
    <row r="39" spans="1:169" s="17" customFormat="1" ht="12.75" customHeight="1">
      <c r="A39" s="604">
        <f>'7- Mapa Final'!A40</f>
        <v>4</v>
      </c>
      <c r="B39" s="596" t="str">
        <f>'7- Mapa Final'!B40</f>
        <v>Recibir dádivas o beneficios a nombre propio o de terceros para  desviar recursos, no presentar o presentar reportes con información no veraz</v>
      </c>
      <c r="C39" s="596" t="str">
        <f>'7- Mapa Final'!C40</f>
        <v xml:space="preserve">Se favorece indebidamente a un servidor judicial a través de la validación del  reporte de accidentes de trabajo ante la Administradora de Riesgos Laborales </v>
      </c>
      <c r="D39" s="597" t="str">
        <f>'7- Mapa Final'!J40</f>
        <v>Muy Baja - 1</v>
      </c>
      <c r="E39" s="598" t="str">
        <f>'7- Mapa Final'!K40</f>
        <v>Moderado - 3</v>
      </c>
      <c r="F39" s="607" t="str">
        <f>'7- Mapa Final'!M40</f>
        <v>Moderado - 3</v>
      </c>
      <c r="G39" s="424"/>
      <c r="H39" s="519" t="s">
        <v>423</v>
      </c>
      <c r="I39" s="608"/>
      <c r="J39" s="608" t="s">
        <v>537</v>
      </c>
      <c r="K39" s="605">
        <v>45748</v>
      </c>
      <c r="L39" s="605">
        <v>45838</v>
      </c>
      <c r="M39" s="593"/>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585"/>
      <c r="B40" s="586"/>
      <c r="C40" s="586"/>
      <c r="D40" s="588"/>
      <c r="E40" s="590"/>
      <c r="F40" s="584"/>
      <c r="G40" s="419"/>
      <c r="H40" s="520"/>
      <c r="I40" s="528"/>
      <c r="J40" s="528"/>
      <c r="K40" s="528"/>
      <c r="L40" s="528"/>
      <c r="M40" s="594"/>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585"/>
      <c r="B41" s="586"/>
      <c r="C41" s="586"/>
      <c r="D41" s="588"/>
      <c r="E41" s="590"/>
      <c r="F41" s="584"/>
      <c r="G41" s="419"/>
      <c r="H41" s="520"/>
      <c r="I41" s="528"/>
      <c r="J41" s="528"/>
      <c r="K41" s="528"/>
      <c r="L41" s="528"/>
      <c r="M41" s="594"/>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585"/>
      <c r="B42" s="586"/>
      <c r="C42" s="586"/>
      <c r="D42" s="588"/>
      <c r="E42" s="590"/>
      <c r="F42" s="584"/>
      <c r="G42" s="419"/>
      <c r="H42" s="520"/>
      <c r="I42" s="528"/>
      <c r="J42" s="528"/>
      <c r="K42" s="528"/>
      <c r="L42" s="528"/>
      <c r="M42" s="594"/>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585"/>
      <c r="B43" s="586"/>
      <c r="C43" s="586"/>
      <c r="D43" s="588"/>
      <c r="E43" s="590"/>
      <c r="F43" s="584"/>
      <c r="G43" s="419"/>
      <c r="H43" s="520"/>
      <c r="I43" s="528"/>
      <c r="J43" s="528"/>
      <c r="K43" s="528"/>
      <c r="L43" s="528"/>
      <c r="M43" s="594"/>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585"/>
      <c r="B44" s="586"/>
      <c r="C44" s="586"/>
      <c r="D44" s="588"/>
      <c r="E44" s="590"/>
      <c r="F44" s="584"/>
      <c r="G44" s="419"/>
      <c r="H44" s="520"/>
      <c r="I44" s="528"/>
      <c r="J44" s="528"/>
      <c r="K44" s="528"/>
      <c r="L44" s="528"/>
      <c r="M44" s="594"/>
      <c r="N44" s="25"/>
      <c r="O44" s="25"/>
    </row>
    <row r="45" spans="1:169">
      <c r="A45" s="585"/>
      <c r="B45" s="586"/>
      <c r="C45" s="586"/>
      <c r="D45" s="588"/>
      <c r="E45" s="590"/>
      <c r="F45" s="584"/>
      <c r="G45" s="419"/>
      <c r="H45" s="520"/>
      <c r="I45" s="528"/>
      <c r="J45" s="528"/>
      <c r="K45" s="528"/>
      <c r="L45" s="528"/>
      <c r="M45" s="594"/>
      <c r="N45" s="25"/>
      <c r="O45" s="25"/>
    </row>
    <row r="46" spans="1:169">
      <c r="A46" s="585"/>
      <c r="B46" s="586"/>
      <c r="C46" s="586"/>
      <c r="D46" s="588"/>
      <c r="E46" s="590"/>
      <c r="F46" s="584"/>
      <c r="G46" s="419"/>
      <c r="H46" s="520"/>
      <c r="I46" s="528"/>
      <c r="J46" s="528"/>
      <c r="K46" s="528"/>
      <c r="L46" s="528"/>
      <c r="M46" s="594"/>
      <c r="N46" s="25"/>
      <c r="O46" s="25"/>
    </row>
    <row r="47" spans="1:169">
      <c r="A47" s="585"/>
      <c r="B47" s="586"/>
      <c r="C47" s="586"/>
      <c r="D47" s="588"/>
      <c r="E47" s="590"/>
      <c r="F47" s="584"/>
      <c r="G47" s="419"/>
      <c r="H47" s="520"/>
      <c r="I47" s="528"/>
      <c r="J47" s="528"/>
      <c r="K47" s="528"/>
      <c r="L47" s="528"/>
      <c r="M47" s="594"/>
      <c r="N47" s="25"/>
      <c r="O47" s="25"/>
    </row>
    <row r="48" spans="1:169" ht="15.75" customHeight="1">
      <c r="A48" s="585"/>
      <c r="B48" s="586"/>
      <c r="C48" s="586"/>
      <c r="D48" s="588"/>
      <c r="E48" s="590"/>
      <c r="F48" s="584"/>
      <c r="G48" s="419"/>
      <c r="H48" s="521"/>
      <c r="I48" s="528"/>
      <c r="J48" s="528"/>
      <c r="K48" s="528"/>
      <c r="L48" s="528"/>
      <c r="M48" s="595"/>
      <c r="N48" s="25"/>
      <c r="O48" s="25"/>
    </row>
    <row r="49" spans="1:169" s="17" customFormat="1" ht="12.75" customHeight="1">
      <c r="A49" s="604">
        <f>'7- Mapa Final'!A50</f>
        <v>5</v>
      </c>
      <c r="B49" s="596"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96" t="str">
        <f>'7- Mapa Final'!C50</f>
        <v>Cuando  se direccionan los requisitos habilitanes y/o técnicos para favorecer  indebidamente  a ciertos proponentes</v>
      </c>
      <c r="D49" s="597" t="str">
        <f>'7- Mapa Final'!J50</f>
        <v>Baja - 2</v>
      </c>
      <c r="E49" s="598" t="str">
        <f>'7- Mapa Final'!K50</f>
        <v>Moderado - 3</v>
      </c>
      <c r="F49" s="607" t="str">
        <f>'7- Mapa Final'!M50</f>
        <v>Moderado - 6</v>
      </c>
      <c r="G49" s="424"/>
      <c r="H49" s="608"/>
      <c r="I49" s="608"/>
      <c r="J49" s="608"/>
      <c r="K49" s="608"/>
      <c r="L49" s="608"/>
      <c r="M49" s="622"/>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585"/>
      <c r="B50" s="586"/>
      <c r="C50" s="586"/>
      <c r="D50" s="588"/>
      <c r="E50" s="590"/>
      <c r="F50" s="584"/>
      <c r="G50" s="419"/>
      <c r="H50" s="528"/>
      <c r="I50" s="528"/>
      <c r="J50" s="528"/>
      <c r="K50" s="528"/>
      <c r="L50" s="528"/>
      <c r="M50" s="583"/>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585"/>
      <c r="B51" s="586"/>
      <c r="C51" s="586"/>
      <c r="D51" s="588"/>
      <c r="E51" s="590"/>
      <c r="F51" s="584"/>
      <c r="G51" s="419"/>
      <c r="H51" s="528"/>
      <c r="I51" s="528"/>
      <c r="J51" s="528"/>
      <c r="K51" s="528"/>
      <c r="L51" s="528"/>
      <c r="M51" s="58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585"/>
      <c r="B52" s="586"/>
      <c r="C52" s="586"/>
      <c r="D52" s="588"/>
      <c r="E52" s="590"/>
      <c r="F52" s="584"/>
      <c r="G52" s="419"/>
      <c r="H52" s="528"/>
      <c r="I52" s="528"/>
      <c r="J52" s="528"/>
      <c r="K52" s="528"/>
      <c r="L52" s="528"/>
      <c r="M52" s="58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585"/>
      <c r="B53" s="586"/>
      <c r="C53" s="586"/>
      <c r="D53" s="588"/>
      <c r="E53" s="590"/>
      <c r="F53" s="584"/>
      <c r="G53" s="419"/>
      <c r="H53" s="528"/>
      <c r="I53" s="528"/>
      <c r="J53" s="528"/>
      <c r="K53" s="528"/>
      <c r="L53" s="528"/>
      <c r="M53" s="58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585"/>
      <c r="B54" s="586"/>
      <c r="C54" s="586"/>
      <c r="D54" s="588"/>
      <c r="E54" s="590"/>
      <c r="F54" s="584"/>
      <c r="G54" s="419"/>
      <c r="H54" s="528"/>
      <c r="I54" s="528"/>
      <c r="J54" s="528"/>
      <c r="K54" s="528"/>
      <c r="L54" s="528"/>
      <c r="M54" s="583"/>
      <c r="N54" s="25"/>
      <c r="O54" s="25"/>
    </row>
    <row r="55" spans="1:169">
      <c r="A55" s="585"/>
      <c r="B55" s="586"/>
      <c r="C55" s="586"/>
      <c r="D55" s="588"/>
      <c r="E55" s="590"/>
      <c r="F55" s="584"/>
      <c r="G55" s="419"/>
      <c r="H55" s="528"/>
      <c r="I55" s="528"/>
      <c r="J55" s="528"/>
      <c r="K55" s="528"/>
      <c r="L55" s="528"/>
      <c r="M55" s="583"/>
      <c r="N55" s="25"/>
      <c r="O55" s="25"/>
    </row>
    <row r="56" spans="1:169">
      <c r="A56" s="585"/>
      <c r="B56" s="586"/>
      <c r="C56" s="586"/>
      <c r="D56" s="588"/>
      <c r="E56" s="590"/>
      <c r="F56" s="584"/>
      <c r="G56" s="419"/>
      <c r="H56" s="528"/>
      <c r="I56" s="528"/>
      <c r="J56" s="528"/>
      <c r="K56" s="528"/>
      <c r="L56" s="528"/>
      <c r="M56" s="583"/>
      <c r="N56" s="25"/>
      <c r="O56" s="25"/>
    </row>
    <row r="57" spans="1:169">
      <c r="A57" s="585"/>
      <c r="B57" s="586"/>
      <c r="C57" s="586"/>
      <c r="D57" s="588"/>
      <c r="E57" s="590"/>
      <c r="F57" s="584"/>
      <c r="G57" s="419"/>
      <c r="H57" s="528"/>
      <c r="I57" s="528"/>
      <c r="J57" s="528"/>
      <c r="K57" s="528"/>
      <c r="L57" s="528"/>
      <c r="M57" s="583"/>
      <c r="N57" s="25"/>
      <c r="O57" s="25"/>
    </row>
    <row r="58" spans="1:169" ht="15.75" thickBot="1">
      <c r="A58" s="585"/>
      <c r="B58" s="586"/>
      <c r="C58" s="586"/>
      <c r="D58" s="588"/>
      <c r="E58" s="590"/>
      <c r="F58" s="584"/>
      <c r="G58" s="419"/>
      <c r="H58" s="528"/>
      <c r="I58" s="528"/>
      <c r="J58" s="528"/>
      <c r="K58" s="528"/>
      <c r="L58" s="528"/>
      <c r="M58" s="583"/>
      <c r="N58" s="25"/>
      <c r="O58" s="25"/>
    </row>
    <row r="59" spans="1:169" s="17" customFormat="1" ht="12.75" customHeight="1">
      <c r="A59" s="604">
        <f>'7- Mapa Final'!A60</f>
        <v>6</v>
      </c>
      <c r="B59" s="596"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96" t="str">
        <f>'7- Mapa Final'!C60</f>
        <v xml:space="preserve">Cuando se favorece indebidamente a un servidor judicial a través de la validación del  reporte de accidentes de trabajo ante la Administradora de Riesgos Laborales </v>
      </c>
      <c r="D59" s="597" t="str">
        <f>'7- Mapa Final'!J60</f>
        <v>Media - 3</v>
      </c>
      <c r="E59" s="598" t="str">
        <f>'7- Mapa Final'!K60</f>
        <v>Moderado - 3</v>
      </c>
      <c r="F59" s="607" t="str">
        <f>'7- Mapa Final'!M60</f>
        <v>Moderado - 9</v>
      </c>
      <c r="G59" s="424"/>
      <c r="H59" s="608"/>
      <c r="I59" s="608"/>
      <c r="J59" s="608"/>
      <c r="K59" s="608"/>
      <c r="L59" s="608"/>
      <c r="M59" s="622"/>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585"/>
      <c r="B60" s="586"/>
      <c r="C60" s="586"/>
      <c r="D60" s="588"/>
      <c r="E60" s="590"/>
      <c r="F60" s="584"/>
      <c r="G60" s="419"/>
      <c r="H60" s="528"/>
      <c r="I60" s="528"/>
      <c r="J60" s="528"/>
      <c r="K60" s="528"/>
      <c r="L60" s="528"/>
      <c r="M60" s="583"/>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585"/>
      <c r="B61" s="586"/>
      <c r="C61" s="586"/>
      <c r="D61" s="588"/>
      <c r="E61" s="590"/>
      <c r="F61" s="584"/>
      <c r="G61" s="419"/>
      <c r="H61" s="528"/>
      <c r="I61" s="528"/>
      <c r="J61" s="528"/>
      <c r="K61" s="528"/>
      <c r="L61" s="528"/>
      <c r="M61" s="583"/>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585"/>
      <c r="B62" s="586"/>
      <c r="C62" s="586"/>
      <c r="D62" s="588"/>
      <c r="E62" s="590"/>
      <c r="F62" s="584"/>
      <c r="G62" s="419"/>
      <c r="H62" s="528"/>
      <c r="I62" s="528"/>
      <c r="J62" s="528"/>
      <c r="K62" s="528"/>
      <c r="L62" s="528"/>
      <c r="M62" s="583"/>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585"/>
      <c r="B63" s="586"/>
      <c r="C63" s="586"/>
      <c r="D63" s="588"/>
      <c r="E63" s="590"/>
      <c r="F63" s="584"/>
      <c r="G63" s="419"/>
      <c r="H63" s="528"/>
      <c r="I63" s="528"/>
      <c r="J63" s="528"/>
      <c r="K63" s="528"/>
      <c r="L63" s="528"/>
      <c r="M63" s="583"/>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585"/>
      <c r="B64" s="586"/>
      <c r="C64" s="586"/>
      <c r="D64" s="588"/>
      <c r="E64" s="590"/>
      <c r="F64" s="584"/>
      <c r="G64" s="419"/>
      <c r="H64" s="528"/>
      <c r="I64" s="528"/>
      <c r="J64" s="528"/>
      <c r="K64" s="528"/>
      <c r="L64" s="528"/>
      <c r="M64" s="583"/>
      <c r="N64" s="25"/>
      <c r="O64" s="25"/>
    </row>
    <row r="65" spans="1:15">
      <c r="A65" s="585"/>
      <c r="B65" s="586"/>
      <c r="C65" s="586"/>
      <c r="D65" s="588"/>
      <c r="E65" s="590"/>
      <c r="F65" s="584"/>
      <c r="G65" s="419"/>
      <c r="H65" s="528"/>
      <c r="I65" s="528"/>
      <c r="J65" s="528"/>
      <c r="K65" s="528"/>
      <c r="L65" s="528"/>
      <c r="M65" s="583"/>
      <c r="N65" s="25"/>
      <c r="O65" s="25"/>
    </row>
    <row r="66" spans="1:15">
      <c r="A66" s="585"/>
      <c r="B66" s="586"/>
      <c r="C66" s="586"/>
      <c r="D66" s="588"/>
      <c r="E66" s="590"/>
      <c r="F66" s="584"/>
      <c r="G66" s="419"/>
      <c r="H66" s="528"/>
      <c r="I66" s="528"/>
      <c r="J66" s="528"/>
      <c r="K66" s="528"/>
      <c r="L66" s="528"/>
      <c r="M66" s="583"/>
      <c r="N66" s="25"/>
      <c r="O66" s="25"/>
    </row>
    <row r="67" spans="1:15">
      <c r="A67" s="585"/>
      <c r="B67" s="586"/>
      <c r="C67" s="586"/>
      <c r="D67" s="588"/>
      <c r="E67" s="590"/>
      <c r="F67" s="584"/>
      <c r="G67" s="419"/>
      <c r="H67" s="528"/>
      <c r="I67" s="528"/>
      <c r="J67" s="528"/>
      <c r="K67" s="528"/>
      <c r="L67" s="528"/>
      <c r="M67" s="583"/>
      <c r="N67" s="25"/>
      <c r="O67" s="25"/>
    </row>
    <row r="68" spans="1:15">
      <c r="A68" s="585"/>
      <c r="B68" s="586"/>
      <c r="C68" s="586"/>
      <c r="D68" s="588"/>
      <c r="E68" s="590"/>
      <c r="F68" s="584"/>
      <c r="G68" s="419"/>
      <c r="H68" s="528"/>
      <c r="I68" s="528"/>
      <c r="J68" s="528"/>
      <c r="K68" s="528"/>
      <c r="L68" s="528"/>
      <c r="M68" s="583"/>
      <c r="N68" s="25"/>
      <c r="O68" s="25"/>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185" priority="392" operator="containsText" text="3- Moderado">
      <formula>NOT(ISERROR(SEARCH("3- Moderado",A6)))</formula>
    </cfRule>
    <cfRule type="containsText" dxfId="184" priority="393" operator="containsText" text="6- Moderado">
      <formula>NOT(ISERROR(SEARCH("6- Moderado",A6)))</formula>
    </cfRule>
    <cfRule type="containsText" dxfId="183" priority="394" operator="containsText" text="4- Moderado">
      <formula>NOT(ISERROR(SEARCH("4- Moderado",A6)))</formula>
    </cfRule>
    <cfRule type="containsText" dxfId="182" priority="395" operator="containsText" text="3- Bajo">
      <formula>NOT(ISERROR(SEARCH("3- Bajo",A6)))</formula>
    </cfRule>
    <cfRule type="containsText" dxfId="181" priority="396" operator="containsText" text="4- Bajo">
      <formula>NOT(ISERROR(SEARCH("4- Bajo",A6)))</formula>
    </cfRule>
    <cfRule type="containsText" dxfId="180" priority="397" operator="containsText" text="1- Bajo">
      <formula>NOT(ISERROR(SEARCH("1- Bajo",A6)))</formula>
    </cfRule>
  </conditionalFormatting>
  <conditionalFormatting sqref="A9:E9">
    <cfRule type="containsText" dxfId="179" priority="386" operator="containsText" text="3- Moderado">
      <formula>NOT(ISERROR(SEARCH("3- Moderado",A9)))</formula>
    </cfRule>
    <cfRule type="containsText" dxfId="178" priority="387" operator="containsText" text="6- Moderado">
      <formula>NOT(ISERROR(SEARCH("6- Moderado",A9)))</formula>
    </cfRule>
    <cfRule type="containsText" dxfId="177" priority="388" operator="containsText" text="4- Moderado">
      <formula>NOT(ISERROR(SEARCH("4- Moderado",A9)))</formula>
    </cfRule>
    <cfRule type="containsText" dxfId="176" priority="389" operator="containsText" text="3- Bajo">
      <formula>NOT(ISERROR(SEARCH("3- Bajo",A9)))</formula>
    </cfRule>
    <cfRule type="containsText" dxfId="175" priority="390" operator="containsText" text="4- Bajo">
      <formula>NOT(ISERROR(SEARCH("4- Bajo",A9)))</formula>
    </cfRule>
    <cfRule type="containsText" dxfId="174" priority="391" operator="containsText" text="1- Bajo">
      <formula>NOT(ISERROR(SEARCH("1- Bajo",A9)))</formula>
    </cfRule>
  </conditionalFormatting>
  <conditionalFormatting sqref="A19:E19">
    <cfRule type="containsText" dxfId="173" priority="183" operator="containsText" text="3- Moderado">
      <formula>NOT(ISERROR(SEARCH("3- Moderado",A19)))</formula>
    </cfRule>
    <cfRule type="containsText" dxfId="172" priority="184" operator="containsText" text="6- Moderado">
      <formula>NOT(ISERROR(SEARCH("6- Moderado",A19)))</formula>
    </cfRule>
    <cfRule type="containsText" dxfId="171" priority="185" operator="containsText" text="4- Moderado">
      <formula>NOT(ISERROR(SEARCH("4- Moderado",A19)))</formula>
    </cfRule>
    <cfRule type="containsText" dxfId="170" priority="186" operator="containsText" text="3- Bajo">
      <formula>NOT(ISERROR(SEARCH("3- Bajo",A19)))</formula>
    </cfRule>
    <cfRule type="containsText" dxfId="169" priority="187" operator="containsText" text="4- Bajo">
      <formula>NOT(ISERROR(SEARCH("4- Bajo",A19)))</formula>
    </cfRule>
    <cfRule type="containsText" dxfId="168" priority="188" operator="containsText" text="1- Bajo">
      <formula>NOT(ISERROR(SEARCH("1- Bajo",A19)))</formula>
    </cfRule>
  </conditionalFormatting>
  <conditionalFormatting sqref="A29:E29">
    <cfRule type="containsText" dxfId="167" priority="162" operator="containsText" text="3- Moderado">
      <formula>NOT(ISERROR(SEARCH("3- Moderado",A29)))</formula>
    </cfRule>
    <cfRule type="containsText" dxfId="166" priority="163" operator="containsText" text="6- Moderado">
      <formula>NOT(ISERROR(SEARCH("6- Moderado",A29)))</formula>
    </cfRule>
    <cfRule type="containsText" dxfId="165" priority="164" operator="containsText" text="4- Moderado">
      <formula>NOT(ISERROR(SEARCH("4- Moderado",A29)))</formula>
    </cfRule>
    <cfRule type="containsText" dxfId="164" priority="165" operator="containsText" text="3- Bajo">
      <formula>NOT(ISERROR(SEARCH("3- Bajo",A29)))</formula>
    </cfRule>
    <cfRule type="containsText" dxfId="163" priority="166" operator="containsText" text="4- Bajo">
      <formula>NOT(ISERROR(SEARCH("4- Bajo",A29)))</formula>
    </cfRule>
    <cfRule type="containsText" dxfId="162" priority="167" operator="containsText" text="1- Bajo">
      <formula>NOT(ISERROR(SEARCH("1- Bajo",A29)))</formula>
    </cfRule>
  </conditionalFormatting>
  <conditionalFormatting sqref="A39:E39">
    <cfRule type="containsText" dxfId="161" priority="141" operator="containsText" text="3- Moderado">
      <formula>NOT(ISERROR(SEARCH("3- Moderado",A39)))</formula>
    </cfRule>
    <cfRule type="containsText" dxfId="160" priority="142" operator="containsText" text="6- Moderado">
      <formula>NOT(ISERROR(SEARCH("6- Moderado",A39)))</formula>
    </cfRule>
    <cfRule type="containsText" dxfId="159" priority="143" operator="containsText" text="4- Moderado">
      <formula>NOT(ISERROR(SEARCH("4- Moderado",A39)))</formula>
    </cfRule>
    <cfRule type="containsText" dxfId="158" priority="144" operator="containsText" text="3- Bajo">
      <formula>NOT(ISERROR(SEARCH("3- Bajo",A39)))</formula>
    </cfRule>
    <cfRule type="containsText" dxfId="157" priority="145" operator="containsText" text="4- Bajo">
      <formula>NOT(ISERROR(SEARCH("4- Bajo",A39)))</formula>
    </cfRule>
    <cfRule type="containsText" dxfId="156" priority="146" operator="containsText" text="1- Bajo">
      <formula>NOT(ISERROR(SEARCH("1- Bajo",A39)))</formula>
    </cfRule>
  </conditionalFormatting>
  <conditionalFormatting sqref="A49:E49">
    <cfRule type="containsText" dxfId="155" priority="99" operator="containsText" text="3- Moderado">
      <formula>NOT(ISERROR(SEARCH("3- Moderado",A49)))</formula>
    </cfRule>
    <cfRule type="containsText" dxfId="154" priority="100" operator="containsText" text="6- Moderado">
      <formula>NOT(ISERROR(SEARCH("6- Moderado",A49)))</formula>
    </cfRule>
    <cfRule type="containsText" dxfId="153" priority="101" operator="containsText" text="4- Moderado">
      <formula>NOT(ISERROR(SEARCH("4- Moderado",A49)))</formula>
    </cfRule>
    <cfRule type="containsText" dxfId="152" priority="102" operator="containsText" text="3- Bajo">
      <formula>NOT(ISERROR(SEARCH("3- Bajo",A49)))</formula>
    </cfRule>
    <cfRule type="containsText" dxfId="151" priority="103" operator="containsText" text="4- Bajo">
      <formula>NOT(ISERROR(SEARCH("4- Bajo",A49)))</formula>
    </cfRule>
    <cfRule type="containsText" dxfId="150" priority="104" operator="containsText" text="1- Bajo">
      <formula>NOT(ISERROR(SEARCH("1- Bajo",A49)))</formula>
    </cfRule>
  </conditionalFormatting>
  <conditionalFormatting sqref="A59:E59">
    <cfRule type="containsText" dxfId="149" priority="78" operator="containsText" text="3- Moderado">
      <formula>NOT(ISERROR(SEARCH("3- Moderado",A59)))</formula>
    </cfRule>
    <cfRule type="containsText" dxfId="148" priority="79" operator="containsText" text="6- Moderado">
      <formula>NOT(ISERROR(SEARCH("6- Moderado",A59)))</formula>
    </cfRule>
    <cfRule type="containsText" dxfId="147" priority="80" operator="containsText" text="4- Moderado">
      <formula>NOT(ISERROR(SEARCH("4- Moderado",A59)))</formula>
    </cfRule>
    <cfRule type="containsText" dxfId="146" priority="81" operator="containsText" text="3- Bajo">
      <formula>NOT(ISERROR(SEARCH("3- Bajo",A59)))</formula>
    </cfRule>
    <cfRule type="containsText" dxfId="145" priority="82" operator="containsText" text="4- Bajo">
      <formula>NOT(ISERROR(SEARCH("4- Bajo",A59)))</formula>
    </cfRule>
    <cfRule type="containsText" dxfId="144" priority="83" operator="containsText" text="1- Bajo">
      <formula>NOT(ISERROR(SEARCH("1- Bajo",A59)))</formula>
    </cfRule>
  </conditionalFormatting>
  <conditionalFormatting sqref="C7:F7">
    <cfRule type="containsText" dxfId="143" priority="358" operator="containsText" text="3- Moderado">
      <formula>NOT(ISERROR(SEARCH("3- Moderado",C7)))</formula>
    </cfRule>
    <cfRule type="containsText" dxfId="142" priority="359" operator="containsText" text="6- Moderado">
      <formula>NOT(ISERROR(SEARCH("6- Moderado",C7)))</formula>
    </cfRule>
    <cfRule type="containsText" dxfId="141" priority="360" operator="containsText" text="4- Moderado">
      <formula>NOT(ISERROR(SEARCH("4- Moderado",C7)))</formula>
    </cfRule>
    <cfRule type="containsText" dxfId="140" priority="361" operator="containsText" text="3- Bajo">
      <formula>NOT(ISERROR(SEARCH("3- Bajo",C7)))</formula>
    </cfRule>
    <cfRule type="containsText" dxfId="139" priority="362" operator="containsText" text="4- Bajo">
      <formula>NOT(ISERROR(SEARCH("4- Bajo",C7)))</formula>
    </cfRule>
    <cfRule type="containsText" dxfId="138" priority="363" operator="containsText" text="1- Bajo">
      <formula>NOT(ISERROR(SEARCH("1- Bajo",C7)))</formula>
    </cfRule>
  </conditionalFormatting>
  <conditionalFormatting sqref="D9:D68">
    <cfRule type="containsText" dxfId="137" priority="68" operator="containsText" text="Muy Alta">
      <formula>NOT(ISERROR(SEARCH("Muy Alta",D9)))</formula>
    </cfRule>
    <cfRule type="containsText" dxfId="136" priority="69" operator="containsText" text="Alta">
      <formula>NOT(ISERROR(SEARCH("Alta",D9)))</formula>
    </cfRule>
    <cfRule type="containsText" dxfId="135" priority="70" operator="containsText" text="Baja">
      <formula>NOT(ISERROR(SEARCH("Baja",D9)))</formula>
    </cfRule>
    <cfRule type="containsText" dxfId="134" priority="71" operator="containsText" text="Muy Baja">
      <formula>NOT(ISERROR(SEARCH("Muy Baja",D9)))</formula>
    </cfRule>
    <cfRule type="containsText" dxfId="133" priority="73" operator="containsText" text="Media">
      <formula>NOT(ISERROR(SEARCH("Media",D9)))</formula>
    </cfRule>
  </conditionalFormatting>
  <conditionalFormatting sqref="E9:E68">
    <cfRule type="containsText" dxfId="132" priority="64" operator="containsText" text="Catastrófico">
      <formula>NOT(ISERROR(SEARCH("Catastrófico",E9)))</formula>
    </cfRule>
    <cfRule type="containsText" dxfId="131" priority="65" operator="containsText" text="Mayor">
      <formula>NOT(ISERROR(SEARCH("Mayor",E9)))</formula>
    </cfRule>
    <cfRule type="containsText" dxfId="130" priority="66" operator="containsText" text="Menor">
      <formula>NOT(ISERROR(SEARCH("Menor",E9)))</formula>
    </cfRule>
    <cfRule type="containsText" dxfId="129" priority="67" operator="containsText" text="Leve">
      <formula>NOT(ISERROR(SEARCH("Leve",E9)))</formula>
    </cfRule>
  </conditionalFormatting>
  <conditionalFormatting sqref="E9:F68">
    <cfRule type="containsText" dxfId="128"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127" priority="74" operator="containsText" text="Bajo">
      <formula>NOT(ISERROR(SEARCH("Bajo",F9)))</formula>
    </cfRule>
    <cfRule type="containsText" dxfId="126" priority="75" operator="containsText" text="Moderado">
      <formula>NOT(ISERROR(SEARCH("Moderado",F9)))</formula>
    </cfRule>
    <cfRule type="containsText" dxfId="125" priority="76" operator="containsText" text="Alto">
      <formula>NOT(ISERROR(SEARCH("Alto",F9)))</formula>
    </cfRule>
    <cfRule type="containsText" dxfId="124" priority="77" operator="containsText" text="Extremo">
      <formula>NOT(ISERROR(SEARCH("Extremo",F9)))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B00-000000000000}"/>
    <dataValidation allowBlank="1" showInputMessage="1" showErrorMessage="1" prompt="Describir las actividades que se van a desarrollar para el proyecto" sqref="H6" xr:uid="{00000000-0002-0000-0B00-000001000000}"/>
    <dataValidation allowBlank="1" showInputMessage="1" showErrorMessage="1" prompt="Seleccionar si el responsable es el responsable de las acciones es el nivel central" sqref="I6:I7" xr:uid="{00000000-0002-0000-0B00-000002000000}"/>
    <dataValidation allowBlank="1" showInputMessage="1" showErrorMessage="1" prompt="seleccionar si el responsable de ejecutar las acciones es el nivel central" sqref="J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D24" zoomScale="80" zoomScaleNormal="80" workbookViewId="0">
      <selection activeCell="M39" sqref="M39:M48"/>
    </sheetView>
  </sheetViews>
  <sheetFormatPr defaultColWidth="11.42578125" defaultRowHeight="15"/>
  <cols>
    <col min="1" max="1" width="18.42578125" style="4" customWidth="1"/>
    <col min="2" max="2" width="35.85546875" style="4" customWidth="1"/>
    <col min="3" max="3" width="40.28515625" customWidth="1"/>
    <col min="4" max="4" width="16.85546875" style="72" customWidth="1"/>
    <col min="5" max="5" width="18.5703125" style="18" customWidth="1"/>
    <col min="6" max="6" width="18.28515625" style="18" bestFit="1" customWidth="1"/>
    <col min="7" max="7" width="18.28515625" bestFit="1" customWidth="1"/>
    <col min="8" max="8" width="53.140625" customWidth="1"/>
    <col min="9" max="9" width="16.5703125" customWidth="1"/>
    <col min="10" max="10" width="14.28515625" customWidth="1"/>
    <col min="11" max="11" width="17.7109375" customWidth="1"/>
    <col min="12" max="12" width="17.5703125" customWidth="1"/>
    <col min="13" max="13" width="89" customWidth="1"/>
    <col min="14" max="169" width="11.42578125" style="1"/>
  </cols>
  <sheetData>
    <row r="1" spans="1:271" s="10" customFormat="1" ht="16.5" customHeight="1">
      <c r="A1" s="216"/>
      <c r="B1" s="216"/>
      <c r="C1" s="599"/>
      <c r="D1" s="599"/>
      <c r="E1" s="599"/>
      <c r="F1" s="599"/>
      <c r="G1" s="599"/>
      <c r="H1" s="599"/>
      <c r="I1" s="599"/>
      <c r="J1" s="599"/>
      <c r="K1" s="599"/>
      <c r="L1" s="600"/>
      <c r="M1" s="601"/>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75" customHeight="1">
      <c r="A2" s="216"/>
      <c r="B2" s="216"/>
      <c r="C2" s="630"/>
      <c r="D2" s="630"/>
      <c r="E2" s="630"/>
      <c r="F2" s="630"/>
      <c r="G2" s="630"/>
      <c r="H2" s="630"/>
      <c r="I2" s="630"/>
      <c r="J2" s="630"/>
      <c r="K2" s="630"/>
      <c r="L2" s="623"/>
      <c r="M2" s="624"/>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 customHeight="1">
      <c r="A3" s="509" t="s">
        <v>276</v>
      </c>
      <c r="B3" s="509"/>
      <c r="C3" s="550" t="s">
        <v>5</v>
      </c>
      <c r="D3" s="550"/>
      <c r="E3" s="550"/>
      <c r="F3" s="550"/>
      <c r="G3" s="550"/>
      <c r="H3" s="550"/>
      <c r="I3" s="550"/>
      <c r="J3" s="550"/>
      <c r="K3" s="550"/>
      <c r="L3" s="550"/>
      <c r="M3" s="550"/>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 customHeight="1">
      <c r="A4" s="509" t="s">
        <v>277</v>
      </c>
      <c r="B4" s="509"/>
      <c r="C4" s="549" t="s">
        <v>523</v>
      </c>
      <c r="D4" s="549"/>
      <c r="E4" s="549"/>
      <c r="F4" s="549"/>
      <c r="G4" s="549"/>
      <c r="H4" s="549"/>
      <c r="I4" s="549"/>
      <c r="J4" s="549"/>
      <c r="K4" s="549"/>
      <c r="L4" s="549"/>
      <c r="M4" s="54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 customHeight="1" thickBot="1">
      <c r="A5" s="509" t="s">
        <v>279</v>
      </c>
      <c r="B5" s="509"/>
      <c r="C5" s="619" t="s">
        <v>280</v>
      </c>
      <c r="D5" s="620"/>
      <c r="E5" s="620"/>
      <c r="F5" s="620"/>
      <c r="G5" s="620"/>
      <c r="H5" s="620"/>
      <c r="I5" s="620"/>
      <c r="J5" s="620"/>
      <c r="K5" s="620"/>
      <c r="L5" s="620"/>
      <c r="M5" s="621"/>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614" t="s">
        <v>524</v>
      </c>
      <c r="B6" s="615"/>
      <c r="C6" s="616"/>
      <c r="D6" s="617" t="s">
        <v>525</v>
      </c>
      <c r="E6" s="617"/>
      <c r="F6" s="617"/>
      <c r="G6" s="618" t="s">
        <v>526</v>
      </c>
      <c r="H6" s="609" t="s">
        <v>527</v>
      </c>
      <c r="I6" s="611" t="s">
        <v>528</v>
      </c>
      <c r="J6" s="612"/>
      <c r="K6" s="611" t="s">
        <v>529</v>
      </c>
      <c r="L6" s="612"/>
      <c r="M6" s="613" t="s">
        <v>547</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618"/>
      <c r="H7" s="610"/>
      <c r="I7" s="20" t="s">
        <v>533</v>
      </c>
      <c r="J7" s="20" t="s">
        <v>534</v>
      </c>
      <c r="K7" s="20" t="s">
        <v>535</v>
      </c>
      <c r="L7" s="20" t="s">
        <v>536</v>
      </c>
      <c r="M7" s="61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602"/>
      <c r="B8" s="603"/>
      <c r="C8" s="603"/>
      <c r="D8" s="603"/>
      <c r="E8" s="603"/>
      <c r="F8" s="603"/>
      <c r="G8" s="603"/>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4">
        <f>'7- Mapa Final'!A10</f>
        <v>1</v>
      </c>
      <c r="B9" s="596" t="str">
        <f>'7- Mapa Final'!B10</f>
        <v xml:space="preserve">Incumplimiento de los requisitos legales del SG-SST </v>
      </c>
      <c r="C9" s="596" t="str">
        <f>'7- Mapa Final'!C10</f>
        <v>No implementar dentro de los tiempos legales el SSST o implementarlo en forma parcial</v>
      </c>
      <c r="D9" s="597" t="str">
        <f>'7- Mapa Final'!J10</f>
        <v>Muy Baja - 1</v>
      </c>
      <c r="E9" s="598" t="str">
        <f>'7- Mapa Final'!K10</f>
        <v>Moderado - 3</v>
      </c>
      <c r="F9" s="607" t="str">
        <f>'7- Mapa Final'!M10</f>
        <v>Moderado - 3</v>
      </c>
      <c r="G9" s="424" t="s">
        <v>416</v>
      </c>
      <c r="H9" s="517" t="s">
        <v>417</v>
      </c>
      <c r="I9" s="608"/>
      <c r="J9" s="608" t="s">
        <v>537</v>
      </c>
      <c r="K9" s="605">
        <v>45839</v>
      </c>
      <c r="L9" s="605">
        <v>45930</v>
      </c>
      <c r="M9" s="631"/>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585"/>
      <c r="B10" s="586"/>
      <c r="C10" s="586"/>
      <c r="D10" s="588"/>
      <c r="E10" s="590"/>
      <c r="F10" s="584"/>
      <c r="G10" s="419"/>
      <c r="H10" s="518"/>
      <c r="I10" s="528"/>
      <c r="J10" s="528"/>
      <c r="K10" s="528"/>
      <c r="L10" s="528"/>
      <c r="M10" s="592"/>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585"/>
      <c r="B11" s="586"/>
      <c r="C11" s="586"/>
      <c r="D11" s="588"/>
      <c r="E11" s="590"/>
      <c r="F11" s="584"/>
      <c r="G11" s="419"/>
      <c r="H11" s="518"/>
      <c r="I11" s="528"/>
      <c r="J11" s="528"/>
      <c r="K11" s="528"/>
      <c r="L11" s="528"/>
      <c r="M11" s="592"/>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585"/>
      <c r="B12" s="586"/>
      <c r="C12" s="586"/>
      <c r="D12" s="588"/>
      <c r="E12" s="590"/>
      <c r="F12" s="584"/>
      <c r="G12" s="419"/>
      <c r="H12" s="518"/>
      <c r="I12" s="528"/>
      <c r="J12" s="528"/>
      <c r="K12" s="528"/>
      <c r="L12" s="528"/>
      <c r="M12" s="592"/>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585"/>
      <c r="B13" s="586"/>
      <c r="C13" s="586"/>
      <c r="D13" s="588"/>
      <c r="E13" s="590"/>
      <c r="F13" s="584"/>
      <c r="G13" s="419"/>
      <c r="H13" s="518"/>
      <c r="I13" s="528"/>
      <c r="J13" s="528"/>
      <c r="K13" s="528"/>
      <c r="L13" s="528"/>
      <c r="M13" s="592"/>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585"/>
      <c r="B14" s="586"/>
      <c r="C14" s="586"/>
      <c r="D14" s="588"/>
      <c r="E14" s="590"/>
      <c r="F14" s="584"/>
      <c r="G14" s="419"/>
      <c r="H14" s="518"/>
      <c r="I14" s="528"/>
      <c r="J14" s="528"/>
      <c r="K14" s="528"/>
      <c r="L14" s="528"/>
      <c r="M14" s="592"/>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585"/>
      <c r="B15" s="586"/>
      <c r="C15" s="586"/>
      <c r="D15" s="588"/>
      <c r="E15" s="590"/>
      <c r="F15" s="584"/>
      <c r="G15" s="419"/>
      <c r="H15" s="518"/>
      <c r="I15" s="528"/>
      <c r="J15" s="528"/>
      <c r="K15" s="528"/>
      <c r="L15" s="528"/>
      <c r="M15" s="592"/>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585"/>
      <c r="B16" s="586"/>
      <c r="C16" s="586"/>
      <c r="D16" s="588"/>
      <c r="E16" s="590"/>
      <c r="F16" s="584"/>
      <c r="G16" s="419"/>
      <c r="H16" s="518"/>
      <c r="I16" s="528"/>
      <c r="J16" s="528"/>
      <c r="K16" s="528"/>
      <c r="L16" s="528"/>
      <c r="M16" s="592"/>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585"/>
      <c r="B17" s="586"/>
      <c r="C17" s="586"/>
      <c r="D17" s="588"/>
      <c r="E17" s="590"/>
      <c r="F17" s="584"/>
      <c r="G17" s="419"/>
      <c r="H17" s="518"/>
      <c r="I17" s="528"/>
      <c r="J17" s="528"/>
      <c r="K17" s="528"/>
      <c r="L17" s="528"/>
      <c r="M17" s="592"/>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c r="A18" s="585"/>
      <c r="B18" s="586"/>
      <c r="C18" s="586"/>
      <c r="D18" s="588"/>
      <c r="E18" s="590"/>
      <c r="F18" s="584"/>
      <c r="G18" s="419"/>
      <c r="H18" s="518"/>
      <c r="I18" s="528"/>
      <c r="J18" s="528"/>
      <c r="K18" s="528"/>
      <c r="L18" s="528"/>
      <c r="M18" s="592"/>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4">
        <f>'7- Mapa Final'!A20</f>
        <v>2</v>
      </c>
      <c r="B19" s="596" t="str">
        <f>'7- Mapa Final'!B20</f>
        <v>Incumplimiento Plan Trabajo de SG-SST</v>
      </c>
      <c r="C19" s="596" t="str">
        <f>'7- Mapa Final'!C20</f>
        <v>Posibilidad de incumplimiento de las metas establecidas por omisión en la ejecución de actividades del plan anual de SST.</v>
      </c>
      <c r="D19" s="597" t="str">
        <f>'7- Mapa Final'!J20</f>
        <v>Muy Baja - 1</v>
      </c>
      <c r="E19" s="598" t="str">
        <f>'7- Mapa Final'!K20</f>
        <v>Mayor - 4</v>
      </c>
      <c r="F19" s="607" t="str">
        <f>'7- Mapa Final'!M20</f>
        <v>Alto  - 4</v>
      </c>
      <c r="G19" s="424" t="s">
        <v>420</v>
      </c>
      <c r="H19" s="517" t="s">
        <v>548</v>
      </c>
      <c r="I19" s="608"/>
      <c r="J19" s="608" t="s">
        <v>537</v>
      </c>
      <c r="K19" s="605">
        <v>45839</v>
      </c>
      <c r="L19" s="605">
        <v>45930</v>
      </c>
      <c r="M19" s="606"/>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585"/>
      <c r="B20" s="586"/>
      <c r="C20" s="586"/>
      <c r="D20" s="588"/>
      <c r="E20" s="590"/>
      <c r="F20" s="584"/>
      <c r="G20" s="419"/>
      <c r="H20" s="518"/>
      <c r="I20" s="528"/>
      <c r="J20" s="528"/>
      <c r="K20" s="528"/>
      <c r="L20" s="528"/>
      <c r="M20" s="583"/>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585"/>
      <c r="B21" s="586"/>
      <c r="C21" s="586"/>
      <c r="D21" s="588"/>
      <c r="E21" s="590"/>
      <c r="F21" s="584"/>
      <c r="G21" s="419"/>
      <c r="H21" s="518"/>
      <c r="I21" s="528"/>
      <c r="J21" s="528"/>
      <c r="K21" s="528"/>
      <c r="L21" s="528"/>
      <c r="M21" s="583"/>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585"/>
      <c r="B22" s="586"/>
      <c r="C22" s="586"/>
      <c r="D22" s="588"/>
      <c r="E22" s="590"/>
      <c r="F22" s="584"/>
      <c r="G22" s="419"/>
      <c r="H22" s="518"/>
      <c r="I22" s="528"/>
      <c r="J22" s="528"/>
      <c r="K22" s="528"/>
      <c r="L22" s="528"/>
      <c r="M22" s="583"/>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585"/>
      <c r="B23" s="586"/>
      <c r="C23" s="586"/>
      <c r="D23" s="588"/>
      <c r="E23" s="590"/>
      <c r="F23" s="584"/>
      <c r="G23" s="419"/>
      <c r="H23" s="518"/>
      <c r="I23" s="528"/>
      <c r="J23" s="528"/>
      <c r="K23" s="528"/>
      <c r="L23" s="528"/>
      <c r="M23" s="583"/>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585"/>
      <c r="B24" s="586"/>
      <c r="C24" s="586"/>
      <c r="D24" s="588"/>
      <c r="E24" s="590"/>
      <c r="F24" s="584"/>
      <c r="G24" s="419"/>
      <c r="H24" s="518"/>
      <c r="I24" s="528"/>
      <c r="J24" s="528"/>
      <c r="K24" s="528"/>
      <c r="L24" s="528"/>
      <c r="M24" s="583"/>
      <c r="N24" s="25"/>
      <c r="O24" s="25"/>
    </row>
    <row r="25" spans="1:169">
      <c r="A25" s="585"/>
      <c r="B25" s="586"/>
      <c r="C25" s="586"/>
      <c r="D25" s="588"/>
      <c r="E25" s="590"/>
      <c r="F25" s="584"/>
      <c r="G25" s="419"/>
      <c r="H25" s="518"/>
      <c r="I25" s="528"/>
      <c r="J25" s="528"/>
      <c r="K25" s="528"/>
      <c r="L25" s="528"/>
      <c r="M25" s="583"/>
      <c r="N25" s="25"/>
      <c r="O25" s="25"/>
    </row>
    <row r="26" spans="1:169">
      <c r="A26" s="585"/>
      <c r="B26" s="586"/>
      <c r="C26" s="586"/>
      <c r="D26" s="588"/>
      <c r="E26" s="590"/>
      <c r="F26" s="584"/>
      <c r="G26" s="419"/>
      <c r="H26" s="518"/>
      <c r="I26" s="528"/>
      <c r="J26" s="528"/>
      <c r="K26" s="528"/>
      <c r="L26" s="528"/>
      <c r="M26" s="583"/>
      <c r="N26" s="25"/>
      <c r="O26" s="25"/>
    </row>
    <row r="27" spans="1:169">
      <c r="A27" s="585"/>
      <c r="B27" s="586"/>
      <c r="C27" s="586"/>
      <c r="D27" s="588"/>
      <c r="E27" s="590"/>
      <c r="F27" s="584"/>
      <c r="G27" s="419"/>
      <c r="H27" s="518"/>
      <c r="I27" s="528"/>
      <c r="J27" s="528"/>
      <c r="K27" s="528"/>
      <c r="L27" s="528"/>
      <c r="M27" s="583"/>
      <c r="N27" s="25"/>
      <c r="O27" s="25"/>
    </row>
    <row r="28" spans="1:169" ht="173.25" customHeight="1">
      <c r="A28" s="585"/>
      <c r="B28" s="586"/>
      <c r="C28" s="586"/>
      <c r="D28" s="588"/>
      <c r="E28" s="590"/>
      <c r="F28" s="584"/>
      <c r="G28" s="419"/>
      <c r="H28" s="518"/>
      <c r="I28" s="528"/>
      <c r="J28" s="528"/>
      <c r="K28" s="528"/>
      <c r="L28" s="528"/>
      <c r="M28" s="583"/>
      <c r="N28" s="25"/>
      <c r="O28" s="25"/>
    </row>
    <row r="29" spans="1:169" s="17" customFormat="1" ht="12.75" customHeight="1">
      <c r="A29" s="604">
        <f>'7- Mapa Final'!A30</f>
        <v>3</v>
      </c>
      <c r="B29" s="596" t="str">
        <f>'7- Mapa Final'!B30</f>
        <v xml:space="preserve">Aumento de Accidentes de trabajo y enfermedades laborales o salud pública </v>
      </c>
      <c r="C29" s="596"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97" t="str">
        <f>'7- Mapa Final'!J30</f>
        <v>Baja - 2</v>
      </c>
      <c r="E29" s="598" t="str">
        <f>'7- Mapa Final'!K30</f>
        <v>Moderado - 3</v>
      </c>
      <c r="F29" s="607" t="str">
        <f>'7- Mapa Final'!M30</f>
        <v>Moderado - 6</v>
      </c>
      <c r="G29" s="424" t="s">
        <v>420</v>
      </c>
      <c r="H29" s="517" t="s">
        <v>549</v>
      </c>
      <c r="I29" s="608"/>
      <c r="J29" s="608" t="s">
        <v>537</v>
      </c>
      <c r="K29" s="605">
        <v>45839</v>
      </c>
      <c r="L29" s="605">
        <v>45930</v>
      </c>
      <c r="M29" s="627"/>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585"/>
      <c r="B30" s="586"/>
      <c r="C30" s="586"/>
      <c r="D30" s="588"/>
      <c r="E30" s="590"/>
      <c r="F30" s="584"/>
      <c r="G30" s="419"/>
      <c r="H30" s="518"/>
      <c r="I30" s="528"/>
      <c r="J30" s="528"/>
      <c r="K30" s="528"/>
      <c r="L30" s="528"/>
      <c r="M30" s="628"/>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585"/>
      <c r="B31" s="586"/>
      <c r="C31" s="586"/>
      <c r="D31" s="588"/>
      <c r="E31" s="590"/>
      <c r="F31" s="584"/>
      <c r="G31" s="419"/>
      <c r="H31" s="518"/>
      <c r="I31" s="528"/>
      <c r="J31" s="528"/>
      <c r="K31" s="528"/>
      <c r="L31" s="528"/>
      <c r="M31" s="628"/>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585"/>
      <c r="B32" s="586"/>
      <c r="C32" s="586"/>
      <c r="D32" s="588"/>
      <c r="E32" s="590"/>
      <c r="F32" s="584"/>
      <c r="G32" s="419"/>
      <c r="H32" s="518"/>
      <c r="I32" s="528"/>
      <c r="J32" s="528"/>
      <c r="K32" s="528"/>
      <c r="L32" s="528"/>
      <c r="M32" s="628"/>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585"/>
      <c r="B33" s="586"/>
      <c r="C33" s="586"/>
      <c r="D33" s="588"/>
      <c r="E33" s="590"/>
      <c r="F33" s="584"/>
      <c r="G33" s="419"/>
      <c r="H33" s="518"/>
      <c r="I33" s="528"/>
      <c r="J33" s="528"/>
      <c r="K33" s="528"/>
      <c r="L33" s="528"/>
      <c r="M33" s="628"/>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585"/>
      <c r="B34" s="586"/>
      <c r="C34" s="586"/>
      <c r="D34" s="588"/>
      <c r="E34" s="590"/>
      <c r="F34" s="584"/>
      <c r="G34" s="419"/>
      <c r="H34" s="518"/>
      <c r="I34" s="528"/>
      <c r="J34" s="528"/>
      <c r="K34" s="528"/>
      <c r="L34" s="528"/>
      <c r="M34" s="628"/>
      <c r="N34" s="25"/>
      <c r="O34" s="25"/>
    </row>
    <row r="35" spans="1:169">
      <c r="A35" s="585"/>
      <c r="B35" s="586"/>
      <c r="C35" s="586"/>
      <c r="D35" s="588"/>
      <c r="E35" s="590"/>
      <c r="F35" s="584"/>
      <c r="G35" s="419"/>
      <c r="H35" s="518"/>
      <c r="I35" s="528"/>
      <c r="J35" s="528"/>
      <c r="K35" s="528"/>
      <c r="L35" s="528"/>
      <c r="M35" s="628"/>
      <c r="N35" s="25"/>
      <c r="O35" s="25"/>
    </row>
    <row r="36" spans="1:169">
      <c r="A36" s="585"/>
      <c r="B36" s="586"/>
      <c r="C36" s="586"/>
      <c r="D36" s="588"/>
      <c r="E36" s="590"/>
      <c r="F36" s="584"/>
      <c r="G36" s="419"/>
      <c r="H36" s="518"/>
      <c r="I36" s="528"/>
      <c r="J36" s="528"/>
      <c r="K36" s="528"/>
      <c r="L36" s="528"/>
      <c r="M36" s="628"/>
      <c r="N36" s="25"/>
      <c r="O36" s="25"/>
    </row>
    <row r="37" spans="1:169">
      <c r="A37" s="585"/>
      <c r="B37" s="586"/>
      <c r="C37" s="586"/>
      <c r="D37" s="588"/>
      <c r="E37" s="590"/>
      <c r="F37" s="584"/>
      <c r="G37" s="419"/>
      <c r="H37" s="518"/>
      <c r="I37" s="528"/>
      <c r="J37" s="528"/>
      <c r="K37" s="528"/>
      <c r="L37" s="528"/>
      <c r="M37" s="628"/>
      <c r="N37" s="25"/>
      <c r="O37" s="25"/>
    </row>
    <row r="38" spans="1:169" ht="62.25" customHeight="1">
      <c r="A38" s="585"/>
      <c r="B38" s="586"/>
      <c r="C38" s="586"/>
      <c r="D38" s="588"/>
      <c r="E38" s="590"/>
      <c r="F38" s="584"/>
      <c r="G38" s="419"/>
      <c r="H38" s="518"/>
      <c r="I38" s="528"/>
      <c r="J38" s="528"/>
      <c r="K38" s="528"/>
      <c r="L38" s="528"/>
      <c r="M38" s="629"/>
      <c r="N38" s="25"/>
      <c r="O38" s="25"/>
    </row>
    <row r="39" spans="1:169" s="17" customFormat="1" ht="12.75" customHeight="1">
      <c r="A39" s="604">
        <f>'7- Mapa Final'!A40</f>
        <v>4</v>
      </c>
      <c r="B39" s="596" t="str">
        <f>'7- Mapa Final'!B40</f>
        <v>Recibir dádivas o beneficios a nombre propio o de terceros para  desviar recursos, no presentar o presentar reportes con información no veraz</v>
      </c>
      <c r="C39" s="596" t="str">
        <f>'7- Mapa Final'!C40</f>
        <v xml:space="preserve">Se favorece indebidamente a un servidor judicial a través de la validación del  reporte de accidentes de trabajo ante la Administradora de Riesgos Laborales </v>
      </c>
      <c r="D39" s="597" t="str">
        <f>'7- Mapa Final'!J40</f>
        <v>Muy Baja - 1</v>
      </c>
      <c r="E39" s="598" t="str">
        <f>'7- Mapa Final'!K40</f>
        <v>Moderado - 3</v>
      </c>
      <c r="F39" s="607" t="str">
        <f>'7- Mapa Final'!M40</f>
        <v>Moderado - 3</v>
      </c>
      <c r="G39" s="424" t="s">
        <v>481</v>
      </c>
      <c r="H39" s="519" t="s">
        <v>423</v>
      </c>
      <c r="I39" s="608"/>
      <c r="J39" s="608" t="s">
        <v>537</v>
      </c>
      <c r="K39" s="605">
        <v>45839</v>
      </c>
      <c r="L39" s="605">
        <v>45930</v>
      </c>
      <c r="M39" s="593"/>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585"/>
      <c r="B40" s="586"/>
      <c r="C40" s="586"/>
      <c r="D40" s="588"/>
      <c r="E40" s="590"/>
      <c r="F40" s="584"/>
      <c r="G40" s="419"/>
      <c r="H40" s="520"/>
      <c r="I40" s="528"/>
      <c r="J40" s="528"/>
      <c r="K40" s="528"/>
      <c r="L40" s="528"/>
      <c r="M40" s="594"/>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585"/>
      <c r="B41" s="586"/>
      <c r="C41" s="586"/>
      <c r="D41" s="588"/>
      <c r="E41" s="590"/>
      <c r="F41" s="584"/>
      <c r="G41" s="419"/>
      <c r="H41" s="520"/>
      <c r="I41" s="528"/>
      <c r="J41" s="528"/>
      <c r="K41" s="528"/>
      <c r="L41" s="528"/>
      <c r="M41" s="594"/>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585"/>
      <c r="B42" s="586"/>
      <c r="C42" s="586"/>
      <c r="D42" s="588"/>
      <c r="E42" s="590"/>
      <c r="F42" s="584"/>
      <c r="G42" s="419"/>
      <c r="H42" s="520"/>
      <c r="I42" s="528"/>
      <c r="J42" s="528"/>
      <c r="K42" s="528"/>
      <c r="L42" s="528"/>
      <c r="M42" s="594"/>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585"/>
      <c r="B43" s="586"/>
      <c r="C43" s="586"/>
      <c r="D43" s="588"/>
      <c r="E43" s="590"/>
      <c r="F43" s="584"/>
      <c r="G43" s="419"/>
      <c r="H43" s="520"/>
      <c r="I43" s="528"/>
      <c r="J43" s="528"/>
      <c r="K43" s="528"/>
      <c r="L43" s="528"/>
      <c r="M43" s="594"/>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585"/>
      <c r="B44" s="586"/>
      <c r="C44" s="586"/>
      <c r="D44" s="588"/>
      <c r="E44" s="590"/>
      <c r="F44" s="584"/>
      <c r="G44" s="419"/>
      <c r="H44" s="520"/>
      <c r="I44" s="528"/>
      <c r="J44" s="528"/>
      <c r="K44" s="528"/>
      <c r="L44" s="528"/>
      <c r="M44" s="594"/>
      <c r="N44" s="25"/>
      <c r="O44" s="25"/>
    </row>
    <row r="45" spans="1:169">
      <c r="A45" s="585"/>
      <c r="B45" s="586"/>
      <c r="C45" s="586"/>
      <c r="D45" s="588"/>
      <c r="E45" s="590"/>
      <c r="F45" s="584"/>
      <c r="G45" s="419"/>
      <c r="H45" s="520"/>
      <c r="I45" s="528"/>
      <c r="J45" s="528"/>
      <c r="K45" s="528"/>
      <c r="L45" s="528"/>
      <c r="M45" s="594"/>
      <c r="N45" s="25"/>
      <c r="O45" s="25"/>
    </row>
    <row r="46" spans="1:169">
      <c r="A46" s="585"/>
      <c r="B46" s="586"/>
      <c r="C46" s="586"/>
      <c r="D46" s="588"/>
      <c r="E46" s="590"/>
      <c r="F46" s="584"/>
      <c r="G46" s="419"/>
      <c r="H46" s="520"/>
      <c r="I46" s="528"/>
      <c r="J46" s="528"/>
      <c r="K46" s="528"/>
      <c r="L46" s="528"/>
      <c r="M46" s="594"/>
      <c r="N46" s="25"/>
      <c r="O46" s="25"/>
    </row>
    <row r="47" spans="1:169">
      <c r="A47" s="585"/>
      <c r="B47" s="586"/>
      <c r="C47" s="586"/>
      <c r="D47" s="588"/>
      <c r="E47" s="590"/>
      <c r="F47" s="584"/>
      <c r="G47" s="419"/>
      <c r="H47" s="520"/>
      <c r="I47" s="528"/>
      <c r="J47" s="528"/>
      <c r="K47" s="528"/>
      <c r="L47" s="528"/>
      <c r="M47" s="594"/>
      <c r="N47" s="25"/>
      <c r="O47" s="25"/>
    </row>
    <row r="48" spans="1:169" ht="15.75" customHeight="1">
      <c r="A48" s="585"/>
      <c r="B48" s="586"/>
      <c r="C48" s="586"/>
      <c r="D48" s="588"/>
      <c r="E48" s="590"/>
      <c r="F48" s="584"/>
      <c r="G48" s="419"/>
      <c r="H48" s="521"/>
      <c r="I48" s="528"/>
      <c r="J48" s="528"/>
      <c r="K48" s="528"/>
      <c r="L48" s="528"/>
      <c r="M48" s="595"/>
      <c r="N48" s="25"/>
      <c r="O48" s="25"/>
    </row>
    <row r="49" spans="1:169" s="17" customFormat="1" ht="12.75" customHeight="1">
      <c r="A49" s="604">
        <f>'7- Mapa Final'!A50</f>
        <v>5</v>
      </c>
      <c r="B49" s="596"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96" t="str">
        <f>'7- Mapa Final'!C50</f>
        <v>Cuando  se direccionan los requisitos habilitanes y/o técnicos para favorecer  indebidamente  a ciertos proponentes</v>
      </c>
      <c r="D49" s="597" t="str">
        <f>'7- Mapa Final'!J50</f>
        <v>Baja - 2</v>
      </c>
      <c r="E49" s="598" t="str">
        <f>'7- Mapa Final'!K50</f>
        <v>Moderado - 3</v>
      </c>
      <c r="F49" s="607" t="str">
        <f>'7- Mapa Final'!M50</f>
        <v>Moderado - 6</v>
      </c>
      <c r="G49" s="424" t="s">
        <v>481</v>
      </c>
      <c r="H49" s="608"/>
      <c r="I49" s="608"/>
      <c r="J49" s="608"/>
      <c r="K49" s="608"/>
      <c r="L49" s="608"/>
      <c r="M49" s="622"/>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585"/>
      <c r="B50" s="586"/>
      <c r="C50" s="586"/>
      <c r="D50" s="588"/>
      <c r="E50" s="590"/>
      <c r="F50" s="584"/>
      <c r="G50" s="419"/>
      <c r="H50" s="528"/>
      <c r="I50" s="528"/>
      <c r="J50" s="528"/>
      <c r="K50" s="528"/>
      <c r="L50" s="528"/>
      <c r="M50" s="583"/>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585"/>
      <c r="B51" s="586"/>
      <c r="C51" s="586"/>
      <c r="D51" s="588"/>
      <c r="E51" s="590"/>
      <c r="F51" s="584"/>
      <c r="G51" s="419"/>
      <c r="H51" s="528"/>
      <c r="I51" s="528"/>
      <c r="J51" s="528"/>
      <c r="K51" s="528"/>
      <c r="L51" s="528"/>
      <c r="M51" s="58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585"/>
      <c r="B52" s="586"/>
      <c r="C52" s="586"/>
      <c r="D52" s="588"/>
      <c r="E52" s="590"/>
      <c r="F52" s="584"/>
      <c r="G52" s="419"/>
      <c r="H52" s="528"/>
      <c r="I52" s="528"/>
      <c r="J52" s="528"/>
      <c r="K52" s="528"/>
      <c r="L52" s="528"/>
      <c r="M52" s="58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585"/>
      <c r="B53" s="586"/>
      <c r="C53" s="586"/>
      <c r="D53" s="588"/>
      <c r="E53" s="590"/>
      <c r="F53" s="584"/>
      <c r="G53" s="419"/>
      <c r="H53" s="528"/>
      <c r="I53" s="528"/>
      <c r="J53" s="528"/>
      <c r="K53" s="528"/>
      <c r="L53" s="528"/>
      <c r="M53" s="58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585"/>
      <c r="B54" s="586"/>
      <c r="C54" s="586"/>
      <c r="D54" s="588"/>
      <c r="E54" s="590"/>
      <c r="F54" s="584"/>
      <c r="G54" s="419"/>
      <c r="H54" s="528"/>
      <c r="I54" s="528"/>
      <c r="J54" s="528"/>
      <c r="K54" s="528"/>
      <c r="L54" s="528"/>
      <c r="M54" s="583"/>
      <c r="N54" s="25"/>
      <c r="O54" s="25"/>
    </row>
    <row r="55" spans="1:169">
      <c r="A55" s="585"/>
      <c r="B55" s="586"/>
      <c r="C55" s="586"/>
      <c r="D55" s="588"/>
      <c r="E55" s="590"/>
      <c r="F55" s="584"/>
      <c r="G55" s="419"/>
      <c r="H55" s="528"/>
      <c r="I55" s="528"/>
      <c r="J55" s="528"/>
      <c r="K55" s="528"/>
      <c r="L55" s="528"/>
      <c r="M55" s="583"/>
      <c r="N55" s="25"/>
      <c r="O55" s="25"/>
    </row>
    <row r="56" spans="1:169">
      <c r="A56" s="585"/>
      <c r="B56" s="586"/>
      <c r="C56" s="586"/>
      <c r="D56" s="588"/>
      <c r="E56" s="590"/>
      <c r="F56" s="584"/>
      <c r="G56" s="419"/>
      <c r="H56" s="528"/>
      <c r="I56" s="528"/>
      <c r="J56" s="528"/>
      <c r="K56" s="528"/>
      <c r="L56" s="528"/>
      <c r="M56" s="583"/>
      <c r="N56" s="25"/>
      <c r="O56" s="25"/>
    </row>
    <row r="57" spans="1:169">
      <c r="A57" s="585"/>
      <c r="B57" s="586"/>
      <c r="C57" s="586"/>
      <c r="D57" s="588"/>
      <c r="E57" s="590"/>
      <c r="F57" s="584"/>
      <c r="G57" s="419"/>
      <c r="H57" s="528"/>
      <c r="I57" s="528"/>
      <c r="J57" s="528"/>
      <c r="K57" s="528"/>
      <c r="L57" s="528"/>
      <c r="M57" s="583"/>
      <c r="N57" s="25"/>
      <c r="O57" s="25"/>
    </row>
    <row r="58" spans="1:169" ht="15.75" thickBot="1">
      <c r="A58" s="585"/>
      <c r="B58" s="586"/>
      <c r="C58" s="586"/>
      <c r="D58" s="588"/>
      <c r="E58" s="590"/>
      <c r="F58" s="584"/>
      <c r="G58" s="419"/>
      <c r="H58" s="528"/>
      <c r="I58" s="528"/>
      <c r="J58" s="528"/>
      <c r="K58" s="528"/>
      <c r="L58" s="528"/>
      <c r="M58" s="583"/>
      <c r="N58" s="25"/>
      <c r="O58" s="25"/>
    </row>
    <row r="59" spans="1:169" s="17" customFormat="1" ht="12.75" customHeight="1">
      <c r="A59" s="604">
        <f>'7- Mapa Final'!A60</f>
        <v>6</v>
      </c>
      <c r="B59" s="596"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96" t="str">
        <f>'7- Mapa Final'!C60</f>
        <v xml:space="preserve">Cuando se favorece indebidamente a un servidor judicial a través de la validación del  reporte de accidentes de trabajo ante la Administradora de Riesgos Laborales </v>
      </c>
      <c r="D59" s="597" t="str">
        <f>'7- Mapa Final'!J60</f>
        <v>Media - 3</v>
      </c>
      <c r="E59" s="598" t="str">
        <f>'7- Mapa Final'!K60</f>
        <v>Moderado - 3</v>
      </c>
      <c r="F59" s="607" t="str">
        <f>'7- Mapa Final'!M60</f>
        <v>Moderado - 9</v>
      </c>
      <c r="G59" s="424" t="s">
        <v>481</v>
      </c>
      <c r="H59" s="608"/>
      <c r="I59" s="608"/>
      <c r="J59" s="608"/>
      <c r="K59" s="608"/>
      <c r="L59" s="608"/>
      <c r="M59" s="622"/>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585"/>
      <c r="B60" s="586"/>
      <c r="C60" s="586"/>
      <c r="D60" s="588"/>
      <c r="E60" s="590"/>
      <c r="F60" s="584"/>
      <c r="G60" s="419"/>
      <c r="H60" s="528"/>
      <c r="I60" s="528"/>
      <c r="J60" s="528"/>
      <c r="K60" s="528"/>
      <c r="L60" s="528"/>
      <c r="M60" s="583"/>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585"/>
      <c r="B61" s="586"/>
      <c r="C61" s="586"/>
      <c r="D61" s="588"/>
      <c r="E61" s="590"/>
      <c r="F61" s="584"/>
      <c r="G61" s="419"/>
      <c r="H61" s="528"/>
      <c r="I61" s="528"/>
      <c r="J61" s="528"/>
      <c r="K61" s="528"/>
      <c r="L61" s="528"/>
      <c r="M61" s="583"/>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585"/>
      <c r="B62" s="586"/>
      <c r="C62" s="586"/>
      <c r="D62" s="588"/>
      <c r="E62" s="590"/>
      <c r="F62" s="584"/>
      <c r="G62" s="419"/>
      <c r="H62" s="528"/>
      <c r="I62" s="528"/>
      <c r="J62" s="528"/>
      <c r="K62" s="528"/>
      <c r="L62" s="528"/>
      <c r="M62" s="583"/>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585"/>
      <c r="B63" s="586"/>
      <c r="C63" s="586"/>
      <c r="D63" s="588"/>
      <c r="E63" s="590"/>
      <c r="F63" s="584"/>
      <c r="G63" s="419"/>
      <c r="H63" s="528"/>
      <c r="I63" s="528"/>
      <c r="J63" s="528"/>
      <c r="K63" s="528"/>
      <c r="L63" s="528"/>
      <c r="M63" s="583"/>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585"/>
      <c r="B64" s="586"/>
      <c r="C64" s="586"/>
      <c r="D64" s="588"/>
      <c r="E64" s="590"/>
      <c r="F64" s="584"/>
      <c r="G64" s="419"/>
      <c r="H64" s="528"/>
      <c r="I64" s="528"/>
      <c r="J64" s="528"/>
      <c r="K64" s="528"/>
      <c r="L64" s="528"/>
      <c r="M64" s="583"/>
      <c r="N64" s="25"/>
      <c r="O64" s="25"/>
    </row>
    <row r="65" spans="1:15">
      <c r="A65" s="585"/>
      <c r="B65" s="586"/>
      <c r="C65" s="586"/>
      <c r="D65" s="588"/>
      <c r="E65" s="590"/>
      <c r="F65" s="584"/>
      <c r="G65" s="419"/>
      <c r="H65" s="528"/>
      <c r="I65" s="528"/>
      <c r="J65" s="528"/>
      <c r="K65" s="528"/>
      <c r="L65" s="528"/>
      <c r="M65" s="583"/>
      <c r="N65" s="25"/>
      <c r="O65" s="25"/>
    </row>
    <row r="66" spans="1:15">
      <c r="A66" s="585"/>
      <c r="B66" s="586"/>
      <c r="C66" s="586"/>
      <c r="D66" s="588"/>
      <c r="E66" s="590"/>
      <c r="F66" s="584"/>
      <c r="G66" s="419"/>
      <c r="H66" s="528"/>
      <c r="I66" s="528"/>
      <c r="J66" s="528"/>
      <c r="K66" s="528"/>
      <c r="L66" s="528"/>
      <c r="M66" s="583"/>
      <c r="N66" s="25"/>
      <c r="O66" s="25"/>
    </row>
    <row r="67" spans="1:15">
      <c r="A67" s="585"/>
      <c r="B67" s="586"/>
      <c r="C67" s="586"/>
      <c r="D67" s="588"/>
      <c r="E67" s="590"/>
      <c r="F67" s="584"/>
      <c r="G67" s="419"/>
      <c r="H67" s="528"/>
      <c r="I67" s="528"/>
      <c r="J67" s="528"/>
      <c r="K67" s="528"/>
      <c r="L67" s="528"/>
      <c r="M67" s="583"/>
      <c r="N67" s="25"/>
      <c r="O67" s="25"/>
    </row>
    <row r="68" spans="1:15">
      <c r="A68" s="585"/>
      <c r="B68" s="586"/>
      <c r="C68" s="586"/>
      <c r="D68" s="588"/>
      <c r="E68" s="590"/>
      <c r="F68" s="584"/>
      <c r="G68" s="419"/>
      <c r="H68" s="528"/>
      <c r="I68" s="528"/>
      <c r="J68" s="528"/>
      <c r="K68" s="528"/>
      <c r="L68" s="528"/>
      <c r="M68" s="583"/>
      <c r="N68" s="25"/>
      <c r="O68" s="25"/>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123" priority="392" operator="containsText" text="3- Moderado">
      <formula>NOT(ISERROR(SEARCH("3- Moderado",A6)))</formula>
    </cfRule>
    <cfRule type="containsText" dxfId="122" priority="393" operator="containsText" text="6- Moderado">
      <formula>NOT(ISERROR(SEARCH("6- Moderado",A6)))</formula>
    </cfRule>
    <cfRule type="containsText" dxfId="121" priority="394" operator="containsText" text="4- Moderado">
      <formula>NOT(ISERROR(SEARCH("4- Moderado",A6)))</formula>
    </cfRule>
    <cfRule type="containsText" dxfId="120" priority="395" operator="containsText" text="3- Bajo">
      <formula>NOT(ISERROR(SEARCH("3- Bajo",A6)))</formula>
    </cfRule>
    <cfRule type="containsText" dxfId="119" priority="396" operator="containsText" text="4- Bajo">
      <formula>NOT(ISERROR(SEARCH("4- Bajo",A6)))</formula>
    </cfRule>
    <cfRule type="containsText" dxfId="118" priority="397" operator="containsText" text="1- Bajo">
      <formula>NOT(ISERROR(SEARCH("1- Bajo",A6)))</formula>
    </cfRule>
  </conditionalFormatting>
  <conditionalFormatting sqref="A9:E9">
    <cfRule type="containsText" dxfId="117" priority="386" operator="containsText" text="3- Moderado">
      <formula>NOT(ISERROR(SEARCH("3- Moderado",A9)))</formula>
    </cfRule>
    <cfRule type="containsText" dxfId="116" priority="387" operator="containsText" text="6- Moderado">
      <formula>NOT(ISERROR(SEARCH("6- Moderado",A9)))</formula>
    </cfRule>
    <cfRule type="containsText" dxfId="115" priority="388" operator="containsText" text="4- Moderado">
      <formula>NOT(ISERROR(SEARCH("4- Moderado",A9)))</formula>
    </cfRule>
    <cfRule type="containsText" dxfId="114" priority="389" operator="containsText" text="3- Bajo">
      <formula>NOT(ISERROR(SEARCH("3- Bajo",A9)))</formula>
    </cfRule>
    <cfRule type="containsText" dxfId="113" priority="390" operator="containsText" text="4- Bajo">
      <formula>NOT(ISERROR(SEARCH("4- Bajo",A9)))</formula>
    </cfRule>
    <cfRule type="containsText" dxfId="112" priority="391" operator="containsText" text="1- Bajo">
      <formula>NOT(ISERROR(SEARCH("1- Bajo",A9)))</formula>
    </cfRule>
  </conditionalFormatting>
  <conditionalFormatting sqref="A19:E19">
    <cfRule type="containsText" dxfId="111" priority="183" operator="containsText" text="3- Moderado">
      <formula>NOT(ISERROR(SEARCH("3- Moderado",A19)))</formula>
    </cfRule>
    <cfRule type="containsText" dxfId="110" priority="184" operator="containsText" text="6- Moderado">
      <formula>NOT(ISERROR(SEARCH("6- Moderado",A19)))</formula>
    </cfRule>
    <cfRule type="containsText" dxfId="109" priority="185" operator="containsText" text="4- Moderado">
      <formula>NOT(ISERROR(SEARCH("4- Moderado",A19)))</formula>
    </cfRule>
    <cfRule type="containsText" dxfId="108" priority="186" operator="containsText" text="3- Bajo">
      <formula>NOT(ISERROR(SEARCH("3- Bajo",A19)))</formula>
    </cfRule>
    <cfRule type="containsText" dxfId="107" priority="187" operator="containsText" text="4- Bajo">
      <formula>NOT(ISERROR(SEARCH("4- Bajo",A19)))</formula>
    </cfRule>
    <cfRule type="containsText" dxfId="106" priority="188" operator="containsText" text="1- Bajo">
      <formula>NOT(ISERROR(SEARCH("1- Bajo",A19)))</formula>
    </cfRule>
  </conditionalFormatting>
  <conditionalFormatting sqref="A29:E29">
    <cfRule type="containsText" dxfId="105" priority="162" operator="containsText" text="3- Moderado">
      <formula>NOT(ISERROR(SEARCH("3- Moderado",A29)))</formula>
    </cfRule>
    <cfRule type="containsText" dxfId="104" priority="163" operator="containsText" text="6- Moderado">
      <formula>NOT(ISERROR(SEARCH("6- Moderado",A29)))</formula>
    </cfRule>
    <cfRule type="containsText" dxfId="103" priority="164" operator="containsText" text="4- Moderado">
      <formula>NOT(ISERROR(SEARCH("4- Moderado",A29)))</formula>
    </cfRule>
    <cfRule type="containsText" dxfId="102" priority="165" operator="containsText" text="3- Bajo">
      <formula>NOT(ISERROR(SEARCH("3- Bajo",A29)))</formula>
    </cfRule>
    <cfRule type="containsText" dxfId="101" priority="166" operator="containsText" text="4- Bajo">
      <formula>NOT(ISERROR(SEARCH("4- Bajo",A29)))</formula>
    </cfRule>
    <cfRule type="containsText" dxfId="100" priority="167" operator="containsText" text="1- Bajo">
      <formula>NOT(ISERROR(SEARCH("1- Bajo",A29)))</formula>
    </cfRule>
  </conditionalFormatting>
  <conditionalFormatting sqref="A39:E39">
    <cfRule type="containsText" dxfId="99" priority="141" operator="containsText" text="3- Moderado">
      <formula>NOT(ISERROR(SEARCH("3- Moderado",A39)))</formula>
    </cfRule>
    <cfRule type="containsText" dxfId="98" priority="142" operator="containsText" text="6- Moderado">
      <formula>NOT(ISERROR(SEARCH("6- Moderado",A39)))</formula>
    </cfRule>
    <cfRule type="containsText" dxfId="97" priority="143" operator="containsText" text="4- Moderado">
      <formula>NOT(ISERROR(SEARCH("4- Moderado",A39)))</formula>
    </cfRule>
    <cfRule type="containsText" dxfId="96" priority="144" operator="containsText" text="3- Bajo">
      <formula>NOT(ISERROR(SEARCH("3- Bajo",A39)))</formula>
    </cfRule>
    <cfRule type="containsText" dxfId="95" priority="145" operator="containsText" text="4- Bajo">
      <formula>NOT(ISERROR(SEARCH("4- Bajo",A39)))</formula>
    </cfRule>
    <cfRule type="containsText" dxfId="94" priority="146" operator="containsText" text="1- Bajo">
      <formula>NOT(ISERROR(SEARCH("1- Bajo",A39)))</formula>
    </cfRule>
  </conditionalFormatting>
  <conditionalFormatting sqref="A49:E49">
    <cfRule type="containsText" dxfId="93" priority="99" operator="containsText" text="3- Moderado">
      <formula>NOT(ISERROR(SEARCH("3- Moderado",A49)))</formula>
    </cfRule>
    <cfRule type="containsText" dxfId="92" priority="100" operator="containsText" text="6- Moderado">
      <formula>NOT(ISERROR(SEARCH("6- Moderado",A49)))</formula>
    </cfRule>
    <cfRule type="containsText" dxfId="91" priority="101" operator="containsText" text="4- Moderado">
      <formula>NOT(ISERROR(SEARCH("4- Moderado",A49)))</formula>
    </cfRule>
    <cfRule type="containsText" dxfId="90" priority="102" operator="containsText" text="3- Bajo">
      <formula>NOT(ISERROR(SEARCH("3- Bajo",A49)))</formula>
    </cfRule>
    <cfRule type="containsText" dxfId="89" priority="103" operator="containsText" text="4- Bajo">
      <formula>NOT(ISERROR(SEARCH("4- Bajo",A49)))</formula>
    </cfRule>
    <cfRule type="containsText" dxfId="88" priority="104" operator="containsText" text="1- Bajo">
      <formula>NOT(ISERROR(SEARCH("1- Bajo",A49)))</formula>
    </cfRule>
  </conditionalFormatting>
  <conditionalFormatting sqref="A59:E59">
    <cfRule type="containsText" dxfId="87" priority="78" operator="containsText" text="3- Moderado">
      <formula>NOT(ISERROR(SEARCH("3- Moderado",A59)))</formula>
    </cfRule>
    <cfRule type="containsText" dxfId="86" priority="79" operator="containsText" text="6- Moderado">
      <formula>NOT(ISERROR(SEARCH("6- Moderado",A59)))</formula>
    </cfRule>
    <cfRule type="containsText" dxfId="85" priority="80" operator="containsText" text="4- Moderado">
      <formula>NOT(ISERROR(SEARCH("4- Moderado",A59)))</formula>
    </cfRule>
    <cfRule type="containsText" dxfId="84" priority="81" operator="containsText" text="3- Bajo">
      <formula>NOT(ISERROR(SEARCH("3- Bajo",A59)))</formula>
    </cfRule>
    <cfRule type="containsText" dxfId="83" priority="82" operator="containsText" text="4- Bajo">
      <formula>NOT(ISERROR(SEARCH("4- Bajo",A59)))</formula>
    </cfRule>
    <cfRule type="containsText" dxfId="82" priority="83" operator="containsText" text="1- Bajo">
      <formula>NOT(ISERROR(SEARCH("1- Bajo",A59)))</formula>
    </cfRule>
  </conditionalFormatting>
  <conditionalFormatting sqref="C7:F7">
    <cfRule type="containsText" dxfId="81" priority="358" operator="containsText" text="3- Moderado">
      <formula>NOT(ISERROR(SEARCH("3- Moderado",C7)))</formula>
    </cfRule>
    <cfRule type="containsText" dxfId="80" priority="359" operator="containsText" text="6- Moderado">
      <formula>NOT(ISERROR(SEARCH("6- Moderado",C7)))</formula>
    </cfRule>
    <cfRule type="containsText" dxfId="79" priority="360" operator="containsText" text="4- Moderado">
      <formula>NOT(ISERROR(SEARCH("4- Moderado",C7)))</formula>
    </cfRule>
    <cfRule type="containsText" dxfId="78" priority="361" operator="containsText" text="3- Bajo">
      <formula>NOT(ISERROR(SEARCH("3- Bajo",C7)))</formula>
    </cfRule>
    <cfRule type="containsText" dxfId="77" priority="362" operator="containsText" text="4- Bajo">
      <formula>NOT(ISERROR(SEARCH("4- Bajo",C7)))</formula>
    </cfRule>
    <cfRule type="containsText" dxfId="76" priority="363" operator="containsText" text="1- Bajo">
      <formula>NOT(ISERROR(SEARCH("1- Bajo",C7)))</formula>
    </cfRule>
  </conditionalFormatting>
  <conditionalFormatting sqref="D9:D68">
    <cfRule type="containsText" dxfId="75" priority="68" operator="containsText" text="Muy Alta">
      <formula>NOT(ISERROR(SEARCH("Muy Alta",D9)))</formula>
    </cfRule>
    <cfRule type="containsText" dxfId="74" priority="69" operator="containsText" text="Alta">
      <formula>NOT(ISERROR(SEARCH("Alta",D9)))</formula>
    </cfRule>
    <cfRule type="containsText" dxfId="73" priority="70" operator="containsText" text="Baja">
      <formula>NOT(ISERROR(SEARCH("Baja",D9)))</formula>
    </cfRule>
    <cfRule type="containsText" dxfId="72" priority="71" operator="containsText" text="Muy Baja">
      <formula>NOT(ISERROR(SEARCH("Muy Baja",D9)))</formula>
    </cfRule>
    <cfRule type="containsText" dxfId="71" priority="73" operator="containsText" text="Media">
      <formula>NOT(ISERROR(SEARCH("Media",D9)))</formula>
    </cfRule>
  </conditionalFormatting>
  <conditionalFormatting sqref="E9:E68">
    <cfRule type="containsText" dxfId="70" priority="64" operator="containsText" text="Catastrófico">
      <formula>NOT(ISERROR(SEARCH("Catastrófico",E9)))</formula>
    </cfRule>
    <cfRule type="containsText" dxfId="69" priority="65" operator="containsText" text="Mayor">
      <formula>NOT(ISERROR(SEARCH("Mayor",E9)))</formula>
    </cfRule>
    <cfRule type="containsText" dxfId="68" priority="66" operator="containsText" text="Menor">
      <formula>NOT(ISERROR(SEARCH("Menor",E9)))</formula>
    </cfRule>
    <cfRule type="containsText" dxfId="67" priority="67" operator="containsText" text="Leve">
      <formula>NOT(ISERROR(SEARCH("Leve",E9)))</formula>
    </cfRule>
  </conditionalFormatting>
  <conditionalFormatting sqref="E9:F68">
    <cfRule type="containsText" dxfId="66"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65" priority="74" operator="containsText" text="Bajo">
      <formula>NOT(ISERROR(SEARCH("Bajo",F9)))</formula>
    </cfRule>
    <cfRule type="containsText" dxfId="64" priority="75" operator="containsText" text="Moderado">
      <formula>NOT(ISERROR(SEARCH("Moderado",F9)))</formula>
    </cfRule>
    <cfRule type="containsText" dxfId="63" priority="76" operator="containsText" text="Alto">
      <formula>NOT(ISERROR(SEARCH("Alto",F9)))</formula>
    </cfRule>
    <cfRule type="containsText" dxfId="62" priority="77" operator="containsText" text="Extremo">
      <formula>NOT(ISERROR(SEARCH("Extremo",F9)))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seleccionar si el responsable de ejecutar las acciones es el nivel central" sqref="J7" xr:uid="{00000000-0002-0000-0C00-000000000000}"/>
    <dataValidation allowBlank="1" showInputMessage="1" showErrorMessage="1" prompt="Seleccionar si el responsable es el responsable de las acciones es el nivel central" sqref="I6:I7" xr:uid="{00000000-0002-0000-0C00-000001000000}"/>
    <dataValidation allowBlank="1" showInputMessage="1" showErrorMessage="1" prompt="Describir las actividades que se van a desarrollar para el proyecto" sqref="H6" xr:uid="{00000000-0002-0000-0C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JK68"/>
  <sheetViews>
    <sheetView showGridLines="0" topLeftCell="F1" zoomScale="80" zoomScaleNormal="80" workbookViewId="0">
      <selection activeCell="M39" sqref="M39:M48"/>
    </sheetView>
  </sheetViews>
  <sheetFormatPr defaultColWidth="11.42578125" defaultRowHeight="15"/>
  <cols>
    <col min="1" max="1" width="18.42578125" style="4" customWidth="1"/>
    <col min="2" max="2" width="35.85546875" style="4" customWidth="1"/>
    <col min="3" max="3" width="40.28515625" customWidth="1"/>
    <col min="4" max="4" width="16.85546875" style="72" customWidth="1"/>
    <col min="5" max="5" width="18.5703125" style="18" customWidth="1"/>
    <col min="6" max="6" width="18.28515625" style="18" bestFit="1" customWidth="1"/>
    <col min="7" max="7" width="18.28515625" bestFit="1" customWidth="1"/>
    <col min="8" max="8" width="54" customWidth="1"/>
    <col min="9" max="9" width="16.5703125" customWidth="1"/>
    <col min="10" max="10" width="14.28515625" customWidth="1"/>
    <col min="11" max="11" width="17.7109375" customWidth="1"/>
    <col min="12" max="12" width="17.5703125" customWidth="1"/>
    <col min="13" max="13" width="138.140625" customWidth="1"/>
    <col min="14" max="169" width="11.42578125" style="1"/>
  </cols>
  <sheetData>
    <row r="1" spans="1:271" s="10" customFormat="1" ht="16.5" customHeight="1">
      <c r="A1" s="216"/>
      <c r="B1" s="216"/>
      <c r="C1" s="599"/>
      <c r="D1" s="599"/>
      <c r="E1" s="599"/>
      <c r="F1" s="599"/>
      <c r="G1" s="599"/>
      <c r="H1" s="599"/>
      <c r="I1" s="599"/>
      <c r="J1" s="599"/>
      <c r="K1" s="599"/>
      <c r="L1" s="600"/>
      <c r="M1" s="601"/>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c r="JJ1" s="9"/>
      <c r="JK1" s="9"/>
    </row>
    <row r="2" spans="1:271" s="10" customFormat="1" ht="73.5" customHeight="1">
      <c r="A2" s="216"/>
      <c r="B2" s="216"/>
      <c r="C2" s="630"/>
      <c r="D2" s="630"/>
      <c r="E2" s="630"/>
      <c r="F2" s="630"/>
      <c r="G2" s="630"/>
      <c r="H2" s="630"/>
      <c r="I2" s="630"/>
      <c r="J2" s="630"/>
      <c r="K2" s="630"/>
      <c r="L2" s="623"/>
      <c r="M2" s="624"/>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c r="JJ2" s="9"/>
      <c r="JK2" s="9"/>
    </row>
    <row r="3" spans="1:271" s="10" customFormat="1" ht="40.9" customHeight="1">
      <c r="A3" s="509" t="s">
        <v>276</v>
      </c>
      <c r="B3" s="509"/>
      <c r="C3" s="550" t="s">
        <v>5</v>
      </c>
      <c r="D3" s="550"/>
      <c r="E3" s="550"/>
      <c r="F3" s="550"/>
      <c r="G3" s="550"/>
      <c r="H3" s="550"/>
      <c r="I3" s="550"/>
      <c r="J3" s="550"/>
      <c r="K3" s="550"/>
      <c r="L3" s="550"/>
      <c r="M3" s="550"/>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c r="JJ3" s="9"/>
      <c r="JK3" s="9"/>
    </row>
    <row r="4" spans="1:271" s="10" customFormat="1" ht="40.9" customHeight="1">
      <c r="A4" s="509" t="s">
        <v>277</v>
      </c>
      <c r="B4" s="509"/>
      <c r="C4" s="549" t="s">
        <v>523</v>
      </c>
      <c r="D4" s="549"/>
      <c r="E4" s="549"/>
      <c r="F4" s="549"/>
      <c r="G4" s="549"/>
      <c r="H4" s="549"/>
      <c r="I4" s="549"/>
      <c r="J4" s="549"/>
      <c r="K4" s="549"/>
      <c r="L4" s="549"/>
      <c r="M4" s="54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c r="JJ4" s="9"/>
      <c r="JK4" s="9"/>
    </row>
    <row r="5" spans="1:271" s="10" customFormat="1" ht="40.9" customHeight="1" thickBot="1">
      <c r="A5" s="509" t="s">
        <v>279</v>
      </c>
      <c r="B5" s="509"/>
      <c r="C5" s="619" t="s">
        <v>280</v>
      </c>
      <c r="D5" s="620"/>
      <c r="E5" s="620"/>
      <c r="F5" s="620"/>
      <c r="G5" s="620"/>
      <c r="H5" s="620"/>
      <c r="I5" s="620"/>
      <c r="J5" s="620"/>
      <c r="K5" s="620"/>
      <c r="L5" s="620"/>
      <c r="M5" s="621"/>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row>
    <row r="6" spans="1:271" s="14" customFormat="1" ht="40.5" customHeight="1" thickTop="1" thickBot="1">
      <c r="A6" s="614" t="s">
        <v>524</v>
      </c>
      <c r="B6" s="615"/>
      <c r="C6" s="616"/>
      <c r="D6" s="617" t="s">
        <v>525</v>
      </c>
      <c r="E6" s="617"/>
      <c r="F6" s="617"/>
      <c r="G6" s="618" t="s">
        <v>526</v>
      </c>
      <c r="H6" s="609" t="s">
        <v>527</v>
      </c>
      <c r="I6" s="611" t="s">
        <v>528</v>
      </c>
      <c r="J6" s="612"/>
      <c r="K6" s="611" t="s">
        <v>529</v>
      </c>
      <c r="L6" s="612"/>
      <c r="M6" s="613" t="s">
        <v>550</v>
      </c>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c r="BG6" s="22"/>
      <c r="BH6" s="22"/>
      <c r="BI6" s="22"/>
      <c r="BJ6" s="22"/>
      <c r="BK6" s="22"/>
      <c r="BL6" s="22"/>
      <c r="BM6" s="22"/>
      <c r="BN6" s="22"/>
      <c r="BO6" s="22"/>
      <c r="BP6" s="22"/>
      <c r="BQ6" s="22"/>
      <c r="BR6" s="22"/>
      <c r="BS6" s="22"/>
      <c r="BT6" s="22"/>
      <c r="BU6" s="22"/>
      <c r="BV6" s="22"/>
      <c r="BW6" s="22"/>
      <c r="BX6" s="22"/>
      <c r="BY6" s="22"/>
      <c r="BZ6" s="22"/>
      <c r="CA6" s="22"/>
      <c r="CB6" s="22"/>
      <c r="CC6" s="22"/>
      <c r="CD6" s="22"/>
      <c r="CE6" s="22"/>
      <c r="CF6" s="22"/>
      <c r="CG6" s="22"/>
      <c r="CH6" s="22"/>
      <c r="CI6" s="22"/>
      <c r="CJ6" s="22"/>
      <c r="CK6" s="22"/>
      <c r="CL6" s="22"/>
      <c r="CM6" s="22"/>
      <c r="CN6" s="22"/>
      <c r="CO6" s="22"/>
      <c r="CP6" s="22"/>
      <c r="CQ6" s="22"/>
      <c r="CR6" s="22"/>
      <c r="CS6" s="22"/>
      <c r="CT6" s="22"/>
      <c r="CU6" s="22"/>
      <c r="CV6" s="22"/>
      <c r="CW6" s="22"/>
      <c r="CX6" s="22"/>
      <c r="CY6" s="22"/>
      <c r="CZ6" s="22"/>
      <c r="DA6" s="22"/>
      <c r="DB6" s="22"/>
      <c r="DC6" s="22"/>
      <c r="DD6" s="22"/>
      <c r="DE6" s="22"/>
      <c r="DF6" s="22"/>
      <c r="DG6" s="22"/>
      <c r="DH6" s="22"/>
      <c r="DI6" s="22"/>
      <c r="DJ6" s="22"/>
      <c r="DK6" s="22"/>
      <c r="DL6" s="22"/>
      <c r="DM6" s="22"/>
      <c r="DN6" s="22"/>
      <c r="DO6" s="22"/>
      <c r="DP6" s="22"/>
      <c r="DQ6" s="22"/>
      <c r="DR6" s="22"/>
      <c r="DS6" s="22"/>
      <c r="DT6" s="22"/>
      <c r="DU6" s="22"/>
      <c r="DV6" s="22"/>
      <c r="DW6" s="22"/>
      <c r="DX6" s="22"/>
      <c r="DY6" s="22"/>
      <c r="DZ6" s="22"/>
      <c r="EA6" s="22"/>
      <c r="EB6" s="22"/>
      <c r="EC6" s="22"/>
      <c r="ED6" s="22"/>
      <c r="EE6" s="22"/>
      <c r="EF6" s="22"/>
      <c r="EG6" s="22"/>
      <c r="EH6" s="22"/>
      <c r="EI6" s="22"/>
      <c r="EJ6" s="22"/>
      <c r="EK6" s="22"/>
      <c r="EL6" s="22"/>
      <c r="EM6" s="22"/>
      <c r="EN6" s="22"/>
      <c r="EO6" s="22"/>
      <c r="EP6" s="22"/>
      <c r="EQ6" s="22"/>
      <c r="ER6" s="22"/>
      <c r="ES6" s="22"/>
      <c r="ET6" s="22"/>
      <c r="EU6" s="22"/>
      <c r="EV6" s="22"/>
      <c r="EW6" s="22"/>
      <c r="EX6" s="22"/>
      <c r="EY6" s="22"/>
      <c r="EZ6" s="22"/>
      <c r="FA6" s="22"/>
      <c r="FB6" s="22"/>
      <c r="FC6" s="22"/>
      <c r="FD6" s="22"/>
      <c r="FE6" s="22"/>
      <c r="FF6" s="22"/>
      <c r="FG6" s="22"/>
      <c r="FH6" s="22"/>
      <c r="FI6" s="22"/>
      <c r="FJ6" s="22"/>
      <c r="FK6" s="22"/>
      <c r="FL6" s="22"/>
      <c r="FM6" s="22"/>
    </row>
    <row r="7" spans="1:271" s="15" customFormat="1" ht="108" customHeight="1" thickTop="1" thickBot="1">
      <c r="A7" s="26" t="s">
        <v>42</v>
      </c>
      <c r="B7" s="26" t="s">
        <v>218</v>
      </c>
      <c r="C7" s="26" t="s">
        <v>220</v>
      </c>
      <c r="D7" s="19" t="s">
        <v>230</v>
      </c>
      <c r="E7" s="19" t="s">
        <v>531</v>
      </c>
      <c r="F7" s="19" t="s">
        <v>532</v>
      </c>
      <c r="G7" s="618"/>
      <c r="H7" s="610"/>
      <c r="I7" s="20" t="s">
        <v>533</v>
      </c>
      <c r="J7" s="20" t="s">
        <v>534</v>
      </c>
      <c r="K7" s="20" t="s">
        <v>535</v>
      </c>
      <c r="L7" s="20" t="s">
        <v>536</v>
      </c>
      <c r="M7" s="61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c r="CV7" s="23"/>
      <c r="CW7" s="23"/>
      <c r="CX7" s="23"/>
      <c r="CY7" s="23"/>
      <c r="CZ7" s="23"/>
      <c r="DA7" s="23"/>
      <c r="DB7" s="23"/>
      <c r="DC7" s="23"/>
      <c r="DD7" s="23"/>
      <c r="DE7" s="23"/>
      <c r="DF7" s="23"/>
      <c r="DG7" s="23"/>
      <c r="DH7" s="23"/>
      <c r="DI7" s="23"/>
      <c r="DJ7" s="23"/>
      <c r="DK7" s="23"/>
      <c r="DL7" s="23"/>
      <c r="DM7" s="23"/>
      <c r="DN7" s="23"/>
      <c r="DO7" s="23"/>
      <c r="DP7" s="23"/>
      <c r="DQ7" s="23"/>
      <c r="DR7" s="23"/>
      <c r="DS7" s="23"/>
      <c r="DT7" s="23"/>
      <c r="DU7" s="23"/>
      <c r="DV7" s="23"/>
      <c r="DW7" s="23"/>
      <c r="DX7" s="23"/>
      <c r="DY7" s="23"/>
      <c r="DZ7" s="23"/>
      <c r="EA7" s="23"/>
      <c r="EB7" s="23"/>
      <c r="EC7" s="23"/>
      <c r="ED7" s="23"/>
      <c r="EE7" s="23"/>
      <c r="EF7" s="23"/>
      <c r="EG7" s="23"/>
      <c r="EH7" s="23"/>
      <c r="EI7" s="23"/>
      <c r="EJ7" s="23"/>
      <c r="EK7" s="23"/>
      <c r="EL7" s="23"/>
      <c r="EM7" s="23"/>
      <c r="EN7" s="23"/>
      <c r="EO7" s="23"/>
      <c r="EP7" s="23"/>
      <c r="EQ7" s="23"/>
      <c r="ER7" s="23"/>
      <c r="ES7" s="23"/>
      <c r="ET7" s="23"/>
      <c r="EU7" s="23"/>
      <c r="EV7" s="23"/>
      <c r="EW7" s="23"/>
      <c r="EX7" s="23"/>
      <c r="EY7" s="23"/>
      <c r="EZ7" s="23"/>
      <c r="FA7" s="23"/>
      <c r="FB7" s="23"/>
      <c r="FC7" s="23"/>
      <c r="FD7" s="23"/>
      <c r="FE7" s="23"/>
      <c r="FF7" s="23"/>
      <c r="FG7" s="23"/>
      <c r="FH7" s="23"/>
      <c r="FI7" s="23"/>
      <c r="FJ7" s="23"/>
      <c r="FK7" s="23"/>
      <c r="FL7" s="23"/>
      <c r="FM7" s="23"/>
    </row>
    <row r="8" spans="1:271" s="16" customFormat="1" ht="21.75" customHeight="1" thickTop="1" thickBot="1">
      <c r="A8" s="602"/>
      <c r="B8" s="603"/>
      <c r="C8" s="603"/>
      <c r="D8" s="603"/>
      <c r="E8" s="603"/>
      <c r="F8" s="603"/>
      <c r="G8" s="603"/>
      <c r="H8" s="21"/>
      <c r="I8" s="21"/>
      <c r="J8" s="21"/>
      <c r="K8" s="21"/>
      <c r="L8" s="21"/>
      <c r="M8" s="21"/>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c r="AV8" s="24"/>
      <c r="AW8" s="24"/>
      <c r="AX8" s="24"/>
      <c r="AY8" s="24"/>
      <c r="AZ8" s="24"/>
      <c r="BA8" s="24"/>
      <c r="BB8" s="24"/>
      <c r="BC8" s="24"/>
      <c r="BD8" s="24"/>
      <c r="BE8" s="24"/>
      <c r="BF8" s="24"/>
      <c r="BG8" s="24"/>
      <c r="BH8" s="24"/>
      <c r="BI8" s="24"/>
      <c r="BJ8" s="24"/>
      <c r="BK8" s="24"/>
      <c r="BL8" s="24"/>
      <c r="BM8" s="24"/>
      <c r="BN8" s="24"/>
      <c r="BO8" s="24"/>
      <c r="BP8" s="24"/>
      <c r="BQ8" s="24"/>
      <c r="BR8" s="24"/>
      <c r="BS8" s="24"/>
      <c r="BT8" s="24"/>
      <c r="BU8" s="24"/>
      <c r="BV8" s="24"/>
      <c r="BW8" s="24"/>
      <c r="BX8" s="24"/>
      <c r="BY8" s="24"/>
      <c r="BZ8" s="24"/>
      <c r="CA8" s="24"/>
      <c r="CB8" s="24"/>
      <c r="CC8" s="24"/>
      <c r="CD8" s="24"/>
      <c r="CE8" s="24"/>
      <c r="CF8" s="24"/>
      <c r="CG8" s="24"/>
      <c r="CH8" s="24"/>
      <c r="CI8" s="24"/>
      <c r="CJ8" s="24"/>
      <c r="CK8" s="24"/>
      <c r="CL8" s="24"/>
      <c r="CM8" s="24"/>
      <c r="CN8" s="24"/>
      <c r="CO8" s="24"/>
      <c r="CP8" s="24"/>
      <c r="CQ8" s="24"/>
      <c r="CR8" s="24"/>
      <c r="CS8" s="24"/>
      <c r="CT8" s="24"/>
      <c r="CU8" s="24"/>
      <c r="CV8" s="24"/>
      <c r="CW8" s="24"/>
      <c r="CX8" s="24"/>
      <c r="CY8" s="24"/>
      <c r="CZ8" s="24"/>
      <c r="DA8" s="24"/>
      <c r="DB8" s="24"/>
      <c r="DC8" s="24"/>
      <c r="DD8" s="24"/>
      <c r="DE8" s="24"/>
      <c r="DF8" s="24"/>
      <c r="DG8" s="24"/>
      <c r="DH8" s="24"/>
      <c r="DI8" s="24"/>
      <c r="DJ8" s="24"/>
      <c r="DK8" s="24"/>
      <c r="DL8" s="24"/>
      <c r="DM8" s="24"/>
      <c r="DN8" s="24"/>
      <c r="DO8" s="24"/>
      <c r="DP8" s="24"/>
      <c r="DQ8" s="24"/>
      <c r="DR8" s="24"/>
      <c r="DS8" s="24"/>
      <c r="DT8" s="24"/>
      <c r="DU8" s="24"/>
      <c r="DV8" s="24"/>
      <c r="DW8" s="24"/>
      <c r="DX8" s="24"/>
      <c r="DY8" s="24"/>
      <c r="DZ8" s="24"/>
      <c r="EA8" s="24"/>
      <c r="EB8" s="24"/>
      <c r="EC8" s="24"/>
      <c r="ED8" s="24"/>
      <c r="EE8" s="24"/>
      <c r="EF8" s="24"/>
      <c r="EG8" s="24"/>
      <c r="EH8" s="24"/>
      <c r="EI8" s="24"/>
      <c r="EJ8" s="24"/>
      <c r="EK8" s="24"/>
      <c r="EL8" s="24"/>
      <c r="EM8" s="24"/>
      <c r="EN8" s="24"/>
      <c r="EO8" s="24"/>
      <c r="EP8" s="24"/>
      <c r="EQ8" s="24"/>
      <c r="ER8" s="24"/>
      <c r="ES8" s="24"/>
      <c r="ET8" s="24"/>
      <c r="EU8" s="24"/>
      <c r="EV8" s="24"/>
      <c r="EW8" s="24"/>
      <c r="EX8" s="24"/>
      <c r="EY8" s="24"/>
      <c r="EZ8" s="24"/>
      <c r="FA8" s="24"/>
      <c r="FB8" s="24"/>
      <c r="FC8" s="24"/>
      <c r="FD8" s="24"/>
      <c r="FE8" s="24"/>
      <c r="FF8" s="24"/>
      <c r="FG8" s="24"/>
      <c r="FH8" s="24"/>
      <c r="FI8" s="24"/>
      <c r="FJ8" s="24"/>
      <c r="FK8" s="24"/>
      <c r="FL8" s="24"/>
      <c r="FM8" s="24"/>
    </row>
    <row r="9" spans="1:271" s="17" customFormat="1" ht="15" customHeight="1">
      <c r="A9" s="604">
        <f>'7- Mapa Final'!A10</f>
        <v>1</v>
      </c>
      <c r="B9" s="596" t="str">
        <f>'7- Mapa Final'!B10</f>
        <v xml:space="preserve">Incumplimiento de los requisitos legales del SG-SST </v>
      </c>
      <c r="C9" s="596" t="str">
        <f>'7- Mapa Final'!C10</f>
        <v>No implementar dentro de los tiempos legales el SSST o implementarlo en forma parcial</v>
      </c>
      <c r="D9" s="597" t="str">
        <f>'7- Mapa Final'!J10</f>
        <v>Muy Baja - 1</v>
      </c>
      <c r="E9" s="598" t="str">
        <f>'7- Mapa Final'!K10</f>
        <v>Moderado - 3</v>
      </c>
      <c r="F9" s="607" t="str">
        <f>'7- Mapa Final'!M10</f>
        <v>Moderado - 3</v>
      </c>
      <c r="G9" s="424"/>
      <c r="H9" s="517" t="s">
        <v>417</v>
      </c>
      <c r="I9" s="608"/>
      <c r="J9" s="608" t="s">
        <v>537</v>
      </c>
      <c r="K9" s="605">
        <v>45931</v>
      </c>
      <c r="L9" s="605">
        <v>46022</v>
      </c>
      <c r="M9" s="606"/>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c r="CS9" s="25"/>
      <c r="CT9" s="25"/>
      <c r="CU9" s="25"/>
      <c r="CV9" s="25"/>
      <c r="CW9" s="25"/>
      <c r="CX9" s="25"/>
      <c r="CY9" s="25"/>
      <c r="CZ9" s="25"/>
      <c r="DA9" s="25"/>
      <c r="DB9" s="25"/>
      <c r="DC9" s="25"/>
      <c r="DD9" s="25"/>
      <c r="DE9" s="25"/>
      <c r="DF9" s="25"/>
      <c r="DG9" s="25"/>
      <c r="DH9" s="25"/>
      <c r="DI9" s="25"/>
      <c r="DJ9" s="25"/>
      <c r="DK9" s="25"/>
      <c r="DL9" s="25"/>
      <c r="DM9" s="25"/>
      <c r="DN9" s="25"/>
      <c r="DO9" s="25"/>
      <c r="DP9" s="25"/>
      <c r="DQ9" s="25"/>
      <c r="DR9" s="25"/>
      <c r="DS9" s="25"/>
      <c r="DT9" s="25"/>
      <c r="DU9" s="25"/>
      <c r="DV9" s="25"/>
      <c r="DW9" s="25"/>
      <c r="DX9" s="25"/>
      <c r="DY9" s="25"/>
      <c r="DZ9" s="25"/>
      <c r="EA9" s="25"/>
      <c r="EB9" s="25"/>
      <c r="EC9" s="25"/>
      <c r="ED9" s="25"/>
      <c r="EE9" s="25"/>
      <c r="EF9" s="25"/>
      <c r="EG9" s="25"/>
      <c r="EH9" s="25"/>
      <c r="EI9" s="25"/>
      <c r="EJ9" s="25"/>
      <c r="EK9" s="25"/>
      <c r="EL9" s="25"/>
      <c r="EM9" s="25"/>
      <c r="EN9" s="25"/>
      <c r="EO9" s="25"/>
      <c r="EP9" s="25"/>
      <c r="EQ9" s="25"/>
      <c r="ER9" s="25"/>
      <c r="ES9" s="25"/>
      <c r="ET9" s="25"/>
      <c r="EU9" s="25"/>
      <c r="EV9" s="25"/>
      <c r="EW9" s="25"/>
      <c r="EX9" s="25"/>
      <c r="EY9" s="25"/>
      <c r="EZ9" s="25"/>
      <c r="FA9" s="25"/>
      <c r="FB9" s="25"/>
      <c r="FC9" s="25"/>
      <c r="FD9" s="25"/>
      <c r="FE9" s="25"/>
      <c r="FF9" s="25"/>
      <c r="FG9" s="25"/>
      <c r="FH9" s="25"/>
      <c r="FI9" s="25"/>
      <c r="FJ9" s="25"/>
      <c r="FK9" s="25"/>
      <c r="FL9" s="25"/>
      <c r="FM9" s="25"/>
    </row>
    <row r="10" spans="1:271" s="17" customFormat="1" ht="13.5" customHeight="1">
      <c r="A10" s="585"/>
      <c r="B10" s="586"/>
      <c r="C10" s="586"/>
      <c r="D10" s="588"/>
      <c r="E10" s="590"/>
      <c r="F10" s="584"/>
      <c r="G10" s="419"/>
      <c r="H10" s="518"/>
      <c r="I10" s="528"/>
      <c r="J10" s="528"/>
      <c r="K10" s="528"/>
      <c r="L10" s="528"/>
      <c r="M10" s="592"/>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c r="CS10" s="25"/>
      <c r="CT10" s="25"/>
      <c r="CU10" s="25"/>
      <c r="CV10" s="25"/>
      <c r="CW10" s="25"/>
      <c r="CX10" s="25"/>
      <c r="CY10" s="25"/>
      <c r="CZ10" s="25"/>
      <c r="DA10" s="25"/>
      <c r="DB10" s="25"/>
      <c r="DC10" s="25"/>
      <c r="DD10" s="25"/>
      <c r="DE10" s="25"/>
      <c r="DF10" s="25"/>
      <c r="DG10" s="25"/>
      <c r="DH10" s="25"/>
      <c r="DI10" s="25"/>
      <c r="DJ10" s="25"/>
      <c r="DK10" s="25"/>
      <c r="DL10" s="25"/>
      <c r="DM10" s="25"/>
      <c r="DN10" s="25"/>
      <c r="DO10" s="25"/>
      <c r="DP10" s="25"/>
      <c r="DQ10" s="25"/>
      <c r="DR10" s="25"/>
      <c r="DS10" s="25"/>
      <c r="DT10" s="25"/>
      <c r="DU10" s="25"/>
      <c r="DV10" s="25"/>
      <c r="DW10" s="25"/>
      <c r="DX10" s="25"/>
      <c r="DY10" s="25"/>
      <c r="DZ10" s="25"/>
      <c r="EA10" s="25"/>
      <c r="EB10" s="25"/>
      <c r="EC10" s="25"/>
      <c r="ED10" s="25"/>
      <c r="EE10" s="25"/>
      <c r="EF10" s="25"/>
      <c r="EG10" s="25"/>
      <c r="EH10" s="25"/>
      <c r="EI10" s="25"/>
      <c r="EJ10" s="25"/>
      <c r="EK10" s="25"/>
      <c r="EL10" s="25"/>
      <c r="EM10" s="25"/>
      <c r="EN10" s="25"/>
      <c r="EO10" s="25"/>
      <c r="EP10" s="25"/>
      <c r="EQ10" s="25"/>
      <c r="ER10" s="25"/>
      <c r="ES10" s="25"/>
      <c r="ET10" s="25"/>
      <c r="EU10" s="25"/>
      <c r="EV10" s="25"/>
      <c r="EW10" s="25"/>
      <c r="EX10" s="25"/>
      <c r="EY10" s="25"/>
      <c r="EZ10" s="25"/>
      <c r="FA10" s="25"/>
      <c r="FB10" s="25"/>
      <c r="FC10" s="25"/>
      <c r="FD10" s="25"/>
      <c r="FE10" s="25"/>
      <c r="FF10" s="25"/>
      <c r="FG10" s="25"/>
      <c r="FH10" s="25"/>
      <c r="FI10" s="25"/>
      <c r="FJ10" s="25"/>
      <c r="FK10" s="25"/>
      <c r="FL10" s="25"/>
      <c r="FM10" s="25"/>
    </row>
    <row r="11" spans="1:271" s="17" customFormat="1" ht="13.5" customHeight="1">
      <c r="A11" s="585"/>
      <c r="B11" s="586"/>
      <c r="C11" s="586"/>
      <c r="D11" s="588"/>
      <c r="E11" s="590"/>
      <c r="F11" s="584"/>
      <c r="G11" s="419"/>
      <c r="H11" s="518"/>
      <c r="I11" s="528"/>
      <c r="J11" s="528"/>
      <c r="K11" s="528"/>
      <c r="L11" s="528"/>
      <c r="M11" s="592"/>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c r="CS11" s="25"/>
      <c r="CT11" s="25"/>
      <c r="CU11" s="25"/>
      <c r="CV11" s="25"/>
      <c r="CW11" s="25"/>
      <c r="CX11" s="25"/>
      <c r="CY11" s="25"/>
      <c r="CZ11" s="25"/>
      <c r="DA11" s="25"/>
      <c r="DB11" s="25"/>
      <c r="DC11" s="25"/>
      <c r="DD11" s="25"/>
      <c r="DE11" s="25"/>
      <c r="DF11" s="25"/>
      <c r="DG11" s="25"/>
      <c r="DH11" s="25"/>
      <c r="DI11" s="25"/>
      <c r="DJ11" s="25"/>
      <c r="DK11" s="25"/>
      <c r="DL11" s="25"/>
      <c r="DM11" s="25"/>
      <c r="DN11" s="25"/>
      <c r="DO11" s="25"/>
      <c r="DP11" s="25"/>
      <c r="DQ11" s="25"/>
      <c r="DR11" s="25"/>
      <c r="DS11" s="25"/>
      <c r="DT11" s="25"/>
      <c r="DU11" s="25"/>
      <c r="DV11" s="25"/>
      <c r="DW11" s="25"/>
      <c r="DX11" s="25"/>
      <c r="DY11" s="25"/>
      <c r="DZ11" s="25"/>
      <c r="EA11" s="25"/>
      <c r="EB11" s="25"/>
      <c r="EC11" s="25"/>
      <c r="ED11" s="25"/>
      <c r="EE11" s="25"/>
      <c r="EF11" s="25"/>
      <c r="EG11" s="25"/>
      <c r="EH11" s="25"/>
      <c r="EI11" s="25"/>
      <c r="EJ11" s="25"/>
      <c r="EK11" s="25"/>
      <c r="EL11" s="25"/>
      <c r="EM11" s="25"/>
      <c r="EN11" s="25"/>
      <c r="EO11" s="25"/>
      <c r="EP11" s="25"/>
      <c r="EQ11" s="25"/>
      <c r="ER11" s="25"/>
      <c r="ES11" s="25"/>
      <c r="ET11" s="25"/>
      <c r="EU11" s="25"/>
      <c r="EV11" s="25"/>
      <c r="EW11" s="25"/>
      <c r="EX11" s="25"/>
      <c r="EY11" s="25"/>
      <c r="EZ11" s="25"/>
      <c r="FA11" s="25"/>
      <c r="FB11" s="25"/>
      <c r="FC11" s="25"/>
      <c r="FD11" s="25"/>
      <c r="FE11" s="25"/>
      <c r="FF11" s="25"/>
      <c r="FG11" s="25"/>
      <c r="FH11" s="25"/>
      <c r="FI11" s="25"/>
      <c r="FJ11" s="25"/>
      <c r="FK11" s="25"/>
      <c r="FL11" s="25"/>
      <c r="FM11" s="25"/>
    </row>
    <row r="12" spans="1:271" s="17" customFormat="1" ht="13.5" customHeight="1">
      <c r="A12" s="585"/>
      <c r="B12" s="586"/>
      <c r="C12" s="586"/>
      <c r="D12" s="588"/>
      <c r="E12" s="590"/>
      <c r="F12" s="584"/>
      <c r="G12" s="419"/>
      <c r="H12" s="518"/>
      <c r="I12" s="528"/>
      <c r="J12" s="528"/>
      <c r="K12" s="528"/>
      <c r="L12" s="528"/>
      <c r="M12" s="592"/>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c r="CS12" s="25"/>
      <c r="CT12" s="25"/>
      <c r="CU12" s="25"/>
      <c r="CV12" s="25"/>
      <c r="CW12" s="25"/>
      <c r="CX12" s="25"/>
      <c r="CY12" s="25"/>
      <c r="CZ12" s="25"/>
      <c r="DA12" s="25"/>
      <c r="DB12" s="25"/>
      <c r="DC12" s="25"/>
      <c r="DD12" s="25"/>
      <c r="DE12" s="25"/>
      <c r="DF12" s="25"/>
      <c r="DG12" s="25"/>
      <c r="DH12" s="25"/>
      <c r="DI12" s="25"/>
      <c r="DJ12" s="25"/>
      <c r="DK12" s="25"/>
      <c r="DL12" s="25"/>
      <c r="DM12" s="25"/>
      <c r="DN12" s="25"/>
      <c r="DO12" s="25"/>
      <c r="DP12" s="25"/>
      <c r="DQ12" s="25"/>
      <c r="DR12" s="25"/>
      <c r="DS12" s="25"/>
      <c r="DT12" s="25"/>
      <c r="DU12" s="25"/>
      <c r="DV12" s="25"/>
      <c r="DW12" s="25"/>
      <c r="DX12" s="25"/>
      <c r="DY12" s="25"/>
      <c r="DZ12" s="25"/>
      <c r="EA12" s="25"/>
      <c r="EB12" s="25"/>
      <c r="EC12" s="25"/>
      <c r="ED12" s="25"/>
      <c r="EE12" s="25"/>
      <c r="EF12" s="25"/>
      <c r="EG12" s="25"/>
      <c r="EH12" s="25"/>
      <c r="EI12" s="25"/>
      <c r="EJ12" s="25"/>
      <c r="EK12" s="25"/>
      <c r="EL12" s="25"/>
      <c r="EM12" s="25"/>
      <c r="EN12" s="25"/>
      <c r="EO12" s="25"/>
      <c r="EP12" s="25"/>
      <c r="EQ12" s="25"/>
      <c r="ER12" s="25"/>
      <c r="ES12" s="25"/>
      <c r="ET12" s="25"/>
      <c r="EU12" s="25"/>
      <c r="EV12" s="25"/>
      <c r="EW12" s="25"/>
      <c r="EX12" s="25"/>
      <c r="EY12" s="25"/>
      <c r="EZ12" s="25"/>
      <c r="FA12" s="25"/>
      <c r="FB12" s="25"/>
      <c r="FC12" s="25"/>
      <c r="FD12" s="25"/>
      <c r="FE12" s="25"/>
      <c r="FF12" s="25"/>
      <c r="FG12" s="25"/>
      <c r="FH12" s="25"/>
      <c r="FI12" s="25"/>
      <c r="FJ12" s="25"/>
      <c r="FK12" s="25"/>
      <c r="FL12" s="25"/>
      <c r="FM12" s="25"/>
    </row>
    <row r="13" spans="1:271" s="17" customFormat="1" ht="13.5" customHeight="1">
      <c r="A13" s="585"/>
      <c r="B13" s="586"/>
      <c r="C13" s="586"/>
      <c r="D13" s="588"/>
      <c r="E13" s="590"/>
      <c r="F13" s="584"/>
      <c r="G13" s="419"/>
      <c r="H13" s="518"/>
      <c r="I13" s="528"/>
      <c r="J13" s="528"/>
      <c r="K13" s="528"/>
      <c r="L13" s="528"/>
      <c r="M13" s="592"/>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c r="CS13" s="25"/>
      <c r="CT13" s="25"/>
      <c r="CU13" s="25"/>
      <c r="CV13" s="25"/>
      <c r="CW13" s="25"/>
      <c r="CX13" s="25"/>
      <c r="CY13" s="25"/>
      <c r="CZ13" s="25"/>
      <c r="DA13" s="25"/>
      <c r="DB13" s="25"/>
      <c r="DC13" s="25"/>
      <c r="DD13" s="25"/>
      <c r="DE13" s="25"/>
      <c r="DF13" s="25"/>
      <c r="DG13" s="25"/>
      <c r="DH13" s="25"/>
      <c r="DI13" s="25"/>
      <c r="DJ13" s="25"/>
      <c r="DK13" s="25"/>
      <c r="DL13" s="25"/>
      <c r="DM13" s="25"/>
      <c r="DN13" s="25"/>
      <c r="DO13" s="25"/>
      <c r="DP13" s="25"/>
      <c r="DQ13" s="25"/>
      <c r="DR13" s="25"/>
      <c r="DS13" s="25"/>
      <c r="DT13" s="25"/>
      <c r="DU13" s="25"/>
      <c r="DV13" s="25"/>
      <c r="DW13" s="25"/>
      <c r="DX13" s="25"/>
      <c r="DY13" s="25"/>
      <c r="DZ13" s="25"/>
      <c r="EA13" s="25"/>
      <c r="EB13" s="25"/>
      <c r="EC13" s="25"/>
      <c r="ED13" s="25"/>
      <c r="EE13" s="25"/>
      <c r="EF13" s="25"/>
      <c r="EG13" s="25"/>
      <c r="EH13" s="25"/>
      <c r="EI13" s="25"/>
      <c r="EJ13" s="25"/>
      <c r="EK13" s="25"/>
      <c r="EL13" s="25"/>
      <c r="EM13" s="25"/>
      <c r="EN13" s="25"/>
      <c r="EO13" s="25"/>
      <c r="EP13" s="25"/>
      <c r="EQ13" s="25"/>
      <c r="ER13" s="25"/>
      <c r="ES13" s="25"/>
      <c r="ET13" s="25"/>
      <c r="EU13" s="25"/>
      <c r="EV13" s="25"/>
      <c r="EW13" s="25"/>
      <c r="EX13" s="25"/>
      <c r="EY13" s="25"/>
      <c r="EZ13" s="25"/>
      <c r="FA13" s="25"/>
      <c r="FB13" s="25"/>
      <c r="FC13" s="25"/>
      <c r="FD13" s="25"/>
      <c r="FE13" s="25"/>
      <c r="FF13" s="25"/>
      <c r="FG13" s="25"/>
      <c r="FH13" s="25"/>
      <c r="FI13" s="25"/>
      <c r="FJ13" s="25"/>
      <c r="FK13" s="25"/>
      <c r="FL13" s="25"/>
      <c r="FM13" s="25"/>
    </row>
    <row r="14" spans="1:271" s="17" customFormat="1" ht="13.5" customHeight="1">
      <c r="A14" s="585"/>
      <c r="B14" s="586"/>
      <c r="C14" s="586"/>
      <c r="D14" s="588"/>
      <c r="E14" s="590"/>
      <c r="F14" s="584"/>
      <c r="G14" s="419"/>
      <c r="H14" s="518"/>
      <c r="I14" s="528"/>
      <c r="J14" s="528"/>
      <c r="K14" s="528"/>
      <c r="L14" s="528"/>
      <c r="M14" s="592"/>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c r="CS14" s="25"/>
      <c r="CT14" s="25"/>
      <c r="CU14" s="25"/>
      <c r="CV14" s="25"/>
      <c r="CW14" s="25"/>
      <c r="CX14" s="25"/>
      <c r="CY14" s="25"/>
      <c r="CZ14" s="25"/>
      <c r="DA14" s="25"/>
      <c r="DB14" s="25"/>
      <c r="DC14" s="25"/>
      <c r="DD14" s="25"/>
      <c r="DE14" s="25"/>
      <c r="DF14" s="25"/>
      <c r="DG14" s="25"/>
      <c r="DH14" s="25"/>
      <c r="DI14" s="25"/>
      <c r="DJ14" s="25"/>
      <c r="DK14" s="25"/>
      <c r="DL14" s="25"/>
      <c r="DM14" s="25"/>
      <c r="DN14" s="25"/>
      <c r="DO14" s="25"/>
      <c r="DP14" s="25"/>
      <c r="DQ14" s="25"/>
      <c r="DR14" s="25"/>
      <c r="DS14" s="25"/>
      <c r="DT14" s="25"/>
      <c r="DU14" s="25"/>
      <c r="DV14" s="25"/>
      <c r="DW14" s="25"/>
      <c r="DX14" s="25"/>
      <c r="DY14" s="25"/>
      <c r="DZ14" s="25"/>
      <c r="EA14" s="25"/>
      <c r="EB14" s="25"/>
      <c r="EC14" s="25"/>
      <c r="ED14" s="25"/>
      <c r="EE14" s="25"/>
      <c r="EF14" s="25"/>
      <c r="EG14" s="25"/>
      <c r="EH14" s="25"/>
      <c r="EI14" s="25"/>
      <c r="EJ14" s="25"/>
      <c r="EK14" s="25"/>
      <c r="EL14" s="25"/>
      <c r="EM14" s="25"/>
      <c r="EN14" s="25"/>
      <c r="EO14" s="25"/>
      <c r="EP14" s="25"/>
      <c r="EQ14" s="25"/>
      <c r="ER14" s="25"/>
      <c r="ES14" s="25"/>
      <c r="ET14" s="25"/>
      <c r="EU14" s="25"/>
      <c r="EV14" s="25"/>
      <c r="EW14" s="25"/>
      <c r="EX14" s="25"/>
      <c r="EY14" s="25"/>
      <c r="EZ14" s="25"/>
      <c r="FA14" s="25"/>
      <c r="FB14" s="25"/>
      <c r="FC14" s="25"/>
      <c r="FD14" s="25"/>
      <c r="FE14" s="25"/>
      <c r="FF14" s="25"/>
      <c r="FG14" s="25"/>
      <c r="FH14" s="25"/>
      <c r="FI14" s="25"/>
      <c r="FJ14" s="25"/>
      <c r="FK14" s="25"/>
      <c r="FL14" s="25"/>
      <c r="FM14" s="25"/>
    </row>
    <row r="15" spans="1:271" s="17" customFormat="1" ht="13.5" customHeight="1">
      <c r="A15" s="585"/>
      <c r="B15" s="586"/>
      <c r="C15" s="586"/>
      <c r="D15" s="588"/>
      <c r="E15" s="590"/>
      <c r="F15" s="584"/>
      <c r="G15" s="419"/>
      <c r="H15" s="518"/>
      <c r="I15" s="528"/>
      <c r="J15" s="528"/>
      <c r="K15" s="528"/>
      <c r="L15" s="528"/>
      <c r="M15" s="592"/>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5"/>
      <c r="CW15" s="25"/>
      <c r="CX15" s="25"/>
      <c r="CY15" s="25"/>
      <c r="CZ15" s="25"/>
      <c r="DA15" s="25"/>
      <c r="DB15" s="25"/>
      <c r="DC15" s="25"/>
      <c r="DD15" s="25"/>
      <c r="DE15" s="25"/>
      <c r="DF15" s="25"/>
      <c r="DG15" s="25"/>
      <c r="DH15" s="25"/>
      <c r="DI15" s="25"/>
      <c r="DJ15" s="25"/>
      <c r="DK15" s="25"/>
      <c r="DL15" s="25"/>
      <c r="DM15" s="25"/>
      <c r="DN15" s="25"/>
      <c r="DO15" s="25"/>
      <c r="DP15" s="25"/>
      <c r="DQ15" s="25"/>
      <c r="DR15" s="25"/>
      <c r="DS15" s="25"/>
      <c r="DT15" s="25"/>
      <c r="DU15" s="25"/>
      <c r="DV15" s="25"/>
      <c r="DW15" s="25"/>
      <c r="DX15" s="25"/>
      <c r="DY15" s="25"/>
      <c r="DZ15" s="25"/>
      <c r="EA15" s="25"/>
      <c r="EB15" s="25"/>
      <c r="EC15" s="25"/>
      <c r="ED15" s="25"/>
      <c r="EE15" s="25"/>
      <c r="EF15" s="25"/>
      <c r="EG15" s="25"/>
      <c r="EH15" s="25"/>
      <c r="EI15" s="25"/>
      <c r="EJ15" s="25"/>
      <c r="EK15" s="25"/>
      <c r="EL15" s="25"/>
      <c r="EM15" s="25"/>
      <c r="EN15" s="25"/>
      <c r="EO15" s="25"/>
      <c r="EP15" s="25"/>
      <c r="EQ15" s="25"/>
      <c r="ER15" s="25"/>
      <c r="ES15" s="25"/>
      <c r="ET15" s="25"/>
      <c r="EU15" s="25"/>
      <c r="EV15" s="25"/>
      <c r="EW15" s="25"/>
      <c r="EX15" s="25"/>
      <c r="EY15" s="25"/>
      <c r="EZ15" s="25"/>
      <c r="FA15" s="25"/>
      <c r="FB15" s="25"/>
      <c r="FC15" s="25"/>
      <c r="FD15" s="25"/>
      <c r="FE15" s="25"/>
      <c r="FF15" s="25"/>
      <c r="FG15" s="25"/>
      <c r="FH15" s="25"/>
      <c r="FI15" s="25"/>
      <c r="FJ15" s="25"/>
      <c r="FK15" s="25"/>
      <c r="FL15" s="25"/>
      <c r="FM15" s="25"/>
    </row>
    <row r="16" spans="1:271" s="17" customFormat="1" ht="13.5" customHeight="1">
      <c r="A16" s="585"/>
      <c r="B16" s="586"/>
      <c r="C16" s="586"/>
      <c r="D16" s="588"/>
      <c r="E16" s="590"/>
      <c r="F16" s="584"/>
      <c r="G16" s="419"/>
      <c r="H16" s="518"/>
      <c r="I16" s="528"/>
      <c r="J16" s="528"/>
      <c r="K16" s="528"/>
      <c r="L16" s="528"/>
      <c r="M16" s="592"/>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c r="EH16" s="25"/>
      <c r="EI16" s="25"/>
      <c r="EJ16" s="25"/>
      <c r="EK16" s="25"/>
      <c r="EL16" s="25"/>
      <c r="EM16" s="25"/>
      <c r="EN16" s="25"/>
      <c r="EO16" s="25"/>
      <c r="EP16" s="25"/>
      <c r="EQ16" s="25"/>
      <c r="ER16" s="25"/>
      <c r="ES16" s="25"/>
      <c r="ET16" s="25"/>
      <c r="EU16" s="25"/>
      <c r="EV16" s="25"/>
      <c r="EW16" s="25"/>
      <c r="EX16" s="25"/>
      <c r="EY16" s="25"/>
      <c r="EZ16" s="25"/>
      <c r="FA16" s="25"/>
      <c r="FB16" s="25"/>
      <c r="FC16" s="25"/>
      <c r="FD16" s="25"/>
      <c r="FE16" s="25"/>
      <c r="FF16" s="25"/>
      <c r="FG16" s="25"/>
      <c r="FH16" s="25"/>
      <c r="FI16" s="25"/>
      <c r="FJ16" s="25"/>
      <c r="FK16" s="25"/>
      <c r="FL16" s="25"/>
      <c r="FM16" s="25"/>
    </row>
    <row r="17" spans="1:169" s="17" customFormat="1" ht="13.5" customHeight="1">
      <c r="A17" s="585"/>
      <c r="B17" s="586"/>
      <c r="C17" s="586"/>
      <c r="D17" s="588"/>
      <c r="E17" s="590"/>
      <c r="F17" s="584"/>
      <c r="G17" s="419"/>
      <c r="H17" s="518"/>
      <c r="I17" s="528"/>
      <c r="J17" s="528"/>
      <c r="K17" s="528"/>
      <c r="L17" s="528"/>
      <c r="M17" s="592"/>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row>
    <row r="18" spans="1:169" s="17" customFormat="1" ht="21.75" customHeight="1" thickBot="1">
      <c r="A18" s="585"/>
      <c r="B18" s="586"/>
      <c r="C18" s="586"/>
      <c r="D18" s="588"/>
      <c r="E18" s="590"/>
      <c r="F18" s="584"/>
      <c r="G18" s="419"/>
      <c r="H18" s="518"/>
      <c r="I18" s="528"/>
      <c r="J18" s="528"/>
      <c r="K18" s="528"/>
      <c r="L18" s="528"/>
      <c r="M18" s="592"/>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row>
    <row r="19" spans="1:169" s="17" customFormat="1" ht="12.75" customHeight="1">
      <c r="A19" s="604">
        <f>'7- Mapa Final'!A20</f>
        <v>2</v>
      </c>
      <c r="B19" s="596" t="str">
        <f>'7- Mapa Final'!B20</f>
        <v>Incumplimiento Plan Trabajo de SG-SST</v>
      </c>
      <c r="C19" s="596" t="str">
        <f>'7- Mapa Final'!C20</f>
        <v>Posibilidad de incumplimiento de las metas establecidas por omisión en la ejecución de actividades del plan anual de SST.</v>
      </c>
      <c r="D19" s="597" t="str">
        <f>'7- Mapa Final'!J20</f>
        <v>Muy Baja - 1</v>
      </c>
      <c r="E19" s="598" t="str">
        <f>'7- Mapa Final'!K20</f>
        <v>Mayor - 4</v>
      </c>
      <c r="F19" s="607" t="str">
        <f>'7- Mapa Final'!M20</f>
        <v>Alto  - 4</v>
      </c>
      <c r="G19" s="424"/>
      <c r="H19" s="517" t="s">
        <v>551</v>
      </c>
      <c r="I19" s="608"/>
      <c r="J19" s="608" t="s">
        <v>537</v>
      </c>
      <c r="K19" s="605">
        <v>45931</v>
      </c>
      <c r="L19" s="605">
        <v>46022</v>
      </c>
      <c r="M19" s="63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25"/>
      <c r="EW19" s="25"/>
      <c r="EX19" s="25"/>
      <c r="EY19" s="25"/>
      <c r="EZ19" s="25"/>
      <c r="FA19" s="25"/>
      <c r="FB19" s="25"/>
      <c r="FC19" s="25"/>
      <c r="FD19" s="25"/>
      <c r="FE19" s="25"/>
      <c r="FF19" s="25"/>
      <c r="FG19" s="25"/>
      <c r="FH19" s="25"/>
      <c r="FI19" s="25"/>
      <c r="FJ19" s="25"/>
      <c r="FK19" s="25"/>
      <c r="FL19" s="25"/>
      <c r="FM19" s="25"/>
    </row>
    <row r="20" spans="1:169" s="17" customFormat="1" ht="12.75" customHeight="1">
      <c r="A20" s="585"/>
      <c r="B20" s="586"/>
      <c r="C20" s="586"/>
      <c r="D20" s="588"/>
      <c r="E20" s="590"/>
      <c r="F20" s="584"/>
      <c r="G20" s="419"/>
      <c r="H20" s="518"/>
      <c r="I20" s="528"/>
      <c r="J20" s="528"/>
      <c r="K20" s="528"/>
      <c r="L20" s="528"/>
      <c r="M20" s="636"/>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c r="EV20" s="25"/>
      <c r="EW20" s="25"/>
      <c r="EX20" s="25"/>
      <c r="EY20" s="25"/>
      <c r="EZ20" s="25"/>
      <c r="FA20" s="25"/>
      <c r="FB20" s="25"/>
      <c r="FC20" s="25"/>
      <c r="FD20" s="25"/>
      <c r="FE20" s="25"/>
      <c r="FF20" s="25"/>
      <c r="FG20" s="25"/>
      <c r="FH20" s="25"/>
      <c r="FI20" s="25"/>
      <c r="FJ20" s="25"/>
      <c r="FK20" s="25"/>
      <c r="FL20" s="25"/>
      <c r="FM20" s="25"/>
    </row>
    <row r="21" spans="1:169" s="17" customFormat="1" ht="12.75" customHeight="1">
      <c r="A21" s="585"/>
      <c r="B21" s="586"/>
      <c r="C21" s="586"/>
      <c r="D21" s="588"/>
      <c r="E21" s="590"/>
      <c r="F21" s="584"/>
      <c r="G21" s="419"/>
      <c r="H21" s="518"/>
      <c r="I21" s="528"/>
      <c r="J21" s="528"/>
      <c r="K21" s="528"/>
      <c r="L21" s="528"/>
      <c r="M21" s="636"/>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c r="EV21" s="25"/>
      <c r="EW21" s="25"/>
      <c r="EX21" s="25"/>
      <c r="EY21" s="25"/>
      <c r="EZ21" s="25"/>
      <c r="FA21" s="25"/>
      <c r="FB21" s="25"/>
      <c r="FC21" s="25"/>
      <c r="FD21" s="25"/>
      <c r="FE21" s="25"/>
      <c r="FF21" s="25"/>
      <c r="FG21" s="25"/>
      <c r="FH21" s="25"/>
      <c r="FI21" s="25"/>
      <c r="FJ21" s="25"/>
      <c r="FK21" s="25"/>
      <c r="FL21" s="25"/>
      <c r="FM21" s="25"/>
    </row>
    <row r="22" spans="1:169" s="17" customFormat="1" ht="12.75" customHeight="1">
      <c r="A22" s="585"/>
      <c r="B22" s="586"/>
      <c r="C22" s="586"/>
      <c r="D22" s="588"/>
      <c r="E22" s="590"/>
      <c r="F22" s="584"/>
      <c r="G22" s="419"/>
      <c r="H22" s="518"/>
      <c r="I22" s="528"/>
      <c r="J22" s="528"/>
      <c r="K22" s="528"/>
      <c r="L22" s="528"/>
      <c r="M22" s="636"/>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c r="EV22" s="25"/>
      <c r="EW22" s="25"/>
      <c r="EX22" s="25"/>
      <c r="EY22" s="25"/>
      <c r="EZ22" s="25"/>
      <c r="FA22" s="25"/>
      <c r="FB22" s="25"/>
      <c r="FC22" s="25"/>
      <c r="FD22" s="25"/>
      <c r="FE22" s="25"/>
      <c r="FF22" s="25"/>
      <c r="FG22" s="25"/>
      <c r="FH22" s="25"/>
      <c r="FI22" s="25"/>
      <c r="FJ22" s="25"/>
      <c r="FK22" s="25"/>
      <c r="FL22" s="25"/>
      <c r="FM22" s="25"/>
    </row>
    <row r="23" spans="1:169" s="17" customFormat="1" ht="13.5" customHeight="1">
      <c r="A23" s="585"/>
      <c r="B23" s="586"/>
      <c r="C23" s="586"/>
      <c r="D23" s="588"/>
      <c r="E23" s="590"/>
      <c r="F23" s="584"/>
      <c r="G23" s="419"/>
      <c r="H23" s="518"/>
      <c r="I23" s="528"/>
      <c r="J23" s="528"/>
      <c r="K23" s="528"/>
      <c r="L23" s="528"/>
      <c r="M23" s="636"/>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c r="EV23" s="25"/>
      <c r="EW23" s="25"/>
      <c r="EX23" s="25"/>
      <c r="EY23" s="25"/>
      <c r="EZ23" s="25"/>
      <c r="FA23" s="25"/>
      <c r="FB23" s="25"/>
      <c r="FC23" s="25"/>
      <c r="FD23" s="25"/>
      <c r="FE23" s="25"/>
      <c r="FF23" s="25"/>
      <c r="FG23" s="25"/>
      <c r="FH23" s="25"/>
      <c r="FI23" s="25"/>
      <c r="FJ23" s="25"/>
      <c r="FK23" s="25"/>
      <c r="FL23" s="25"/>
      <c r="FM23" s="25"/>
    </row>
    <row r="24" spans="1:169">
      <c r="A24" s="585"/>
      <c r="B24" s="586"/>
      <c r="C24" s="586"/>
      <c r="D24" s="588"/>
      <c r="E24" s="590"/>
      <c r="F24" s="584"/>
      <c r="G24" s="419"/>
      <c r="H24" s="518"/>
      <c r="I24" s="528"/>
      <c r="J24" s="528"/>
      <c r="K24" s="528"/>
      <c r="L24" s="528"/>
      <c r="M24" s="636"/>
      <c r="N24" s="25"/>
      <c r="O24" s="25"/>
    </row>
    <row r="25" spans="1:169">
      <c r="A25" s="585"/>
      <c r="B25" s="586"/>
      <c r="C25" s="586"/>
      <c r="D25" s="588"/>
      <c r="E25" s="590"/>
      <c r="F25" s="584"/>
      <c r="G25" s="419"/>
      <c r="H25" s="518"/>
      <c r="I25" s="528"/>
      <c r="J25" s="528"/>
      <c r="K25" s="528"/>
      <c r="L25" s="528"/>
      <c r="M25" s="636"/>
      <c r="N25" s="25"/>
      <c r="O25" s="25"/>
    </row>
    <row r="26" spans="1:169">
      <c r="A26" s="585"/>
      <c r="B26" s="586"/>
      <c r="C26" s="586"/>
      <c r="D26" s="588"/>
      <c r="E26" s="590"/>
      <c r="F26" s="584"/>
      <c r="G26" s="419"/>
      <c r="H26" s="518"/>
      <c r="I26" s="528"/>
      <c r="J26" s="528"/>
      <c r="K26" s="528"/>
      <c r="L26" s="528"/>
      <c r="M26" s="636"/>
      <c r="N26" s="25"/>
      <c r="O26" s="25"/>
    </row>
    <row r="27" spans="1:169">
      <c r="A27" s="585"/>
      <c r="B27" s="586"/>
      <c r="C27" s="586"/>
      <c r="D27" s="588"/>
      <c r="E27" s="590"/>
      <c r="F27" s="584"/>
      <c r="G27" s="419"/>
      <c r="H27" s="518"/>
      <c r="I27" s="528"/>
      <c r="J27" s="528"/>
      <c r="K27" s="528"/>
      <c r="L27" s="528"/>
      <c r="M27" s="636"/>
      <c r="N27" s="25"/>
      <c r="O27" s="25"/>
    </row>
    <row r="28" spans="1:169" ht="207.75" customHeight="1" thickBot="1">
      <c r="A28" s="585"/>
      <c r="B28" s="586"/>
      <c r="C28" s="586"/>
      <c r="D28" s="588"/>
      <c r="E28" s="590"/>
      <c r="F28" s="584"/>
      <c r="G28" s="419"/>
      <c r="H28" s="518"/>
      <c r="I28" s="528"/>
      <c r="J28" s="528"/>
      <c r="K28" s="528"/>
      <c r="L28" s="528"/>
      <c r="M28" s="636"/>
      <c r="N28" s="25"/>
      <c r="O28" s="25"/>
    </row>
    <row r="29" spans="1:169" s="17" customFormat="1" ht="12.75" customHeight="1">
      <c r="A29" s="604">
        <f>'7- Mapa Final'!A30</f>
        <v>3</v>
      </c>
      <c r="B29" s="596" t="str">
        <f>'7- Mapa Final'!B30</f>
        <v xml:space="preserve">Aumento de Accidentes de trabajo y enfermedades laborales o salud pública </v>
      </c>
      <c r="C29" s="596"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97" t="str">
        <f>'7- Mapa Final'!J30</f>
        <v>Baja - 2</v>
      </c>
      <c r="E29" s="598" t="str">
        <f>'7- Mapa Final'!K30</f>
        <v>Moderado - 3</v>
      </c>
      <c r="F29" s="607" t="str">
        <f>'7- Mapa Final'!M30</f>
        <v>Moderado - 6</v>
      </c>
      <c r="G29" s="424"/>
      <c r="H29" s="517" t="s">
        <v>549</v>
      </c>
      <c r="I29" s="608"/>
      <c r="J29" s="608" t="s">
        <v>537</v>
      </c>
      <c r="K29" s="605">
        <v>45931</v>
      </c>
      <c r="L29" s="605">
        <v>46022</v>
      </c>
      <c r="M29" s="632"/>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c r="EV29" s="25"/>
      <c r="EW29" s="25"/>
      <c r="EX29" s="25"/>
      <c r="EY29" s="25"/>
      <c r="EZ29" s="25"/>
      <c r="FA29" s="25"/>
      <c r="FB29" s="25"/>
      <c r="FC29" s="25"/>
      <c r="FD29" s="25"/>
      <c r="FE29" s="25"/>
      <c r="FF29" s="25"/>
      <c r="FG29" s="25"/>
      <c r="FH29" s="25"/>
      <c r="FI29" s="25"/>
      <c r="FJ29" s="25"/>
      <c r="FK29" s="25"/>
      <c r="FL29" s="25"/>
      <c r="FM29" s="25"/>
    </row>
    <row r="30" spans="1:169" s="17" customFormat="1" ht="12.75" customHeight="1">
      <c r="A30" s="585"/>
      <c r="B30" s="586"/>
      <c r="C30" s="586"/>
      <c r="D30" s="588"/>
      <c r="E30" s="590"/>
      <c r="F30" s="584"/>
      <c r="G30" s="419"/>
      <c r="H30" s="518"/>
      <c r="I30" s="528"/>
      <c r="J30" s="528"/>
      <c r="K30" s="528"/>
      <c r="L30" s="528"/>
      <c r="M30" s="633"/>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c r="EV30" s="25"/>
      <c r="EW30" s="25"/>
      <c r="EX30" s="25"/>
      <c r="EY30" s="25"/>
      <c r="EZ30" s="25"/>
      <c r="FA30" s="25"/>
      <c r="FB30" s="25"/>
      <c r="FC30" s="25"/>
      <c r="FD30" s="25"/>
      <c r="FE30" s="25"/>
      <c r="FF30" s="25"/>
      <c r="FG30" s="25"/>
      <c r="FH30" s="25"/>
      <c r="FI30" s="25"/>
      <c r="FJ30" s="25"/>
      <c r="FK30" s="25"/>
      <c r="FL30" s="25"/>
      <c r="FM30" s="25"/>
    </row>
    <row r="31" spans="1:169" s="17" customFormat="1" ht="12.75" customHeight="1">
      <c r="A31" s="585"/>
      <c r="B31" s="586"/>
      <c r="C31" s="586"/>
      <c r="D31" s="588"/>
      <c r="E31" s="590"/>
      <c r="F31" s="584"/>
      <c r="G31" s="419"/>
      <c r="H31" s="518"/>
      <c r="I31" s="528"/>
      <c r="J31" s="528"/>
      <c r="K31" s="528"/>
      <c r="L31" s="528"/>
      <c r="M31" s="633"/>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c r="EV31" s="25"/>
      <c r="EW31" s="25"/>
      <c r="EX31" s="25"/>
      <c r="EY31" s="25"/>
      <c r="EZ31" s="25"/>
      <c r="FA31" s="25"/>
      <c r="FB31" s="25"/>
      <c r="FC31" s="25"/>
      <c r="FD31" s="25"/>
      <c r="FE31" s="25"/>
      <c r="FF31" s="25"/>
      <c r="FG31" s="25"/>
      <c r="FH31" s="25"/>
      <c r="FI31" s="25"/>
      <c r="FJ31" s="25"/>
      <c r="FK31" s="25"/>
      <c r="FL31" s="25"/>
      <c r="FM31" s="25"/>
    </row>
    <row r="32" spans="1:169" s="17" customFormat="1" ht="12.75" customHeight="1">
      <c r="A32" s="585"/>
      <c r="B32" s="586"/>
      <c r="C32" s="586"/>
      <c r="D32" s="588"/>
      <c r="E32" s="590"/>
      <c r="F32" s="584"/>
      <c r="G32" s="419"/>
      <c r="H32" s="518"/>
      <c r="I32" s="528"/>
      <c r="J32" s="528"/>
      <c r="K32" s="528"/>
      <c r="L32" s="528"/>
      <c r="M32" s="633"/>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c r="EV32" s="25"/>
      <c r="EW32" s="25"/>
      <c r="EX32" s="25"/>
      <c r="EY32" s="25"/>
      <c r="EZ32" s="25"/>
      <c r="FA32" s="25"/>
      <c r="FB32" s="25"/>
      <c r="FC32" s="25"/>
      <c r="FD32" s="25"/>
      <c r="FE32" s="25"/>
      <c r="FF32" s="25"/>
      <c r="FG32" s="25"/>
      <c r="FH32" s="25"/>
      <c r="FI32" s="25"/>
      <c r="FJ32" s="25"/>
      <c r="FK32" s="25"/>
      <c r="FL32" s="25"/>
      <c r="FM32" s="25"/>
    </row>
    <row r="33" spans="1:169" s="17" customFormat="1" ht="13.5" customHeight="1">
      <c r="A33" s="585"/>
      <c r="B33" s="586"/>
      <c r="C33" s="586"/>
      <c r="D33" s="588"/>
      <c r="E33" s="590"/>
      <c r="F33" s="584"/>
      <c r="G33" s="419"/>
      <c r="H33" s="518"/>
      <c r="I33" s="528"/>
      <c r="J33" s="528"/>
      <c r="K33" s="528"/>
      <c r="L33" s="528"/>
      <c r="M33" s="633"/>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c r="EV33" s="25"/>
      <c r="EW33" s="25"/>
      <c r="EX33" s="25"/>
      <c r="EY33" s="25"/>
      <c r="EZ33" s="25"/>
      <c r="FA33" s="25"/>
      <c r="FB33" s="25"/>
      <c r="FC33" s="25"/>
      <c r="FD33" s="25"/>
      <c r="FE33" s="25"/>
      <c r="FF33" s="25"/>
      <c r="FG33" s="25"/>
      <c r="FH33" s="25"/>
      <c r="FI33" s="25"/>
      <c r="FJ33" s="25"/>
      <c r="FK33" s="25"/>
      <c r="FL33" s="25"/>
      <c r="FM33" s="25"/>
    </row>
    <row r="34" spans="1:169">
      <c r="A34" s="585"/>
      <c r="B34" s="586"/>
      <c r="C34" s="586"/>
      <c r="D34" s="588"/>
      <c r="E34" s="590"/>
      <c r="F34" s="584"/>
      <c r="G34" s="419"/>
      <c r="H34" s="518"/>
      <c r="I34" s="528"/>
      <c r="J34" s="528"/>
      <c r="K34" s="528"/>
      <c r="L34" s="528"/>
      <c r="M34" s="633"/>
      <c r="N34" s="25"/>
      <c r="O34" s="25"/>
    </row>
    <row r="35" spans="1:169">
      <c r="A35" s="585"/>
      <c r="B35" s="586"/>
      <c r="C35" s="586"/>
      <c r="D35" s="588"/>
      <c r="E35" s="590"/>
      <c r="F35" s="584"/>
      <c r="G35" s="419"/>
      <c r="H35" s="518"/>
      <c r="I35" s="528"/>
      <c r="J35" s="528"/>
      <c r="K35" s="528"/>
      <c r="L35" s="528"/>
      <c r="M35" s="633"/>
      <c r="N35" s="25"/>
      <c r="O35" s="25"/>
    </row>
    <row r="36" spans="1:169">
      <c r="A36" s="585"/>
      <c r="B36" s="586"/>
      <c r="C36" s="586"/>
      <c r="D36" s="588"/>
      <c r="E36" s="590"/>
      <c r="F36" s="584"/>
      <c r="G36" s="419"/>
      <c r="H36" s="518"/>
      <c r="I36" s="528"/>
      <c r="J36" s="528"/>
      <c r="K36" s="528"/>
      <c r="L36" s="528"/>
      <c r="M36" s="633"/>
      <c r="N36" s="25"/>
      <c r="O36" s="25"/>
    </row>
    <row r="37" spans="1:169">
      <c r="A37" s="585"/>
      <c r="B37" s="586"/>
      <c r="C37" s="586"/>
      <c r="D37" s="588"/>
      <c r="E37" s="590"/>
      <c r="F37" s="584"/>
      <c r="G37" s="419"/>
      <c r="H37" s="518"/>
      <c r="I37" s="528"/>
      <c r="J37" s="528"/>
      <c r="K37" s="528"/>
      <c r="L37" s="528"/>
      <c r="M37" s="633"/>
      <c r="N37" s="25"/>
      <c r="O37" s="25"/>
    </row>
    <row r="38" spans="1:169" ht="39" customHeight="1" thickBot="1">
      <c r="A38" s="585"/>
      <c r="B38" s="586"/>
      <c r="C38" s="586"/>
      <c r="D38" s="588"/>
      <c r="E38" s="590"/>
      <c r="F38" s="584"/>
      <c r="G38" s="419"/>
      <c r="H38" s="518"/>
      <c r="I38" s="528"/>
      <c r="J38" s="528"/>
      <c r="K38" s="528"/>
      <c r="L38" s="528"/>
      <c r="M38" s="634"/>
      <c r="N38" s="25"/>
      <c r="O38" s="25"/>
    </row>
    <row r="39" spans="1:169" s="17" customFormat="1" ht="12.75" customHeight="1">
      <c r="A39" s="604">
        <f>'7- Mapa Final'!A40</f>
        <v>4</v>
      </c>
      <c r="B39" s="596" t="str">
        <f>'7- Mapa Final'!B40</f>
        <v>Recibir dádivas o beneficios a nombre propio o de terceros para  desviar recursos, no presentar o presentar reportes con información no veraz</v>
      </c>
      <c r="C39" s="596" t="str">
        <f>'7- Mapa Final'!C40</f>
        <v xml:space="preserve">Se favorece indebidamente a un servidor judicial a través de la validación del  reporte de accidentes de trabajo ante la Administradora de Riesgos Laborales </v>
      </c>
      <c r="D39" s="597" t="str">
        <f>'7- Mapa Final'!J40</f>
        <v>Muy Baja - 1</v>
      </c>
      <c r="E39" s="598" t="str">
        <f>'7- Mapa Final'!K40</f>
        <v>Moderado - 3</v>
      </c>
      <c r="F39" s="607" t="str">
        <f>'7- Mapa Final'!M40</f>
        <v>Moderado - 3</v>
      </c>
      <c r="G39" s="424"/>
      <c r="H39" s="519" t="s">
        <v>423</v>
      </c>
      <c r="I39" s="608"/>
      <c r="J39" s="608" t="s">
        <v>537</v>
      </c>
      <c r="K39" s="605">
        <v>45931</v>
      </c>
      <c r="L39" s="605">
        <v>46022</v>
      </c>
      <c r="M39" s="593"/>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c r="CS39" s="25"/>
      <c r="CT39" s="25"/>
      <c r="CU39" s="25"/>
      <c r="CV39" s="25"/>
      <c r="CW39" s="25"/>
      <c r="CX39" s="25"/>
      <c r="CY39" s="25"/>
      <c r="CZ39" s="25"/>
      <c r="DA39" s="25"/>
      <c r="DB39" s="25"/>
      <c r="DC39" s="25"/>
      <c r="DD39" s="25"/>
      <c r="DE39" s="25"/>
      <c r="DF39" s="2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row>
    <row r="40" spans="1:169" s="17" customFormat="1" ht="12.75" customHeight="1">
      <c r="A40" s="585"/>
      <c r="B40" s="586"/>
      <c r="C40" s="586"/>
      <c r="D40" s="588"/>
      <c r="E40" s="590"/>
      <c r="F40" s="584"/>
      <c r="G40" s="419"/>
      <c r="H40" s="520"/>
      <c r="I40" s="528"/>
      <c r="J40" s="528"/>
      <c r="K40" s="528"/>
      <c r="L40" s="528"/>
      <c r="M40" s="594"/>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c r="CS40" s="25"/>
      <c r="CT40" s="25"/>
      <c r="CU40" s="25"/>
      <c r="CV40" s="25"/>
      <c r="CW40" s="25"/>
      <c r="CX40" s="25"/>
      <c r="CY40" s="25"/>
      <c r="CZ40" s="25"/>
      <c r="DA40" s="25"/>
      <c r="DB40" s="25"/>
      <c r="DC40" s="25"/>
      <c r="DD40" s="25"/>
      <c r="DE40" s="25"/>
      <c r="DF40" s="25"/>
      <c r="DG40" s="25"/>
      <c r="DH40" s="25"/>
      <c r="DI40" s="25"/>
      <c r="DJ40" s="25"/>
      <c r="DK40" s="25"/>
      <c r="DL40" s="25"/>
      <c r="DM40" s="25"/>
      <c r="DN40" s="25"/>
      <c r="DO40" s="25"/>
      <c r="DP40" s="25"/>
      <c r="DQ40" s="25"/>
      <c r="DR40" s="25"/>
      <c r="DS40" s="25"/>
      <c r="DT40" s="25"/>
      <c r="DU40" s="25"/>
      <c r="DV40" s="25"/>
      <c r="DW40" s="25"/>
      <c r="DX40" s="25"/>
      <c r="DY40" s="25"/>
      <c r="DZ40" s="25"/>
      <c r="EA40" s="25"/>
      <c r="EB40" s="25"/>
      <c r="EC40" s="25"/>
      <c r="ED40" s="25"/>
      <c r="EE40" s="25"/>
      <c r="EF40" s="25"/>
      <c r="EG40" s="25"/>
      <c r="EH40" s="25"/>
      <c r="EI40" s="25"/>
      <c r="EJ40" s="25"/>
      <c r="EK40" s="25"/>
      <c r="EL40" s="25"/>
      <c r="EM40" s="25"/>
      <c r="EN40" s="25"/>
      <c r="EO40" s="25"/>
      <c r="EP40" s="25"/>
      <c r="EQ40" s="25"/>
      <c r="ER40" s="25"/>
      <c r="ES40" s="25"/>
      <c r="ET40" s="25"/>
      <c r="EU40" s="25"/>
      <c r="EV40" s="25"/>
      <c r="EW40" s="25"/>
      <c r="EX40" s="25"/>
      <c r="EY40" s="25"/>
      <c r="EZ40" s="25"/>
      <c r="FA40" s="25"/>
      <c r="FB40" s="25"/>
      <c r="FC40" s="25"/>
      <c r="FD40" s="25"/>
      <c r="FE40" s="25"/>
      <c r="FF40" s="25"/>
      <c r="FG40" s="25"/>
      <c r="FH40" s="25"/>
      <c r="FI40" s="25"/>
      <c r="FJ40" s="25"/>
      <c r="FK40" s="25"/>
      <c r="FL40" s="25"/>
      <c r="FM40" s="25"/>
    </row>
    <row r="41" spans="1:169" s="17" customFormat="1" ht="12.75" customHeight="1">
      <c r="A41" s="585"/>
      <c r="B41" s="586"/>
      <c r="C41" s="586"/>
      <c r="D41" s="588"/>
      <c r="E41" s="590"/>
      <c r="F41" s="584"/>
      <c r="G41" s="419"/>
      <c r="H41" s="520"/>
      <c r="I41" s="528"/>
      <c r="J41" s="528"/>
      <c r="K41" s="528"/>
      <c r="L41" s="528"/>
      <c r="M41" s="594"/>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c r="CS41" s="25"/>
      <c r="CT41" s="25"/>
      <c r="CU41" s="25"/>
      <c r="CV41" s="25"/>
      <c r="CW41" s="25"/>
      <c r="CX41" s="25"/>
      <c r="CY41" s="25"/>
      <c r="CZ41" s="25"/>
      <c r="DA41" s="25"/>
      <c r="DB41" s="25"/>
      <c r="DC41" s="25"/>
      <c r="DD41" s="25"/>
      <c r="DE41" s="25"/>
      <c r="DF41" s="25"/>
      <c r="DG41" s="25"/>
      <c r="DH41" s="25"/>
      <c r="DI41" s="25"/>
      <c r="DJ41" s="25"/>
      <c r="DK41" s="25"/>
      <c r="DL41" s="25"/>
      <c r="DM41" s="25"/>
      <c r="DN41" s="25"/>
      <c r="DO41" s="25"/>
      <c r="DP41" s="25"/>
      <c r="DQ41" s="25"/>
      <c r="DR41" s="25"/>
      <c r="DS41" s="25"/>
      <c r="DT41" s="25"/>
      <c r="DU41" s="25"/>
      <c r="DV41" s="25"/>
      <c r="DW41" s="25"/>
      <c r="DX41" s="25"/>
      <c r="DY41" s="25"/>
      <c r="DZ41" s="25"/>
      <c r="EA41" s="25"/>
      <c r="EB41" s="25"/>
      <c r="EC41" s="25"/>
      <c r="ED41" s="25"/>
      <c r="EE41" s="25"/>
      <c r="EF41" s="25"/>
      <c r="EG41" s="25"/>
      <c r="EH41" s="25"/>
      <c r="EI41" s="25"/>
      <c r="EJ41" s="25"/>
      <c r="EK41" s="25"/>
      <c r="EL41" s="25"/>
      <c r="EM41" s="25"/>
      <c r="EN41" s="25"/>
      <c r="EO41" s="25"/>
      <c r="EP41" s="25"/>
      <c r="EQ41" s="25"/>
      <c r="ER41" s="25"/>
      <c r="ES41" s="25"/>
      <c r="ET41" s="25"/>
      <c r="EU41" s="25"/>
      <c r="EV41" s="25"/>
      <c r="EW41" s="25"/>
      <c r="EX41" s="25"/>
      <c r="EY41" s="25"/>
      <c r="EZ41" s="25"/>
      <c r="FA41" s="25"/>
      <c r="FB41" s="25"/>
      <c r="FC41" s="25"/>
      <c r="FD41" s="25"/>
      <c r="FE41" s="25"/>
      <c r="FF41" s="25"/>
      <c r="FG41" s="25"/>
      <c r="FH41" s="25"/>
      <c r="FI41" s="25"/>
      <c r="FJ41" s="25"/>
      <c r="FK41" s="25"/>
      <c r="FL41" s="25"/>
      <c r="FM41" s="25"/>
    </row>
    <row r="42" spans="1:169" s="17" customFormat="1" ht="12.75" customHeight="1">
      <c r="A42" s="585"/>
      <c r="B42" s="586"/>
      <c r="C42" s="586"/>
      <c r="D42" s="588"/>
      <c r="E42" s="590"/>
      <c r="F42" s="584"/>
      <c r="G42" s="419"/>
      <c r="H42" s="520"/>
      <c r="I42" s="528"/>
      <c r="J42" s="528"/>
      <c r="K42" s="528"/>
      <c r="L42" s="528"/>
      <c r="M42" s="594"/>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c r="CS42" s="25"/>
      <c r="CT42" s="25"/>
      <c r="CU42" s="25"/>
      <c r="CV42" s="25"/>
      <c r="CW42" s="25"/>
      <c r="CX42" s="25"/>
      <c r="CY42" s="25"/>
      <c r="CZ42" s="25"/>
      <c r="DA42" s="25"/>
      <c r="DB42" s="25"/>
      <c r="DC42" s="25"/>
      <c r="DD42" s="25"/>
      <c r="DE42" s="25"/>
      <c r="DF42" s="25"/>
      <c r="DG42" s="25"/>
      <c r="DH42" s="25"/>
      <c r="DI42" s="25"/>
      <c r="DJ42" s="25"/>
      <c r="DK42" s="25"/>
      <c r="DL42" s="25"/>
      <c r="DM42" s="25"/>
      <c r="DN42" s="25"/>
      <c r="DO42" s="25"/>
      <c r="DP42" s="25"/>
      <c r="DQ42" s="25"/>
      <c r="DR42" s="25"/>
      <c r="DS42" s="25"/>
      <c r="DT42" s="25"/>
      <c r="DU42" s="25"/>
      <c r="DV42" s="25"/>
      <c r="DW42" s="25"/>
      <c r="DX42" s="25"/>
      <c r="DY42" s="25"/>
      <c r="DZ42" s="25"/>
      <c r="EA42" s="25"/>
      <c r="EB42" s="25"/>
      <c r="EC42" s="25"/>
      <c r="ED42" s="25"/>
      <c r="EE42" s="25"/>
      <c r="EF42" s="25"/>
      <c r="EG42" s="25"/>
      <c r="EH42" s="25"/>
      <c r="EI42" s="25"/>
      <c r="EJ42" s="25"/>
      <c r="EK42" s="25"/>
      <c r="EL42" s="25"/>
      <c r="EM42" s="25"/>
      <c r="EN42" s="25"/>
      <c r="EO42" s="25"/>
      <c r="EP42" s="25"/>
      <c r="EQ42" s="25"/>
      <c r="ER42" s="25"/>
      <c r="ES42" s="25"/>
      <c r="ET42" s="25"/>
      <c r="EU42" s="25"/>
      <c r="EV42" s="25"/>
      <c r="EW42" s="25"/>
      <c r="EX42" s="25"/>
      <c r="EY42" s="25"/>
      <c r="EZ42" s="25"/>
      <c r="FA42" s="25"/>
      <c r="FB42" s="25"/>
      <c r="FC42" s="25"/>
      <c r="FD42" s="25"/>
      <c r="FE42" s="25"/>
      <c r="FF42" s="25"/>
      <c r="FG42" s="25"/>
      <c r="FH42" s="25"/>
      <c r="FI42" s="25"/>
      <c r="FJ42" s="25"/>
      <c r="FK42" s="25"/>
      <c r="FL42" s="25"/>
      <c r="FM42" s="25"/>
    </row>
    <row r="43" spans="1:169" s="17" customFormat="1" ht="13.5" customHeight="1">
      <c r="A43" s="585"/>
      <c r="B43" s="586"/>
      <c r="C43" s="586"/>
      <c r="D43" s="588"/>
      <c r="E43" s="590"/>
      <c r="F43" s="584"/>
      <c r="G43" s="419"/>
      <c r="H43" s="520"/>
      <c r="I43" s="528"/>
      <c r="J43" s="528"/>
      <c r="K43" s="528"/>
      <c r="L43" s="528"/>
      <c r="M43" s="594"/>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c r="CS43" s="25"/>
      <c r="CT43" s="25"/>
      <c r="CU43" s="25"/>
      <c r="CV43" s="25"/>
      <c r="CW43" s="25"/>
      <c r="CX43" s="25"/>
      <c r="CY43" s="25"/>
      <c r="CZ43" s="25"/>
      <c r="DA43" s="25"/>
      <c r="DB43" s="25"/>
      <c r="DC43" s="25"/>
      <c r="DD43" s="25"/>
      <c r="DE43" s="25"/>
      <c r="DF43" s="25"/>
      <c r="DG43" s="25"/>
      <c r="DH43" s="25"/>
      <c r="DI43" s="25"/>
      <c r="DJ43" s="25"/>
      <c r="DK43" s="25"/>
      <c r="DL43" s="25"/>
      <c r="DM43" s="25"/>
      <c r="DN43" s="25"/>
      <c r="DO43" s="25"/>
      <c r="DP43" s="25"/>
      <c r="DQ43" s="25"/>
      <c r="DR43" s="25"/>
      <c r="DS43" s="25"/>
      <c r="DT43" s="25"/>
      <c r="DU43" s="25"/>
      <c r="DV43" s="25"/>
      <c r="DW43" s="25"/>
      <c r="DX43" s="25"/>
      <c r="DY43" s="25"/>
      <c r="DZ43" s="25"/>
      <c r="EA43" s="25"/>
      <c r="EB43" s="25"/>
      <c r="EC43" s="25"/>
      <c r="ED43" s="25"/>
      <c r="EE43" s="25"/>
      <c r="EF43" s="25"/>
      <c r="EG43" s="25"/>
      <c r="EH43" s="25"/>
      <c r="EI43" s="25"/>
      <c r="EJ43" s="25"/>
      <c r="EK43" s="25"/>
      <c r="EL43" s="25"/>
      <c r="EM43" s="25"/>
      <c r="EN43" s="25"/>
      <c r="EO43" s="25"/>
      <c r="EP43" s="25"/>
      <c r="EQ43" s="25"/>
      <c r="ER43" s="25"/>
      <c r="ES43" s="25"/>
      <c r="ET43" s="25"/>
      <c r="EU43" s="25"/>
      <c r="EV43" s="25"/>
      <c r="EW43" s="25"/>
      <c r="EX43" s="25"/>
      <c r="EY43" s="25"/>
      <c r="EZ43" s="25"/>
      <c r="FA43" s="25"/>
      <c r="FB43" s="25"/>
      <c r="FC43" s="25"/>
      <c r="FD43" s="25"/>
      <c r="FE43" s="25"/>
      <c r="FF43" s="25"/>
      <c r="FG43" s="25"/>
      <c r="FH43" s="25"/>
      <c r="FI43" s="25"/>
      <c r="FJ43" s="25"/>
      <c r="FK43" s="25"/>
      <c r="FL43" s="25"/>
      <c r="FM43" s="25"/>
    </row>
    <row r="44" spans="1:169">
      <c r="A44" s="585"/>
      <c r="B44" s="586"/>
      <c r="C44" s="586"/>
      <c r="D44" s="588"/>
      <c r="E44" s="590"/>
      <c r="F44" s="584"/>
      <c r="G44" s="419"/>
      <c r="H44" s="520"/>
      <c r="I44" s="528"/>
      <c r="J44" s="528"/>
      <c r="K44" s="528"/>
      <c r="L44" s="528"/>
      <c r="M44" s="594"/>
      <c r="N44" s="25"/>
      <c r="O44" s="25"/>
    </row>
    <row r="45" spans="1:169">
      <c r="A45" s="585"/>
      <c r="B45" s="586"/>
      <c r="C45" s="586"/>
      <c r="D45" s="588"/>
      <c r="E45" s="590"/>
      <c r="F45" s="584"/>
      <c r="G45" s="419"/>
      <c r="H45" s="520"/>
      <c r="I45" s="528"/>
      <c r="J45" s="528"/>
      <c r="K45" s="528"/>
      <c r="L45" s="528"/>
      <c r="M45" s="594"/>
      <c r="N45" s="25"/>
      <c r="O45" s="25"/>
    </row>
    <row r="46" spans="1:169">
      <c r="A46" s="585"/>
      <c r="B46" s="586"/>
      <c r="C46" s="586"/>
      <c r="D46" s="588"/>
      <c r="E46" s="590"/>
      <c r="F46" s="584"/>
      <c r="G46" s="419"/>
      <c r="H46" s="520"/>
      <c r="I46" s="528"/>
      <c r="J46" s="528"/>
      <c r="K46" s="528"/>
      <c r="L46" s="528"/>
      <c r="M46" s="594"/>
      <c r="N46" s="25"/>
      <c r="O46" s="25"/>
    </row>
    <row r="47" spans="1:169">
      <c r="A47" s="585"/>
      <c r="B47" s="586"/>
      <c r="C47" s="586"/>
      <c r="D47" s="588"/>
      <c r="E47" s="590"/>
      <c r="F47" s="584"/>
      <c r="G47" s="419"/>
      <c r="H47" s="520"/>
      <c r="I47" s="528"/>
      <c r="J47" s="528"/>
      <c r="K47" s="528"/>
      <c r="L47" s="528"/>
      <c r="M47" s="594"/>
      <c r="N47" s="25"/>
      <c r="O47" s="25"/>
    </row>
    <row r="48" spans="1:169" ht="15.75" thickBot="1">
      <c r="A48" s="585"/>
      <c r="B48" s="586"/>
      <c r="C48" s="586"/>
      <c r="D48" s="588"/>
      <c r="E48" s="590"/>
      <c r="F48" s="584"/>
      <c r="G48" s="419"/>
      <c r="H48" s="521"/>
      <c r="I48" s="528"/>
      <c r="J48" s="528"/>
      <c r="K48" s="528"/>
      <c r="L48" s="528"/>
      <c r="M48" s="595"/>
      <c r="N48" s="25"/>
      <c r="O48" s="25"/>
    </row>
    <row r="49" spans="1:169" s="17" customFormat="1" ht="12.75" customHeight="1">
      <c r="A49" s="604">
        <f>'7- Mapa Final'!A50</f>
        <v>5</v>
      </c>
      <c r="B49" s="596"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96" t="str">
        <f>'7- Mapa Final'!C50</f>
        <v>Cuando  se direccionan los requisitos habilitanes y/o técnicos para favorecer  indebidamente  a ciertos proponentes</v>
      </c>
      <c r="D49" s="597" t="str">
        <f>'7- Mapa Final'!J50</f>
        <v>Baja - 2</v>
      </c>
      <c r="E49" s="598" t="str">
        <f>'7- Mapa Final'!K50</f>
        <v>Moderado - 3</v>
      </c>
      <c r="F49" s="607" t="str">
        <f>'7- Mapa Final'!M50</f>
        <v>Moderado - 6</v>
      </c>
      <c r="G49" s="424"/>
      <c r="H49" s="608"/>
      <c r="I49" s="608"/>
      <c r="J49" s="608"/>
      <c r="K49" s="608"/>
      <c r="L49" s="608"/>
      <c r="M49" s="622"/>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c r="CS49" s="25"/>
      <c r="CT49" s="25"/>
      <c r="CU49" s="25"/>
      <c r="CV49" s="25"/>
      <c r="CW49" s="25"/>
      <c r="CX49" s="25"/>
      <c r="CY49" s="25"/>
      <c r="CZ49" s="25"/>
      <c r="DA49" s="25"/>
      <c r="DB49" s="25"/>
      <c r="DC49" s="25"/>
      <c r="DD49" s="25"/>
      <c r="DE49" s="25"/>
      <c r="DF49" s="25"/>
      <c r="DG49" s="25"/>
      <c r="DH49" s="25"/>
      <c r="DI49" s="25"/>
      <c r="DJ49" s="25"/>
      <c r="DK49" s="25"/>
      <c r="DL49" s="25"/>
      <c r="DM49" s="25"/>
      <c r="DN49" s="25"/>
      <c r="DO49" s="25"/>
      <c r="DP49" s="25"/>
      <c r="DQ49" s="25"/>
      <c r="DR49" s="25"/>
      <c r="DS49" s="25"/>
      <c r="DT49" s="25"/>
      <c r="DU49" s="25"/>
      <c r="DV49" s="25"/>
      <c r="DW49" s="25"/>
      <c r="DX49" s="25"/>
      <c r="DY49" s="25"/>
      <c r="DZ49" s="25"/>
      <c r="EA49" s="25"/>
      <c r="EB49" s="25"/>
      <c r="EC49" s="25"/>
      <c r="ED49" s="25"/>
      <c r="EE49" s="25"/>
      <c r="EF49" s="25"/>
      <c r="EG49" s="25"/>
      <c r="EH49" s="25"/>
      <c r="EI49" s="25"/>
      <c r="EJ49" s="25"/>
      <c r="EK49" s="25"/>
      <c r="EL49" s="25"/>
      <c r="EM49" s="25"/>
      <c r="EN49" s="25"/>
      <c r="EO49" s="25"/>
      <c r="EP49" s="25"/>
      <c r="EQ49" s="25"/>
      <c r="ER49" s="25"/>
      <c r="ES49" s="25"/>
      <c r="ET49" s="25"/>
      <c r="EU49" s="25"/>
      <c r="EV49" s="25"/>
      <c r="EW49" s="25"/>
      <c r="EX49" s="25"/>
      <c r="EY49" s="25"/>
      <c r="EZ49" s="25"/>
      <c r="FA49" s="25"/>
      <c r="FB49" s="25"/>
      <c r="FC49" s="25"/>
      <c r="FD49" s="25"/>
      <c r="FE49" s="25"/>
      <c r="FF49" s="25"/>
      <c r="FG49" s="25"/>
      <c r="FH49" s="25"/>
      <c r="FI49" s="25"/>
      <c r="FJ49" s="25"/>
      <c r="FK49" s="25"/>
      <c r="FL49" s="25"/>
      <c r="FM49" s="25"/>
    </row>
    <row r="50" spans="1:169" s="17" customFormat="1" ht="12.75" customHeight="1">
      <c r="A50" s="585"/>
      <c r="B50" s="586"/>
      <c r="C50" s="586"/>
      <c r="D50" s="588"/>
      <c r="E50" s="590"/>
      <c r="F50" s="584"/>
      <c r="G50" s="419"/>
      <c r="H50" s="528"/>
      <c r="I50" s="528"/>
      <c r="J50" s="528"/>
      <c r="K50" s="528"/>
      <c r="L50" s="528"/>
      <c r="M50" s="583"/>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c r="CS50" s="25"/>
      <c r="CT50" s="25"/>
      <c r="CU50" s="25"/>
      <c r="CV50" s="25"/>
      <c r="CW50" s="25"/>
      <c r="CX50" s="25"/>
      <c r="CY50" s="25"/>
      <c r="CZ50" s="25"/>
      <c r="DA50" s="25"/>
      <c r="DB50" s="25"/>
      <c r="DC50" s="25"/>
      <c r="DD50" s="25"/>
      <c r="DE50" s="25"/>
      <c r="DF50" s="25"/>
      <c r="DG50" s="25"/>
      <c r="DH50" s="25"/>
      <c r="DI50" s="25"/>
      <c r="DJ50" s="25"/>
      <c r="DK50" s="25"/>
      <c r="DL50" s="25"/>
      <c r="DM50" s="25"/>
      <c r="DN50" s="25"/>
      <c r="DO50" s="25"/>
      <c r="DP50" s="25"/>
      <c r="DQ50" s="25"/>
      <c r="DR50" s="25"/>
      <c r="DS50" s="25"/>
      <c r="DT50" s="25"/>
      <c r="DU50" s="25"/>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row>
    <row r="51" spans="1:169" s="17" customFormat="1" ht="12.75" customHeight="1">
      <c r="A51" s="585"/>
      <c r="B51" s="586"/>
      <c r="C51" s="586"/>
      <c r="D51" s="588"/>
      <c r="E51" s="590"/>
      <c r="F51" s="584"/>
      <c r="G51" s="419"/>
      <c r="H51" s="528"/>
      <c r="I51" s="528"/>
      <c r="J51" s="528"/>
      <c r="K51" s="528"/>
      <c r="L51" s="528"/>
      <c r="M51" s="583"/>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c r="CS51" s="25"/>
      <c r="CT51" s="25"/>
      <c r="CU51" s="25"/>
      <c r="CV51" s="25"/>
      <c r="CW51" s="25"/>
      <c r="CX51" s="25"/>
      <c r="CY51" s="25"/>
      <c r="CZ51" s="25"/>
      <c r="DA51" s="25"/>
      <c r="DB51" s="25"/>
      <c r="DC51" s="25"/>
      <c r="DD51" s="25"/>
      <c r="DE51" s="25"/>
      <c r="DF51" s="25"/>
      <c r="DG51" s="25"/>
      <c r="DH51" s="25"/>
      <c r="DI51" s="25"/>
      <c r="DJ51" s="25"/>
      <c r="DK51" s="25"/>
      <c r="DL51" s="25"/>
      <c r="DM51" s="25"/>
      <c r="DN51" s="25"/>
      <c r="DO51" s="25"/>
      <c r="DP51" s="25"/>
      <c r="DQ51" s="25"/>
      <c r="DR51" s="25"/>
      <c r="DS51" s="25"/>
      <c r="DT51" s="25"/>
      <c r="DU51" s="25"/>
      <c r="DV51" s="25"/>
      <c r="DW51" s="25"/>
      <c r="DX51" s="25"/>
      <c r="DY51" s="25"/>
      <c r="DZ51" s="25"/>
      <c r="EA51" s="25"/>
      <c r="EB51" s="25"/>
      <c r="EC51" s="25"/>
      <c r="ED51" s="25"/>
      <c r="EE51" s="25"/>
      <c r="EF51" s="25"/>
      <c r="EG51" s="25"/>
      <c r="EH51" s="25"/>
      <c r="EI51" s="25"/>
      <c r="EJ51" s="25"/>
      <c r="EK51" s="25"/>
      <c r="EL51" s="25"/>
      <c r="EM51" s="25"/>
      <c r="EN51" s="25"/>
      <c r="EO51" s="25"/>
      <c r="EP51" s="25"/>
      <c r="EQ51" s="25"/>
      <c r="ER51" s="25"/>
      <c r="ES51" s="25"/>
      <c r="ET51" s="25"/>
      <c r="EU51" s="25"/>
      <c r="EV51" s="25"/>
      <c r="EW51" s="25"/>
      <c r="EX51" s="25"/>
      <c r="EY51" s="25"/>
      <c r="EZ51" s="25"/>
      <c r="FA51" s="25"/>
      <c r="FB51" s="25"/>
      <c r="FC51" s="25"/>
      <c r="FD51" s="25"/>
      <c r="FE51" s="25"/>
      <c r="FF51" s="25"/>
      <c r="FG51" s="25"/>
      <c r="FH51" s="25"/>
      <c r="FI51" s="25"/>
      <c r="FJ51" s="25"/>
      <c r="FK51" s="25"/>
      <c r="FL51" s="25"/>
      <c r="FM51" s="25"/>
    </row>
    <row r="52" spans="1:169" s="17" customFormat="1" ht="12.75" customHeight="1">
      <c r="A52" s="585"/>
      <c r="B52" s="586"/>
      <c r="C52" s="586"/>
      <c r="D52" s="588"/>
      <c r="E52" s="590"/>
      <c r="F52" s="584"/>
      <c r="G52" s="419"/>
      <c r="H52" s="528"/>
      <c r="I52" s="528"/>
      <c r="J52" s="528"/>
      <c r="K52" s="528"/>
      <c r="L52" s="528"/>
      <c r="M52" s="583"/>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c r="CS52" s="25"/>
      <c r="CT52" s="25"/>
      <c r="CU52" s="25"/>
      <c r="CV52" s="25"/>
      <c r="CW52" s="25"/>
      <c r="CX52" s="25"/>
      <c r="CY52" s="25"/>
      <c r="CZ52" s="25"/>
      <c r="DA52" s="25"/>
      <c r="DB52" s="25"/>
      <c r="DC52" s="25"/>
      <c r="DD52" s="25"/>
      <c r="DE52" s="25"/>
      <c r="DF52" s="25"/>
      <c r="DG52" s="25"/>
      <c r="DH52" s="25"/>
      <c r="DI52" s="25"/>
      <c r="DJ52" s="25"/>
      <c r="DK52" s="25"/>
      <c r="DL52" s="25"/>
      <c r="DM52" s="25"/>
      <c r="DN52" s="25"/>
      <c r="DO52" s="25"/>
      <c r="DP52" s="25"/>
      <c r="DQ52" s="25"/>
      <c r="DR52" s="25"/>
      <c r="DS52" s="25"/>
      <c r="DT52" s="25"/>
      <c r="DU52" s="25"/>
      <c r="DV52" s="25"/>
      <c r="DW52" s="25"/>
      <c r="DX52" s="25"/>
      <c r="DY52" s="25"/>
      <c r="DZ52" s="25"/>
      <c r="EA52" s="25"/>
      <c r="EB52" s="25"/>
      <c r="EC52" s="25"/>
      <c r="ED52" s="25"/>
      <c r="EE52" s="25"/>
      <c r="EF52" s="25"/>
      <c r="EG52" s="25"/>
      <c r="EH52" s="25"/>
      <c r="EI52" s="25"/>
      <c r="EJ52" s="25"/>
      <c r="EK52" s="25"/>
      <c r="EL52" s="25"/>
      <c r="EM52" s="25"/>
      <c r="EN52" s="25"/>
      <c r="EO52" s="25"/>
      <c r="EP52" s="25"/>
      <c r="EQ52" s="25"/>
      <c r="ER52" s="25"/>
      <c r="ES52" s="25"/>
      <c r="ET52" s="25"/>
      <c r="EU52" s="25"/>
      <c r="EV52" s="25"/>
      <c r="EW52" s="25"/>
      <c r="EX52" s="25"/>
      <c r="EY52" s="25"/>
      <c r="EZ52" s="25"/>
      <c r="FA52" s="25"/>
      <c r="FB52" s="25"/>
      <c r="FC52" s="25"/>
      <c r="FD52" s="25"/>
      <c r="FE52" s="25"/>
      <c r="FF52" s="25"/>
      <c r="FG52" s="25"/>
      <c r="FH52" s="25"/>
      <c r="FI52" s="25"/>
      <c r="FJ52" s="25"/>
      <c r="FK52" s="25"/>
      <c r="FL52" s="25"/>
      <c r="FM52" s="25"/>
    </row>
    <row r="53" spans="1:169" s="17" customFormat="1" ht="13.5" customHeight="1">
      <c r="A53" s="585"/>
      <c r="B53" s="586"/>
      <c r="C53" s="586"/>
      <c r="D53" s="588"/>
      <c r="E53" s="590"/>
      <c r="F53" s="584"/>
      <c r="G53" s="419"/>
      <c r="H53" s="528"/>
      <c r="I53" s="528"/>
      <c r="J53" s="528"/>
      <c r="K53" s="528"/>
      <c r="L53" s="528"/>
      <c r="M53" s="583"/>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c r="CS53" s="25"/>
      <c r="CT53" s="25"/>
      <c r="CU53" s="25"/>
      <c r="CV53" s="25"/>
      <c r="CW53" s="25"/>
      <c r="CX53" s="25"/>
      <c r="CY53" s="25"/>
      <c r="CZ53" s="25"/>
      <c r="DA53" s="25"/>
      <c r="DB53" s="25"/>
      <c r="DC53" s="25"/>
      <c r="DD53" s="25"/>
      <c r="DE53" s="25"/>
      <c r="DF53" s="25"/>
      <c r="DG53" s="25"/>
      <c r="DH53" s="25"/>
      <c r="DI53" s="25"/>
      <c r="DJ53" s="25"/>
      <c r="DK53" s="25"/>
      <c r="DL53" s="25"/>
      <c r="DM53" s="25"/>
      <c r="DN53" s="25"/>
      <c r="DO53" s="25"/>
      <c r="DP53" s="25"/>
      <c r="DQ53" s="25"/>
      <c r="DR53" s="25"/>
      <c r="DS53" s="25"/>
      <c r="DT53" s="25"/>
      <c r="DU53" s="25"/>
      <c r="DV53" s="25"/>
      <c r="DW53" s="25"/>
      <c r="DX53" s="25"/>
      <c r="DY53" s="25"/>
      <c r="DZ53" s="25"/>
      <c r="EA53" s="25"/>
      <c r="EB53" s="25"/>
      <c r="EC53" s="25"/>
      <c r="ED53" s="25"/>
      <c r="EE53" s="25"/>
      <c r="EF53" s="25"/>
      <c r="EG53" s="25"/>
      <c r="EH53" s="25"/>
      <c r="EI53" s="25"/>
      <c r="EJ53" s="25"/>
      <c r="EK53" s="25"/>
      <c r="EL53" s="25"/>
      <c r="EM53" s="25"/>
      <c r="EN53" s="25"/>
      <c r="EO53" s="25"/>
      <c r="EP53" s="25"/>
      <c r="EQ53" s="25"/>
      <c r="ER53" s="25"/>
      <c r="ES53" s="25"/>
      <c r="ET53" s="25"/>
      <c r="EU53" s="25"/>
      <c r="EV53" s="25"/>
      <c r="EW53" s="25"/>
      <c r="EX53" s="25"/>
      <c r="EY53" s="25"/>
      <c r="EZ53" s="25"/>
      <c r="FA53" s="25"/>
      <c r="FB53" s="25"/>
      <c r="FC53" s="25"/>
      <c r="FD53" s="25"/>
      <c r="FE53" s="25"/>
      <c r="FF53" s="25"/>
      <c r="FG53" s="25"/>
      <c r="FH53" s="25"/>
      <c r="FI53" s="25"/>
      <c r="FJ53" s="25"/>
      <c r="FK53" s="25"/>
      <c r="FL53" s="25"/>
      <c r="FM53" s="25"/>
    </row>
    <row r="54" spans="1:169">
      <c r="A54" s="585"/>
      <c r="B54" s="586"/>
      <c r="C54" s="586"/>
      <c r="D54" s="588"/>
      <c r="E54" s="590"/>
      <c r="F54" s="584"/>
      <c r="G54" s="419"/>
      <c r="H54" s="528"/>
      <c r="I54" s="528"/>
      <c r="J54" s="528"/>
      <c r="K54" s="528"/>
      <c r="L54" s="528"/>
      <c r="M54" s="583"/>
      <c r="N54" s="25"/>
      <c r="O54" s="25"/>
    </row>
    <row r="55" spans="1:169">
      <c r="A55" s="585"/>
      <c r="B55" s="586"/>
      <c r="C55" s="586"/>
      <c r="D55" s="588"/>
      <c r="E55" s="590"/>
      <c r="F55" s="584"/>
      <c r="G55" s="419"/>
      <c r="H55" s="528"/>
      <c r="I55" s="528"/>
      <c r="J55" s="528"/>
      <c r="K55" s="528"/>
      <c r="L55" s="528"/>
      <c r="M55" s="583"/>
      <c r="N55" s="25"/>
      <c r="O55" s="25"/>
    </row>
    <row r="56" spans="1:169">
      <c r="A56" s="585"/>
      <c r="B56" s="586"/>
      <c r="C56" s="586"/>
      <c r="D56" s="588"/>
      <c r="E56" s="590"/>
      <c r="F56" s="584"/>
      <c r="G56" s="419"/>
      <c r="H56" s="528"/>
      <c r="I56" s="528"/>
      <c r="J56" s="528"/>
      <c r="K56" s="528"/>
      <c r="L56" s="528"/>
      <c r="M56" s="583"/>
      <c r="N56" s="25"/>
      <c r="O56" s="25"/>
    </row>
    <row r="57" spans="1:169">
      <c r="A57" s="585"/>
      <c r="B57" s="586"/>
      <c r="C57" s="586"/>
      <c r="D57" s="588"/>
      <c r="E57" s="590"/>
      <c r="F57" s="584"/>
      <c r="G57" s="419"/>
      <c r="H57" s="528"/>
      <c r="I57" s="528"/>
      <c r="J57" s="528"/>
      <c r="K57" s="528"/>
      <c r="L57" s="528"/>
      <c r="M57" s="583"/>
      <c r="N57" s="25"/>
      <c r="O57" s="25"/>
    </row>
    <row r="58" spans="1:169" ht="15.75" thickBot="1">
      <c r="A58" s="585"/>
      <c r="B58" s="586"/>
      <c r="C58" s="586"/>
      <c r="D58" s="588"/>
      <c r="E58" s="590"/>
      <c r="F58" s="584"/>
      <c r="G58" s="419"/>
      <c r="H58" s="528"/>
      <c r="I58" s="528"/>
      <c r="J58" s="528"/>
      <c r="K58" s="528"/>
      <c r="L58" s="528"/>
      <c r="M58" s="583"/>
      <c r="N58" s="25"/>
      <c r="O58" s="25"/>
    </row>
    <row r="59" spans="1:169" s="17" customFormat="1" ht="12.75" customHeight="1">
      <c r="A59" s="604">
        <f>'7- Mapa Final'!A60</f>
        <v>6</v>
      </c>
      <c r="B59" s="596"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96" t="str">
        <f>'7- Mapa Final'!C60</f>
        <v xml:space="preserve">Cuando se favorece indebidamente a un servidor judicial a través de la validación del  reporte de accidentes de trabajo ante la Administradora de Riesgos Laborales </v>
      </c>
      <c r="D59" s="597" t="str">
        <f>'7- Mapa Final'!J60</f>
        <v>Media - 3</v>
      </c>
      <c r="E59" s="598" t="str">
        <f>'7- Mapa Final'!K60</f>
        <v>Moderado - 3</v>
      </c>
      <c r="F59" s="607" t="str">
        <f>'7- Mapa Final'!M60</f>
        <v>Moderado - 9</v>
      </c>
      <c r="G59" s="424"/>
      <c r="H59" s="608"/>
      <c r="I59" s="608"/>
      <c r="J59" s="608"/>
      <c r="K59" s="608"/>
      <c r="L59" s="608"/>
      <c r="M59" s="622"/>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c r="CS59" s="25"/>
      <c r="CT59" s="25"/>
      <c r="CU59" s="25"/>
      <c r="CV59" s="25"/>
      <c r="CW59" s="25"/>
      <c r="CX59" s="25"/>
      <c r="CY59" s="25"/>
      <c r="CZ59" s="25"/>
      <c r="DA59" s="25"/>
      <c r="DB59" s="25"/>
      <c r="DC59" s="25"/>
      <c r="DD59" s="25"/>
      <c r="DE59" s="25"/>
      <c r="DF59" s="25"/>
      <c r="DG59" s="25"/>
      <c r="DH59" s="25"/>
      <c r="DI59" s="25"/>
      <c r="DJ59" s="25"/>
      <c r="DK59" s="25"/>
      <c r="DL59" s="25"/>
      <c r="DM59" s="25"/>
      <c r="DN59" s="25"/>
      <c r="DO59" s="25"/>
      <c r="DP59" s="25"/>
      <c r="DQ59" s="25"/>
      <c r="DR59" s="25"/>
      <c r="DS59" s="25"/>
      <c r="DT59" s="25"/>
      <c r="DU59" s="25"/>
      <c r="DV59" s="25"/>
      <c r="DW59" s="25"/>
      <c r="DX59" s="25"/>
      <c r="DY59" s="25"/>
      <c r="DZ59" s="25"/>
      <c r="EA59" s="25"/>
      <c r="EB59" s="25"/>
      <c r="EC59" s="25"/>
      <c r="ED59" s="25"/>
      <c r="EE59" s="25"/>
      <c r="EF59" s="25"/>
      <c r="EG59" s="25"/>
      <c r="EH59" s="25"/>
      <c r="EI59" s="25"/>
      <c r="EJ59" s="25"/>
      <c r="EK59" s="25"/>
      <c r="EL59" s="25"/>
      <c r="EM59" s="25"/>
      <c r="EN59" s="25"/>
      <c r="EO59" s="25"/>
      <c r="EP59" s="25"/>
      <c r="EQ59" s="25"/>
      <c r="ER59" s="25"/>
      <c r="ES59" s="25"/>
      <c r="ET59" s="25"/>
      <c r="EU59" s="25"/>
      <c r="EV59" s="25"/>
      <c r="EW59" s="25"/>
      <c r="EX59" s="25"/>
      <c r="EY59" s="25"/>
      <c r="EZ59" s="25"/>
      <c r="FA59" s="25"/>
      <c r="FB59" s="25"/>
      <c r="FC59" s="25"/>
      <c r="FD59" s="25"/>
      <c r="FE59" s="25"/>
      <c r="FF59" s="25"/>
      <c r="FG59" s="25"/>
      <c r="FH59" s="25"/>
      <c r="FI59" s="25"/>
      <c r="FJ59" s="25"/>
      <c r="FK59" s="25"/>
      <c r="FL59" s="25"/>
      <c r="FM59" s="25"/>
    </row>
    <row r="60" spans="1:169" s="17" customFormat="1" ht="12.75" customHeight="1">
      <c r="A60" s="585"/>
      <c r="B60" s="586"/>
      <c r="C60" s="586"/>
      <c r="D60" s="588"/>
      <c r="E60" s="590"/>
      <c r="F60" s="584"/>
      <c r="G60" s="419"/>
      <c r="H60" s="528"/>
      <c r="I60" s="528"/>
      <c r="J60" s="528"/>
      <c r="K60" s="528"/>
      <c r="L60" s="528"/>
      <c r="M60" s="583"/>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c r="CS60" s="25"/>
      <c r="CT60" s="25"/>
      <c r="CU60" s="25"/>
      <c r="CV60" s="25"/>
      <c r="CW60" s="25"/>
      <c r="CX60" s="25"/>
      <c r="CY60" s="25"/>
      <c r="CZ60" s="25"/>
      <c r="DA60" s="25"/>
      <c r="DB60" s="25"/>
      <c r="DC60" s="25"/>
      <c r="DD60" s="25"/>
      <c r="DE60" s="25"/>
      <c r="DF60" s="25"/>
      <c r="DG60" s="25"/>
      <c r="DH60" s="25"/>
      <c r="DI60" s="25"/>
      <c r="DJ60" s="25"/>
      <c r="DK60" s="25"/>
      <c r="DL60" s="25"/>
      <c r="DM60" s="25"/>
      <c r="DN60" s="25"/>
      <c r="DO60" s="25"/>
      <c r="DP60" s="25"/>
      <c r="DQ60" s="25"/>
      <c r="DR60" s="25"/>
      <c r="DS60" s="25"/>
      <c r="DT60" s="25"/>
      <c r="DU60" s="25"/>
      <c r="DV60" s="25"/>
      <c r="DW60" s="25"/>
      <c r="DX60" s="25"/>
      <c r="DY60" s="25"/>
      <c r="DZ60" s="25"/>
      <c r="EA60" s="25"/>
      <c r="EB60" s="25"/>
      <c r="EC60" s="25"/>
      <c r="ED60" s="25"/>
      <c r="EE60" s="25"/>
      <c r="EF60" s="25"/>
      <c r="EG60" s="25"/>
      <c r="EH60" s="25"/>
      <c r="EI60" s="25"/>
      <c r="EJ60" s="25"/>
      <c r="EK60" s="25"/>
      <c r="EL60" s="25"/>
      <c r="EM60" s="25"/>
      <c r="EN60" s="25"/>
      <c r="EO60" s="25"/>
      <c r="EP60" s="25"/>
      <c r="EQ60" s="25"/>
      <c r="ER60" s="25"/>
      <c r="ES60" s="25"/>
      <c r="ET60" s="25"/>
      <c r="EU60" s="25"/>
      <c r="EV60" s="25"/>
      <c r="EW60" s="25"/>
      <c r="EX60" s="25"/>
      <c r="EY60" s="25"/>
      <c r="EZ60" s="25"/>
      <c r="FA60" s="25"/>
      <c r="FB60" s="25"/>
      <c r="FC60" s="25"/>
      <c r="FD60" s="25"/>
      <c r="FE60" s="25"/>
      <c r="FF60" s="25"/>
      <c r="FG60" s="25"/>
      <c r="FH60" s="25"/>
      <c r="FI60" s="25"/>
      <c r="FJ60" s="25"/>
      <c r="FK60" s="25"/>
      <c r="FL60" s="25"/>
      <c r="FM60" s="25"/>
    </row>
    <row r="61" spans="1:169" s="17" customFormat="1" ht="12.75" customHeight="1">
      <c r="A61" s="585"/>
      <c r="B61" s="586"/>
      <c r="C61" s="586"/>
      <c r="D61" s="588"/>
      <c r="E61" s="590"/>
      <c r="F61" s="584"/>
      <c r="G61" s="419"/>
      <c r="H61" s="528"/>
      <c r="I61" s="528"/>
      <c r="J61" s="528"/>
      <c r="K61" s="528"/>
      <c r="L61" s="528"/>
      <c r="M61" s="583"/>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c r="CS61" s="25"/>
      <c r="CT61" s="25"/>
      <c r="CU61" s="25"/>
      <c r="CV61" s="25"/>
      <c r="CW61" s="25"/>
      <c r="CX61" s="25"/>
      <c r="CY61" s="25"/>
      <c r="CZ61" s="25"/>
      <c r="DA61" s="25"/>
      <c r="DB61" s="25"/>
      <c r="DC61" s="25"/>
      <c r="DD61" s="25"/>
      <c r="DE61" s="25"/>
      <c r="DF61" s="25"/>
      <c r="DG61" s="25"/>
      <c r="DH61" s="25"/>
      <c r="DI61" s="25"/>
      <c r="DJ61" s="25"/>
      <c r="DK61" s="25"/>
      <c r="DL61" s="25"/>
      <c r="DM61" s="25"/>
      <c r="DN61" s="25"/>
      <c r="DO61" s="25"/>
      <c r="DP61" s="25"/>
      <c r="DQ61" s="25"/>
      <c r="DR61" s="25"/>
      <c r="DS61" s="25"/>
      <c r="DT61" s="25"/>
      <c r="DU61" s="25"/>
      <c r="DV61" s="25"/>
      <c r="DW61" s="25"/>
      <c r="DX61" s="25"/>
      <c r="DY61" s="25"/>
      <c r="DZ61" s="25"/>
      <c r="EA61" s="25"/>
      <c r="EB61" s="25"/>
      <c r="EC61" s="25"/>
      <c r="ED61" s="25"/>
      <c r="EE61" s="25"/>
      <c r="EF61" s="25"/>
      <c r="EG61" s="25"/>
      <c r="EH61" s="25"/>
      <c r="EI61" s="25"/>
      <c r="EJ61" s="25"/>
      <c r="EK61" s="25"/>
      <c r="EL61" s="25"/>
      <c r="EM61" s="25"/>
      <c r="EN61" s="25"/>
      <c r="EO61" s="25"/>
      <c r="EP61" s="25"/>
      <c r="EQ61" s="25"/>
      <c r="ER61" s="25"/>
      <c r="ES61" s="25"/>
      <c r="ET61" s="25"/>
      <c r="EU61" s="25"/>
      <c r="EV61" s="25"/>
      <c r="EW61" s="25"/>
      <c r="EX61" s="25"/>
      <c r="EY61" s="25"/>
      <c r="EZ61" s="25"/>
      <c r="FA61" s="25"/>
      <c r="FB61" s="25"/>
      <c r="FC61" s="25"/>
      <c r="FD61" s="25"/>
      <c r="FE61" s="25"/>
      <c r="FF61" s="25"/>
      <c r="FG61" s="25"/>
      <c r="FH61" s="25"/>
      <c r="FI61" s="25"/>
      <c r="FJ61" s="25"/>
      <c r="FK61" s="25"/>
      <c r="FL61" s="25"/>
      <c r="FM61" s="25"/>
    </row>
    <row r="62" spans="1:169" s="17" customFormat="1" ht="12.75" customHeight="1">
      <c r="A62" s="585"/>
      <c r="B62" s="586"/>
      <c r="C62" s="586"/>
      <c r="D62" s="588"/>
      <c r="E62" s="590"/>
      <c r="F62" s="584"/>
      <c r="G62" s="419"/>
      <c r="H62" s="528"/>
      <c r="I62" s="528"/>
      <c r="J62" s="528"/>
      <c r="K62" s="528"/>
      <c r="L62" s="528"/>
      <c r="M62" s="583"/>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c r="CS62" s="25"/>
      <c r="CT62" s="25"/>
      <c r="CU62" s="25"/>
      <c r="CV62" s="25"/>
      <c r="CW62" s="25"/>
      <c r="CX62" s="25"/>
      <c r="CY62" s="25"/>
      <c r="CZ62" s="25"/>
      <c r="DA62" s="25"/>
      <c r="DB62" s="25"/>
      <c r="DC62" s="25"/>
      <c r="DD62" s="25"/>
      <c r="DE62" s="25"/>
      <c r="DF62" s="25"/>
      <c r="DG62" s="25"/>
      <c r="DH62" s="25"/>
      <c r="DI62" s="25"/>
      <c r="DJ62" s="25"/>
      <c r="DK62" s="25"/>
      <c r="DL62" s="25"/>
      <c r="DM62" s="25"/>
      <c r="DN62" s="25"/>
      <c r="DO62" s="25"/>
      <c r="DP62" s="25"/>
      <c r="DQ62" s="25"/>
      <c r="DR62" s="25"/>
      <c r="DS62" s="25"/>
      <c r="DT62" s="25"/>
      <c r="DU62" s="25"/>
      <c r="DV62" s="25"/>
      <c r="DW62" s="25"/>
      <c r="DX62" s="25"/>
      <c r="DY62" s="25"/>
      <c r="DZ62" s="25"/>
      <c r="EA62" s="25"/>
      <c r="EB62" s="25"/>
      <c r="EC62" s="25"/>
      <c r="ED62" s="25"/>
      <c r="EE62" s="25"/>
      <c r="EF62" s="25"/>
      <c r="EG62" s="25"/>
      <c r="EH62" s="25"/>
      <c r="EI62" s="25"/>
      <c r="EJ62" s="25"/>
      <c r="EK62" s="25"/>
      <c r="EL62" s="25"/>
      <c r="EM62" s="25"/>
      <c r="EN62" s="25"/>
      <c r="EO62" s="25"/>
      <c r="EP62" s="25"/>
      <c r="EQ62" s="25"/>
      <c r="ER62" s="25"/>
      <c r="ES62" s="25"/>
      <c r="ET62" s="25"/>
      <c r="EU62" s="25"/>
      <c r="EV62" s="25"/>
      <c r="EW62" s="25"/>
      <c r="EX62" s="25"/>
      <c r="EY62" s="25"/>
      <c r="EZ62" s="25"/>
      <c r="FA62" s="25"/>
      <c r="FB62" s="25"/>
      <c r="FC62" s="25"/>
      <c r="FD62" s="25"/>
      <c r="FE62" s="25"/>
      <c r="FF62" s="25"/>
      <c r="FG62" s="25"/>
      <c r="FH62" s="25"/>
      <c r="FI62" s="25"/>
      <c r="FJ62" s="25"/>
      <c r="FK62" s="25"/>
      <c r="FL62" s="25"/>
      <c r="FM62" s="25"/>
    </row>
    <row r="63" spans="1:169" s="17" customFormat="1" ht="13.5" customHeight="1">
      <c r="A63" s="585"/>
      <c r="B63" s="586"/>
      <c r="C63" s="586"/>
      <c r="D63" s="588"/>
      <c r="E63" s="590"/>
      <c r="F63" s="584"/>
      <c r="G63" s="419"/>
      <c r="H63" s="528"/>
      <c r="I63" s="528"/>
      <c r="J63" s="528"/>
      <c r="K63" s="528"/>
      <c r="L63" s="528"/>
      <c r="M63" s="583"/>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c r="CS63" s="25"/>
      <c r="CT63" s="25"/>
      <c r="CU63" s="25"/>
      <c r="CV63" s="25"/>
      <c r="CW63" s="25"/>
      <c r="CX63" s="25"/>
      <c r="CY63" s="25"/>
      <c r="CZ63" s="25"/>
      <c r="DA63" s="25"/>
      <c r="DB63" s="25"/>
      <c r="DC63" s="25"/>
      <c r="DD63" s="25"/>
      <c r="DE63" s="25"/>
      <c r="DF63" s="25"/>
      <c r="DG63" s="25"/>
      <c r="DH63" s="25"/>
      <c r="DI63" s="25"/>
      <c r="DJ63" s="25"/>
      <c r="DK63" s="25"/>
      <c r="DL63" s="25"/>
      <c r="DM63" s="25"/>
      <c r="DN63" s="25"/>
      <c r="DO63" s="25"/>
      <c r="DP63" s="25"/>
      <c r="DQ63" s="25"/>
      <c r="DR63" s="25"/>
      <c r="DS63" s="25"/>
      <c r="DT63" s="25"/>
      <c r="DU63" s="25"/>
      <c r="DV63" s="25"/>
      <c r="DW63" s="25"/>
      <c r="DX63" s="25"/>
      <c r="DY63" s="25"/>
      <c r="DZ63" s="25"/>
      <c r="EA63" s="25"/>
      <c r="EB63" s="25"/>
      <c r="EC63" s="25"/>
      <c r="ED63" s="25"/>
      <c r="EE63" s="25"/>
      <c r="EF63" s="25"/>
      <c r="EG63" s="25"/>
      <c r="EH63" s="25"/>
      <c r="EI63" s="25"/>
      <c r="EJ63" s="25"/>
      <c r="EK63" s="25"/>
      <c r="EL63" s="25"/>
      <c r="EM63" s="25"/>
      <c r="EN63" s="25"/>
      <c r="EO63" s="25"/>
      <c r="EP63" s="25"/>
      <c r="EQ63" s="25"/>
      <c r="ER63" s="25"/>
      <c r="ES63" s="25"/>
      <c r="ET63" s="25"/>
      <c r="EU63" s="25"/>
      <c r="EV63" s="25"/>
      <c r="EW63" s="25"/>
      <c r="EX63" s="25"/>
      <c r="EY63" s="25"/>
      <c r="EZ63" s="25"/>
      <c r="FA63" s="25"/>
      <c r="FB63" s="25"/>
      <c r="FC63" s="25"/>
      <c r="FD63" s="25"/>
      <c r="FE63" s="25"/>
      <c r="FF63" s="25"/>
      <c r="FG63" s="25"/>
      <c r="FH63" s="25"/>
      <c r="FI63" s="25"/>
      <c r="FJ63" s="25"/>
      <c r="FK63" s="25"/>
      <c r="FL63" s="25"/>
      <c r="FM63" s="25"/>
    </row>
    <row r="64" spans="1:169">
      <c r="A64" s="585"/>
      <c r="B64" s="586"/>
      <c r="C64" s="586"/>
      <c r="D64" s="588"/>
      <c r="E64" s="590"/>
      <c r="F64" s="584"/>
      <c r="G64" s="419"/>
      <c r="H64" s="528"/>
      <c r="I64" s="528"/>
      <c r="J64" s="528"/>
      <c r="K64" s="528"/>
      <c r="L64" s="528"/>
      <c r="M64" s="583"/>
      <c r="N64" s="25"/>
      <c r="O64" s="25"/>
    </row>
    <row r="65" spans="1:15">
      <c r="A65" s="585"/>
      <c r="B65" s="586"/>
      <c r="C65" s="586"/>
      <c r="D65" s="588"/>
      <c r="E65" s="590"/>
      <c r="F65" s="584"/>
      <c r="G65" s="419"/>
      <c r="H65" s="528"/>
      <c r="I65" s="528"/>
      <c r="J65" s="528"/>
      <c r="K65" s="528"/>
      <c r="L65" s="528"/>
      <c r="M65" s="583"/>
      <c r="N65" s="25"/>
      <c r="O65" s="25"/>
    </row>
    <row r="66" spans="1:15">
      <c r="A66" s="585"/>
      <c r="B66" s="586"/>
      <c r="C66" s="586"/>
      <c r="D66" s="588"/>
      <c r="E66" s="590"/>
      <c r="F66" s="584"/>
      <c r="G66" s="419"/>
      <c r="H66" s="528"/>
      <c r="I66" s="528"/>
      <c r="J66" s="528"/>
      <c r="K66" s="528"/>
      <c r="L66" s="528"/>
      <c r="M66" s="583"/>
      <c r="N66" s="25"/>
      <c r="O66" s="25"/>
    </row>
    <row r="67" spans="1:15">
      <c r="A67" s="585"/>
      <c r="B67" s="586"/>
      <c r="C67" s="586"/>
      <c r="D67" s="588"/>
      <c r="E67" s="590"/>
      <c r="F67" s="584"/>
      <c r="G67" s="419"/>
      <c r="H67" s="528"/>
      <c r="I67" s="528"/>
      <c r="J67" s="528"/>
      <c r="K67" s="528"/>
      <c r="L67" s="528"/>
      <c r="M67" s="583"/>
      <c r="N67" s="25"/>
      <c r="O67" s="25"/>
    </row>
    <row r="68" spans="1:15">
      <c r="A68" s="585"/>
      <c r="B68" s="586"/>
      <c r="C68" s="586"/>
      <c r="D68" s="588"/>
      <c r="E68" s="590"/>
      <c r="F68" s="584"/>
      <c r="G68" s="419"/>
      <c r="H68" s="528"/>
      <c r="I68" s="528"/>
      <c r="J68" s="528"/>
      <c r="K68" s="528"/>
      <c r="L68" s="528"/>
      <c r="M68" s="583"/>
      <c r="N68" s="25"/>
      <c r="O68" s="25"/>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61" priority="392" operator="containsText" text="3- Moderado">
      <formula>NOT(ISERROR(SEARCH("3- Moderado",A6)))</formula>
    </cfRule>
    <cfRule type="containsText" dxfId="60" priority="393" operator="containsText" text="6- Moderado">
      <formula>NOT(ISERROR(SEARCH("6- Moderado",A6)))</formula>
    </cfRule>
    <cfRule type="containsText" dxfId="59" priority="394" operator="containsText" text="4- Moderado">
      <formula>NOT(ISERROR(SEARCH("4- Moderado",A6)))</formula>
    </cfRule>
    <cfRule type="containsText" dxfId="58" priority="395" operator="containsText" text="3- Bajo">
      <formula>NOT(ISERROR(SEARCH("3- Bajo",A6)))</formula>
    </cfRule>
    <cfRule type="containsText" dxfId="57" priority="396" operator="containsText" text="4- Bajo">
      <formula>NOT(ISERROR(SEARCH("4- Bajo",A6)))</formula>
    </cfRule>
    <cfRule type="containsText" dxfId="56" priority="397" operator="containsText" text="1- Bajo">
      <formula>NOT(ISERROR(SEARCH("1- Bajo",A6)))</formula>
    </cfRule>
  </conditionalFormatting>
  <conditionalFormatting sqref="A9:E9">
    <cfRule type="containsText" dxfId="55" priority="386" operator="containsText" text="3- Moderado">
      <formula>NOT(ISERROR(SEARCH("3- Moderado",A9)))</formula>
    </cfRule>
    <cfRule type="containsText" dxfId="54" priority="387" operator="containsText" text="6- Moderado">
      <formula>NOT(ISERROR(SEARCH("6- Moderado",A9)))</formula>
    </cfRule>
    <cfRule type="containsText" dxfId="53" priority="388" operator="containsText" text="4- Moderado">
      <formula>NOT(ISERROR(SEARCH("4- Moderado",A9)))</formula>
    </cfRule>
    <cfRule type="containsText" dxfId="52" priority="389" operator="containsText" text="3- Bajo">
      <formula>NOT(ISERROR(SEARCH("3- Bajo",A9)))</formula>
    </cfRule>
    <cfRule type="containsText" dxfId="51" priority="390" operator="containsText" text="4- Bajo">
      <formula>NOT(ISERROR(SEARCH("4- Bajo",A9)))</formula>
    </cfRule>
    <cfRule type="containsText" dxfId="50" priority="391" operator="containsText" text="1- Bajo">
      <formula>NOT(ISERROR(SEARCH("1- Bajo",A9)))</formula>
    </cfRule>
  </conditionalFormatting>
  <conditionalFormatting sqref="A19:E19">
    <cfRule type="containsText" dxfId="49" priority="183" operator="containsText" text="3- Moderado">
      <formula>NOT(ISERROR(SEARCH("3- Moderado",A19)))</formula>
    </cfRule>
    <cfRule type="containsText" dxfId="48" priority="184" operator="containsText" text="6- Moderado">
      <formula>NOT(ISERROR(SEARCH("6- Moderado",A19)))</formula>
    </cfRule>
    <cfRule type="containsText" dxfId="47" priority="185" operator="containsText" text="4- Moderado">
      <formula>NOT(ISERROR(SEARCH("4- Moderado",A19)))</formula>
    </cfRule>
    <cfRule type="containsText" dxfId="46" priority="186" operator="containsText" text="3- Bajo">
      <formula>NOT(ISERROR(SEARCH("3- Bajo",A19)))</formula>
    </cfRule>
    <cfRule type="containsText" dxfId="45" priority="187" operator="containsText" text="4- Bajo">
      <formula>NOT(ISERROR(SEARCH("4- Bajo",A19)))</formula>
    </cfRule>
    <cfRule type="containsText" dxfId="44" priority="188" operator="containsText" text="1- Bajo">
      <formula>NOT(ISERROR(SEARCH("1- Bajo",A19)))</formula>
    </cfRule>
  </conditionalFormatting>
  <conditionalFormatting sqref="A29:E29">
    <cfRule type="containsText" dxfId="43" priority="162" operator="containsText" text="3- Moderado">
      <formula>NOT(ISERROR(SEARCH("3- Moderado",A29)))</formula>
    </cfRule>
    <cfRule type="containsText" dxfId="42" priority="163" operator="containsText" text="6- Moderado">
      <formula>NOT(ISERROR(SEARCH("6- Moderado",A29)))</formula>
    </cfRule>
    <cfRule type="containsText" dxfId="41" priority="164" operator="containsText" text="4- Moderado">
      <formula>NOT(ISERROR(SEARCH("4- Moderado",A29)))</formula>
    </cfRule>
    <cfRule type="containsText" dxfId="40" priority="165" operator="containsText" text="3- Bajo">
      <formula>NOT(ISERROR(SEARCH("3- Bajo",A29)))</formula>
    </cfRule>
    <cfRule type="containsText" dxfId="39" priority="166" operator="containsText" text="4- Bajo">
      <formula>NOT(ISERROR(SEARCH("4- Bajo",A29)))</formula>
    </cfRule>
    <cfRule type="containsText" dxfId="38" priority="167" operator="containsText" text="1- Bajo">
      <formula>NOT(ISERROR(SEARCH("1- Bajo",A29)))</formula>
    </cfRule>
  </conditionalFormatting>
  <conditionalFormatting sqref="A39:E39">
    <cfRule type="containsText" dxfId="37" priority="141" operator="containsText" text="3- Moderado">
      <formula>NOT(ISERROR(SEARCH("3- Moderado",A39)))</formula>
    </cfRule>
    <cfRule type="containsText" dxfId="36" priority="142" operator="containsText" text="6- Moderado">
      <formula>NOT(ISERROR(SEARCH("6- Moderado",A39)))</formula>
    </cfRule>
    <cfRule type="containsText" dxfId="35" priority="143" operator="containsText" text="4- Moderado">
      <formula>NOT(ISERROR(SEARCH("4- Moderado",A39)))</formula>
    </cfRule>
    <cfRule type="containsText" dxfId="34" priority="144" operator="containsText" text="3- Bajo">
      <formula>NOT(ISERROR(SEARCH("3- Bajo",A39)))</formula>
    </cfRule>
    <cfRule type="containsText" dxfId="33" priority="145" operator="containsText" text="4- Bajo">
      <formula>NOT(ISERROR(SEARCH("4- Bajo",A39)))</formula>
    </cfRule>
    <cfRule type="containsText" dxfId="32" priority="146" operator="containsText" text="1- Bajo">
      <formula>NOT(ISERROR(SEARCH("1- Bajo",A39)))</formula>
    </cfRule>
  </conditionalFormatting>
  <conditionalFormatting sqref="A49:E49">
    <cfRule type="containsText" dxfId="31" priority="99" operator="containsText" text="3- Moderado">
      <formula>NOT(ISERROR(SEARCH("3- Moderado",A49)))</formula>
    </cfRule>
    <cfRule type="containsText" dxfId="30" priority="100" operator="containsText" text="6- Moderado">
      <formula>NOT(ISERROR(SEARCH("6- Moderado",A49)))</formula>
    </cfRule>
    <cfRule type="containsText" dxfId="29" priority="101" operator="containsText" text="4- Moderado">
      <formula>NOT(ISERROR(SEARCH("4- Moderado",A49)))</formula>
    </cfRule>
    <cfRule type="containsText" dxfId="28" priority="102" operator="containsText" text="3- Bajo">
      <formula>NOT(ISERROR(SEARCH("3- Bajo",A49)))</formula>
    </cfRule>
    <cfRule type="containsText" dxfId="27" priority="103" operator="containsText" text="4- Bajo">
      <formula>NOT(ISERROR(SEARCH("4- Bajo",A49)))</formula>
    </cfRule>
    <cfRule type="containsText" dxfId="26" priority="104" operator="containsText" text="1- Bajo">
      <formula>NOT(ISERROR(SEARCH("1- Bajo",A49)))</formula>
    </cfRule>
  </conditionalFormatting>
  <conditionalFormatting sqref="A59:E59">
    <cfRule type="containsText" dxfId="25" priority="78" operator="containsText" text="3- Moderado">
      <formula>NOT(ISERROR(SEARCH("3- Moderado",A59)))</formula>
    </cfRule>
    <cfRule type="containsText" dxfId="24" priority="79" operator="containsText" text="6- Moderado">
      <formula>NOT(ISERROR(SEARCH("6- Moderado",A59)))</formula>
    </cfRule>
    <cfRule type="containsText" dxfId="23" priority="80" operator="containsText" text="4- Moderado">
      <formula>NOT(ISERROR(SEARCH("4- Moderado",A59)))</formula>
    </cfRule>
    <cfRule type="containsText" dxfId="22" priority="81" operator="containsText" text="3- Bajo">
      <formula>NOT(ISERROR(SEARCH("3- Bajo",A59)))</formula>
    </cfRule>
    <cfRule type="containsText" dxfId="21" priority="82" operator="containsText" text="4- Bajo">
      <formula>NOT(ISERROR(SEARCH("4- Bajo",A59)))</formula>
    </cfRule>
    <cfRule type="containsText" dxfId="20" priority="83" operator="containsText" text="1- Bajo">
      <formula>NOT(ISERROR(SEARCH("1- Bajo",A59)))</formula>
    </cfRule>
  </conditionalFormatting>
  <conditionalFormatting sqref="C7:F7">
    <cfRule type="containsText" dxfId="19" priority="358" operator="containsText" text="3- Moderado">
      <formula>NOT(ISERROR(SEARCH("3- Moderado",C7)))</formula>
    </cfRule>
    <cfRule type="containsText" dxfId="18" priority="359" operator="containsText" text="6- Moderado">
      <formula>NOT(ISERROR(SEARCH("6- Moderado",C7)))</formula>
    </cfRule>
    <cfRule type="containsText" dxfId="17" priority="360" operator="containsText" text="4- Moderado">
      <formula>NOT(ISERROR(SEARCH("4- Moderado",C7)))</formula>
    </cfRule>
    <cfRule type="containsText" dxfId="16" priority="361" operator="containsText" text="3- Bajo">
      <formula>NOT(ISERROR(SEARCH("3- Bajo",C7)))</formula>
    </cfRule>
    <cfRule type="containsText" dxfId="15" priority="362" operator="containsText" text="4- Bajo">
      <formula>NOT(ISERROR(SEARCH("4- Bajo",C7)))</formula>
    </cfRule>
    <cfRule type="containsText" dxfId="14" priority="363" operator="containsText" text="1- Bajo">
      <formula>NOT(ISERROR(SEARCH("1- Bajo",C7)))</formula>
    </cfRule>
  </conditionalFormatting>
  <conditionalFormatting sqref="D9:D68">
    <cfRule type="containsText" dxfId="13" priority="68" operator="containsText" text="Muy Alta">
      <formula>NOT(ISERROR(SEARCH("Muy Alta",D9)))</formula>
    </cfRule>
    <cfRule type="containsText" dxfId="12" priority="69" operator="containsText" text="Alta">
      <formula>NOT(ISERROR(SEARCH("Alta",D9)))</formula>
    </cfRule>
    <cfRule type="containsText" dxfId="11" priority="70" operator="containsText" text="Baja">
      <formula>NOT(ISERROR(SEARCH("Baja",D9)))</formula>
    </cfRule>
    <cfRule type="containsText" dxfId="10" priority="71" operator="containsText" text="Muy Baja">
      <formula>NOT(ISERROR(SEARCH("Muy Baja",D9)))</formula>
    </cfRule>
    <cfRule type="containsText" dxfId="9" priority="73" operator="containsText" text="Media">
      <formula>NOT(ISERROR(SEARCH("Media",D9)))</formula>
    </cfRule>
  </conditionalFormatting>
  <conditionalFormatting sqref="E9:E68">
    <cfRule type="containsText" dxfId="8" priority="64" operator="containsText" text="Catastrófico">
      <formula>NOT(ISERROR(SEARCH("Catastrófico",E9)))</formula>
    </cfRule>
    <cfRule type="containsText" dxfId="7" priority="65" operator="containsText" text="Mayor">
      <formula>NOT(ISERROR(SEARCH("Mayor",E9)))</formula>
    </cfRule>
    <cfRule type="containsText" dxfId="6" priority="66" operator="containsText" text="Menor">
      <formula>NOT(ISERROR(SEARCH("Menor",E9)))</formula>
    </cfRule>
    <cfRule type="containsText" dxfId="5" priority="67" operator="containsText" text="Leve">
      <formula>NOT(ISERROR(SEARCH("Leve",E9)))</formula>
    </cfRule>
  </conditionalFormatting>
  <conditionalFormatting sqref="E9:F68">
    <cfRule type="containsText" dxfId="4" priority="72"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68">
    <cfRule type="containsText" dxfId="3" priority="74" operator="containsText" text="Bajo">
      <formula>NOT(ISERROR(SEARCH("Bajo",F9)))</formula>
    </cfRule>
    <cfRule type="containsText" dxfId="2" priority="75" operator="containsText" text="Moderado">
      <formula>NOT(ISERROR(SEARCH("Moderado",F9)))</formula>
    </cfRule>
    <cfRule type="containsText" dxfId="1" priority="76" operator="containsText" text="Alto">
      <formula>NOT(ISERROR(SEARCH("Alto",F9)))</formula>
    </cfRule>
    <cfRule type="containsText" dxfId="0" priority="77" operator="containsText" text="Extremo">
      <formula>NOT(ISERROR(SEARCH("Extremo",F9)))</formula>
    </cfRule>
  </conditionalFormatting>
  <conditionalFormatting sqref="F19:F28">
    <cfRule type="colorScale" priority="189">
      <colorScale>
        <cfvo type="min"/>
        <cfvo type="max"/>
        <color rgb="FFFF7128"/>
        <color rgb="FFFFEF9C"/>
      </colorScale>
    </cfRule>
  </conditionalFormatting>
  <conditionalFormatting sqref="F29:F38">
    <cfRule type="colorScale" priority="168">
      <colorScale>
        <cfvo type="min"/>
        <cfvo type="max"/>
        <color rgb="FFFF7128"/>
        <color rgb="FFFFEF9C"/>
      </colorScale>
    </cfRule>
  </conditionalFormatting>
  <conditionalFormatting sqref="F39:F48">
    <cfRule type="colorScale" priority="147">
      <colorScale>
        <cfvo type="min"/>
        <cfvo type="max"/>
        <color rgb="FFFF7128"/>
        <color rgb="FFFFEF9C"/>
      </colorScale>
    </cfRule>
  </conditionalFormatting>
  <conditionalFormatting sqref="F49:F58">
    <cfRule type="colorScale" priority="105">
      <colorScale>
        <cfvo type="min"/>
        <cfvo type="max"/>
        <color rgb="FFFF7128"/>
        <color rgb="FFFFEF9C"/>
      </colorScale>
    </cfRule>
  </conditionalFormatting>
  <conditionalFormatting sqref="F59:F68">
    <cfRule type="colorScale" priority="84">
      <colorScale>
        <cfvo type="min"/>
        <cfvo type="max"/>
        <color rgb="FFFF7128"/>
        <color rgb="FFFFEF9C"/>
      </colorScale>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D00-000000000000}"/>
    <dataValidation allowBlank="1" showInputMessage="1" showErrorMessage="1" prompt="Describir las actividades que se van a desarrollar para el proyecto" sqref="H6" xr:uid="{00000000-0002-0000-0D00-000001000000}"/>
    <dataValidation allowBlank="1" showInputMessage="1" showErrorMessage="1" prompt="Seleccionar si el responsable es el responsable de las acciones es el nivel central" sqref="I6:I7" xr:uid="{00000000-0002-0000-0D00-000002000000}"/>
    <dataValidation allowBlank="1" showInputMessage="1" showErrorMessage="1" prompt="seleccionar si el responsable de ejecutar las acciones es el nivel central" sqref="J7" xr:uid="{00000000-0002-0000-0D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4000000}">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
  <sheetViews>
    <sheetView workbookViewId="0">
      <selection activeCell="N22" sqref="N22"/>
    </sheetView>
  </sheetViews>
  <sheetFormatPr defaultColWidth="11.42578125" defaultRowHeight="15"/>
  <sheetData>
    <row r="1" spans="1:11">
      <c r="A1" s="1"/>
      <c r="B1" s="127"/>
      <c r="C1" s="127"/>
      <c r="D1" s="127"/>
      <c r="E1" s="127"/>
      <c r="F1" s="127"/>
      <c r="G1" s="127"/>
      <c r="H1" s="127"/>
      <c r="I1" s="127"/>
      <c r="J1" s="127"/>
      <c r="K1" s="1"/>
    </row>
    <row r="2" spans="1:11">
      <c r="A2" s="1"/>
      <c r="B2" s="318" t="s">
        <v>22</v>
      </c>
      <c r="C2" s="318"/>
      <c r="D2" s="318"/>
      <c r="E2" s="318"/>
      <c r="F2" s="318"/>
      <c r="G2" s="318"/>
      <c r="H2" s="318"/>
      <c r="I2" s="318"/>
      <c r="J2" s="318"/>
      <c r="K2" s="1"/>
    </row>
    <row r="3" spans="1:11" ht="15.75" thickBot="1">
      <c r="A3" s="1"/>
      <c r="B3" s="127"/>
      <c r="C3" s="127"/>
      <c r="D3" s="127"/>
      <c r="E3" s="127"/>
      <c r="F3" s="127"/>
      <c r="G3" s="127"/>
      <c r="H3" s="127"/>
      <c r="I3" s="127"/>
      <c r="J3" s="127"/>
      <c r="K3" s="1"/>
    </row>
    <row r="4" spans="1:11">
      <c r="A4" s="1"/>
      <c r="B4" s="319" t="s">
        <v>23</v>
      </c>
      <c r="C4" s="320"/>
      <c r="D4" s="320"/>
      <c r="E4" s="320"/>
      <c r="F4" s="320"/>
      <c r="G4" s="320"/>
      <c r="H4" s="320"/>
      <c r="I4" s="320"/>
      <c r="J4" s="321"/>
      <c r="K4" s="1"/>
    </row>
    <row r="5" spans="1:11">
      <c r="A5" s="1"/>
      <c r="B5" s="322"/>
      <c r="C5" s="323"/>
      <c r="D5" s="323"/>
      <c r="E5" s="323"/>
      <c r="F5" s="323"/>
      <c r="G5" s="323"/>
      <c r="H5" s="323"/>
      <c r="I5" s="323"/>
      <c r="J5" s="324"/>
      <c r="K5" s="1"/>
    </row>
    <row r="6" spans="1:11">
      <c r="A6" s="1"/>
      <c r="B6" s="322"/>
      <c r="C6" s="323"/>
      <c r="D6" s="323"/>
      <c r="E6" s="323"/>
      <c r="F6" s="323"/>
      <c r="G6" s="323"/>
      <c r="H6" s="323"/>
      <c r="I6" s="323"/>
      <c r="J6" s="324"/>
      <c r="K6" s="1"/>
    </row>
    <row r="7" spans="1:11" ht="15.75" thickBot="1">
      <c r="A7" s="1"/>
      <c r="B7" s="325"/>
      <c r="C7" s="326"/>
      <c r="D7" s="326"/>
      <c r="E7" s="326"/>
      <c r="F7" s="326"/>
      <c r="G7" s="326"/>
      <c r="H7" s="326"/>
      <c r="I7" s="326"/>
      <c r="J7" s="327"/>
      <c r="K7" s="1"/>
    </row>
    <row r="8" spans="1:11" ht="15.75" thickBot="1">
      <c r="A8" s="1"/>
      <c r="B8" s="127"/>
      <c r="C8" s="127"/>
      <c r="D8" s="127"/>
      <c r="E8" s="127"/>
      <c r="F8" s="127"/>
      <c r="G8" s="127"/>
      <c r="H8" s="127"/>
      <c r="I8" s="127"/>
      <c r="J8" s="127"/>
      <c r="K8" s="1"/>
    </row>
    <row r="9" spans="1:11">
      <c r="A9" s="1"/>
      <c r="B9" s="319" t="s">
        <v>24</v>
      </c>
      <c r="C9" s="320"/>
      <c r="D9" s="320"/>
      <c r="E9" s="320"/>
      <c r="F9" s="320"/>
      <c r="G9" s="320"/>
      <c r="H9" s="320"/>
      <c r="I9" s="320"/>
      <c r="J9" s="321"/>
      <c r="K9" s="1"/>
    </row>
    <row r="10" spans="1:11">
      <c r="A10" s="1"/>
      <c r="B10" s="322"/>
      <c r="C10" s="323"/>
      <c r="D10" s="323"/>
      <c r="E10" s="323"/>
      <c r="F10" s="323"/>
      <c r="G10" s="323"/>
      <c r="H10" s="323"/>
      <c r="I10" s="323"/>
      <c r="J10" s="324"/>
      <c r="K10" s="1"/>
    </row>
    <row r="11" spans="1:11">
      <c r="A11" s="1"/>
      <c r="B11" s="322"/>
      <c r="C11" s="323"/>
      <c r="D11" s="323"/>
      <c r="E11" s="323"/>
      <c r="F11" s="323"/>
      <c r="G11" s="323"/>
      <c r="H11" s="323"/>
      <c r="I11" s="323"/>
      <c r="J11" s="324"/>
      <c r="K11" s="1"/>
    </row>
    <row r="12" spans="1:11">
      <c r="A12" s="1"/>
      <c r="B12" s="322"/>
      <c r="C12" s="323"/>
      <c r="D12" s="323"/>
      <c r="E12" s="323"/>
      <c r="F12" s="323"/>
      <c r="G12" s="323"/>
      <c r="H12" s="323"/>
      <c r="I12" s="323"/>
      <c r="J12" s="324"/>
      <c r="K12" s="1"/>
    </row>
    <row r="13" spans="1:11">
      <c r="A13" s="1"/>
      <c r="B13" s="322"/>
      <c r="C13" s="323"/>
      <c r="D13" s="323"/>
      <c r="E13" s="323"/>
      <c r="F13" s="323"/>
      <c r="G13" s="323"/>
      <c r="H13" s="323"/>
      <c r="I13" s="323"/>
      <c r="J13" s="324"/>
      <c r="K13" s="1"/>
    </row>
    <row r="14" spans="1:11">
      <c r="A14" s="1"/>
      <c r="B14" s="322"/>
      <c r="C14" s="323"/>
      <c r="D14" s="323"/>
      <c r="E14" s="323"/>
      <c r="F14" s="323"/>
      <c r="G14" s="323"/>
      <c r="H14" s="323"/>
      <c r="I14" s="323"/>
      <c r="J14" s="324"/>
      <c r="K14" s="1"/>
    </row>
    <row r="15" spans="1:11" ht="15.75" thickBot="1">
      <c r="A15" s="1"/>
      <c r="B15" s="325"/>
      <c r="C15" s="326"/>
      <c r="D15" s="326"/>
      <c r="E15" s="326"/>
      <c r="F15" s="326"/>
      <c r="G15" s="326"/>
      <c r="H15" s="326"/>
      <c r="I15" s="326"/>
      <c r="J15" s="327"/>
      <c r="K15" s="1"/>
    </row>
    <row r="16" spans="1:11" ht="15.75" thickBot="1">
      <c r="A16" s="1"/>
      <c r="B16" s="127"/>
      <c r="C16" s="127"/>
      <c r="D16" s="127"/>
      <c r="E16" s="127"/>
      <c r="F16" s="127"/>
      <c r="G16" s="127"/>
      <c r="H16" s="127"/>
      <c r="I16" s="127"/>
      <c r="J16" s="127"/>
      <c r="K16" s="1"/>
    </row>
    <row r="17" spans="1:11">
      <c r="A17" s="1"/>
      <c r="B17" s="319" t="s">
        <v>25</v>
      </c>
      <c r="C17" s="320"/>
      <c r="D17" s="320"/>
      <c r="E17" s="320"/>
      <c r="F17" s="320"/>
      <c r="G17" s="320"/>
      <c r="H17" s="320"/>
      <c r="I17" s="320"/>
      <c r="J17" s="321"/>
      <c r="K17" s="1"/>
    </row>
    <row r="18" spans="1:11">
      <c r="A18" s="1"/>
      <c r="B18" s="322"/>
      <c r="C18" s="323"/>
      <c r="D18" s="323"/>
      <c r="E18" s="323"/>
      <c r="F18" s="323"/>
      <c r="G18" s="323"/>
      <c r="H18" s="323"/>
      <c r="I18" s="323"/>
      <c r="J18" s="324"/>
      <c r="K18" s="1"/>
    </row>
    <row r="19" spans="1:11">
      <c r="A19" s="1"/>
      <c r="B19" s="322"/>
      <c r="C19" s="323"/>
      <c r="D19" s="323"/>
      <c r="E19" s="323"/>
      <c r="F19" s="323"/>
      <c r="G19" s="323"/>
      <c r="H19" s="323"/>
      <c r="I19" s="323"/>
      <c r="J19" s="324"/>
      <c r="K19" s="1"/>
    </row>
    <row r="20" spans="1:11" ht="15.75" thickBot="1">
      <c r="A20" s="1"/>
      <c r="B20" s="325"/>
      <c r="C20" s="326"/>
      <c r="D20" s="326"/>
      <c r="E20" s="326"/>
      <c r="F20" s="326"/>
      <c r="G20" s="326"/>
      <c r="H20" s="326"/>
      <c r="I20" s="326"/>
      <c r="J20" s="327"/>
      <c r="K20" s="1"/>
    </row>
    <row r="21" spans="1:11" ht="15.75" thickBot="1">
      <c r="A21" s="1"/>
      <c r="B21" s="127"/>
      <c r="C21" s="127"/>
      <c r="D21" s="127"/>
      <c r="E21" s="127"/>
      <c r="F21" s="127"/>
      <c r="G21" s="127"/>
      <c r="H21" s="127"/>
      <c r="I21" s="127"/>
      <c r="J21" s="127"/>
      <c r="K21" s="1"/>
    </row>
    <row r="22" spans="1:11">
      <c r="A22" s="1"/>
      <c r="B22" s="319" t="s">
        <v>26</v>
      </c>
      <c r="C22" s="320"/>
      <c r="D22" s="320"/>
      <c r="E22" s="320"/>
      <c r="F22" s="320"/>
      <c r="G22" s="320"/>
      <c r="H22" s="320"/>
      <c r="I22" s="320"/>
      <c r="J22" s="321"/>
      <c r="K22" s="1"/>
    </row>
    <row r="23" spans="1:11">
      <c r="A23" s="1"/>
      <c r="B23" s="322"/>
      <c r="C23" s="323"/>
      <c r="D23" s="323"/>
      <c r="E23" s="323"/>
      <c r="F23" s="323"/>
      <c r="G23" s="323"/>
      <c r="H23" s="323"/>
      <c r="I23" s="323"/>
      <c r="J23" s="324"/>
      <c r="K23" s="1"/>
    </row>
    <row r="24" spans="1:11">
      <c r="A24" s="1"/>
      <c r="B24" s="322"/>
      <c r="C24" s="323"/>
      <c r="D24" s="323"/>
      <c r="E24" s="323"/>
      <c r="F24" s="323"/>
      <c r="G24" s="323"/>
      <c r="H24" s="323"/>
      <c r="I24" s="323"/>
      <c r="J24" s="324"/>
      <c r="K24" s="1"/>
    </row>
    <row r="25" spans="1:11">
      <c r="A25" s="1"/>
      <c r="B25" s="322"/>
      <c r="C25" s="323"/>
      <c r="D25" s="323"/>
      <c r="E25" s="323"/>
      <c r="F25" s="323"/>
      <c r="G25" s="323"/>
      <c r="H25" s="323"/>
      <c r="I25" s="323"/>
      <c r="J25" s="324"/>
      <c r="K25" s="1"/>
    </row>
    <row r="26" spans="1:11">
      <c r="A26" s="1"/>
      <c r="B26" s="322"/>
      <c r="C26" s="323"/>
      <c r="D26" s="323"/>
      <c r="E26" s="323"/>
      <c r="F26" s="323"/>
      <c r="G26" s="323"/>
      <c r="H26" s="323"/>
      <c r="I26" s="323"/>
      <c r="J26" s="324"/>
      <c r="K26" s="1"/>
    </row>
    <row r="27" spans="1:11">
      <c r="A27" s="1"/>
      <c r="B27" s="322"/>
      <c r="C27" s="323"/>
      <c r="D27" s="323"/>
      <c r="E27" s="323"/>
      <c r="F27" s="323"/>
      <c r="G27" s="323"/>
      <c r="H27" s="323"/>
      <c r="I27" s="323"/>
      <c r="J27" s="324"/>
      <c r="K27" s="1"/>
    </row>
    <row r="28" spans="1:11">
      <c r="A28" s="1"/>
      <c r="B28" s="322"/>
      <c r="C28" s="323"/>
      <c r="D28" s="323"/>
      <c r="E28" s="323"/>
      <c r="F28" s="323"/>
      <c r="G28" s="323"/>
      <c r="H28" s="323"/>
      <c r="I28" s="323"/>
      <c r="J28" s="324"/>
      <c r="K28" s="1"/>
    </row>
    <row r="29" spans="1:11">
      <c r="A29" s="1"/>
      <c r="B29" s="322"/>
      <c r="C29" s="323"/>
      <c r="D29" s="323"/>
      <c r="E29" s="323"/>
      <c r="F29" s="323"/>
      <c r="G29" s="323"/>
      <c r="H29" s="323"/>
      <c r="I29" s="323"/>
      <c r="J29" s="324"/>
      <c r="K29" s="1"/>
    </row>
    <row r="30" spans="1:11" ht="15.75" thickBot="1">
      <c r="A30" s="1"/>
      <c r="B30" s="325"/>
      <c r="C30" s="326"/>
      <c r="D30" s="326"/>
      <c r="E30" s="326"/>
      <c r="F30" s="326"/>
      <c r="G30" s="326"/>
      <c r="H30" s="326"/>
      <c r="I30" s="326"/>
      <c r="J30" s="327"/>
      <c r="K30" s="1"/>
    </row>
    <row r="31" spans="1:11">
      <c r="A31" s="1"/>
      <c r="B31" s="127"/>
      <c r="C31" s="127"/>
      <c r="D31" s="127"/>
      <c r="E31" s="127"/>
      <c r="F31" s="127"/>
      <c r="G31" s="127"/>
      <c r="H31" s="127"/>
      <c r="I31" s="127"/>
      <c r="J31" s="127"/>
      <c r="K31" s="1"/>
    </row>
    <row r="32" spans="1:11">
      <c r="B32" s="121"/>
      <c r="C32" s="121"/>
      <c r="D32" s="121"/>
      <c r="E32" s="121"/>
      <c r="F32" s="121"/>
      <c r="G32" s="121"/>
      <c r="H32" s="121"/>
      <c r="I32" s="121"/>
      <c r="J32" s="121"/>
    </row>
    <row r="33" spans="2:10">
      <c r="B33" s="121"/>
      <c r="C33" s="121"/>
      <c r="D33" s="121"/>
      <c r="E33" s="121"/>
      <c r="F33" s="121"/>
      <c r="G33" s="121"/>
      <c r="H33" s="121"/>
      <c r="I33" s="121"/>
      <c r="J33" s="121"/>
    </row>
    <row r="34" spans="2:10">
      <c r="B34" s="121"/>
      <c r="C34" s="121"/>
      <c r="D34" s="121"/>
      <c r="E34" s="121"/>
      <c r="F34" s="121"/>
      <c r="G34" s="121"/>
      <c r="H34" s="121"/>
      <c r="I34" s="121"/>
      <c r="J34" s="121"/>
    </row>
    <row r="35" spans="2:10">
      <c r="B35" s="121"/>
      <c r="C35" s="121"/>
      <c r="D35" s="121"/>
      <c r="E35" s="121"/>
      <c r="F35" s="121"/>
      <c r="G35" s="121"/>
      <c r="H35" s="121"/>
      <c r="I35" s="121"/>
      <c r="J35" s="121"/>
    </row>
    <row r="36" spans="2:10">
      <c r="B36" s="121"/>
      <c r="C36" s="121"/>
      <c r="D36" s="121"/>
      <c r="E36" s="121"/>
      <c r="F36" s="121"/>
      <c r="G36" s="121"/>
      <c r="H36" s="121"/>
      <c r="I36" s="121"/>
      <c r="J36" s="121"/>
    </row>
    <row r="37" spans="2:10">
      <c r="B37" s="121"/>
      <c r="C37" s="121"/>
      <c r="D37" s="121"/>
      <c r="E37" s="121"/>
      <c r="F37" s="121"/>
      <c r="G37" s="121"/>
      <c r="H37" s="121"/>
      <c r="I37" s="121"/>
      <c r="J37" s="121"/>
    </row>
    <row r="38" spans="2:10">
      <c r="B38" s="121"/>
      <c r="C38" s="121"/>
      <c r="D38" s="121"/>
      <c r="E38" s="121"/>
      <c r="F38" s="121"/>
      <c r="G38" s="121"/>
      <c r="H38" s="121"/>
      <c r="I38" s="121"/>
      <c r="J38" s="121"/>
    </row>
    <row r="39" spans="2:10">
      <c r="B39" s="121"/>
      <c r="C39" s="121"/>
      <c r="D39" s="121"/>
      <c r="E39" s="121"/>
      <c r="F39" s="121"/>
      <c r="G39" s="121"/>
      <c r="H39" s="121"/>
      <c r="I39" s="121"/>
      <c r="J39" s="121"/>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pageSetUpPr fitToPage="1"/>
  </sheetPr>
  <dimension ref="A1:H88"/>
  <sheetViews>
    <sheetView showGridLines="0" topLeftCell="A85" zoomScale="55" zoomScaleNormal="55" workbookViewId="0">
      <selection activeCell="A9" sqref="A9:E88"/>
    </sheetView>
  </sheetViews>
  <sheetFormatPr defaultColWidth="10.42578125" defaultRowHeight="14.25"/>
  <cols>
    <col min="1" max="1" width="53.28515625" style="175" customWidth="1"/>
    <col min="2" max="2" width="15.42578125" style="176" customWidth="1"/>
    <col min="3" max="3" width="50.42578125" style="163" customWidth="1"/>
    <col min="4" max="4" width="35.5703125" style="176" customWidth="1"/>
    <col min="5" max="5" width="55.85546875" style="163" customWidth="1"/>
    <col min="6" max="6" width="4.7109375" style="163" customWidth="1"/>
    <col min="7" max="16384" width="10.42578125" style="163"/>
  </cols>
  <sheetData>
    <row r="1" spans="1:8" ht="80.099999999999994" customHeight="1">
      <c r="A1" s="161"/>
      <c r="B1" s="356" t="s">
        <v>27</v>
      </c>
      <c r="C1" s="356"/>
      <c r="D1" s="356"/>
      <c r="E1" s="161"/>
      <c r="F1" s="162"/>
      <c r="G1" s="162"/>
      <c r="H1" s="162"/>
    </row>
    <row r="2" spans="1:8" ht="54.75" customHeight="1">
      <c r="A2" s="164" t="s">
        <v>28</v>
      </c>
      <c r="B2" s="357" t="s">
        <v>29</v>
      </c>
      <c r="C2" s="358"/>
      <c r="D2" s="165" t="s">
        <v>30</v>
      </c>
      <c r="E2" s="166" t="s">
        <v>31</v>
      </c>
    </row>
    <row r="3" spans="1:8" ht="16.7" customHeight="1">
      <c r="A3" s="167"/>
      <c r="B3" s="168"/>
      <c r="C3" s="168"/>
      <c r="D3" s="169"/>
      <c r="E3" s="168"/>
    </row>
    <row r="4" spans="1:8" ht="54.75" customHeight="1">
      <c r="A4" s="164" t="s">
        <v>32</v>
      </c>
      <c r="B4" s="359" t="s">
        <v>11</v>
      </c>
      <c r="C4" s="360"/>
      <c r="D4" s="360"/>
      <c r="E4" s="360"/>
    </row>
    <row r="5" spans="1:8" ht="13.35" customHeight="1">
      <c r="A5" s="170"/>
      <c r="B5" s="171"/>
      <c r="D5" s="169"/>
      <c r="E5" s="169"/>
    </row>
    <row r="6" spans="1:8" ht="21" customHeight="1">
      <c r="A6" s="361" t="s">
        <v>33</v>
      </c>
      <c r="B6" s="349" t="s">
        <v>34</v>
      </c>
      <c r="C6" s="349"/>
      <c r="D6" s="349" t="s">
        <v>35</v>
      </c>
      <c r="E6" s="349"/>
    </row>
    <row r="7" spans="1:8" ht="136.5" customHeight="1">
      <c r="A7" s="361"/>
      <c r="B7" s="357" t="s">
        <v>36</v>
      </c>
      <c r="C7" s="358"/>
      <c r="D7" s="362" t="s">
        <v>37</v>
      </c>
      <c r="E7" s="362"/>
    </row>
    <row r="8" spans="1:8" ht="21" customHeight="1">
      <c r="A8" s="170"/>
      <c r="B8" s="171"/>
      <c r="D8" s="169"/>
      <c r="E8" s="169"/>
    </row>
    <row r="9" spans="1:8" ht="18" customHeight="1">
      <c r="A9" s="341" t="s">
        <v>38</v>
      </c>
      <c r="B9" s="342"/>
      <c r="C9" s="342"/>
      <c r="D9" s="342"/>
      <c r="E9" s="343"/>
    </row>
    <row r="10" spans="1:8" ht="36" customHeight="1">
      <c r="A10" s="285" t="s">
        <v>39</v>
      </c>
      <c r="B10" s="285" t="s">
        <v>40</v>
      </c>
      <c r="C10" s="285" t="s">
        <v>41</v>
      </c>
      <c r="D10" s="285" t="s">
        <v>42</v>
      </c>
      <c r="E10" s="285" t="s">
        <v>43</v>
      </c>
    </row>
    <row r="11" spans="1:8" ht="36" customHeight="1">
      <c r="A11" s="344" t="s">
        <v>44</v>
      </c>
      <c r="B11" s="286">
        <v>1</v>
      </c>
      <c r="C11" s="287" t="s">
        <v>45</v>
      </c>
      <c r="D11" s="286">
        <v>1</v>
      </c>
      <c r="E11" s="287" t="s">
        <v>46</v>
      </c>
    </row>
    <row r="12" spans="1:8" ht="42.75">
      <c r="A12" s="345"/>
      <c r="B12" s="286">
        <v>2</v>
      </c>
      <c r="C12" s="287" t="s">
        <v>47</v>
      </c>
      <c r="D12" s="286"/>
      <c r="E12" s="287"/>
    </row>
    <row r="13" spans="1:8" ht="42.75">
      <c r="A13" s="346" t="s">
        <v>48</v>
      </c>
      <c r="B13" s="172">
        <v>3</v>
      </c>
      <c r="C13" s="173" t="s">
        <v>49</v>
      </c>
      <c r="D13" s="172">
        <v>2</v>
      </c>
      <c r="E13" s="173" t="s">
        <v>50</v>
      </c>
    </row>
    <row r="14" spans="1:8" ht="28.5">
      <c r="A14" s="347"/>
      <c r="B14" s="172">
        <v>4</v>
      </c>
      <c r="C14" s="173" t="s">
        <v>51</v>
      </c>
      <c r="D14" s="172"/>
      <c r="E14" s="173"/>
    </row>
    <row r="15" spans="1:8" ht="57">
      <c r="A15" s="348"/>
      <c r="B15" s="172">
        <v>5</v>
      </c>
      <c r="C15" s="173" t="s">
        <v>52</v>
      </c>
      <c r="D15" s="172"/>
      <c r="E15" s="173"/>
    </row>
    <row r="16" spans="1:8" ht="28.5" customHeight="1">
      <c r="A16" s="338" t="s">
        <v>53</v>
      </c>
      <c r="B16" s="350">
        <v>6</v>
      </c>
      <c r="C16" s="352" t="s">
        <v>54</v>
      </c>
      <c r="D16" s="350">
        <v>3</v>
      </c>
      <c r="E16" s="354" t="s">
        <v>55</v>
      </c>
    </row>
    <row r="17" spans="1:5">
      <c r="A17" s="340"/>
      <c r="B17" s="351"/>
      <c r="C17" s="353"/>
      <c r="D17" s="351"/>
      <c r="E17" s="355"/>
    </row>
    <row r="18" spans="1:5" ht="42.75">
      <c r="A18" s="340"/>
      <c r="B18" s="172">
        <v>7</v>
      </c>
      <c r="C18" s="173" t="s">
        <v>56</v>
      </c>
      <c r="D18" s="172">
        <v>4</v>
      </c>
      <c r="E18" s="287" t="s">
        <v>57</v>
      </c>
    </row>
    <row r="19" spans="1:5" ht="28.5">
      <c r="A19" s="340"/>
      <c r="B19" s="172">
        <v>8</v>
      </c>
      <c r="C19" s="173" t="s">
        <v>58</v>
      </c>
      <c r="D19" s="172"/>
      <c r="E19" s="287"/>
    </row>
    <row r="20" spans="1:5" ht="28.5">
      <c r="A20" s="340"/>
      <c r="B20" s="172">
        <v>9</v>
      </c>
      <c r="C20" s="173" t="s">
        <v>59</v>
      </c>
      <c r="D20" s="172"/>
      <c r="E20" s="173"/>
    </row>
    <row r="21" spans="1:5" ht="28.5">
      <c r="A21" s="340"/>
      <c r="B21" s="172">
        <v>10</v>
      </c>
      <c r="C21" s="173" t="s">
        <v>60</v>
      </c>
      <c r="D21" s="172"/>
      <c r="E21" s="287"/>
    </row>
    <row r="22" spans="1:5" ht="28.5">
      <c r="A22" s="340"/>
      <c r="B22" s="172">
        <v>11</v>
      </c>
      <c r="C22" s="173" t="s">
        <v>61</v>
      </c>
      <c r="D22" s="172"/>
      <c r="E22" s="173"/>
    </row>
    <row r="23" spans="1:5" ht="28.5">
      <c r="A23" s="339"/>
      <c r="B23" s="172">
        <v>12</v>
      </c>
      <c r="C23" s="173" t="s">
        <v>62</v>
      </c>
      <c r="D23" s="172"/>
      <c r="E23" s="173"/>
    </row>
    <row r="24" spans="1:5" ht="28.5">
      <c r="A24" s="338" t="s">
        <v>63</v>
      </c>
      <c r="B24" s="172">
        <v>13</v>
      </c>
      <c r="C24" s="287" t="s">
        <v>64</v>
      </c>
      <c r="D24" s="286">
        <v>5</v>
      </c>
      <c r="E24" s="287" t="s">
        <v>65</v>
      </c>
    </row>
    <row r="25" spans="1:5" ht="42.75">
      <c r="A25" s="340"/>
      <c r="B25" s="172">
        <v>14</v>
      </c>
      <c r="C25" s="287" t="s">
        <v>66</v>
      </c>
      <c r="D25" s="286">
        <v>6</v>
      </c>
      <c r="E25" s="287" t="s">
        <v>67</v>
      </c>
    </row>
    <row r="26" spans="1:5" ht="42.75">
      <c r="A26" s="340"/>
      <c r="B26" s="172">
        <v>15</v>
      </c>
      <c r="C26" s="287" t="s">
        <v>68</v>
      </c>
      <c r="D26" s="286">
        <v>7</v>
      </c>
      <c r="E26" s="287" t="s">
        <v>69</v>
      </c>
    </row>
    <row r="27" spans="1:5" ht="71.25">
      <c r="A27" s="339"/>
      <c r="B27" s="172">
        <v>16</v>
      </c>
      <c r="C27" s="287" t="s">
        <v>70</v>
      </c>
      <c r="D27" s="286"/>
      <c r="E27" s="287"/>
    </row>
    <row r="28" spans="1:5" ht="28.5">
      <c r="A28" s="174" t="s">
        <v>71</v>
      </c>
      <c r="B28" s="172">
        <v>17</v>
      </c>
      <c r="C28" s="287" t="s">
        <v>72</v>
      </c>
      <c r="D28" s="286">
        <v>8</v>
      </c>
      <c r="E28" s="287" t="s">
        <v>73</v>
      </c>
    </row>
    <row r="29" spans="1:5" ht="28.5">
      <c r="A29" s="338" t="s">
        <v>74</v>
      </c>
      <c r="B29" s="172">
        <v>18</v>
      </c>
      <c r="C29" s="287" t="s">
        <v>75</v>
      </c>
      <c r="D29" s="172"/>
      <c r="E29" s="173"/>
    </row>
    <row r="30" spans="1:5" ht="28.5">
      <c r="A30" s="339"/>
      <c r="B30" s="172">
        <v>19</v>
      </c>
      <c r="C30" s="287" t="s">
        <v>76</v>
      </c>
      <c r="D30" s="172"/>
      <c r="E30" s="173"/>
    </row>
    <row r="31" spans="1:5" ht="14.25" customHeight="1">
      <c r="A31" s="341" t="s">
        <v>77</v>
      </c>
      <c r="B31" s="342"/>
      <c r="C31" s="342"/>
      <c r="D31" s="342"/>
      <c r="E31" s="343"/>
    </row>
    <row r="32" spans="1:5">
      <c r="A32" s="285" t="s">
        <v>39</v>
      </c>
      <c r="B32" s="285" t="s">
        <v>40</v>
      </c>
      <c r="C32" s="285" t="s">
        <v>78</v>
      </c>
      <c r="D32" s="285" t="s">
        <v>42</v>
      </c>
      <c r="E32" s="285" t="s">
        <v>79</v>
      </c>
    </row>
    <row r="33" spans="1:5" ht="28.5">
      <c r="A33" s="338" t="s">
        <v>80</v>
      </c>
      <c r="B33" s="286">
        <v>1</v>
      </c>
      <c r="C33" s="287"/>
      <c r="D33" s="286">
        <v>1</v>
      </c>
      <c r="E33" s="287" t="s">
        <v>81</v>
      </c>
    </row>
    <row r="34" spans="1:5" ht="57">
      <c r="A34" s="340"/>
      <c r="B34" s="286">
        <v>2</v>
      </c>
      <c r="C34" s="287" t="s">
        <v>82</v>
      </c>
      <c r="D34" s="286">
        <v>2</v>
      </c>
      <c r="E34" s="287" t="s">
        <v>83</v>
      </c>
    </row>
    <row r="35" spans="1:5" ht="28.5">
      <c r="A35" s="340"/>
      <c r="B35" s="286"/>
      <c r="C35" s="287"/>
      <c r="D35" s="286">
        <v>3</v>
      </c>
      <c r="E35" s="287" t="s">
        <v>84</v>
      </c>
    </row>
    <row r="36" spans="1:5" ht="28.5">
      <c r="A36" s="340"/>
      <c r="B36" s="286"/>
      <c r="C36" s="287"/>
      <c r="D36" s="286">
        <v>4</v>
      </c>
      <c r="E36" s="287" t="s">
        <v>85</v>
      </c>
    </row>
    <row r="37" spans="1:5" ht="28.5">
      <c r="A37" s="340"/>
      <c r="B37" s="286"/>
      <c r="C37" s="291"/>
      <c r="D37" s="286">
        <v>5</v>
      </c>
      <c r="E37" s="287" t="s">
        <v>86</v>
      </c>
    </row>
    <row r="38" spans="1:5" ht="28.5">
      <c r="A38" s="340"/>
      <c r="B38" s="286"/>
      <c r="C38" s="287"/>
      <c r="D38" s="286">
        <v>6</v>
      </c>
      <c r="E38" s="287" t="s">
        <v>87</v>
      </c>
    </row>
    <row r="39" spans="1:5">
      <c r="A39" s="339"/>
      <c r="B39" s="286"/>
      <c r="C39" s="287"/>
      <c r="D39" s="286">
        <v>7</v>
      </c>
      <c r="E39" s="287" t="s">
        <v>88</v>
      </c>
    </row>
    <row r="40" spans="1:5" ht="28.5">
      <c r="A40" s="338" t="s">
        <v>89</v>
      </c>
      <c r="B40" s="286">
        <v>3</v>
      </c>
      <c r="C40" s="287" t="s">
        <v>90</v>
      </c>
      <c r="D40" s="286">
        <v>8</v>
      </c>
      <c r="E40" s="287" t="s">
        <v>91</v>
      </c>
    </row>
    <row r="41" spans="1:5" ht="42.75">
      <c r="A41" s="340"/>
      <c r="B41" s="286"/>
      <c r="C41" s="287"/>
      <c r="D41" s="286">
        <v>9</v>
      </c>
      <c r="E41" s="287" t="s">
        <v>92</v>
      </c>
    </row>
    <row r="42" spans="1:5" ht="28.5">
      <c r="A42" s="340"/>
      <c r="B42" s="286"/>
      <c r="C42" s="287"/>
      <c r="D42" s="286">
        <v>10</v>
      </c>
      <c r="E42" s="287" t="s">
        <v>93</v>
      </c>
    </row>
    <row r="43" spans="1:5">
      <c r="A43" s="339"/>
      <c r="B43" s="286"/>
      <c r="C43" s="292"/>
      <c r="D43" s="286">
        <v>11</v>
      </c>
      <c r="E43" s="287" t="s">
        <v>94</v>
      </c>
    </row>
    <row r="44" spans="1:5" ht="42.75">
      <c r="A44" s="338" t="s">
        <v>95</v>
      </c>
      <c r="B44" s="286">
        <v>4</v>
      </c>
      <c r="C44" s="287" t="s">
        <v>96</v>
      </c>
      <c r="D44" s="286">
        <v>12</v>
      </c>
      <c r="E44" s="293" t="s">
        <v>97</v>
      </c>
    </row>
    <row r="45" spans="1:5" ht="28.5">
      <c r="A45" s="340"/>
      <c r="B45" s="286">
        <v>5</v>
      </c>
      <c r="C45" s="287" t="s">
        <v>98</v>
      </c>
      <c r="D45" s="286"/>
      <c r="E45" s="287"/>
    </row>
    <row r="46" spans="1:5" ht="57">
      <c r="A46" s="340"/>
      <c r="B46" s="286">
        <v>6</v>
      </c>
      <c r="C46" s="287" t="s">
        <v>99</v>
      </c>
      <c r="D46" s="286">
        <v>13</v>
      </c>
      <c r="E46" s="287" t="s">
        <v>100</v>
      </c>
    </row>
    <row r="47" spans="1:5" ht="42.75">
      <c r="A47" s="340"/>
      <c r="B47" s="286">
        <v>7</v>
      </c>
      <c r="C47" s="287" t="s">
        <v>101</v>
      </c>
      <c r="D47" s="286">
        <v>14</v>
      </c>
      <c r="E47" s="287" t="s">
        <v>102</v>
      </c>
    </row>
    <row r="48" spans="1:5" ht="28.5">
      <c r="A48" s="340"/>
      <c r="B48" s="286">
        <v>8</v>
      </c>
      <c r="C48" s="293" t="s">
        <v>103</v>
      </c>
      <c r="D48" s="286">
        <v>15</v>
      </c>
      <c r="E48" s="287" t="s">
        <v>104</v>
      </c>
    </row>
    <row r="49" spans="1:5" ht="57">
      <c r="A49" s="339"/>
      <c r="B49" s="286">
        <v>9</v>
      </c>
      <c r="C49" s="287" t="s">
        <v>105</v>
      </c>
      <c r="D49" s="286">
        <v>16</v>
      </c>
      <c r="E49" s="287" t="s">
        <v>106</v>
      </c>
    </row>
    <row r="50" spans="1:5" ht="99.75">
      <c r="A50" s="338" t="s">
        <v>107</v>
      </c>
      <c r="B50" s="286">
        <v>10</v>
      </c>
      <c r="C50" s="287" t="s">
        <v>108</v>
      </c>
      <c r="D50" s="286">
        <v>17</v>
      </c>
      <c r="E50" s="287" t="s">
        <v>109</v>
      </c>
    </row>
    <row r="51" spans="1:5" ht="42.75">
      <c r="A51" s="340"/>
      <c r="B51" s="286">
        <v>11</v>
      </c>
      <c r="C51" s="287" t="s">
        <v>110</v>
      </c>
      <c r="D51" s="286">
        <v>18</v>
      </c>
      <c r="E51" s="287" t="s">
        <v>111</v>
      </c>
    </row>
    <row r="52" spans="1:5" ht="42.75">
      <c r="A52" s="339"/>
      <c r="B52" s="286">
        <v>12</v>
      </c>
      <c r="C52" s="287" t="s">
        <v>112</v>
      </c>
      <c r="D52" s="286">
        <v>19</v>
      </c>
      <c r="E52" s="287" t="s">
        <v>113</v>
      </c>
    </row>
    <row r="53" spans="1:5" ht="57">
      <c r="A53" s="338" t="s">
        <v>114</v>
      </c>
      <c r="B53" s="286">
        <v>13</v>
      </c>
      <c r="C53" s="287" t="s">
        <v>115</v>
      </c>
      <c r="D53" s="286">
        <v>20</v>
      </c>
      <c r="E53" s="293" t="s">
        <v>116</v>
      </c>
    </row>
    <row r="54" spans="1:5" ht="28.5">
      <c r="A54" s="340"/>
      <c r="B54" s="286">
        <v>14</v>
      </c>
      <c r="C54" s="287" t="s">
        <v>117</v>
      </c>
      <c r="D54" s="286">
        <v>21</v>
      </c>
      <c r="E54" s="293" t="s">
        <v>118</v>
      </c>
    </row>
    <row r="55" spans="1:5" ht="57">
      <c r="A55" s="340"/>
      <c r="B55" s="336">
        <v>15</v>
      </c>
      <c r="C55" s="288" t="s">
        <v>119</v>
      </c>
      <c r="D55" s="336"/>
      <c r="E55" s="334"/>
    </row>
    <row r="56" spans="1:5" ht="28.5">
      <c r="A56" s="340"/>
      <c r="B56" s="337"/>
      <c r="C56" s="289" t="s">
        <v>120</v>
      </c>
      <c r="D56" s="337"/>
      <c r="E56" s="335"/>
    </row>
    <row r="57" spans="1:5" ht="28.5">
      <c r="A57" s="340"/>
      <c r="B57" s="286">
        <v>16</v>
      </c>
      <c r="C57" s="287" t="s">
        <v>121</v>
      </c>
      <c r="D57" s="286"/>
      <c r="E57" s="293"/>
    </row>
    <row r="58" spans="1:5" ht="28.5">
      <c r="A58" s="340"/>
      <c r="B58" s="286">
        <v>17</v>
      </c>
      <c r="C58" s="287" t="s">
        <v>122</v>
      </c>
      <c r="D58" s="286"/>
      <c r="E58" s="293"/>
    </row>
    <row r="59" spans="1:5" ht="28.5">
      <c r="A59" s="340"/>
      <c r="B59" s="286">
        <v>18</v>
      </c>
      <c r="C59" s="287" t="s">
        <v>123</v>
      </c>
      <c r="D59" s="286"/>
      <c r="E59" s="293"/>
    </row>
    <row r="60" spans="1:5" ht="28.5">
      <c r="A60" s="340"/>
      <c r="B60" s="286">
        <v>19</v>
      </c>
      <c r="C60" s="287" t="s">
        <v>124</v>
      </c>
      <c r="D60" s="286"/>
      <c r="E60" s="293"/>
    </row>
    <row r="61" spans="1:5" ht="42.75">
      <c r="A61" s="340"/>
      <c r="B61" s="286">
        <v>20</v>
      </c>
      <c r="C61" s="287" t="s">
        <v>125</v>
      </c>
      <c r="D61" s="286"/>
      <c r="E61" s="293"/>
    </row>
    <row r="62" spans="1:5" ht="57">
      <c r="A62" s="340"/>
      <c r="B62" s="286">
        <v>21</v>
      </c>
      <c r="C62" s="287" t="s">
        <v>126</v>
      </c>
      <c r="D62" s="286"/>
      <c r="E62" s="293"/>
    </row>
    <row r="63" spans="1:5" ht="28.5">
      <c r="A63" s="339"/>
      <c r="B63" s="286">
        <v>22</v>
      </c>
      <c r="C63" s="287" t="s">
        <v>127</v>
      </c>
      <c r="D63" s="286"/>
      <c r="E63" s="293"/>
    </row>
    <row r="64" spans="1:5" ht="42.75">
      <c r="A64" s="338" t="s">
        <v>128</v>
      </c>
      <c r="B64" s="286">
        <v>23</v>
      </c>
      <c r="C64" s="287" t="s">
        <v>129</v>
      </c>
      <c r="D64" s="286">
        <v>22</v>
      </c>
      <c r="E64" s="293" t="s">
        <v>130</v>
      </c>
    </row>
    <row r="65" spans="1:5" ht="42.75">
      <c r="A65" s="340"/>
      <c r="B65" s="286">
        <v>24</v>
      </c>
      <c r="C65" s="287" t="s">
        <v>131</v>
      </c>
      <c r="D65" s="286">
        <v>23</v>
      </c>
      <c r="E65" s="287" t="s">
        <v>132</v>
      </c>
    </row>
    <row r="66" spans="1:5" ht="28.5">
      <c r="A66" s="339"/>
      <c r="B66" s="286">
        <v>25</v>
      </c>
      <c r="C66" s="287" t="s">
        <v>133</v>
      </c>
      <c r="D66" s="286"/>
      <c r="E66" s="293"/>
    </row>
    <row r="67" spans="1:5" ht="71.25">
      <c r="A67" s="338" t="s">
        <v>134</v>
      </c>
      <c r="B67" s="286">
        <v>26</v>
      </c>
      <c r="C67" s="287" t="s">
        <v>135</v>
      </c>
      <c r="D67" s="286">
        <v>24</v>
      </c>
      <c r="E67" s="293" t="s">
        <v>136</v>
      </c>
    </row>
    <row r="68" spans="1:5">
      <c r="A68" s="339"/>
      <c r="B68" s="286"/>
      <c r="C68" s="287"/>
      <c r="D68" s="286"/>
      <c r="E68" s="286"/>
    </row>
    <row r="69" spans="1:5" ht="28.5">
      <c r="A69" s="338" t="s">
        <v>137</v>
      </c>
      <c r="B69" s="286">
        <v>27</v>
      </c>
      <c r="C69" s="287" t="s">
        <v>138</v>
      </c>
      <c r="D69" s="286">
        <v>25</v>
      </c>
      <c r="E69" s="287" t="s">
        <v>139</v>
      </c>
    </row>
    <row r="70" spans="1:5" ht="28.5">
      <c r="A70" s="339"/>
      <c r="B70" s="286"/>
      <c r="C70" s="287"/>
      <c r="D70" s="286">
        <v>26</v>
      </c>
      <c r="E70" s="287" t="s">
        <v>140</v>
      </c>
    </row>
    <row r="71" spans="1:5" ht="42.75">
      <c r="A71" s="338" t="s">
        <v>141</v>
      </c>
      <c r="B71" s="286">
        <v>28</v>
      </c>
      <c r="C71" s="293" t="s">
        <v>142</v>
      </c>
      <c r="D71" s="286">
        <v>27</v>
      </c>
      <c r="E71" s="293" t="s">
        <v>143</v>
      </c>
    </row>
    <row r="72" spans="1:5" ht="42.75">
      <c r="A72" s="340"/>
      <c r="B72" s="286">
        <v>29</v>
      </c>
      <c r="C72" s="293" t="s">
        <v>144</v>
      </c>
      <c r="D72" s="286">
        <v>28</v>
      </c>
      <c r="E72" s="293" t="s">
        <v>145</v>
      </c>
    </row>
    <row r="73" spans="1:5" ht="28.5">
      <c r="A73" s="340"/>
      <c r="B73" s="286"/>
      <c r="C73" s="291"/>
      <c r="D73" s="286">
        <v>29</v>
      </c>
      <c r="E73" s="293" t="s">
        <v>146</v>
      </c>
    </row>
    <row r="74" spans="1:5" ht="28.5">
      <c r="A74" s="340"/>
      <c r="B74" s="286"/>
      <c r="C74" s="295"/>
      <c r="D74" s="286">
        <v>30</v>
      </c>
      <c r="E74" s="293" t="s">
        <v>147</v>
      </c>
    </row>
    <row r="75" spans="1:5">
      <c r="A75" s="340"/>
      <c r="B75" s="286"/>
      <c r="C75" s="293"/>
      <c r="D75" s="286">
        <v>31</v>
      </c>
      <c r="E75" s="293" t="s">
        <v>148</v>
      </c>
    </row>
    <row r="76" spans="1:5">
      <c r="A76" s="340"/>
      <c r="B76" s="286"/>
      <c r="C76" s="293"/>
      <c r="D76" s="286">
        <v>32</v>
      </c>
      <c r="E76" s="293" t="s">
        <v>149</v>
      </c>
    </row>
    <row r="77" spans="1:5">
      <c r="A77" s="340"/>
      <c r="B77" s="286"/>
      <c r="C77" s="293"/>
      <c r="D77" s="286">
        <v>33</v>
      </c>
      <c r="E77" s="295" t="s">
        <v>150</v>
      </c>
    </row>
    <row r="78" spans="1:5" ht="28.5">
      <c r="A78" s="339"/>
      <c r="B78" s="286"/>
      <c r="C78" s="286"/>
      <c r="D78" s="286">
        <v>34</v>
      </c>
      <c r="E78" s="293" t="s">
        <v>151</v>
      </c>
    </row>
    <row r="79" spans="1:5" ht="42.75">
      <c r="A79" s="338" t="s">
        <v>152</v>
      </c>
      <c r="B79" s="286">
        <v>30</v>
      </c>
      <c r="C79" s="287" t="s">
        <v>153</v>
      </c>
      <c r="D79" s="286">
        <v>35</v>
      </c>
      <c r="E79" s="287" t="s">
        <v>154</v>
      </c>
    </row>
    <row r="80" spans="1:5" ht="42.75">
      <c r="A80" s="340"/>
      <c r="B80" s="286">
        <v>31</v>
      </c>
      <c r="C80" s="287" t="s">
        <v>155</v>
      </c>
      <c r="D80" s="286">
        <v>36</v>
      </c>
      <c r="E80" s="287" t="s">
        <v>156</v>
      </c>
    </row>
    <row r="81" spans="1:5" ht="42.75">
      <c r="A81" s="340"/>
      <c r="B81" s="286">
        <v>32</v>
      </c>
      <c r="C81" s="287" t="s">
        <v>157</v>
      </c>
      <c r="D81" s="296">
        <v>37</v>
      </c>
      <c r="E81" s="287" t="s">
        <v>158</v>
      </c>
    </row>
    <row r="82" spans="1:5" ht="42.75">
      <c r="A82" s="340"/>
      <c r="B82" s="286">
        <v>33</v>
      </c>
      <c r="C82" s="287" t="s">
        <v>159</v>
      </c>
      <c r="D82" s="296">
        <v>38</v>
      </c>
      <c r="E82" s="287" t="s">
        <v>160</v>
      </c>
    </row>
    <row r="83" spans="1:5" ht="57">
      <c r="A83" s="340"/>
      <c r="B83" s="294">
        <v>34</v>
      </c>
      <c r="C83" s="288" t="s">
        <v>161</v>
      </c>
      <c r="D83" s="297">
        <v>39</v>
      </c>
      <c r="E83" s="288" t="s">
        <v>162</v>
      </c>
    </row>
    <row r="84" spans="1:5">
      <c r="A84" s="298"/>
      <c r="B84" s="299"/>
      <c r="C84" s="300"/>
      <c r="D84" s="299"/>
      <c r="E84" s="290"/>
    </row>
    <row r="85" spans="1:5" ht="14.25" customHeight="1">
      <c r="A85" s="302" t="s">
        <v>13</v>
      </c>
      <c r="B85" s="328" t="s">
        <v>14</v>
      </c>
      <c r="C85" s="329"/>
      <c r="D85" s="305" t="s">
        <v>15</v>
      </c>
      <c r="E85" s="307" t="s">
        <v>16</v>
      </c>
    </row>
    <row r="86" spans="1:5" ht="28.5">
      <c r="A86" s="303" t="s">
        <v>163</v>
      </c>
      <c r="B86" s="330" t="s">
        <v>164</v>
      </c>
      <c r="C86" s="331"/>
      <c r="D86" s="306" t="s">
        <v>165</v>
      </c>
      <c r="E86" s="301" t="s">
        <v>166</v>
      </c>
    </row>
    <row r="87" spans="1:5" ht="14.25" customHeight="1">
      <c r="A87" s="308" t="s">
        <v>21</v>
      </c>
      <c r="B87" s="328" t="s">
        <v>12</v>
      </c>
      <c r="C87" s="329"/>
      <c r="D87" s="305" t="s">
        <v>12</v>
      </c>
      <c r="E87" s="304" t="s">
        <v>12</v>
      </c>
    </row>
    <row r="88" spans="1:5" ht="14.25" customHeight="1">
      <c r="A88" s="309">
        <v>2</v>
      </c>
      <c r="B88" s="332">
        <v>45236</v>
      </c>
      <c r="C88" s="333"/>
      <c r="D88" s="310">
        <v>45272</v>
      </c>
      <c r="E88" s="311">
        <v>45273</v>
      </c>
    </row>
  </sheetData>
  <mergeCells count="36">
    <mergeCell ref="B1:D1"/>
    <mergeCell ref="B2:C2"/>
    <mergeCell ref="B4:E4"/>
    <mergeCell ref="A6:A7"/>
    <mergeCell ref="D6:E6"/>
    <mergeCell ref="B7:C7"/>
    <mergeCell ref="D7:E7"/>
    <mergeCell ref="A9:E9"/>
    <mergeCell ref="A11:A12"/>
    <mergeCell ref="A13:A15"/>
    <mergeCell ref="A67:A68"/>
    <mergeCell ref="B6:C6"/>
    <mergeCell ref="A16:A23"/>
    <mergeCell ref="B16:B17"/>
    <mergeCell ref="C16:C17"/>
    <mergeCell ref="D16:D17"/>
    <mergeCell ref="E16:E17"/>
    <mergeCell ref="A24:A27"/>
    <mergeCell ref="A29:A30"/>
    <mergeCell ref="A31:E31"/>
    <mergeCell ref="A33:A39"/>
    <mergeCell ref="A40:A43"/>
    <mergeCell ref="A64:A66"/>
    <mergeCell ref="A69:A70"/>
    <mergeCell ref="A71:A78"/>
    <mergeCell ref="A79:A83"/>
    <mergeCell ref="A44:A49"/>
    <mergeCell ref="A50:A52"/>
    <mergeCell ref="A53:A63"/>
    <mergeCell ref="B85:C85"/>
    <mergeCell ref="B86:C86"/>
    <mergeCell ref="B87:C87"/>
    <mergeCell ref="B88:C88"/>
    <mergeCell ref="E55:E56"/>
    <mergeCell ref="B55:B56"/>
    <mergeCell ref="D55:D56"/>
  </mergeCells>
  <printOptions horizontalCentered="1"/>
  <pageMargins left="0.70866141732283472" right="0.70866141732283472" top="0.74803149606299213" bottom="0.74803149606299213" header="0.31496062992125984" footer="0.31496062992125984"/>
  <pageSetup scale="46"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pageSetUpPr fitToPage="1"/>
  </sheetPr>
  <dimension ref="A1:F14"/>
  <sheetViews>
    <sheetView showGridLines="0" topLeftCell="A4" zoomScale="85" zoomScaleNormal="85" workbookViewId="0">
      <selection activeCell="F7" sqref="F7"/>
    </sheetView>
  </sheetViews>
  <sheetFormatPr defaultColWidth="10.42578125" defaultRowHeight="15"/>
  <cols>
    <col min="1" max="1" width="60.85546875" style="188" customWidth="1"/>
    <col min="2" max="2" width="15.85546875" style="189" customWidth="1"/>
    <col min="3" max="5" width="15.85546875" style="190" customWidth="1"/>
    <col min="6" max="6" width="40.85546875" style="188" customWidth="1"/>
    <col min="7" max="7" width="2.7109375" style="178" customWidth="1"/>
    <col min="8" max="16384" width="10.42578125" style="178"/>
  </cols>
  <sheetData>
    <row r="1" spans="1:6" ht="80.099999999999994" customHeight="1">
      <c r="A1" s="177"/>
      <c r="B1" s="364" t="s">
        <v>167</v>
      </c>
      <c r="C1" s="364"/>
      <c r="D1" s="364"/>
      <c r="E1" s="364"/>
      <c r="F1" s="177"/>
    </row>
    <row r="2" spans="1:6">
      <c r="A2" s="363" t="s">
        <v>168</v>
      </c>
      <c r="B2" s="363"/>
      <c r="C2" s="363"/>
      <c r="D2" s="363"/>
      <c r="E2" s="363"/>
      <c r="F2" s="363"/>
    </row>
    <row r="3" spans="1:6" ht="28.5" customHeight="1">
      <c r="A3" s="365" t="s">
        <v>169</v>
      </c>
      <c r="B3" s="366" t="s">
        <v>170</v>
      </c>
      <c r="C3" s="366"/>
      <c r="D3" s="366"/>
      <c r="E3" s="366"/>
      <c r="F3" s="179" t="s">
        <v>171</v>
      </c>
    </row>
    <row r="4" spans="1:6" ht="46.5" customHeight="1">
      <c r="A4" s="365"/>
      <c r="B4" s="180" t="s">
        <v>172</v>
      </c>
      <c r="C4" s="180" t="s">
        <v>173</v>
      </c>
      <c r="D4" s="180" t="s">
        <v>174</v>
      </c>
      <c r="E4" s="180" t="s">
        <v>175</v>
      </c>
      <c r="F4" s="181"/>
    </row>
    <row r="5" spans="1:6" ht="65.099999999999994" customHeight="1">
      <c r="A5" s="252" t="s">
        <v>176</v>
      </c>
      <c r="B5" s="182"/>
      <c r="C5" s="183"/>
      <c r="D5" s="183">
        <v>8.9</v>
      </c>
      <c r="E5" s="183">
        <v>13.16</v>
      </c>
      <c r="F5" s="184" t="s">
        <v>177</v>
      </c>
    </row>
    <row r="6" spans="1:6" ht="65.099999999999994" customHeight="1">
      <c r="A6" s="253" t="s">
        <v>178</v>
      </c>
      <c r="B6" s="182"/>
      <c r="C6" s="183"/>
      <c r="D6" s="183">
        <v>11</v>
      </c>
      <c r="E6" s="183" t="s">
        <v>179</v>
      </c>
      <c r="F6" s="184" t="s">
        <v>177</v>
      </c>
    </row>
    <row r="7" spans="1:6" ht="65.099999999999994" customHeight="1">
      <c r="A7" s="253" t="s">
        <v>180</v>
      </c>
      <c r="B7" s="185"/>
      <c r="C7" s="186"/>
      <c r="D7" s="186">
        <v>1</v>
      </c>
      <c r="E7" s="186" t="s">
        <v>181</v>
      </c>
      <c r="F7" s="184" t="s">
        <v>177</v>
      </c>
    </row>
    <row r="8" spans="1:6" ht="65.099999999999994" customHeight="1">
      <c r="A8" s="252" t="s">
        <v>182</v>
      </c>
      <c r="B8" s="185">
        <v>16</v>
      </c>
      <c r="C8" s="186">
        <v>3.4</v>
      </c>
      <c r="D8" s="186" t="s">
        <v>183</v>
      </c>
      <c r="E8" s="186" t="s">
        <v>184</v>
      </c>
      <c r="F8" s="184" t="s">
        <v>177</v>
      </c>
    </row>
    <row r="9" spans="1:6" ht="78.95" customHeight="1">
      <c r="A9" s="252" t="s">
        <v>185</v>
      </c>
      <c r="B9" s="185" t="s">
        <v>186</v>
      </c>
      <c r="C9" s="185">
        <v>7</v>
      </c>
      <c r="D9" s="183" t="s">
        <v>187</v>
      </c>
      <c r="E9" s="183" t="s">
        <v>188</v>
      </c>
      <c r="F9" s="184" t="s">
        <v>177</v>
      </c>
    </row>
    <row r="10" spans="1:6" ht="65.099999999999994" customHeight="1">
      <c r="A10" s="253" t="s">
        <v>189</v>
      </c>
      <c r="B10" s="182"/>
      <c r="C10" s="183"/>
      <c r="D10" s="183" t="s">
        <v>190</v>
      </c>
      <c r="E10" s="183">
        <v>28</v>
      </c>
      <c r="F10" s="184" t="s">
        <v>177</v>
      </c>
    </row>
    <row r="11" spans="1:6" ht="65.099999999999994" customHeight="1">
      <c r="A11" s="253" t="s">
        <v>191</v>
      </c>
      <c r="B11" s="185"/>
      <c r="C11" s="186"/>
      <c r="D11" s="186" t="s">
        <v>192</v>
      </c>
      <c r="E11" s="186">
        <v>20.21</v>
      </c>
      <c r="F11" s="187" t="s">
        <v>177</v>
      </c>
    </row>
    <row r="12" spans="1:6" ht="65.099999999999994" customHeight="1">
      <c r="A12" s="253" t="s">
        <v>193</v>
      </c>
      <c r="B12" s="185"/>
      <c r="C12" s="186"/>
      <c r="D12" s="183" t="s">
        <v>194</v>
      </c>
      <c r="E12" s="186" t="s">
        <v>195</v>
      </c>
      <c r="F12" s="187" t="s">
        <v>177</v>
      </c>
    </row>
    <row r="13" spans="1:6" ht="65.099999999999994" customHeight="1">
      <c r="A13" s="253" t="s">
        <v>196</v>
      </c>
      <c r="B13" s="185">
        <v>2.17</v>
      </c>
      <c r="C13" s="186">
        <v>8</v>
      </c>
      <c r="D13" s="186">
        <v>1</v>
      </c>
      <c r="E13" s="186" t="s">
        <v>197</v>
      </c>
      <c r="F13" s="187" t="s">
        <v>198</v>
      </c>
    </row>
    <row r="14" spans="1:6" ht="75">
      <c r="A14" s="253" t="s">
        <v>199</v>
      </c>
      <c r="B14" s="185" t="s">
        <v>200</v>
      </c>
      <c r="C14" s="186"/>
      <c r="D14" s="186" t="s">
        <v>201</v>
      </c>
      <c r="E14" s="186" t="s">
        <v>202</v>
      </c>
      <c r="F14" s="187" t="s">
        <v>177</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00000000-0002-0000-0300-000000000000}"/>
    <dataValidation allowBlank="1" showInputMessage="1" showErrorMessage="1" prompt="Proponer y escribir en una frase la estrategia para gestionar la debilidad, la oportunidad, la amenaza o la fortaleza.Usar verbo de acción en infinitivo._x000a_" sqref="G1 A3" xr:uid="{00000000-0002-0000-0300-000001000000}"/>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B1:I57"/>
  <sheetViews>
    <sheetView showGridLines="0" topLeftCell="B37" zoomScaleNormal="100" workbookViewId="0">
      <selection activeCell="D41" sqref="D41:E41"/>
    </sheetView>
  </sheetViews>
  <sheetFormatPr defaultColWidth="11.42578125" defaultRowHeight="12"/>
  <cols>
    <col min="1" max="1" width="2.7109375" style="127" customWidth="1"/>
    <col min="2" max="2" width="24.7109375" style="127" customWidth="1"/>
    <col min="3" max="3" width="11.28515625" style="128" customWidth="1"/>
    <col min="4" max="4" width="19.28515625" style="128" customWidth="1"/>
    <col min="5" max="5" width="13.5703125" style="127" customWidth="1"/>
    <col min="6" max="6" width="24.7109375" style="127" customWidth="1"/>
    <col min="7" max="7" width="79.140625" style="127" customWidth="1"/>
    <col min="8" max="8" width="11.42578125" style="127"/>
    <col min="9" max="9" width="32" style="127" customWidth="1"/>
    <col min="10" max="16384" width="11.42578125" style="127"/>
  </cols>
  <sheetData>
    <row r="1" spans="2:9" ht="12.75" thickBot="1"/>
    <row r="2" spans="2:9">
      <c r="B2" s="401" t="s">
        <v>203</v>
      </c>
      <c r="C2" s="402"/>
      <c r="D2" s="402"/>
      <c r="E2" s="402"/>
      <c r="F2" s="402"/>
      <c r="G2" s="403"/>
    </row>
    <row r="3" spans="2:9">
      <c r="B3" s="404" t="s">
        <v>204</v>
      </c>
      <c r="C3" s="405"/>
      <c r="D3" s="406"/>
      <c r="E3" s="406"/>
      <c r="F3" s="406"/>
      <c r="G3" s="407"/>
    </row>
    <row r="4" spans="2:9" ht="48.75" customHeight="1">
      <c r="B4" s="408" t="s">
        <v>205</v>
      </c>
      <c r="C4" s="409"/>
      <c r="D4" s="409"/>
      <c r="E4" s="409"/>
      <c r="F4" s="409"/>
      <c r="G4" s="410"/>
    </row>
    <row r="5" spans="2:9">
      <c r="B5" s="129"/>
      <c r="C5" s="144"/>
      <c r="D5" s="145"/>
      <c r="E5" s="146"/>
      <c r="F5" s="146"/>
      <c r="G5" s="147"/>
    </row>
    <row r="6" spans="2:9" ht="16.5" customHeight="1">
      <c r="B6" s="411" t="s">
        <v>206</v>
      </c>
      <c r="C6" s="412"/>
      <c r="D6" s="412"/>
      <c r="E6" s="412"/>
      <c r="F6" s="412"/>
      <c r="G6" s="413"/>
    </row>
    <row r="7" spans="2:9" ht="76.5" customHeight="1">
      <c r="B7" s="411"/>
      <c r="C7" s="412"/>
      <c r="D7" s="412"/>
      <c r="E7" s="412"/>
      <c r="F7" s="412"/>
      <c r="G7" s="413"/>
    </row>
    <row r="8" spans="2:9" ht="12.75" thickBot="1">
      <c r="B8" s="130"/>
      <c r="C8" s="131"/>
      <c r="D8" s="131"/>
      <c r="E8" s="132"/>
      <c r="F8" s="133"/>
      <c r="G8" s="148"/>
    </row>
    <row r="9" spans="2:9">
      <c r="B9" s="134"/>
      <c r="C9" s="135" t="s">
        <v>207</v>
      </c>
      <c r="D9" s="414" t="s">
        <v>208</v>
      </c>
      <c r="E9" s="415"/>
      <c r="F9" s="416" t="s">
        <v>209</v>
      </c>
      <c r="G9" s="417"/>
    </row>
    <row r="10" spans="2:9" ht="15" customHeight="1">
      <c r="B10" s="136"/>
      <c r="C10" s="137">
        <v>5</v>
      </c>
      <c r="D10" s="399" t="s">
        <v>210</v>
      </c>
      <c r="E10" s="400"/>
      <c r="F10" s="393" t="s">
        <v>211</v>
      </c>
      <c r="G10" s="390"/>
      <c r="H10" s="368"/>
      <c r="I10" s="368"/>
    </row>
    <row r="11" spans="2:9">
      <c r="B11" s="136"/>
      <c r="C11" s="137">
        <v>5</v>
      </c>
      <c r="D11" s="399" t="s">
        <v>212</v>
      </c>
      <c r="E11" s="400"/>
      <c r="F11" s="393" t="s">
        <v>213</v>
      </c>
      <c r="G11" s="390"/>
      <c r="H11" s="368"/>
      <c r="I11" s="368"/>
    </row>
    <row r="12" spans="2:9">
      <c r="B12" s="136"/>
      <c r="C12" s="137">
        <v>5</v>
      </c>
      <c r="D12" s="399" t="s">
        <v>214</v>
      </c>
      <c r="E12" s="400"/>
      <c r="F12" s="393" t="s">
        <v>215</v>
      </c>
      <c r="G12" s="390"/>
      <c r="H12" s="368"/>
      <c r="I12" s="368"/>
    </row>
    <row r="13" spans="2:9" ht="27.75" customHeight="1">
      <c r="B13" s="136"/>
      <c r="C13" s="137">
        <v>5</v>
      </c>
      <c r="D13" s="399" t="s">
        <v>216</v>
      </c>
      <c r="E13" s="400"/>
      <c r="F13" s="393" t="s">
        <v>217</v>
      </c>
      <c r="G13" s="390"/>
      <c r="H13" s="368"/>
      <c r="I13" s="368"/>
    </row>
    <row r="14" spans="2:9">
      <c r="B14" s="136"/>
      <c r="C14" s="137">
        <v>5</v>
      </c>
      <c r="D14" s="399" t="s">
        <v>218</v>
      </c>
      <c r="E14" s="400"/>
      <c r="F14" s="393" t="s">
        <v>219</v>
      </c>
      <c r="G14" s="390"/>
      <c r="H14" s="368"/>
      <c r="I14" s="368"/>
    </row>
    <row r="15" spans="2:9" ht="41.25" customHeight="1">
      <c r="B15" s="136"/>
      <c r="C15" s="137">
        <v>5</v>
      </c>
      <c r="D15" s="399" t="s">
        <v>220</v>
      </c>
      <c r="E15" s="400"/>
      <c r="F15" s="393" t="s">
        <v>221</v>
      </c>
      <c r="G15" s="390"/>
      <c r="H15" s="368"/>
      <c r="I15" s="368"/>
    </row>
    <row r="16" spans="2:9" ht="41.25" customHeight="1">
      <c r="B16" s="136"/>
      <c r="C16" s="137">
        <v>5</v>
      </c>
      <c r="D16" s="394" t="s">
        <v>222</v>
      </c>
      <c r="E16" s="395"/>
      <c r="F16" s="393" t="s">
        <v>223</v>
      </c>
      <c r="G16" s="390"/>
      <c r="H16" s="368"/>
      <c r="I16" s="368"/>
    </row>
    <row r="17" spans="2:9" ht="51.75" customHeight="1">
      <c r="B17" s="136"/>
      <c r="C17" s="137">
        <v>5</v>
      </c>
      <c r="D17" s="395" t="s">
        <v>224</v>
      </c>
      <c r="E17" s="398"/>
      <c r="F17" s="393" t="s">
        <v>225</v>
      </c>
      <c r="G17" s="390"/>
      <c r="H17" s="368"/>
      <c r="I17" s="368"/>
    </row>
    <row r="18" spans="2:9" ht="51.75" customHeight="1">
      <c r="B18" s="136"/>
      <c r="C18" s="137">
        <v>5</v>
      </c>
      <c r="D18" s="394" t="s">
        <v>226</v>
      </c>
      <c r="E18" s="395"/>
      <c r="F18" s="393" t="s">
        <v>227</v>
      </c>
      <c r="G18" s="390"/>
      <c r="H18" s="368"/>
      <c r="I18" s="368"/>
    </row>
    <row r="19" spans="2:9" ht="51.75" customHeight="1">
      <c r="B19" s="136"/>
      <c r="C19" s="137">
        <v>5</v>
      </c>
      <c r="D19" s="119" t="s">
        <v>228</v>
      </c>
      <c r="E19" s="120"/>
      <c r="F19" s="393" t="s">
        <v>229</v>
      </c>
      <c r="G19" s="390"/>
      <c r="H19" s="368"/>
      <c r="I19" s="368"/>
    </row>
    <row r="20" spans="2:9" ht="51.75" customHeight="1">
      <c r="B20" s="136"/>
      <c r="C20" s="137">
        <v>5</v>
      </c>
      <c r="D20" s="119" t="s">
        <v>230</v>
      </c>
      <c r="E20" s="120"/>
      <c r="F20" s="393" t="s">
        <v>231</v>
      </c>
      <c r="G20" s="390"/>
      <c r="H20" s="368"/>
      <c r="I20" s="368"/>
    </row>
    <row r="21" spans="2:9" ht="66.75" customHeight="1">
      <c r="B21" s="136"/>
      <c r="C21" s="137">
        <v>5</v>
      </c>
      <c r="D21" s="394" t="s">
        <v>232</v>
      </c>
      <c r="E21" s="395"/>
      <c r="F21" s="393" t="s">
        <v>233</v>
      </c>
      <c r="G21" s="390"/>
      <c r="H21" s="368"/>
      <c r="I21" s="368"/>
    </row>
    <row r="22" spans="2:9" ht="23.25" customHeight="1">
      <c r="B22" s="136"/>
      <c r="C22" s="137">
        <v>5</v>
      </c>
      <c r="D22" s="396" t="s">
        <v>234</v>
      </c>
      <c r="E22" s="397"/>
      <c r="F22" s="393" t="s">
        <v>235</v>
      </c>
      <c r="G22" s="390"/>
      <c r="H22" s="369"/>
      <c r="I22" s="369"/>
    </row>
    <row r="23" spans="2:9" ht="26.25" customHeight="1">
      <c r="B23" s="136"/>
      <c r="C23" s="137">
        <v>5</v>
      </c>
      <c r="D23" s="388" t="s">
        <v>236</v>
      </c>
      <c r="E23" s="388"/>
      <c r="F23" s="389" t="s">
        <v>237</v>
      </c>
      <c r="G23" s="390"/>
      <c r="H23" s="368"/>
      <c r="I23" s="368"/>
    </row>
    <row r="24" spans="2:9" ht="26.25" customHeight="1">
      <c r="B24" s="136"/>
      <c r="C24" s="137">
        <v>5</v>
      </c>
      <c r="D24" s="388" t="s">
        <v>238</v>
      </c>
      <c r="E24" s="388"/>
      <c r="F24" s="389" t="s">
        <v>239</v>
      </c>
      <c r="G24" s="390"/>
      <c r="H24" s="368"/>
      <c r="I24" s="368"/>
    </row>
    <row r="25" spans="2:9" ht="26.25" customHeight="1">
      <c r="B25" s="136"/>
      <c r="C25" s="137">
        <v>5</v>
      </c>
      <c r="D25" s="391" t="s">
        <v>240</v>
      </c>
      <c r="E25" s="392"/>
      <c r="F25" s="389" t="s">
        <v>241</v>
      </c>
      <c r="G25" s="390"/>
      <c r="H25" s="368"/>
      <c r="I25" s="368"/>
    </row>
    <row r="26" spans="2:9" ht="27" customHeight="1">
      <c r="B26" s="89"/>
      <c r="C26" s="368" t="s">
        <v>242</v>
      </c>
      <c r="D26" s="383"/>
      <c r="E26" s="383"/>
      <c r="F26" s="383"/>
      <c r="G26" s="384"/>
    </row>
    <row r="27" spans="2:9" ht="27" customHeight="1">
      <c r="B27" s="370" t="s">
        <v>243</v>
      </c>
      <c r="C27" s="371"/>
      <c r="D27" s="371"/>
      <c r="E27" s="371"/>
      <c r="F27" s="371"/>
      <c r="G27" s="372"/>
    </row>
    <row r="28" spans="2:9" ht="10.5" customHeight="1">
      <c r="B28" s="138"/>
      <c r="D28" s="90"/>
      <c r="E28" s="91"/>
      <c r="F28" s="92"/>
      <c r="G28" s="92"/>
    </row>
    <row r="29" spans="2:9">
      <c r="B29" s="138"/>
      <c r="C29" s="139"/>
      <c r="D29" s="385" t="s">
        <v>208</v>
      </c>
      <c r="E29" s="385"/>
      <c r="F29" s="386" t="s">
        <v>209</v>
      </c>
      <c r="G29" s="387"/>
    </row>
    <row r="30" spans="2:9">
      <c r="B30" s="138"/>
      <c r="D30" s="376" t="s">
        <v>210</v>
      </c>
      <c r="E30" s="376"/>
      <c r="F30" s="377" t="s">
        <v>244</v>
      </c>
      <c r="G30" s="378"/>
      <c r="H30" s="368"/>
      <c r="I30" s="368"/>
    </row>
    <row r="31" spans="2:9">
      <c r="B31" s="138"/>
      <c r="D31" s="376" t="s">
        <v>212</v>
      </c>
      <c r="E31" s="376"/>
      <c r="F31" s="377" t="s">
        <v>245</v>
      </c>
      <c r="G31" s="378"/>
      <c r="H31" s="368"/>
      <c r="I31" s="368"/>
    </row>
    <row r="32" spans="2:9">
      <c r="B32" s="138"/>
      <c r="D32" s="376" t="s">
        <v>214</v>
      </c>
      <c r="E32" s="376"/>
      <c r="F32" s="377" t="s">
        <v>246</v>
      </c>
      <c r="G32" s="378"/>
      <c r="H32" s="368"/>
      <c r="I32" s="368"/>
    </row>
    <row r="33" spans="2:9">
      <c r="B33" s="138"/>
      <c r="D33" s="376" t="s">
        <v>216</v>
      </c>
      <c r="E33" s="376"/>
      <c r="F33" s="377" t="s">
        <v>247</v>
      </c>
      <c r="G33" s="378"/>
      <c r="H33" s="368"/>
      <c r="I33" s="368"/>
    </row>
    <row r="34" spans="2:9">
      <c r="B34" s="138"/>
      <c r="D34" s="376" t="s">
        <v>218</v>
      </c>
      <c r="E34" s="376"/>
      <c r="F34" s="377" t="s">
        <v>248</v>
      </c>
      <c r="G34" s="378"/>
      <c r="H34" s="368"/>
      <c r="I34" s="368"/>
    </row>
    <row r="35" spans="2:9" ht="40.9" customHeight="1">
      <c r="B35" s="138"/>
      <c r="D35" s="376" t="s">
        <v>249</v>
      </c>
      <c r="E35" s="376"/>
      <c r="F35" s="377" t="s">
        <v>250</v>
      </c>
      <c r="G35" s="378"/>
      <c r="H35" s="368"/>
      <c r="I35" s="368"/>
    </row>
    <row r="36" spans="2:9" ht="42" customHeight="1">
      <c r="B36" s="140"/>
      <c r="C36" s="141"/>
      <c r="D36" s="376" t="s">
        <v>251</v>
      </c>
      <c r="E36" s="376"/>
      <c r="F36" s="377" t="s">
        <v>252</v>
      </c>
      <c r="G36" s="378"/>
      <c r="H36" s="367"/>
      <c r="I36" s="367"/>
    </row>
    <row r="37" spans="2:9" ht="30.75" customHeight="1">
      <c r="B37" s="140"/>
      <c r="C37" s="141"/>
      <c r="D37" s="376" t="s">
        <v>253</v>
      </c>
      <c r="E37" s="376"/>
      <c r="F37" s="377" t="s">
        <v>254</v>
      </c>
      <c r="G37" s="378"/>
      <c r="H37" s="367"/>
      <c r="I37" s="367"/>
    </row>
    <row r="38" spans="2:9" ht="33" customHeight="1">
      <c r="B38" s="140"/>
      <c r="C38" s="141"/>
      <c r="D38" s="376" t="s">
        <v>255</v>
      </c>
      <c r="E38" s="376"/>
      <c r="F38" s="377" t="s">
        <v>254</v>
      </c>
      <c r="G38" s="378"/>
      <c r="H38" s="367"/>
      <c r="I38" s="367"/>
    </row>
    <row r="39" spans="2:9" ht="30" customHeight="1">
      <c r="B39" s="140"/>
      <c r="C39" s="141"/>
      <c r="D39" s="376" t="s">
        <v>256</v>
      </c>
      <c r="E39" s="376"/>
      <c r="F39" s="377" t="s">
        <v>254</v>
      </c>
      <c r="G39" s="378"/>
      <c r="H39" s="367"/>
      <c r="I39" s="367"/>
    </row>
    <row r="40" spans="2:9" ht="30" customHeight="1">
      <c r="B40" s="140"/>
      <c r="C40" s="141"/>
      <c r="D40" s="376" t="s">
        <v>257</v>
      </c>
      <c r="E40" s="376"/>
      <c r="F40" s="377" t="s">
        <v>254</v>
      </c>
      <c r="G40" s="378"/>
      <c r="H40" s="367"/>
      <c r="I40" s="367"/>
    </row>
    <row r="41" spans="2:9" ht="30" customHeight="1">
      <c r="B41" s="140"/>
      <c r="C41" s="141"/>
      <c r="D41" s="379" t="s">
        <v>258</v>
      </c>
      <c r="E41" s="380"/>
      <c r="F41" s="377" t="s">
        <v>259</v>
      </c>
      <c r="G41" s="378"/>
      <c r="H41" s="367"/>
      <c r="I41" s="367"/>
    </row>
    <row r="42" spans="2:9" ht="35.25" customHeight="1">
      <c r="B42" s="140"/>
      <c r="C42" s="141"/>
      <c r="D42" s="376" t="s">
        <v>260</v>
      </c>
      <c r="E42" s="376"/>
      <c r="F42" s="377" t="s">
        <v>261</v>
      </c>
      <c r="G42" s="378"/>
      <c r="H42" s="367"/>
      <c r="I42" s="367"/>
    </row>
    <row r="43" spans="2:9" ht="31.5" customHeight="1">
      <c r="B43" s="140"/>
      <c r="C43" s="141"/>
      <c r="D43" s="376" t="s">
        <v>253</v>
      </c>
      <c r="E43" s="376"/>
      <c r="F43" s="377" t="s">
        <v>254</v>
      </c>
      <c r="G43" s="378"/>
      <c r="H43" s="367"/>
      <c r="I43" s="367"/>
    </row>
    <row r="44" spans="2:9" ht="35.25" customHeight="1">
      <c r="B44" s="140"/>
      <c r="C44" s="141"/>
      <c r="D44" s="376" t="s">
        <v>262</v>
      </c>
      <c r="E44" s="376"/>
      <c r="F44" s="377" t="s">
        <v>254</v>
      </c>
      <c r="G44" s="378"/>
      <c r="H44" s="367"/>
      <c r="I44" s="367"/>
    </row>
    <row r="45" spans="2:9" ht="57" customHeight="1">
      <c r="B45" s="140"/>
      <c r="C45" s="141"/>
      <c r="D45" s="376" t="s">
        <v>257</v>
      </c>
      <c r="E45" s="376"/>
      <c r="F45" s="377" t="s">
        <v>254</v>
      </c>
      <c r="G45" s="378"/>
      <c r="H45" s="367"/>
      <c r="I45" s="367"/>
    </row>
    <row r="46" spans="2:9" ht="32.25" customHeight="1">
      <c r="B46" s="140"/>
      <c r="C46" s="141"/>
      <c r="D46" s="376" t="s">
        <v>255</v>
      </c>
      <c r="E46" s="376"/>
      <c r="F46" s="377" t="s">
        <v>254</v>
      </c>
      <c r="G46" s="378"/>
      <c r="H46" s="367"/>
      <c r="I46" s="367"/>
    </row>
    <row r="47" spans="2:9" ht="32.25" customHeight="1">
      <c r="B47" s="140"/>
      <c r="C47" s="141"/>
      <c r="D47" s="379" t="s">
        <v>263</v>
      </c>
      <c r="E47" s="380"/>
      <c r="F47" s="381" t="s">
        <v>264</v>
      </c>
      <c r="G47" s="382"/>
      <c r="H47" s="367"/>
      <c r="I47" s="367"/>
    </row>
    <row r="48" spans="2:9" ht="32.25" customHeight="1">
      <c r="B48" s="140"/>
      <c r="C48" s="141"/>
      <c r="D48" s="376" t="s">
        <v>265</v>
      </c>
      <c r="E48" s="376"/>
      <c r="F48" s="377" t="s">
        <v>266</v>
      </c>
      <c r="G48" s="378"/>
      <c r="H48" s="367"/>
      <c r="I48" s="367"/>
    </row>
    <row r="49" spans="2:9" ht="32.25" customHeight="1">
      <c r="B49" s="140"/>
      <c r="C49" s="141"/>
      <c r="D49" s="376" t="s">
        <v>267</v>
      </c>
      <c r="E49" s="376"/>
      <c r="F49" s="377" t="s">
        <v>268</v>
      </c>
      <c r="G49" s="378"/>
      <c r="H49" s="367"/>
      <c r="I49" s="367"/>
    </row>
    <row r="50" spans="2:9" ht="32.25" customHeight="1">
      <c r="B50" s="140"/>
      <c r="C50" s="141"/>
      <c r="D50" s="376" t="s">
        <v>269</v>
      </c>
      <c r="E50" s="376"/>
      <c r="F50" s="377" t="s">
        <v>270</v>
      </c>
      <c r="G50" s="378"/>
      <c r="H50" s="367"/>
      <c r="I50" s="367"/>
    </row>
    <row r="51" spans="2:9" ht="32.25" customHeight="1">
      <c r="B51" s="140"/>
      <c r="C51" s="141"/>
      <c r="D51" s="90"/>
      <c r="E51" s="90"/>
      <c r="F51" s="92"/>
      <c r="G51" s="92"/>
    </row>
    <row r="52" spans="2:9" ht="21.75" customHeight="1">
      <c r="B52" s="370" t="s">
        <v>271</v>
      </c>
      <c r="C52" s="371"/>
      <c r="D52" s="371"/>
      <c r="E52" s="371"/>
      <c r="F52" s="371"/>
      <c r="G52" s="372"/>
    </row>
    <row r="53" spans="2:9" ht="21.75" customHeight="1">
      <c r="B53" s="370" t="s">
        <v>272</v>
      </c>
      <c r="C53" s="371"/>
      <c r="D53" s="371"/>
      <c r="E53" s="371"/>
      <c r="F53" s="371"/>
      <c r="G53" s="372"/>
    </row>
    <row r="54" spans="2:9" ht="20.25" customHeight="1">
      <c r="B54" s="370" t="s">
        <v>273</v>
      </c>
      <c r="C54" s="371"/>
      <c r="D54" s="371"/>
      <c r="E54" s="371"/>
      <c r="F54" s="371"/>
      <c r="G54" s="372"/>
    </row>
    <row r="55" spans="2:9" ht="20.25" customHeight="1">
      <c r="B55" s="370" t="s">
        <v>274</v>
      </c>
      <c r="C55" s="371"/>
      <c r="D55" s="371"/>
      <c r="E55" s="371"/>
      <c r="F55" s="371"/>
      <c r="G55" s="372"/>
    </row>
    <row r="56" spans="2:9" ht="18" customHeight="1" thickBot="1">
      <c r="B56" s="373" t="s">
        <v>275</v>
      </c>
      <c r="C56" s="374"/>
      <c r="D56" s="374"/>
      <c r="E56" s="374"/>
      <c r="F56" s="374"/>
      <c r="G56" s="375"/>
    </row>
    <row r="57" spans="2:9">
      <c r="B57" s="142"/>
      <c r="C57" s="143"/>
      <c r="D57" s="142"/>
      <c r="E57" s="142"/>
      <c r="F57" s="142"/>
      <c r="G57" s="142"/>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6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G69"/>
  <sheetViews>
    <sheetView showGridLines="0" topLeftCell="D16" zoomScale="90" zoomScaleNormal="90" zoomScalePageLayoutView="50" workbookViewId="0">
      <selection activeCell="E40" sqref="E40:H69"/>
    </sheetView>
  </sheetViews>
  <sheetFormatPr defaultColWidth="11.42578125" defaultRowHeight="15"/>
  <cols>
    <col min="1" max="1" width="5" bestFit="1" customWidth="1"/>
    <col min="2" max="2" width="36.7109375" customWidth="1"/>
    <col min="3" max="3" width="35.7109375" customWidth="1"/>
    <col min="4" max="4" width="66.7109375" style="222" customWidth="1"/>
    <col min="5" max="5" width="20.28515625" customWidth="1"/>
    <col min="6" max="6" width="19" customWidth="1"/>
    <col min="7" max="7" width="13.28515625" customWidth="1"/>
    <col min="8" max="8" width="21"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8"/>
    <col min="258" max="16384" width="11.42578125" style="13"/>
  </cols>
  <sheetData>
    <row r="1" spans="1:267">
      <c r="A1" s="476"/>
      <c r="B1" s="477"/>
      <c r="C1" s="477"/>
      <c r="D1" s="228"/>
      <c r="E1" s="229"/>
      <c r="F1" s="229"/>
      <c r="G1" s="229"/>
      <c r="H1" s="229"/>
      <c r="I1" s="229"/>
      <c r="J1" s="229"/>
      <c r="K1" s="229"/>
      <c r="L1" s="229"/>
      <c r="M1" s="229"/>
      <c r="N1" s="230"/>
      <c r="O1" s="229"/>
      <c r="IX1" s="8"/>
      <c r="IY1" s="8"/>
      <c r="IZ1" s="8"/>
      <c r="JA1" s="8"/>
      <c r="JB1" s="8"/>
      <c r="JC1" s="8"/>
      <c r="JD1" s="8"/>
      <c r="JE1" s="8"/>
      <c r="JF1" s="8"/>
      <c r="JG1" s="8"/>
    </row>
    <row r="2" spans="1:267">
      <c r="A2" s="478"/>
      <c r="B2" s="479"/>
      <c r="C2" s="479"/>
      <c r="D2" s="232"/>
      <c r="E2" s="233"/>
      <c r="F2" s="233"/>
      <c r="G2" s="233"/>
      <c r="H2" s="233"/>
      <c r="I2" s="233"/>
      <c r="J2" s="233"/>
      <c r="K2" s="233"/>
      <c r="L2" s="233"/>
      <c r="M2" s="233"/>
      <c r="N2" s="234"/>
      <c r="O2" s="233"/>
      <c r="IX2" s="8"/>
      <c r="IY2" s="8"/>
      <c r="IZ2" s="8"/>
      <c r="JA2" s="8"/>
      <c r="JB2" s="8"/>
      <c r="JC2" s="8"/>
      <c r="JD2" s="8"/>
      <c r="JE2" s="8"/>
      <c r="JF2" s="8"/>
      <c r="JG2" s="8"/>
    </row>
    <row r="3" spans="1:267">
      <c r="A3" s="235"/>
      <c r="B3" s="31"/>
      <c r="C3" s="31"/>
      <c r="D3" s="232"/>
      <c r="E3" s="233"/>
      <c r="F3" s="233"/>
      <c r="G3" s="233"/>
      <c r="H3" s="233"/>
      <c r="I3" s="233"/>
      <c r="J3" s="233"/>
      <c r="K3" s="233"/>
      <c r="L3" s="233"/>
      <c r="M3" s="233"/>
      <c r="N3" s="234"/>
      <c r="O3" s="233"/>
      <c r="IX3" s="8"/>
      <c r="IY3" s="8"/>
      <c r="IZ3" s="8"/>
      <c r="JA3" s="8"/>
      <c r="JB3" s="8"/>
      <c r="JC3" s="8"/>
      <c r="JD3" s="8"/>
      <c r="JE3" s="8"/>
      <c r="JF3" s="8"/>
      <c r="JG3" s="8"/>
    </row>
    <row r="4" spans="1:267" ht="44.25" customHeight="1">
      <c r="A4" s="434" t="s">
        <v>276</v>
      </c>
      <c r="B4" s="434"/>
      <c r="C4" s="434"/>
      <c r="D4" s="460" t="s">
        <v>5</v>
      </c>
      <c r="E4" s="461"/>
      <c r="F4" s="461"/>
      <c r="G4" s="461"/>
      <c r="H4" s="461"/>
      <c r="I4" s="461"/>
      <c r="J4" s="461"/>
      <c r="K4" s="461"/>
      <c r="L4" s="461"/>
      <c r="M4" s="461"/>
      <c r="N4" s="462"/>
      <c r="O4" s="236"/>
      <c r="IX4" s="8"/>
      <c r="IY4" s="8"/>
      <c r="IZ4" s="8"/>
      <c r="JA4" s="8"/>
      <c r="JB4" s="8"/>
      <c r="JC4" s="8"/>
      <c r="JD4" s="8"/>
      <c r="JE4" s="8"/>
      <c r="JF4" s="8"/>
      <c r="JG4" s="8"/>
    </row>
    <row r="5" spans="1:267" ht="44.25" customHeight="1">
      <c r="A5" s="434" t="s">
        <v>277</v>
      </c>
      <c r="B5" s="434"/>
      <c r="C5" s="434"/>
      <c r="D5" s="460" t="s">
        <v>278</v>
      </c>
      <c r="E5" s="461"/>
      <c r="F5" s="461"/>
      <c r="G5" s="461"/>
      <c r="H5" s="461"/>
      <c r="I5" s="461"/>
      <c r="J5" s="461"/>
      <c r="K5" s="461"/>
      <c r="L5" s="461"/>
      <c r="M5" s="461"/>
      <c r="N5" s="462"/>
      <c r="O5" s="237"/>
      <c r="IX5" s="8"/>
      <c r="IY5" s="8"/>
      <c r="IZ5" s="8"/>
      <c r="JA5" s="8"/>
      <c r="JB5" s="8"/>
      <c r="JC5" s="8"/>
      <c r="JD5" s="8"/>
      <c r="JE5" s="8"/>
      <c r="JF5" s="8"/>
      <c r="JG5" s="8"/>
    </row>
    <row r="6" spans="1:267" ht="44.25" customHeight="1">
      <c r="A6" s="434" t="s">
        <v>279</v>
      </c>
      <c r="B6" s="434"/>
      <c r="C6" s="434"/>
      <c r="D6" s="460" t="s">
        <v>280</v>
      </c>
      <c r="E6" s="461"/>
      <c r="F6" s="461"/>
      <c r="G6" s="461"/>
      <c r="H6" s="461"/>
      <c r="I6" s="461"/>
      <c r="J6" s="461"/>
      <c r="K6" s="461"/>
      <c r="L6" s="461"/>
      <c r="M6" s="461"/>
      <c r="N6" s="462"/>
      <c r="O6" s="238"/>
      <c r="IX6" s="8"/>
      <c r="IY6" s="8"/>
      <c r="IZ6" s="8"/>
      <c r="JA6" s="8"/>
      <c r="JB6" s="8"/>
      <c r="JC6" s="8"/>
      <c r="JD6" s="8"/>
      <c r="JE6" s="8"/>
      <c r="JF6" s="8"/>
      <c r="JG6" s="8"/>
    </row>
    <row r="7" spans="1:267" ht="39.75" customHeight="1" thickBot="1">
      <c r="A7" s="239" t="s">
        <v>281</v>
      </c>
      <c r="B7" s="233"/>
      <c r="C7" s="233"/>
      <c r="D7" s="438" t="s">
        <v>282</v>
      </c>
      <c r="E7" s="483" t="s">
        <v>283</v>
      </c>
      <c r="F7" s="484"/>
      <c r="G7" s="484"/>
      <c r="H7" s="485"/>
      <c r="I7" s="463" t="s">
        <v>284</v>
      </c>
      <c r="J7" s="464"/>
      <c r="K7" s="464"/>
      <c r="L7" s="464"/>
      <c r="M7" s="465"/>
      <c r="N7" s="450" t="s">
        <v>285</v>
      </c>
      <c r="O7" s="451"/>
      <c r="IX7" s="8"/>
      <c r="IY7" s="8"/>
      <c r="IZ7" s="8"/>
      <c r="JA7" s="8"/>
      <c r="JB7" s="8"/>
      <c r="JC7" s="8"/>
      <c r="JD7" s="8"/>
      <c r="JE7" s="8"/>
      <c r="JF7" s="8"/>
      <c r="JG7" s="8"/>
    </row>
    <row r="8" spans="1:267" ht="47.25" customHeight="1" thickTop="1">
      <c r="A8" s="435" t="s">
        <v>286</v>
      </c>
      <c r="B8" s="437" t="s">
        <v>287</v>
      </c>
      <c r="C8" s="240" t="s">
        <v>288</v>
      </c>
      <c r="D8" s="438"/>
      <c r="E8" s="439" t="s">
        <v>224</v>
      </c>
      <c r="F8" s="439" t="s">
        <v>289</v>
      </c>
      <c r="G8" s="439" t="s">
        <v>290</v>
      </c>
      <c r="H8" s="439" t="s">
        <v>230</v>
      </c>
      <c r="I8" s="452" t="s">
        <v>291</v>
      </c>
      <c r="J8" s="241" t="s">
        <v>292</v>
      </c>
      <c r="K8" s="452" t="s">
        <v>284</v>
      </c>
      <c r="L8" s="452" t="s">
        <v>293</v>
      </c>
      <c r="M8" s="452" t="s">
        <v>294</v>
      </c>
      <c r="N8" s="472" t="s">
        <v>295</v>
      </c>
      <c r="O8" s="472" t="s">
        <v>296</v>
      </c>
    </row>
    <row r="9" spans="1:267" s="244" customFormat="1" ht="51" customHeight="1" thickBot="1">
      <c r="A9" s="436"/>
      <c r="B9" s="438"/>
      <c r="C9" s="242" t="s">
        <v>297</v>
      </c>
      <c r="D9" s="438"/>
      <c r="E9" s="440"/>
      <c r="F9" s="440"/>
      <c r="G9" s="440"/>
      <c r="H9" s="440"/>
      <c r="I9" s="440"/>
      <c r="J9" s="243" t="s">
        <v>298</v>
      </c>
      <c r="K9" s="440" t="s">
        <v>299</v>
      </c>
      <c r="L9" s="440"/>
      <c r="M9" s="440" t="s">
        <v>299</v>
      </c>
      <c r="N9" s="474"/>
      <c r="O9" s="473"/>
      <c r="P9" s="8"/>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c r="AX9" s="231"/>
      <c r="AY9" s="231"/>
      <c r="AZ9" s="231"/>
      <c r="BA9" s="231"/>
      <c r="BB9" s="231"/>
      <c r="BC9" s="231"/>
      <c r="BD9" s="231"/>
      <c r="BE9" s="231"/>
      <c r="BF9" s="231"/>
      <c r="BG9" s="231"/>
      <c r="BH9" s="231"/>
      <c r="BI9" s="231"/>
      <c r="BJ9" s="231"/>
      <c r="BK9" s="231"/>
      <c r="BL9" s="231"/>
      <c r="BM9" s="231"/>
      <c r="BN9" s="231"/>
      <c r="BO9" s="231"/>
      <c r="BP9" s="231"/>
      <c r="BQ9" s="231"/>
      <c r="BR9" s="231"/>
      <c r="BS9" s="231"/>
      <c r="BT9" s="231"/>
      <c r="BU9" s="231"/>
      <c r="BV9" s="231"/>
      <c r="BW9" s="231"/>
      <c r="BX9" s="231"/>
      <c r="BY9" s="231"/>
      <c r="BZ9" s="231"/>
      <c r="CA9" s="231"/>
      <c r="CB9" s="231"/>
      <c r="CC9" s="231"/>
      <c r="CD9" s="231"/>
      <c r="CE9" s="231"/>
      <c r="CF9" s="231"/>
      <c r="CG9" s="231"/>
      <c r="CH9" s="231"/>
      <c r="CI9" s="231"/>
      <c r="CJ9" s="231"/>
      <c r="CK9" s="231"/>
      <c r="CL9" s="231"/>
      <c r="CM9" s="231"/>
      <c r="CN9" s="231"/>
      <c r="CO9" s="231"/>
      <c r="CP9" s="231"/>
      <c r="CQ9" s="231"/>
      <c r="CR9" s="231"/>
      <c r="CS9" s="231"/>
      <c r="CT9" s="231"/>
      <c r="CU9" s="231"/>
      <c r="CV9" s="231"/>
      <c r="CW9" s="231"/>
      <c r="CX9" s="231"/>
      <c r="CY9" s="231"/>
      <c r="CZ9" s="231"/>
      <c r="DA9" s="231"/>
      <c r="DB9" s="231"/>
      <c r="DC9" s="231"/>
      <c r="DD9" s="231"/>
      <c r="DE9" s="231"/>
      <c r="DF9" s="231"/>
      <c r="DG9" s="231"/>
      <c r="DH9" s="231"/>
      <c r="DI9" s="231"/>
      <c r="DJ9" s="231"/>
      <c r="DK9" s="231"/>
      <c r="DL9" s="231"/>
      <c r="DM9" s="231"/>
      <c r="DN9" s="231"/>
      <c r="DO9" s="231"/>
      <c r="DP9" s="231"/>
      <c r="DQ9" s="231"/>
      <c r="DR9" s="231"/>
      <c r="DS9" s="231"/>
      <c r="DT9" s="231"/>
      <c r="DU9" s="231"/>
      <c r="DV9" s="231"/>
      <c r="DW9" s="231"/>
      <c r="DX9" s="231"/>
      <c r="DY9" s="231"/>
      <c r="DZ9" s="231"/>
      <c r="EA9" s="231"/>
      <c r="EB9" s="231"/>
      <c r="EC9" s="231"/>
      <c r="ED9" s="231"/>
      <c r="EE9" s="231"/>
      <c r="EF9" s="231"/>
      <c r="EG9" s="231"/>
      <c r="EH9" s="231"/>
      <c r="EI9" s="231"/>
      <c r="EJ9" s="231"/>
      <c r="EK9" s="231"/>
      <c r="EL9" s="231"/>
      <c r="EM9" s="231"/>
      <c r="EN9" s="231"/>
      <c r="EO9" s="231"/>
      <c r="EP9" s="231"/>
      <c r="EQ9" s="231"/>
      <c r="ER9" s="231"/>
      <c r="ES9" s="231"/>
      <c r="ET9" s="231"/>
      <c r="EU9" s="231"/>
      <c r="EV9" s="231"/>
      <c r="EW9" s="231"/>
      <c r="EX9" s="231"/>
      <c r="EY9" s="231"/>
      <c r="EZ9" s="231"/>
      <c r="FA9" s="231"/>
      <c r="FB9" s="231"/>
      <c r="FC9" s="231"/>
      <c r="FD9" s="231"/>
      <c r="FE9" s="231"/>
      <c r="FF9" s="231"/>
      <c r="FG9" s="231"/>
      <c r="FH9" s="231"/>
      <c r="FI9" s="231"/>
      <c r="FJ9" s="231"/>
      <c r="FK9" s="231"/>
      <c r="FL9" s="231"/>
      <c r="FM9" s="231"/>
      <c r="FN9" s="231"/>
      <c r="FO9" s="231"/>
      <c r="FP9" s="231"/>
      <c r="FQ9" s="231"/>
      <c r="FR9" s="231"/>
      <c r="FS9" s="231"/>
      <c r="FT9" s="231"/>
      <c r="FU9" s="231"/>
      <c r="FV9" s="231"/>
      <c r="FW9" s="231"/>
      <c r="FX9" s="231"/>
      <c r="FY9" s="231"/>
      <c r="FZ9" s="231"/>
      <c r="GA9" s="231"/>
      <c r="GB9" s="231"/>
      <c r="GC9" s="231"/>
      <c r="GD9" s="231"/>
      <c r="GE9" s="231"/>
      <c r="GF9" s="231"/>
      <c r="GG9" s="231"/>
      <c r="GH9" s="231"/>
      <c r="GI9" s="231"/>
      <c r="GJ9" s="231"/>
      <c r="GK9" s="231"/>
      <c r="GL9" s="231"/>
      <c r="GM9" s="231"/>
      <c r="GN9" s="231"/>
      <c r="GO9" s="231"/>
      <c r="GP9" s="231"/>
      <c r="GQ9" s="231"/>
      <c r="GR9" s="231"/>
      <c r="GS9" s="231"/>
      <c r="GT9" s="231"/>
      <c r="GU9" s="231"/>
      <c r="GV9" s="231"/>
      <c r="GW9" s="231"/>
      <c r="GX9" s="231"/>
      <c r="GY9" s="231"/>
      <c r="GZ9" s="231"/>
      <c r="HA9" s="231"/>
      <c r="HB9" s="231"/>
      <c r="HC9" s="231"/>
      <c r="HD9" s="231"/>
      <c r="HE9" s="231"/>
      <c r="HF9" s="231"/>
      <c r="HG9" s="231"/>
      <c r="HH9" s="231"/>
      <c r="HI9" s="231"/>
      <c r="HJ9" s="231"/>
      <c r="HK9" s="231"/>
      <c r="HL9" s="231"/>
      <c r="HM9" s="231"/>
      <c r="HN9" s="231"/>
      <c r="HO9" s="231"/>
      <c r="HP9" s="231"/>
      <c r="HQ9" s="231"/>
      <c r="HR9" s="231"/>
      <c r="HS9" s="231"/>
      <c r="HT9" s="231"/>
      <c r="HU9" s="231"/>
      <c r="HV9" s="231"/>
      <c r="HW9" s="231"/>
      <c r="HX9" s="231"/>
      <c r="HY9" s="231"/>
      <c r="HZ9" s="231"/>
      <c r="IA9" s="231"/>
      <c r="IB9" s="231"/>
      <c r="IC9" s="231"/>
      <c r="ID9" s="231"/>
      <c r="IE9" s="231"/>
      <c r="IF9" s="231"/>
      <c r="IG9" s="231"/>
      <c r="IH9" s="231"/>
      <c r="II9" s="231"/>
      <c r="IJ9" s="231"/>
      <c r="IK9" s="231"/>
      <c r="IL9" s="231"/>
      <c r="IM9" s="231"/>
      <c r="IN9" s="231"/>
      <c r="IO9" s="231"/>
      <c r="IP9" s="231"/>
      <c r="IQ9" s="231"/>
      <c r="IR9" s="231"/>
      <c r="IS9" s="231"/>
      <c r="IT9" s="231"/>
      <c r="IU9" s="231"/>
      <c r="IV9" s="231"/>
      <c r="IW9" s="231"/>
    </row>
    <row r="10" spans="1:267" ht="35.450000000000003" customHeight="1">
      <c r="A10" s="428">
        <v>1</v>
      </c>
      <c r="B10" s="424" t="s">
        <v>300</v>
      </c>
      <c r="C10" s="424" t="s">
        <v>301</v>
      </c>
      <c r="D10" s="221" t="s">
        <v>302</v>
      </c>
      <c r="E10" s="424">
        <v>365</v>
      </c>
      <c r="F10" s="466">
        <v>1</v>
      </c>
      <c r="G10" s="456">
        <f>+F10/E10</f>
        <v>2.7397260273972603E-3</v>
      </c>
      <c r="H10" s="424"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Muy Baja - 1</v>
      </c>
      <c r="I10" s="94" t="s">
        <v>303</v>
      </c>
      <c r="J10" s="106" t="s">
        <v>304</v>
      </c>
      <c r="K10" s="94" t="str">
        <f>IFERROR(CONCATENATE(INDEX('8- Políticas de Administración '!$B$16:$F$53,MATCH('5- Identificación de Riesgos'!J10,'8- Políticas de Administración '!$C$16:$C$54,0),1)," - ",L10),"")</f>
        <v>Mayor - 4</v>
      </c>
      <c r="L10" s="115">
        <f>IFERROR(VLOOKUP(INDEX('8- Políticas de Administración '!$B$16:$F$63,MATCH('5- Identificación de Riesgos'!J10,'8- Políticas de Administración '!$C$16:$C$64,0),1),'8- Políticas de Administración '!$B$16:$F$64,5,FALSE),"")</f>
        <v>4</v>
      </c>
      <c r="M10" s="424" t="str">
        <f>IFERROR(CONCATENATE(INDEX('8- Políticas de Administración '!$B$16:$F$53,MATCH(ROUND(AVERAGE(L10:L19),0),'8- Políticas de Administración '!$F$16:$F$53,0),1)," - ",ROUND(AVERAGE(L10:L19),0)),"")</f>
        <v>Moderado - 3</v>
      </c>
      <c r="N10" s="459" t="str">
        <f>IFERROR(CONCATENATE(VLOOKUP((LEFT(H10,LEN(H10)-4)&amp;LEFT(M10,LEN(M10)-4)),'9- Matriz de Calor '!$D$18:$E$42,2,0)," - ",RIGHT(H10,1)*RIGHT(M10,1)),"")</f>
        <v>Moderado - 3</v>
      </c>
      <c r="O10" s="481">
        <f>RIGHT(H10,1)*RIGHT(M10,1)</f>
        <v>3</v>
      </c>
    </row>
    <row r="11" spans="1:267" ht="45">
      <c r="A11" s="429"/>
      <c r="B11" s="419"/>
      <c r="C11" s="419"/>
      <c r="D11" s="221" t="s">
        <v>305</v>
      </c>
      <c r="E11" s="419"/>
      <c r="F11" s="467"/>
      <c r="G11" s="457"/>
      <c r="H11" s="419"/>
      <c r="I11" s="95" t="s">
        <v>306</v>
      </c>
      <c r="J11" s="117" t="s">
        <v>307</v>
      </c>
      <c r="K11" s="95" t="str">
        <f>IFERROR(CONCATENATE(INDEX('8- Políticas de Administración '!$B$16:$F$53,MATCH('5- Identificación de Riesgos'!J11,'8- Políticas de Administración '!$C$16:$C$54,0),1)," - ",L11),"")</f>
        <v>Mayor - 4</v>
      </c>
      <c r="L11" s="114">
        <f>IFERROR(VLOOKUP(INDEX('8- Políticas de Administración '!$B$16:$F$63,MATCH('5- Identificación de Riesgos'!J11,'8- Políticas de Administración '!$C$16:$C$64,0),1),'8- Políticas de Administración '!$B$16:$F$64,5,FALSE),"")</f>
        <v>4</v>
      </c>
      <c r="M11" s="419"/>
      <c r="N11" s="448"/>
      <c r="O11" s="481"/>
    </row>
    <row r="12" spans="1:267" ht="30">
      <c r="A12" s="429"/>
      <c r="B12" s="419"/>
      <c r="C12" s="419"/>
      <c r="D12" s="221" t="s">
        <v>308</v>
      </c>
      <c r="E12" s="419"/>
      <c r="F12" s="467"/>
      <c r="G12" s="457"/>
      <c r="H12" s="419"/>
      <c r="I12" s="95" t="s">
        <v>309</v>
      </c>
      <c r="J12" s="117" t="s">
        <v>310</v>
      </c>
      <c r="K12" s="95" t="str">
        <f>IFERROR(CONCATENATE(INDEX('8- Políticas de Administración '!$B$16:$F$53,MATCH('5- Identificación de Riesgos'!J12,'8- Políticas de Administración '!$C$16:$C$54,0),1)," - ",L12),"")</f>
        <v>Menor - 2</v>
      </c>
      <c r="L12" s="114">
        <f>IFERROR(VLOOKUP(INDEX('8- Políticas de Administración '!$B$16:$F$63,MATCH('5- Identificación de Riesgos'!J12,'8- Políticas de Administración '!$C$16:$C$64,0),1),'8- Políticas de Administración '!$B$16:$F$64,5,FALSE),"")</f>
        <v>2</v>
      </c>
      <c r="M12" s="419"/>
      <c r="N12" s="448"/>
      <c r="O12" s="481"/>
    </row>
    <row r="13" spans="1:267" ht="30">
      <c r="A13" s="429"/>
      <c r="B13" s="419"/>
      <c r="C13" s="419"/>
      <c r="D13" s="221" t="s">
        <v>311</v>
      </c>
      <c r="E13" s="419"/>
      <c r="F13" s="467"/>
      <c r="G13" s="457"/>
      <c r="H13" s="419"/>
      <c r="I13" s="95" t="s">
        <v>312</v>
      </c>
      <c r="J13" s="117" t="s">
        <v>313</v>
      </c>
      <c r="K13" s="95" t="str">
        <f>IFERROR(CONCATENATE(INDEX('8- Políticas de Administración '!$B$16:$F$53,MATCH('5- Identificación de Riesgos'!J13,'8- Políticas de Administración '!$C$16:$C$54,0),1)," - ",L13),"")</f>
        <v>Leve - 1</v>
      </c>
      <c r="L13" s="114">
        <f>IFERROR(VLOOKUP(INDEX('8- Políticas de Administración '!$B$16:$F$63,MATCH('5- Identificación de Riesgos'!J13,'8- Políticas de Administración '!$C$16:$C$64,0),1),'8- Políticas de Administración '!$B$16:$F$64,5,FALSE),"")</f>
        <v>1</v>
      </c>
      <c r="M13" s="419"/>
      <c r="N13" s="448"/>
      <c r="O13" s="481"/>
    </row>
    <row r="14" spans="1:267">
      <c r="A14" s="429"/>
      <c r="B14" s="419"/>
      <c r="C14" s="419"/>
      <c r="D14" s="254"/>
      <c r="E14" s="419"/>
      <c r="F14" s="467"/>
      <c r="G14" s="457"/>
      <c r="H14" s="419"/>
      <c r="I14" s="257"/>
      <c r="J14" s="258"/>
      <c r="K14" s="257" t="str">
        <f>IFERROR(CONCATENATE(INDEX('8- Políticas de Administración '!$B$16:$F$53,MATCH('5- Identificación de Riesgos'!J14,'8- Políticas de Administración '!$C$16:$C$54,0),1)," - ",L14),"")</f>
        <v/>
      </c>
      <c r="L14" s="114" t="str">
        <f>IFERROR(VLOOKUP(INDEX('8- Políticas de Administración '!$B$16:$F$63,MATCH('5- Identificación de Riesgos'!J14,'8- Políticas de Administración '!$C$16:$C$64,0),1),'8- Políticas de Administración '!$B$16:$F$64,5,FALSE),"")</f>
        <v/>
      </c>
      <c r="M14" s="419"/>
      <c r="N14" s="448"/>
      <c r="O14" s="481"/>
    </row>
    <row r="15" spans="1:267">
      <c r="A15" s="429"/>
      <c r="B15" s="419"/>
      <c r="C15" s="419"/>
      <c r="D15" s="261"/>
      <c r="E15" s="419"/>
      <c r="F15" s="467"/>
      <c r="G15" s="457"/>
      <c r="H15" s="419"/>
      <c r="I15" s="257"/>
      <c r="J15" s="258"/>
      <c r="K15" s="257" t="str">
        <f>IFERROR(CONCATENATE(INDEX('8- Políticas de Administración '!$B$16:$F$53,MATCH('5- Identificación de Riesgos'!J15,'8- Políticas de Administración '!$C$16:$C$54,0),1)," - ",L15),"")</f>
        <v/>
      </c>
      <c r="L15" s="114" t="str">
        <f>IFERROR(VLOOKUP(INDEX('8- Políticas de Administración '!$B$16:$F$63,MATCH('5- Identificación de Riesgos'!J15,'8- Políticas de Administración '!$C$16:$C$64,0),1),'8- Políticas de Administración '!$B$16:$F$64,5,FALSE),"")</f>
        <v/>
      </c>
      <c r="M15" s="419"/>
      <c r="N15" s="448"/>
      <c r="O15" s="481"/>
    </row>
    <row r="16" spans="1:267">
      <c r="A16" s="429"/>
      <c r="B16" s="419"/>
      <c r="C16" s="419"/>
      <c r="D16" s="261"/>
      <c r="E16" s="419"/>
      <c r="F16" s="467"/>
      <c r="G16" s="457"/>
      <c r="H16" s="419"/>
      <c r="I16" s="257"/>
      <c r="J16" s="258"/>
      <c r="K16" s="257" t="str">
        <f>IFERROR(CONCATENATE(INDEX('8- Políticas de Administración '!$B$16:$F$53,MATCH('5- Identificación de Riesgos'!J16,'8- Políticas de Administración '!$C$16:$C$54,0),1)," - ",L16),"")</f>
        <v/>
      </c>
      <c r="L16" s="114" t="str">
        <f>IFERROR(VLOOKUP(INDEX('8- Políticas de Administración '!$B$16:$F$63,MATCH('5- Identificación de Riesgos'!J16,'8- Políticas de Administración '!$C$16:$C$64,0),1),'8- Políticas de Administración '!$B$16:$F$64,5,FALSE),"")</f>
        <v/>
      </c>
      <c r="M16" s="419"/>
      <c r="N16" s="448"/>
      <c r="O16" s="481"/>
    </row>
    <row r="17" spans="1:15">
      <c r="A17" s="429"/>
      <c r="B17" s="419"/>
      <c r="C17" s="419"/>
      <c r="D17" s="261"/>
      <c r="E17" s="419"/>
      <c r="F17" s="467"/>
      <c r="G17" s="457"/>
      <c r="H17" s="419"/>
      <c r="I17" s="257"/>
      <c r="J17" s="258"/>
      <c r="K17" s="257" t="str">
        <f>IFERROR(CONCATENATE(INDEX('8- Políticas de Administración '!$B$16:$F$53,MATCH('5- Identificación de Riesgos'!J17,'8- Políticas de Administración '!$C$16:$C$54,0),1)," - ",L17),"")</f>
        <v/>
      </c>
      <c r="L17" s="114" t="str">
        <f>IFERROR(VLOOKUP(INDEX('8- Políticas de Administración '!$B$16:$F$63,MATCH('5- Identificación de Riesgos'!J17,'8- Políticas de Administración '!$C$16:$C$64,0),1),'8- Políticas de Administración '!$B$16:$F$64,5,FALSE),"")</f>
        <v/>
      </c>
      <c r="M17" s="419"/>
      <c r="N17" s="448"/>
      <c r="O17" s="481"/>
    </row>
    <row r="18" spans="1:15">
      <c r="A18" s="429"/>
      <c r="B18" s="419"/>
      <c r="C18" s="419"/>
      <c r="D18" s="255"/>
      <c r="E18" s="419"/>
      <c r="F18" s="467"/>
      <c r="G18" s="457"/>
      <c r="H18" s="419"/>
      <c r="I18" s="257"/>
      <c r="J18" s="258"/>
      <c r="K18" s="257" t="str">
        <f>IFERROR(CONCATENATE(INDEX('8- Políticas de Administración '!$B$16:$F$53,MATCH('5- Identificación de Riesgos'!J18,'8- Políticas de Administración '!$C$16:$C$54,0),1)," - ",L18),"")</f>
        <v/>
      </c>
      <c r="L18" s="114" t="str">
        <f>IFERROR(VLOOKUP(INDEX('8- Políticas de Administración '!$B$16:$F$63,MATCH('5- Identificación de Riesgos'!J18,'8- Políticas de Administración '!$C$16:$C$64,0),1),'8- Políticas de Administración '!$B$16:$F$64,5,FALSE),"")</f>
        <v/>
      </c>
      <c r="M18" s="419"/>
      <c r="N18" s="448"/>
      <c r="O18" s="481"/>
    </row>
    <row r="19" spans="1:15" ht="15.75" thickBot="1">
      <c r="A19" s="430"/>
      <c r="B19" s="420"/>
      <c r="C19" s="420"/>
      <c r="D19" s="256"/>
      <c r="E19" s="420"/>
      <c r="F19" s="468"/>
      <c r="G19" s="458"/>
      <c r="H19" s="420"/>
      <c r="I19" s="259"/>
      <c r="J19" s="260"/>
      <c r="K19" s="259" t="str">
        <f>IFERROR(CONCATENATE(INDEX('8- Políticas de Administración '!$B$16:$F$53,MATCH('5- Identificación de Riesgos'!J19,'8- Políticas de Administración '!$C$16:$C$54,0),1)," - ",L19),"")</f>
        <v/>
      </c>
      <c r="L19" s="116" t="str">
        <f>IFERROR(VLOOKUP(INDEX('8- Políticas de Administración '!$B$16:$F$63,MATCH('5- Identificación de Riesgos'!J19,'8- Políticas de Administración '!$C$16:$C$64,0),1),'8- Políticas de Administración '!$B$16:$F$64,5,FALSE),"")</f>
        <v/>
      </c>
      <c r="M19" s="420"/>
      <c r="N19" s="449"/>
      <c r="O19" s="481"/>
    </row>
    <row r="20" spans="1:15" ht="30">
      <c r="A20" s="428">
        <v>2</v>
      </c>
      <c r="B20" s="424" t="s">
        <v>314</v>
      </c>
      <c r="C20" s="424" t="s">
        <v>315</v>
      </c>
      <c r="D20" s="262" t="s">
        <v>316</v>
      </c>
      <c r="E20" s="424">
        <v>365</v>
      </c>
      <c r="F20" s="453">
        <v>1</v>
      </c>
      <c r="G20" s="456">
        <f t="shared" ref="G20" si="0">+F20/E20</f>
        <v>2.7397260273972603E-3</v>
      </c>
      <c r="H20" s="424"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94" t="s">
        <v>309</v>
      </c>
      <c r="J20" s="106" t="s">
        <v>304</v>
      </c>
      <c r="K20" s="94" t="str">
        <f>IFERROR(CONCATENATE(INDEX('8- Políticas de Administración '!$B$16:$F$53,MATCH('5- Identificación de Riesgos'!J20,'8- Políticas de Administración '!$C$16:$C$54,0),1)," - ",L20),"")</f>
        <v>Mayor - 4</v>
      </c>
      <c r="L20" s="115">
        <f>IFERROR(VLOOKUP(INDEX('8- Políticas de Administración '!$B$16:$F$63,MATCH('5- Identificación de Riesgos'!J20,'8- Políticas de Administración '!$C$16:$C$64,0),1),'8- Políticas de Administración '!$B$16:$F$64,5,FALSE),"")</f>
        <v>4</v>
      </c>
      <c r="M20" s="424" t="str">
        <f>IFERROR(CONCATENATE(INDEX('8- Políticas de Administración '!$B$16:$F$53,MATCH(ROUND(AVERAGE(L20:L29),0),'8- Políticas de Administración '!$F$16:$F$53,0),1)," - ",ROUND(AVERAGE(L20:L29),0)),"")</f>
        <v>Mayor - 4</v>
      </c>
      <c r="N20" s="459" t="str">
        <f>IFERROR(CONCATENATE(VLOOKUP((LEFT(H20,LEN(H20)-4)&amp;LEFT(M20,LEN(M20)-4)),'9- Matriz de Calor '!$D$18:$E$42,2,0)," - ",RIGHT(H20,1)*RIGHT(M20,1)),"")</f>
        <v>Alto  - 4</v>
      </c>
      <c r="O20" s="482">
        <f>RIGHT(H20,1)*RIGHT(M20,1)</f>
        <v>4</v>
      </c>
    </row>
    <row r="21" spans="1:15" ht="45">
      <c r="A21" s="429"/>
      <c r="B21" s="419"/>
      <c r="C21" s="419"/>
      <c r="D21" s="103" t="s">
        <v>317</v>
      </c>
      <c r="E21" s="419"/>
      <c r="F21" s="454"/>
      <c r="G21" s="457"/>
      <c r="H21" s="419"/>
      <c r="I21" s="95" t="s">
        <v>306</v>
      </c>
      <c r="J21" s="117" t="s">
        <v>307</v>
      </c>
      <c r="K21" s="95" t="str">
        <f>IFERROR(CONCATENATE(INDEX('8- Políticas de Administración '!$B$16:$F$53,MATCH('5- Identificación de Riesgos'!J21,'8- Políticas de Administración '!$C$16:$C$54,0),1)," - ",L21),"")</f>
        <v>Mayor - 4</v>
      </c>
      <c r="L21" s="114">
        <f>IFERROR(VLOOKUP(INDEX('8- Políticas de Administración '!$B$16:$F$63,MATCH('5- Identificación de Riesgos'!J21,'8- Políticas de Administración '!$C$16:$C$64,0),1),'8- Políticas de Administración '!$B$16:$F$64,5,FALSE),"")</f>
        <v>4</v>
      </c>
      <c r="M21" s="419"/>
      <c r="N21" s="448"/>
      <c r="O21" s="475"/>
    </row>
    <row r="22" spans="1:15" ht="30">
      <c r="A22" s="429"/>
      <c r="B22" s="419"/>
      <c r="C22" s="419"/>
      <c r="D22" s="103" t="s">
        <v>318</v>
      </c>
      <c r="E22" s="419"/>
      <c r="F22" s="454"/>
      <c r="G22" s="457"/>
      <c r="H22" s="419"/>
      <c r="I22" s="247" t="s">
        <v>303</v>
      </c>
      <c r="J22" s="117" t="s">
        <v>319</v>
      </c>
      <c r="K22" s="95" t="str">
        <f>IFERROR(CONCATENATE(INDEX('8- Políticas de Administración '!$B$16:$F$53,MATCH('5- Identificación de Riesgos'!J22,'8- Políticas de Administración '!$C$16:$C$54,0),1)," - ",L22),"")</f>
        <v>Moderado - 3</v>
      </c>
      <c r="L22" s="114">
        <f>IFERROR(VLOOKUP(INDEX('8- Políticas de Administración '!$B$16:$F$63,MATCH('5- Identificación de Riesgos'!J22,'8- Políticas de Administración '!$C$16:$C$64,0),1),'8- Políticas de Administración '!$B$16:$F$64,5,FALSE),"")</f>
        <v>3</v>
      </c>
      <c r="M22" s="419"/>
      <c r="N22" s="448"/>
      <c r="O22" s="475"/>
    </row>
    <row r="23" spans="1:15">
      <c r="A23" s="429"/>
      <c r="B23" s="419"/>
      <c r="C23" s="419"/>
      <c r="D23" s="103" t="s">
        <v>320</v>
      </c>
      <c r="E23" s="419"/>
      <c r="F23" s="454"/>
      <c r="G23" s="457"/>
      <c r="H23" s="419"/>
      <c r="I23" s="257"/>
      <c r="J23" s="258"/>
      <c r="K23" s="257" t="str">
        <f>IFERROR(CONCATENATE(INDEX('8- Políticas de Administración '!$B$16:$F$53,MATCH('5- Identificación de Riesgos'!J23,'8- Políticas de Administración '!$C$16:$C$54,0),1)," - ",L23),"")</f>
        <v/>
      </c>
      <c r="L23" s="114" t="str">
        <f>IFERROR(VLOOKUP(INDEX('8- Políticas de Administración '!$B$16:$F$63,MATCH('5- Identificación de Riesgos'!J23,'8- Políticas de Administración '!$C$16:$C$64,0),1),'8- Políticas de Administración '!$B$16:$F$64,5,FALSE),"")</f>
        <v/>
      </c>
      <c r="M23" s="419"/>
      <c r="N23" s="448"/>
      <c r="O23" s="475"/>
    </row>
    <row r="24" spans="1:15">
      <c r="A24" s="429"/>
      <c r="B24" s="419"/>
      <c r="C24" s="419"/>
      <c r="D24" s="103" t="s">
        <v>321</v>
      </c>
      <c r="E24" s="419"/>
      <c r="F24" s="454"/>
      <c r="G24" s="457"/>
      <c r="H24" s="419"/>
      <c r="I24" s="257"/>
      <c r="J24" s="258"/>
      <c r="K24" s="257" t="str">
        <f>IFERROR(CONCATENATE(INDEX('8- Políticas de Administración '!$B$16:$F$53,MATCH('5- Identificación de Riesgos'!J24,'8- Políticas de Administración '!$C$16:$C$54,0),1)," - ",L24),"")</f>
        <v/>
      </c>
      <c r="L24" s="114" t="str">
        <f>IFERROR(VLOOKUP(INDEX('8- Políticas de Administración '!$B$16:$F$63,MATCH('5- Identificación de Riesgos'!J24,'8- Políticas de Administración '!$C$16:$C$64,0),1),'8- Políticas de Administración '!$B$16:$F$64,5,FALSE),"")</f>
        <v/>
      </c>
      <c r="M24" s="419"/>
      <c r="N24" s="448"/>
      <c r="O24" s="475"/>
    </row>
    <row r="25" spans="1:15" ht="30">
      <c r="A25" s="429"/>
      <c r="B25" s="419"/>
      <c r="C25" s="419"/>
      <c r="D25" s="103" t="s">
        <v>322</v>
      </c>
      <c r="E25" s="419"/>
      <c r="F25" s="454"/>
      <c r="G25" s="457"/>
      <c r="H25" s="419"/>
      <c r="I25" s="257"/>
      <c r="J25" s="258"/>
      <c r="K25" s="257" t="str">
        <f>IFERROR(CONCATENATE(INDEX('8- Políticas de Administración '!$B$16:$F$53,MATCH('5- Identificación de Riesgos'!J25,'8- Políticas de Administración '!$C$16:$C$54,0),1)," - ",L25),"")</f>
        <v/>
      </c>
      <c r="L25" s="114" t="str">
        <f>IFERROR(VLOOKUP(INDEX('8- Políticas de Administración '!$B$16:$F$63,MATCH('5- Identificación de Riesgos'!J25,'8- Políticas de Administración '!$C$16:$C$64,0),1),'8- Políticas de Administración '!$B$16:$F$64,5,FALSE),"")</f>
        <v/>
      </c>
      <c r="M25" s="419"/>
      <c r="N25" s="448"/>
      <c r="O25" s="475"/>
    </row>
    <row r="26" spans="1:15">
      <c r="A26" s="429"/>
      <c r="B26" s="419"/>
      <c r="C26" s="419"/>
      <c r="D26" s="103"/>
      <c r="E26" s="419"/>
      <c r="F26" s="454"/>
      <c r="G26" s="457"/>
      <c r="H26" s="419"/>
      <c r="I26" s="257"/>
      <c r="J26" s="258"/>
      <c r="K26" s="257" t="str">
        <f>IFERROR(CONCATENATE(INDEX('8- Políticas de Administración '!$B$16:$F$53,MATCH('5- Identificación de Riesgos'!J26,'8- Políticas de Administración '!$C$16:$C$54,0),1)," - ",L26),"")</f>
        <v/>
      </c>
      <c r="L26" s="114" t="str">
        <f>IFERROR(VLOOKUP(INDEX('8- Políticas de Administración '!$B$16:$F$63,MATCH('5- Identificación de Riesgos'!J26,'8- Políticas de Administración '!$C$16:$C$64,0),1),'8- Políticas de Administración '!$B$16:$F$64,5,FALSE),"")</f>
        <v/>
      </c>
      <c r="M26" s="419"/>
      <c r="N26" s="448"/>
      <c r="O26" s="475"/>
    </row>
    <row r="27" spans="1:15">
      <c r="A27" s="429"/>
      <c r="B27" s="419"/>
      <c r="C27" s="419"/>
      <c r="D27" s="103"/>
      <c r="E27" s="419"/>
      <c r="F27" s="454"/>
      <c r="G27" s="457"/>
      <c r="H27" s="419"/>
      <c r="I27" s="257"/>
      <c r="J27" s="258"/>
      <c r="K27" s="257" t="str">
        <f>IFERROR(CONCATENATE(INDEX('8- Políticas de Administración '!$B$16:$F$53,MATCH('5- Identificación de Riesgos'!J27,'8- Políticas de Administración '!$C$16:$C$54,0),1)," - ",L27),"")</f>
        <v/>
      </c>
      <c r="L27" s="114" t="str">
        <f>IFERROR(VLOOKUP(INDEX('8- Políticas de Administración '!$B$16:$F$63,MATCH('5- Identificación de Riesgos'!J27,'8- Políticas de Administración '!$C$16:$C$64,0),1),'8- Políticas de Administración '!$B$16:$F$64,5,FALSE),"")</f>
        <v/>
      </c>
      <c r="M27" s="419"/>
      <c r="N27" s="448"/>
      <c r="O27" s="475"/>
    </row>
    <row r="28" spans="1:15">
      <c r="A28" s="429"/>
      <c r="B28" s="419"/>
      <c r="C28" s="419"/>
      <c r="D28" s="103"/>
      <c r="E28" s="419"/>
      <c r="F28" s="454"/>
      <c r="G28" s="457"/>
      <c r="H28" s="419"/>
      <c r="I28" s="257"/>
      <c r="J28" s="258"/>
      <c r="K28" s="257" t="str">
        <f>IFERROR(CONCATENATE(INDEX('8- Políticas de Administración '!$B$16:$F$53,MATCH('5- Identificación de Riesgos'!J28,'8- Políticas de Administración '!$C$16:$C$54,0),1)," - ",L28),"")</f>
        <v/>
      </c>
      <c r="L28" s="114" t="str">
        <f>IFERROR(VLOOKUP(INDEX('8- Políticas de Administración '!$B$16:$F$63,MATCH('5- Identificación de Riesgos'!J28,'8- Políticas de Administración '!$C$16:$C$64,0),1),'8- Políticas de Administración '!$B$16:$F$64,5,FALSE),"")</f>
        <v/>
      </c>
      <c r="M28" s="419"/>
      <c r="N28" s="448"/>
      <c r="O28" s="475"/>
    </row>
    <row r="29" spans="1:15" ht="15.75" thickBot="1">
      <c r="A29" s="430"/>
      <c r="B29" s="420"/>
      <c r="C29" s="420"/>
      <c r="D29" s="104"/>
      <c r="E29" s="420"/>
      <c r="F29" s="455"/>
      <c r="G29" s="458"/>
      <c r="H29" s="420"/>
      <c r="I29" s="259"/>
      <c r="J29" s="260"/>
      <c r="K29" s="259" t="str">
        <f>IFERROR(CONCATENATE(INDEX('8- Políticas de Administración '!$B$16:$F$53,MATCH('5- Identificación de Riesgos'!J29,'8- Políticas de Administración '!$C$16:$C$54,0),1)," - ",L29),"")</f>
        <v/>
      </c>
      <c r="L29" s="116" t="str">
        <f>IFERROR(VLOOKUP(INDEX('8- Políticas de Administración '!$B$16:$F$63,MATCH('5- Identificación de Riesgos'!J29,'8- Políticas de Administración '!$C$16:$C$64,0),1),'8- Políticas de Administración '!$B$16:$F$64,5,FALSE),"")</f>
        <v/>
      </c>
      <c r="M29" s="420"/>
      <c r="N29" s="449"/>
      <c r="O29" s="475"/>
    </row>
    <row r="30" spans="1:15" ht="45">
      <c r="A30" s="428">
        <v>3</v>
      </c>
      <c r="B30" s="441" t="s">
        <v>323</v>
      </c>
      <c r="C30" s="444" t="s">
        <v>324</v>
      </c>
      <c r="D30" s="226" t="s">
        <v>325</v>
      </c>
      <c r="E30" s="424">
        <v>365</v>
      </c>
      <c r="F30" s="453">
        <v>16</v>
      </c>
      <c r="G30" s="456">
        <f t="shared" ref="G30" si="1">+F30/E30</f>
        <v>4.3835616438356165E-2</v>
      </c>
      <c r="H30" s="424"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Baja - 2</v>
      </c>
      <c r="I30" s="94" t="s">
        <v>303</v>
      </c>
      <c r="J30" s="106" t="s">
        <v>304</v>
      </c>
      <c r="K30" s="94" t="str">
        <f>IFERROR(CONCATENATE(INDEX('8- Políticas de Administración '!$B$16:$F$53,MATCH('5- Identificación de Riesgos'!J30,'8- Políticas de Administración '!$C$16:$C$54,0),1)," - ",L30),"")</f>
        <v>Mayor - 4</v>
      </c>
      <c r="L30" s="115">
        <f>IFERROR(VLOOKUP(INDEX('8- Políticas de Administración '!$B$16:$F$63,MATCH('5- Identificación de Riesgos'!J30,'8- Políticas de Administración '!$C$16:$C$64,0),1),'8- Políticas de Administración '!$B$16:$F$64,5,FALSE),"")</f>
        <v>4</v>
      </c>
      <c r="M30" s="424" t="str">
        <f>IFERROR(CONCATENATE(INDEX('8- Políticas de Administración '!$B$16:$F$53,MATCH(ROUND(AVERAGE(L30:L39),0),'8- Políticas de Administración '!$F$16:$F$53,0),1)," - ",ROUND(AVERAGE(L30:L39),0)),"")</f>
        <v>Moderado - 3</v>
      </c>
      <c r="N30" s="459" t="str">
        <f>IFERROR(CONCATENATE(VLOOKUP((LEFT(H30,LEN(H30)-4)&amp;LEFT(M30,LEN(M30)-4)),'9- Matriz de Calor '!$D$18:$E$42,2,0)," - ",RIGHT(H30,1)*RIGHT(M30,1)),"")</f>
        <v>Moderado - 6</v>
      </c>
      <c r="O30" s="475">
        <f>RIGHT(H30,1)*RIGHT(M30,1)</f>
        <v>6</v>
      </c>
    </row>
    <row r="31" spans="1:15" ht="59.25" customHeight="1">
      <c r="A31" s="429"/>
      <c r="B31" s="442"/>
      <c r="C31" s="445"/>
      <c r="D31" s="103" t="s">
        <v>326</v>
      </c>
      <c r="E31" s="419"/>
      <c r="F31" s="454"/>
      <c r="G31" s="457"/>
      <c r="H31" s="419"/>
      <c r="I31" s="95" t="s">
        <v>306</v>
      </c>
      <c r="J31" s="117" t="s">
        <v>307</v>
      </c>
      <c r="K31" s="95" t="str">
        <f>IFERROR(CONCATENATE(INDEX('8- Políticas de Administración '!$B$16:$F$53,MATCH('5- Identificación de Riesgos'!J31,'8- Políticas de Administración '!$C$16:$C$54,0),1)," - ",L31),"")</f>
        <v>Mayor - 4</v>
      </c>
      <c r="L31" s="114">
        <f>IFERROR(VLOOKUP(INDEX('8- Políticas de Administración '!$B$16:$F$63,MATCH('5- Identificación de Riesgos'!J31,'8- Políticas de Administración '!$C$16:$C$64,0),1),'8- Políticas de Administración '!$B$16:$F$64,5,FALSE),"")</f>
        <v>4</v>
      </c>
      <c r="M31" s="419"/>
      <c r="N31" s="448"/>
      <c r="O31" s="475"/>
    </row>
    <row r="32" spans="1:15" ht="30">
      <c r="A32" s="429"/>
      <c r="B32" s="442"/>
      <c r="C32" s="445"/>
      <c r="D32" s="103" t="s">
        <v>327</v>
      </c>
      <c r="E32" s="419"/>
      <c r="F32" s="454"/>
      <c r="G32" s="457"/>
      <c r="H32" s="419"/>
      <c r="I32" s="95" t="s">
        <v>309</v>
      </c>
      <c r="J32" s="117" t="s">
        <v>328</v>
      </c>
      <c r="K32" s="95" t="str">
        <f>IFERROR(CONCATENATE(INDEX('8- Políticas de Administración '!$B$16:$F$53,MATCH('5- Identificación de Riesgos'!J32,'8- Políticas de Administración '!$C$16:$C$54,0),1)," - ",L32),"")</f>
        <v>Leve - 1</v>
      </c>
      <c r="L32" s="114">
        <f>IFERROR(VLOOKUP(INDEX('8- Políticas de Administración '!$B$16:$F$63,MATCH('5- Identificación de Riesgos'!J32,'8- Políticas de Administración '!$C$16:$C$64,0),1),'8- Políticas de Administración '!$B$16:$F$64,5,FALSE),"")</f>
        <v>1</v>
      </c>
      <c r="M32" s="419"/>
      <c r="N32" s="448"/>
      <c r="O32" s="475"/>
    </row>
    <row r="33" spans="1:22" ht="30">
      <c r="A33" s="429"/>
      <c r="B33" s="442"/>
      <c r="C33" s="445"/>
      <c r="D33" s="103" t="s">
        <v>329</v>
      </c>
      <c r="E33" s="419"/>
      <c r="F33" s="454"/>
      <c r="G33" s="457"/>
      <c r="H33" s="419"/>
      <c r="I33" s="257"/>
      <c r="J33" s="258"/>
      <c r="K33" s="257" t="str">
        <f>IFERROR(CONCATENATE(INDEX('8- Políticas de Administración '!$B$16:$F$53,MATCH('5- Identificación de Riesgos'!J33,'8- Políticas de Administración '!$C$16:$C$54,0),1)," - ",L33),"")</f>
        <v/>
      </c>
      <c r="L33" s="114" t="str">
        <f>IFERROR(VLOOKUP(INDEX('8- Políticas de Administración '!$B$16:$F$63,MATCH('5- Identificación de Riesgos'!J33,'8- Políticas de Administración '!$C$16:$C$64,0),1),'8- Políticas de Administración '!$B$16:$F$64,5,FALSE),"")</f>
        <v/>
      </c>
      <c r="M33" s="419"/>
      <c r="N33" s="448"/>
      <c r="O33" s="475"/>
    </row>
    <row r="34" spans="1:22" ht="30">
      <c r="A34" s="429"/>
      <c r="B34" s="442"/>
      <c r="C34" s="445"/>
      <c r="D34" s="103" t="s">
        <v>330</v>
      </c>
      <c r="E34" s="419"/>
      <c r="F34" s="454"/>
      <c r="G34" s="457"/>
      <c r="H34" s="419"/>
      <c r="I34" s="257"/>
      <c r="J34" s="258"/>
      <c r="K34" s="257" t="str">
        <f>IFERROR(CONCATENATE(INDEX('8- Políticas de Administración '!$B$16:$F$53,MATCH('5- Identificación de Riesgos'!J34,'8- Políticas de Administración '!$C$16:$C$54,0),1)," - ",L34),"")</f>
        <v/>
      </c>
      <c r="L34" s="114" t="str">
        <f>IFERROR(VLOOKUP(INDEX('8- Políticas de Administración '!$B$16:$F$63,MATCH('5- Identificación de Riesgos'!J34,'8- Políticas de Administración '!$C$16:$C$64,0),1),'8- Políticas de Administración '!$B$16:$F$64,5,FALSE),"")</f>
        <v/>
      </c>
      <c r="M34" s="419"/>
      <c r="N34" s="448"/>
      <c r="O34" s="475"/>
    </row>
    <row r="35" spans="1:22">
      <c r="A35" s="429"/>
      <c r="B35" s="442"/>
      <c r="C35" s="445"/>
      <c r="D35" s="105"/>
      <c r="E35" s="419"/>
      <c r="F35" s="454"/>
      <c r="G35" s="457"/>
      <c r="H35" s="419"/>
      <c r="I35" s="257"/>
      <c r="J35" s="258"/>
      <c r="K35" s="257" t="str">
        <f>IFERROR(CONCATENATE(INDEX('8- Políticas de Administración '!$B$16:$F$53,MATCH('5- Identificación de Riesgos'!J35,'8- Políticas de Administración '!$C$16:$C$54,0),1)," - ",L35),"")</f>
        <v/>
      </c>
      <c r="L35" s="114" t="str">
        <f>IFERROR(VLOOKUP(INDEX('8- Políticas de Administración '!$B$16:$F$63,MATCH('5- Identificación de Riesgos'!J35,'8- Políticas de Administración '!$C$16:$C$64,0),1),'8- Políticas de Administración '!$B$16:$F$64,5,FALSE),"")</f>
        <v/>
      </c>
      <c r="M35" s="419"/>
      <c r="N35" s="448"/>
      <c r="O35" s="475"/>
    </row>
    <row r="36" spans="1:22">
      <c r="A36" s="429"/>
      <c r="B36" s="442"/>
      <c r="C36" s="445"/>
      <c r="D36" s="102"/>
      <c r="E36" s="419"/>
      <c r="F36" s="454"/>
      <c r="G36" s="457"/>
      <c r="H36" s="419"/>
      <c r="I36" s="257"/>
      <c r="J36" s="258"/>
      <c r="K36" s="257" t="str">
        <f>IFERROR(CONCATENATE(INDEX('8- Políticas de Administración '!$B$16:$F$53,MATCH('5- Identificación de Riesgos'!J36,'8- Políticas de Administración '!$C$16:$C$54,0),1)," - ",L36),"")</f>
        <v/>
      </c>
      <c r="L36" s="114" t="str">
        <f>IFERROR(VLOOKUP(INDEX('8- Políticas de Administración '!$B$16:$F$63,MATCH('5- Identificación de Riesgos'!J36,'8- Políticas de Administración '!$C$16:$C$64,0),1),'8- Políticas de Administración '!$B$16:$F$64,5,FALSE),"")</f>
        <v/>
      </c>
      <c r="M36" s="419"/>
      <c r="N36" s="448"/>
      <c r="O36" s="475"/>
    </row>
    <row r="37" spans="1:22">
      <c r="A37" s="429"/>
      <c r="B37" s="442"/>
      <c r="C37" s="445"/>
      <c r="D37" s="103"/>
      <c r="E37" s="419"/>
      <c r="F37" s="454"/>
      <c r="G37" s="457"/>
      <c r="H37" s="419"/>
      <c r="I37" s="257"/>
      <c r="J37" s="258"/>
      <c r="K37" s="257" t="str">
        <f>IFERROR(CONCATENATE(INDEX('8- Políticas de Administración '!$B$16:$F$53,MATCH('5- Identificación de Riesgos'!J37,'8- Políticas de Administración '!$C$16:$C$54,0),1)," - ",L37),"")</f>
        <v/>
      </c>
      <c r="L37" s="114" t="str">
        <f>IFERROR(VLOOKUP(INDEX('8- Políticas de Administración '!$B$16:$F$63,MATCH('5- Identificación de Riesgos'!J37,'8- Políticas de Administración '!$C$16:$C$64,0),1),'8- Políticas de Administración '!$B$16:$F$64,5,FALSE),"")</f>
        <v/>
      </c>
      <c r="M37" s="419"/>
      <c r="N37" s="448"/>
      <c r="O37" s="475"/>
    </row>
    <row r="38" spans="1:22">
      <c r="A38" s="429"/>
      <c r="B38" s="442"/>
      <c r="C38" s="445"/>
      <c r="D38" s="103"/>
      <c r="E38" s="419"/>
      <c r="F38" s="454"/>
      <c r="G38" s="457"/>
      <c r="H38" s="419"/>
      <c r="I38" s="257"/>
      <c r="J38" s="258"/>
      <c r="K38" s="257" t="str">
        <f>IFERROR(CONCATENATE(INDEX('8- Políticas de Administración '!$B$16:$F$53,MATCH('5- Identificación de Riesgos'!J38,'8- Políticas de Administración '!$C$16:$C$54,0),1)," - ",L38),"")</f>
        <v/>
      </c>
      <c r="L38" s="114" t="str">
        <f>IFERROR(VLOOKUP(INDEX('8- Políticas de Administración '!$B$16:$F$63,MATCH('5- Identificación de Riesgos'!J38,'8- Políticas de Administración '!$C$16:$C$64,0),1),'8- Políticas de Administración '!$B$16:$F$64,5,FALSE),"")</f>
        <v/>
      </c>
      <c r="M38" s="419"/>
      <c r="N38" s="448"/>
      <c r="O38" s="475"/>
    </row>
    <row r="39" spans="1:22" ht="15.75" thickBot="1">
      <c r="A39" s="430"/>
      <c r="B39" s="443"/>
      <c r="C39" s="446"/>
      <c r="D39" s="104"/>
      <c r="E39" s="420"/>
      <c r="F39" s="455"/>
      <c r="G39" s="458"/>
      <c r="H39" s="420"/>
      <c r="I39" s="259"/>
      <c r="J39" s="260"/>
      <c r="K39" s="259" t="str">
        <f>IFERROR(CONCATENATE(INDEX('8- Políticas de Administración '!$B$16:$F$53,MATCH('5- Identificación de Riesgos'!J39,'8- Políticas de Administración '!$C$16:$C$54,0),1)," - ",L39),"")</f>
        <v/>
      </c>
      <c r="L39" s="116" t="str">
        <f>IFERROR(VLOOKUP(INDEX('8- Políticas de Administración '!$B$16:$F$63,MATCH('5- Identificación de Riesgos'!J39,'8- Políticas de Administración '!$C$16:$C$64,0),1),'8- Políticas de Administración '!$B$16:$F$64,5,FALSE),"")</f>
        <v/>
      </c>
      <c r="M39" s="420"/>
      <c r="N39" s="449"/>
      <c r="O39" s="475"/>
    </row>
    <row r="40" spans="1:22" ht="45">
      <c r="A40" s="431">
        <v>4</v>
      </c>
      <c r="B40" s="418" t="s">
        <v>331</v>
      </c>
      <c r="C40" s="418" t="s">
        <v>332</v>
      </c>
      <c r="D40" s="226" t="s">
        <v>333</v>
      </c>
      <c r="E40" s="424">
        <v>365</v>
      </c>
      <c r="F40" s="418">
        <v>0</v>
      </c>
      <c r="G40" s="421">
        <f t="shared" ref="G40" si="2">F40/E40</f>
        <v>0</v>
      </c>
      <c r="H40" s="418" t="s">
        <v>334</v>
      </c>
      <c r="I40" s="97" t="s">
        <v>306</v>
      </c>
      <c r="J40" s="220" t="s">
        <v>335</v>
      </c>
      <c r="K40" s="94" t="s">
        <v>336</v>
      </c>
      <c r="L40" s="115">
        <v>4</v>
      </c>
      <c r="M40" s="418" t="s">
        <v>337</v>
      </c>
      <c r="N40" s="447" t="s">
        <v>337</v>
      </c>
      <c r="O40" s="469">
        <f>RIGHT(H40,1)*RIGHT(M40,1)</f>
        <v>3</v>
      </c>
      <c r="Q40" s="480" t="s">
        <v>338</v>
      </c>
      <c r="R40" s="480"/>
      <c r="S40" s="480"/>
      <c r="T40" s="480"/>
      <c r="U40" s="480"/>
      <c r="V40" s="480"/>
    </row>
    <row r="41" spans="1:22" ht="39" customHeight="1">
      <c r="A41" s="432"/>
      <c r="B41" s="419"/>
      <c r="C41" s="419"/>
      <c r="D41" s="221" t="s">
        <v>339</v>
      </c>
      <c r="E41" s="419"/>
      <c r="F41" s="419"/>
      <c r="G41" s="422"/>
      <c r="H41" s="419"/>
      <c r="I41" s="245"/>
      <c r="J41" s="263"/>
      <c r="K41" s="95" t="s">
        <v>340</v>
      </c>
      <c r="L41" s="114">
        <v>1</v>
      </c>
      <c r="M41" s="419"/>
      <c r="N41" s="448"/>
      <c r="O41" s="470"/>
      <c r="Q41" s="480"/>
      <c r="R41" s="480"/>
      <c r="S41" s="480"/>
      <c r="T41" s="480"/>
      <c r="U41" s="480"/>
      <c r="V41" s="480"/>
    </row>
    <row r="42" spans="1:22" ht="42.75" customHeight="1">
      <c r="A42" s="432"/>
      <c r="B42" s="419"/>
      <c r="C42" s="419"/>
      <c r="D42" s="221" t="s">
        <v>341</v>
      </c>
      <c r="E42" s="419"/>
      <c r="F42" s="419"/>
      <c r="G42" s="422"/>
      <c r="H42" s="419"/>
      <c r="I42" s="245"/>
      <c r="J42" s="263"/>
      <c r="K42" s="95" t="s">
        <v>342</v>
      </c>
      <c r="L42" s="114" t="s">
        <v>342</v>
      </c>
      <c r="M42" s="419"/>
      <c r="N42" s="448"/>
      <c r="O42" s="470"/>
      <c r="Q42" s="480"/>
      <c r="R42" s="480"/>
      <c r="S42" s="480"/>
      <c r="T42" s="480"/>
      <c r="U42" s="480"/>
      <c r="V42" s="480"/>
    </row>
    <row r="43" spans="1:22" ht="51" customHeight="1">
      <c r="A43" s="432"/>
      <c r="B43" s="419"/>
      <c r="C43" s="419"/>
      <c r="D43" s="103" t="s">
        <v>343</v>
      </c>
      <c r="E43" s="419"/>
      <c r="F43" s="419"/>
      <c r="G43" s="422"/>
      <c r="H43" s="419"/>
      <c r="I43" s="245"/>
      <c r="J43" s="263"/>
      <c r="K43" s="95" t="s">
        <v>344</v>
      </c>
      <c r="L43" s="114">
        <v>2</v>
      </c>
      <c r="M43" s="419"/>
      <c r="N43" s="448"/>
      <c r="O43" s="470"/>
      <c r="Q43" s="480"/>
      <c r="R43" s="480"/>
      <c r="S43" s="480"/>
      <c r="T43" s="480"/>
      <c r="U43" s="480"/>
      <c r="V43" s="480"/>
    </row>
    <row r="44" spans="1:22" ht="27" customHeight="1">
      <c r="A44" s="432"/>
      <c r="B44" s="419"/>
      <c r="C44" s="419"/>
      <c r="D44" s="221" t="s">
        <v>345</v>
      </c>
      <c r="E44" s="419"/>
      <c r="F44" s="419"/>
      <c r="G44" s="422"/>
      <c r="H44" s="419"/>
      <c r="I44" s="245"/>
      <c r="J44" s="263"/>
      <c r="K44" s="95" t="s">
        <v>337</v>
      </c>
      <c r="L44" s="114">
        <v>3</v>
      </c>
      <c r="M44" s="419"/>
      <c r="N44" s="448"/>
      <c r="O44" s="470"/>
      <c r="Q44" s="480"/>
      <c r="R44" s="480"/>
      <c r="S44" s="480"/>
      <c r="T44" s="480"/>
      <c r="U44" s="480"/>
      <c r="V44" s="480"/>
    </row>
    <row r="45" spans="1:22">
      <c r="A45" s="432"/>
      <c r="B45" s="419"/>
      <c r="C45" s="419"/>
      <c r="D45" s="221"/>
      <c r="E45" s="419"/>
      <c r="F45" s="419"/>
      <c r="G45" s="422"/>
      <c r="H45" s="419"/>
      <c r="I45" s="245"/>
      <c r="J45" s="263"/>
      <c r="K45" s="95" t="s">
        <v>342</v>
      </c>
      <c r="L45" s="114" t="s">
        <v>342</v>
      </c>
      <c r="M45" s="419"/>
      <c r="N45" s="448"/>
      <c r="O45" s="470"/>
      <c r="Q45" s="480"/>
      <c r="R45" s="480"/>
      <c r="S45" s="480"/>
      <c r="T45" s="480"/>
      <c r="U45" s="480"/>
      <c r="V45" s="480"/>
    </row>
    <row r="46" spans="1:22">
      <c r="A46" s="432"/>
      <c r="B46" s="419"/>
      <c r="C46" s="419"/>
      <c r="D46" s="221"/>
      <c r="E46" s="419"/>
      <c r="F46" s="419"/>
      <c r="G46" s="422"/>
      <c r="H46" s="419"/>
      <c r="I46" s="245"/>
      <c r="J46" s="263"/>
      <c r="K46" s="95" t="s">
        <v>342</v>
      </c>
      <c r="L46" s="114" t="s">
        <v>342</v>
      </c>
      <c r="M46" s="419"/>
      <c r="N46" s="448"/>
      <c r="O46" s="470"/>
      <c r="Q46" s="480"/>
      <c r="R46" s="480"/>
      <c r="S46" s="480"/>
      <c r="T46" s="480"/>
      <c r="U46" s="480"/>
      <c r="V46" s="480"/>
    </row>
    <row r="47" spans="1:22">
      <c r="A47" s="432"/>
      <c r="B47" s="419"/>
      <c r="C47" s="419"/>
      <c r="D47" s="103"/>
      <c r="E47" s="419"/>
      <c r="F47" s="419"/>
      <c r="G47" s="422"/>
      <c r="H47" s="419"/>
      <c r="I47" s="245"/>
      <c r="J47" s="263"/>
      <c r="K47" s="95" t="s">
        <v>342</v>
      </c>
      <c r="L47" s="114" t="s">
        <v>342</v>
      </c>
      <c r="M47" s="419"/>
      <c r="N47" s="448"/>
      <c r="O47" s="470"/>
      <c r="Q47" s="480"/>
      <c r="R47" s="480"/>
      <c r="S47" s="480"/>
      <c r="T47" s="480"/>
      <c r="U47" s="480"/>
      <c r="V47" s="480"/>
    </row>
    <row r="48" spans="1:22">
      <c r="A48" s="432"/>
      <c r="B48" s="419"/>
      <c r="C48" s="419"/>
      <c r="D48" s="103"/>
      <c r="E48" s="419"/>
      <c r="F48" s="419"/>
      <c r="G48" s="422"/>
      <c r="H48" s="419"/>
      <c r="I48" s="245"/>
      <c r="J48" s="263"/>
      <c r="K48" s="95" t="s">
        <v>342</v>
      </c>
      <c r="L48" s="114" t="s">
        <v>342</v>
      </c>
      <c r="M48" s="419"/>
      <c r="N48" s="448"/>
      <c r="O48" s="470"/>
      <c r="Q48" s="480"/>
      <c r="R48" s="480"/>
      <c r="S48" s="480"/>
      <c r="T48" s="480"/>
      <c r="U48" s="480"/>
      <c r="V48" s="480"/>
    </row>
    <row r="49" spans="1:257" ht="15.75" thickBot="1">
      <c r="A49" s="433"/>
      <c r="B49" s="420"/>
      <c r="C49" s="420"/>
      <c r="D49" s="104"/>
      <c r="E49" s="420"/>
      <c r="F49" s="420"/>
      <c r="G49" s="423"/>
      <c r="H49" s="420"/>
      <c r="I49" s="246"/>
      <c r="J49" s="264"/>
      <c r="K49" s="96" t="s">
        <v>342</v>
      </c>
      <c r="L49" s="116" t="s">
        <v>342</v>
      </c>
      <c r="M49" s="420"/>
      <c r="N49" s="449"/>
      <c r="O49" s="470"/>
      <c r="Q49" s="480"/>
      <c r="R49" s="480"/>
      <c r="S49" s="480"/>
      <c r="T49" s="480"/>
      <c r="U49" s="480"/>
      <c r="V49" s="480"/>
    </row>
    <row r="50" spans="1:257" s="87" customFormat="1" ht="45">
      <c r="A50" s="431">
        <v>5</v>
      </c>
      <c r="B50" s="424" t="s">
        <v>346</v>
      </c>
      <c r="C50" s="425" t="s">
        <v>347</v>
      </c>
      <c r="D50" s="223" t="s">
        <v>348</v>
      </c>
      <c r="E50" s="424">
        <v>365</v>
      </c>
      <c r="F50" s="418">
        <v>0</v>
      </c>
      <c r="G50" s="421">
        <f t="shared" ref="G50" si="3">F50/E50</f>
        <v>0</v>
      </c>
      <c r="H50" s="418" t="s">
        <v>349</v>
      </c>
      <c r="I50" s="94" t="s">
        <v>306</v>
      </c>
      <c r="J50" s="106" t="s">
        <v>307</v>
      </c>
      <c r="K50" s="94" t="str">
        <f>IFERROR(CONCATENATE(INDEX('8- Políticas de Administración '!$B$16:$F$53,MATCH('5- Identificación de Riesgos'!J50,'8- Políticas de Administración '!$C$16:$C$54,0),1)," - ",L50),"")</f>
        <v>Mayor - 4</v>
      </c>
      <c r="L50" s="115">
        <f>IFERROR(VLOOKUP(INDEX('8- Políticas de Administración '!$B$16:$F$63,MATCH('5- Identificación de Riesgos'!J50,'8- Políticas de Administración '!$C$16:$C$64,0),1),'8- Políticas de Administración '!$B$16:$F$64,5,FALSE),"")</f>
        <v>4</v>
      </c>
      <c r="M50" s="424" t="str">
        <f>IFERROR(CONCATENATE(INDEX('8- Políticas de Administración '!$B$16:$F$53,MATCH(ROUND(AVERAGE(L50:L59),0),'8- Políticas de Administración '!$F$16:$F$53,0),1)," - ",ROUND(AVERAGE(L50:L59),0)),"")</f>
        <v>Moderado - 3</v>
      </c>
      <c r="N50" s="447" t="s">
        <v>350</v>
      </c>
      <c r="O50" s="471">
        <f>RIGHT(H50,1)*RIGHT(M50,1)</f>
        <v>6</v>
      </c>
      <c r="P50" s="86"/>
      <c r="Q50" s="86"/>
      <c r="R50" s="86"/>
      <c r="S50" s="86"/>
      <c r="T50" s="86"/>
      <c r="U50" s="86"/>
      <c r="V50" s="86"/>
      <c r="W50" s="86"/>
      <c r="X50" s="86"/>
      <c r="Y50" s="86"/>
      <c r="Z50" s="86"/>
      <c r="AA50" s="86"/>
      <c r="AB50" s="86"/>
      <c r="AC50" s="86"/>
      <c r="AD50" s="86"/>
      <c r="AE50" s="86"/>
      <c r="AF50" s="86"/>
      <c r="AG50" s="86"/>
      <c r="AH50" s="86"/>
      <c r="AI50" s="86"/>
      <c r="AJ50" s="86"/>
      <c r="AK50" s="86"/>
      <c r="AL50" s="86"/>
      <c r="AM50" s="86"/>
      <c r="AN50" s="86"/>
      <c r="AO50" s="86"/>
      <c r="AP50" s="86"/>
      <c r="AQ50" s="86"/>
      <c r="AR50" s="86"/>
      <c r="AS50" s="86"/>
      <c r="AT50" s="86"/>
      <c r="AU50" s="86"/>
      <c r="AV50" s="86"/>
      <c r="AW50" s="86"/>
      <c r="AX50" s="86"/>
      <c r="AY50" s="86"/>
      <c r="AZ50" s="86"/>
      <c r="BA50" s="86"/>
      <c r="BB50" s="86"/>
      <c r="BC50" s="86"/>
      <c r="BD50" s="86"/>
      <c r="BE50" s="86"/>
      <c r="BF50" s="86"/>
      <c r="BG50" s="86"/>
      <c r="BH50" s="86"/>
      <c r="BI50" s="86"/>
      <c r="BJ50" s="86"/>
      <c r="BK50" s="86"/>
      <c r="BL50" s="86"/>
      <c r="BM50" s="86"/>
      <c r="BN50" s="86"/>
      <c r="BO50" s="86"/>
      <c r="BP50" s="86"/>
      <c r="BQ50" s="86"/>
      <c r="BR50" s="86"/>
      <c r="BS50" s="86"/>
      <c r="BT50" s="86"/>
      <c r="BU50" s="86"/>
      <c r="BV50" s="86"/>
      <c r="BW50" s="86"/>
      <c r="BX50" s="86"/>
      <c r="BY50" s="86"/>
      <c r="BZ50" s="86"/>
      <c r="CA50" s="86"/>
      <c r="CB50" s="86"/>
      <c r="CC50" s="86"/>
      <c r="CD50" s="86"/>
      <c r="CE50" s="86"/>
      <c r="CF50" s="86"/>
      <c r="CG50" s="86"/>
      <c r="CH50" s="86"/>
      <c r="CI50" s="86"/>
      <c r="CJ50" s="86"/>
      <c r="CK50" s="86"/>
      <c r="CL50" s="86"/>
      <c r="CM50" s="86"/>
      <c r="CN50" s="86"/>
      <c r="CO50" s="86"/>
      <c r="CP50" s="86"/>
      <c r="CQ50" s="86"/>
      <c r="CR50" s="86"/>
      <c r="CS50" s="86"/>
      <c r="CT50" s="86"/>
      <c r="CU50" s="86"/>
      <c r="CV50" s="86"/>
      <c r="CW50" s="86"/>
      <c r="CX50" s="86"/>
      <c r="CY50" s="86"/>
      <c r="CZ50" s="86"/>
      <c r="DA50" s="86"/>
      <c r="DB50" s="86"/>
      <c r="DC50" s="86"/>
      <c r="DD50" s="86"/>
      <c r="DE50" s="86"/>
      <c r="DF50" s="86"/>
      <c r="DG50" s="86"/>
      <c r="DH50" s="86"/>
      <c r="DI50" s="86"/>
      <c r="DJ50" s="86"/>
      <c r="DK50" s="86"/>
      <c r="DL50" s="86"/>
      <c r="DM50" s="86"/>
      <c r="DN50" s="86"/>
      <c r="DO50" s="86"/>
      <c r="DP50" s="86"/>
      <c r="DQ50" s="86"/>
      <c r="DR50" s="86"/>
      <c r="DS50" s="86"/>
      <c r="DT50" s="86"/>
      <c r="DU50" s="86"/>
      <c r="DV50" s="86"/>
      <c r="DW50" s="86"/>
      <c r="DX50" s="86"/>
      <c r="DY50" s="86"/>
      <c r="DZ50" s="86"/>
      <c r="EA50" s="86"/>
      <c r="EB50" s="86"/>
      <c r="EC50" s="86"/>
      <c r="ED50" s="86"/>
      <c r="EE50" s="86"/>
      <c r="EF50" s="86"/>
      <c r="EG50" s="86"/>
      <c r="EH50" s="86"/>
      <c r="EI50" s="86"/>
      <c r="EJ50" s="86"/>
      <c r="EK50" s="86"/>
      <c r="EL50" s="86"/>
      <c r="EM50" s="86"/>
      <c r="EN50" s="86"/>
      <c r="EO50" s="86"/>
      <c r="EP50" s="86"/>
      <c r="EQ50" s="86"/>
      <c r="ER50" s="86"/>
      <c r="ES50" s="86"/>
      <c r="ET50" s="86"/>
      <c r="EU50" s="86"/>
      <c r="EV50" s="86"/>
      <c r="EW50" s="86"/>
      <c r="EX50" s="86"/>
      <c r="EY50" s="86"/>
      <c r="EZ50" s="86"/>
      <c r="FA50" s="86"/>
      <c r="FB50" s="86"/>
      <c r="FC50" s="86"/>
      <c r="FD50" s="86"/>
      <c r="FE50" s="86"/>
      <c r="FF50" s="86"/>
      <c r="FG50" s="86"/>
      <c r="FH50" s="86"/>
      <c r="FI50" s="86"/>
      <c r="FJ50" s="86"/>
      <c r="FK50" s="86"/>
      <c r="FL50" s="86"/>
      <c r="FM50" s="86"/>
      <c r="FN50" s="86"/>
      <c r="FO50" s="86"/>
      <c r="FP50" s="86"/>
      <c r="FQ50" s="86"/>
      <c r="FR50" s="86"/>
      <c r="FS50" s="86"/>
      <c r="FT50" s="86"/>
      <c r="FU50" s="86"/>
      <c r="FV50" s="86"/>
      <c r="FW50" s="86"/>
      <c r="FX50" s="86"/>
      <c r="FY50" s="86"/>
      <c r="FZ50" s="86"/>
      <c r="GA50" s="86"/>
      <c r="GB50" s="86"/>
      <c r="GC50" s="86"/>
      <c r="GD50" s="86"/>
      <c r="GE50" s="86"/>
      <c r="GF50" s="86"/>
      <c r="GG50" s="86"/>
      <c r="GH50" s="86"/>
      <c r="GI50" s="86"/>
      <c r="GJ50" s="86"/>
      <c r="GK50" s="86"/>
      <c r="GL50" s="86"/>
      <c r="GM50" s="86"/>
      <c r="GN50" s="86"/>
      <c r="GO50" s="86"/>
      <c r="GP50" s="86"/>
      <c r="GQ50" s="86"/>
      <c r="GR50" s="86"/>
      <c r="GS50" s="86"/>
      <c r="GT50" s="86"/>
      <c r="GU50" s="86"/>
      <c r="GV50" s="86"/>
      <c r="GW50" s="86"/>
      <c r="GX50" s="86"/>
      <c r="GY50" s="86"/>
      <c r="GZ50" s="86"/>
      <c r="HA50" s="86"/>
      <c r="HB50" s="86"/>
      <c r="HC50" s="86"/>
      <c r="HD50" s="86"/>
      <c r="HE50" s="86"/>
      <c r="HF50" s="86"/>
      <c r="HG50" s="86"/>
      <c r="HH50" s="86"/>
      <c r="HI50" s="86"/>
      <c r="HJ50" s="86"/>
      <c r="HK50" s="86"/>
      <c r="HL50" s="86"/>
      <c r="HM50" s="86"/>
      <c r="HN50" s="86"/>
      <c r="HO50" s="86"/>
      <c r="HP50" s="86"/>
      <c r="HQ50" s="86"/>
      <c r="HR50" s="86"/>
      <c r="HS50" s="86"/>
      <c r="HT50" s="86"/>
      <c r="HU50" s="86"/>
      <c r="HV50" s="86"/>
      <c r="HW50" s="86"/>
      <c r="HX50" s="86"/>
      <c r="HY50" s="86"/>
      <c r="HZ50" s="86"/>
      <c r="IA50" s="86"/>
      <c r="IB50" s="86"/>
      <c r="IC50" s="86"/>
      <c r="ID50" s="86"/>
      <c r="IE50" s="86"/>
      <c r="IF50" s="86"/>
      <c r="IG50" s="86"/>
      <c r="IH50" s="86"/>
      <c r="II50" s="86"/>
      <c r="IJ50" s="86"/>
      <c r="IK50" s="86"/>
      <c r="IL50" s="86"/>
      <c r="IM50" s="86"/>
      <c r="IN50" s="86"/>
      <c r="IO50" s="86"/>
      <c r="IP50" s="86"/>
      <c r="IQ50" s="86"/>
      <c r="IR50" s="86"/>
      <c r="IS50" s="86"/>
      <c r="IT50" s="86"/>
      <c r="IU50" s="86"/>
      <c r="IV50" s="86"/>
      <c r="IW50" s="86"/>
    </row>
    <row r="51" spans="1:257" s="87" customFormat="1" ht="45">
      <c r="A51" s="432"/>
      <c r="B51" s="419"/>
      <c r="C51" s="426"/>
      <c r="D51" s="227" t="s">
        <v>351</v>
      </c>
      <c r="E51" s="419"/>
      <c r="F51" s="419"/>
      <c r="G51" s="422"/>
      <c r="H51" s="419"/>
      <c r="I51" s="95" t="s">
        <v>306</v>
      </c>
      <c r="J51" s="117" t="s">
        <v>307</v>
      </c>
      <c r="K51" s="95" t="str">
        <f>IFERROR(CONCATENATE(INDEX('8- Políticas de Administración '!$B$16:$F$53,MATCH('5- Identificación de Riesgos'!J51,'8- Políticas de Administración '!$C$16:$C$54,0),1)," - ",L51),"")</f>
        <v>Mayor - 4</v>
      </c>
      <c r="L51" s="114">
        <f>IFERROR(VLOOKUP(INDEX('8- Políticas de Administración '!$B$16:$F$63,MATCH('5- Identificación de Riesgos'!J51,'8- Políticas de Administración '!$C$16:$C$64,0),1),'8- Políticas de Administración '!$B$16:$F$64,5,FALSE),"")</f>
        <v>4</v>
      </c>
      <c r="M51" s="419"/>
      <c r="N51" s="448"/>
      <c r="O51" s="471"/>
      <c r="P51" s="86"/>
      <c r="Q51" s="86"/>
      <c r="R51" s="86"/>
      <c r="S51" s="86"/>
      <c r="T51" s="86"/>
      <c r="U51" s="86"/>
      <c r="V51" s="86"/>
      <c r="W51" s="86"/>
      <c r="X51" s="86"/>
      <c r="Y51" s="86"/>
      <c r="Z51" s="86"/>
      <c r="AA51" s="86"/>
      <c r="AB51" s="86"/>
      <c r="AC51" s="86"/>
      <c r="AD51" s="86"/>
      <c r="AE51" s="86"/>
      <c r="AF51" s="86"/>
      <c r="AG51" s="86"/>
      <c r="AH51" s="86"/>
      <c r="AI51" s="86"/>
      <c r="AJ51" s="86"/>
      <c r="AK51" s="86"/>
      <c r="AL51" s="86"/>
      <c r="AM51" s="86"/>
      <c r="AN51" s="86"/>
      <c r="AO51" s="86"/>
      <c r="AP51" s="86"/>
      <c r="AQ51" s="86"/>
      <c r="AR51" s="86"/>
      <c r="AS51" s="86"/>
      <c r="AT51" s="86"/>
      <c r="AU51" s="86"/>
      <c r="AV51" s="86"/>
      <c r="AW51" s="86"/>
      <c r="AX51" s="86"/>
      <c r="AY51" s="86"/>
      <c r="AZ51" s="86"/>
      <c r="BA51" s="86"/>
      <c r="BB51" s="86"/>
      <c r="BC51" s="86"/>
      <c r="BD51" s="86"/>
      <c r="BE51" s="86"/>
      <c r="BF51" s="86"/>
      <c r="BG51" s="86"/>
      <c r="BH51" s="86"/>
      <c r="BI51" s="86"/>
      <c r="BJ51" s="86"/>
      <c r="BK51" s="86"/>
      <c r="BL51" s="86"/>
      <c r="BM51" s="86"/>
      <c r="BN51" s="86"/>
      <c r="BO51" s="86"/>
      <c r="BP51" s="86"/>
      <c r="BQ51" s="86"/>
      <c r="BR51" s="86"/>
      <c r="BS51" s="86"/>
      <c r="BT51" s="86"/>
      <c r="BU51" s="86"/>
      <c r="BV51" s="86"/>
      <c r="BW51" s="86"/>
      <c r="BX51" s="86"/>
      <c r="BY51" s="86"/>
      <c r="BZ51" s="86"/>
      <c r="CA51" s="86"/>
      <c r="CB51" s="86"/>
      <c r="CC51" s="86"/>
      <c r="CD51" s="86"/>
      <c r="CE51" s="86"/>
      <c r="CF51" s="86"/>
      <c r="CG51" s="86"/>
      <c r="CH51" s="86"/>
      <c r="CI51" s="86"/>
      <c r="CJ51" s="86"/>
      <c r="CK51" s="86"/>
      <c r="CL51" s="86"/>
      <c r="CM51" s="86"/>
      <c r="CN51" s="86"/>
      <c r="CO51" s="86"/>
      <c r="CP51" s="86"/>
      <c r="CQ51" s="86"/>
      <c r="CR51" s="86"/>
      <c r="CS51" s="86"/>
      <c r="CT51" s="86"/>
      <c r="CU51" s="86"/>
      <c r="CV51" s="86"/>
      <c r="CW51" s="86"/>
      <c r="CX51" s="86"/>
      <c r="CY51" s="86"/>
      <c r="CZ51" s="86"/>
      <c r="DA51" s="86"/>
      <c r="DB51" s="86"/>
      <c r="DC51" s="86"/>
      <c r="DD51" s="86"/>
      <c r="DE51" s="86"/>
      <c r="DF51" s="86"/>
      <c r="DG51" s="86"/>
      <c r="DH51" s="86"/>
      <c r="DI51" s="86"/>
      <c r="DJ51" s="86"/>
      <c r="DK51" s="86"/>
      <c r="DL51" s="86"/>
      <c r="DM51" s="86"/>
      <c r="DN51" s="86"/>
      <c r="DO51" s="86"/>
      <c r="DP51" s="86"/>
      <c r="DQ51" s="86"/>
      <c r="DR51" s="86"/>
      <c r="DS51" s="86"/>
      <c r="DT51" s="86"/>
      <c r="DU51" s="86"/>
      <c r="DV51" s="86"/>
      <c r="DW51" s="86"/>
      <c r="DX51" s="86"/>
      <c r="DY51" s="86"/>
      <c r="DZ51" s="86"/>
      <c r="EA51" s="86"/>
      <c r="EB51" s="86"/>
      <c r="EC51" s="86"/>
      <c r="ED51" s="86"/>
      <c r="EE51" s="86"/>
      <c r="EF51" s="86"/>
      <c r="EG51" s="86"/>
      <c r="EH51" s="86"/>
      <c r="EI51" s="86"/>
      <c r="EJ51" s="86"/>
      <c r="EK51" s="86"/>
      <c r="EL51" s="86"/>
      <c r="EM51" s="86"/>
      <c r="EN51" s="86"/>
      <c r="EO51" s="86"/>
      <c r="EP51" s="86"/>
      <c r="EQ51" s="86"/>
      <c r="ER51" s="86"/>
      <c r="ES51" s="86"/>
      <c r="ET51" s="86"/>
      <c r="EU51" s="86"/>
      <c r="EV51" s="86"/>
      <c r="EW51" s="86"/>
      <c r="EX51" s="86"/>
      <c r="EY51" s="86"/>
      <c r="EZ51" s="86"/>
      <c r="FA51" s="86"/>
      <c r="FB51" s="86"/>
      <c r="FC51" s="86"/>
      <c r="FD51" s="86"/>
      <c r="FE51" s="86"/>
      <c r="FF51" s="86"/>
      <c r="FG51" s="86"/>
      <c r="FH51" s="86"/>
      <c r="FI51" s="86"/>
      <c r="FJ51" s="86"/>
      <c r="FK51" s="86"/>
      <c r="FL51" s="86"/>
      <c r="FM51" s="86"/>
      <c r="FN51" s="86"/>
      <c r="FO51" s="86"/>
      <c r="FP51" s="86"/>
      <c r="FQ51" s="86"/>
      <c r="FR51" s="86"/>
      <c r="FS51" s="86"/>
      <c r="FT51" s="86"/>
      <c r="FU51" s="86"/>
      <c r="FV51" s="86"/>
      <c r="FW51" s="86"/>
      <c r="FX51" s="86"/>
      <c r="FY51" s="86"/>
      <c r="FZ51" s="86"/>
      <c r="GA51" s="86"/>
      <c r="GB51" s="86"/>
      <c r="GC51" s="86"/>
      <c r="GD51" s="86"/>
      <c r="GE51" s="86"/>
      <c r="GF51" s="86"/>
      <c r="GG51" s="86"/>
      <c r="GH51" s="86"/>
      <c r="GI51" s="86"/>
      <c r="GJ51" s="86"/>
      <c r="GK51" s="86"/>
      <c r="GL51" s="86"/>
      <c r="GM51" s="86"/>
      <c r="GN51" s="86"/>
      <c r="GO51" s="86"/>
      <c r="GP51" s="86"/>
      <c r="GQ51" s="86"/>
      <c r="GR51" s="86"/>
      <c r="GS51" s="86"/>
      <c r="GT51" s="86"/>
      <c r="GU51" s="86"/>
      <c r="GV51" s="86"/>
      <c r="GW51" s="86"/>
      <c r="GX51" s="86"/>
      <c r="GY51" s="86"/>
      <c r="GZ51" s="86"/>
      <c r="HA51" s="86"/>
      <c r="HB51" s="86"/>
      <c r="HC51" s="86"/>
      <c r="HD51" s="86"/>
      <c r="HE51" s="86"/>
      <c r="HF51" s="86"/>
      <c r="HG51" s="86"/>
      <c r="HH51" s="86"/>
      <c r="HI51" s="86"/>
      <c r="HJ51" s="86"/>
      <c r="HK51" s="86"/>
      <c r="HL51" s="86"/>
      <c r="HM51" s="86"/>
      <c r="HN51" s="86"/>
      <c r="HO51" s="86"/>
      <c r="HP51" s="86"/>
      <c r="HQ51" s="86"/>
      <c r="HR51" s="86"/>
      <c r="HS51" s="86"/>
      <c r="HT51" s="86"/>
      <c r="HU51" s="86"/>
      <c r="HV51" s="86"/>
      <c r="HW51" s="86"/>
      <c r="HX51" s="86"/>
      <c r="HY51" s="86"/>
      <c r="HZ51" s="86"/>
      <c r="IA51" s="86"/>
      <c r="IB51" s="86"/>
      <c r="IC51" s="86"/>
      <c r="ID51" s="86"/>
      <c r="IE51" s="86"/>
      <c r="IF51" s="86"/>
      <c r="IG51" s="86"/>
      <c r="IH51" s="86"/>
      <c r="II51" s="86"/>
      <c r="IJ51" s="86"/>
      <c r="IK51" s="86"/>
      <c r="IL51" s="86"/>
      <c r="IM51" s="86"/>
      <c r="IN51" s="86"/>
      <c r="IO51" s="86"/>
      <c r="IP51" s="86"/>
      <c r="IQ51" s="86"/>
      <c r="IR51" s="86"/>
      <c r="IS51" s="86"/>
      <c r="IT51" s="86"/>
      <c r="IU51" s="86"/>
      <c r="IV51" s="86"/>
      <c r="IW51" s="86"/>
    </row>
    <row r="52" spans="1:257" s="87" customFormat="1" ht="30">
      <c r="A52" s="432"/>
      <c r="B52" s="419"/>
      <c r="C52" s="426"/>
      <c r="D52" s="224" t="s">
        <v>352</v>
      </c>
      <c r="E52" s="419"/>
      <c r="F52" s="419"/>
      <c r="G52" s="422"/>
      <c r="H52" s="419"/>
      <c r="I52" s="95" t="s">
        <v>303</v>
      </c>
      <c r="J52" s="117" t="s">
        <v>353</v>
      </c>
      <c r="K52" s="95" t="str">
        <f>IFERROR(CONCATENATE(INDEX('8- Políticas de Administración '!$B$16:$F$53,MATCH('5- Identificación de Riesgos'!J52,'8- Políticas de Administración '!$C$16:$C$54,0),1)," - ",L52),"")</f>
        <v>Menor - 2</v>
      </c>
      <c r="L52" s="114">
        <f>IFERROR(VLOOKUP(INDEX('8- Políticas de Administración '!$B$16:$F$63,MATCH('5- Identificación de Riesgos'!J52,'8- Políticas de Administración '!$C$16:$C$64,0),1),'8- Políticas de Administración '!$B$16:$F$64,5,FALSE),"")</f>
        <v>2</v>
      </c>
      <c r="M52" s="419"/>
      <c r="N52" s="448"/>
      <c r="O52" s="471"/>
      <c r="P52" s="86"/>
      <c r="Q52" s="86"/>
      <c r="R52" s="86"/>
      <c r="S52" s="86"/>
      <c r="T52" s="86"/>
      <c r="U52" s="86"/>
      <c r="V52" s="86"/>
      <c r="W52" s="86"/>
      <c r="X52" s="86"/>
      <c r="Y52" s="86"/>
      <c r="Z52" s="86"/>
      <c r="AA52" s="86"/>
      <c r="AB52" s="86"/>
      <c r="AC52" s="86"/>
      <c r="AD52" s="86"/>
      <c r="AE52" s="86"/>
      <c r="AF52" s="86"/>
      <c r="AG52" s="86"/>
      <c r="AH52" s="86"/>
      <c r="AI52" s="86"/>
      <c r="AJ52" s="86"/>
      <c r="AK52" s="86"/>
      <c r="AL52" s="86"/>
      <c r="AM52" s="86"/>
      <c r="AN52" s="86"/>
      <c r="AO52" s="86"/>
      <c r="AP52" s="86"/>
      <c r="AQ52" s="86"/>
      <c r="AR52" s="86"/>
      <c r="AS52" s="86"/>
      <c r="AT52" s="86"/>
      <c r="AU52" s="86"/>
      <c r="AV52" s="86"/>
      <c r="AW52" s="86"/>
      <c r="AX52" s="86"/>
      <c r="AY52" s="86"/>
      <c r="AZ52" s="86"/>
      <c r="BA52" s="86"/>
      <c r="BB52" s="86"/>
      <c r="BC52" s="86"/>
      <c r="BD52" s="86"/>
      <c r="BE52" s="86"/>
      <c r="BF52" s="86"/>
      <c r="BG52" s="86"/>
      <c r="BH52" s="86"/>
      <c r="BI52" s="86"/>
      <c r="BJ52" s="86"/>
      <c r="BK52" s="86"/>
      <c r="BL52" s="86"/>
      <c r="BM52" s="86"/>
      <c r="BN52" s="86"/>
      <c r="BO52" s="86"/>
      <c r="BP52" s="86"/>
      <c r="BQ52" s="86"/>
      <c r="BR52" s="86"/>
      <c r="BS52" s="86"/>
      <c r="BT52" s="86"/>
      <c r="BU52" s="86"/>
      <c r="BV52" s="86"/>
      <c r="BW52" s="86"/>
      <c r="BX52" s="86"/>
      <c r="BY52" s="86"/>
      <c r="BZ52" s="86"/>
      <c r="CA52" s="86"/>
      <c r="CB52" s="86"/>
      <c r="CC52" s="86"/>
      <c r="CD52" s="86"/>
      <c r="CE52" s="86"/>
      <c r="CF52" s="86"/>
      <c r="CG52" s="86"/>
      <c r="CH52" s="86"/>
      <c r="CI52" s="86"/>
      <c r="CJ52" s="86"/>
      <c r="CK52" s="86"/>
      <c r="CL52" s="86"/>
      <c r="CM52" s="86"/>
      <c r="CN52" s="86"/>
      <c r="CO52" s="86"/>
      <c r="CP52" s="86"/>
      <c r="CQ52" s="86"/>
      <c r="CR52" s="86"/>
      <c r="CS52" s="86"/>
      <c r="CT52" s="86"/>
      <c r="CU52" s="86"/>
      <c r="CV52" s="86"/>
      <c r="CW52" s="86"/>
      <c r="CX52" s="86"/>
      <c r="CY52" s="86"/>
      <c r="CZ52" s="86"/>
      <c r="DA52" s="86"/>
      <c r="DB52" s="86"/>
      <c r="DC52" s="86"/>
      <c r="DD52" s="86"/>
      <c r="DE52" s="86"/>
      <c r="DF52" s="86"/>
      <c r="DG52" s="86"/>
      <c r="DH52" s="86"/>
      <c r="DI52" s="86"/>
      <c r="DJ52" s="86"/>
      <c r="DK52" s="86"/>
      <c r="DL52" s="86"/>
      <c r="DM52" s="86"/>
      <c r="DN52" s="86"/>
      <c r="DO52" s="86"/>
      <c r="DP52" s="86"/>
      <c r="DQ52" s="86"/>
      <c r="DR52" s="86"/>
      <c r="DS52" s="86"/>
      <c r="DT52" s="86"/>
      <c r="DU52" s="86"/>
      <c r="DV52" s="86"/>
      <c r="DW52" s="86"/>
      <c r="DX52" s="86"/>
      <c r="DY52" s="86"/>
      <c r="DZ52" s="86"/>
      <c r="EA52" s="86"/>
      <c r="EB52" s="86"/>
      <c r="EC52" s="86"/>
      <c r="ED52" s="86"/>
      <c r="EE52" s="86"/>
      <c r="EF52" s="86"/>
      <c r="EG52" s="86"/>
      <c r="EH52" s="86"/>
      <c r="EI52" s="86"/>
      <c r="EJ52" s="86"/>
      <c r="EK52" s="86"/>
      <c r="EL52" s="86"/>
      <c r="EM52" s="86"/>
      <c r="EN52" s="86"/>
      <c r="EO52" s="86"/>
      <c r="EP52" s="86"/>
      <c r="EQ52" s="86"/>
      <c r="ER52" s="86"/>
      <c r="ES52" s="86"/>
      <c r="ET52" s="86"/>
      <c r="EU52" s="86"/>
      <c r="EV52" s="86"/>
      <c r="EW52" s="86"/>
      <c r="EX52" s="86"/>
      <c r="EY52" s="86"/>
      <c r="EZ52" s="86"/>
      <c r="FA52" s="86"/>
      <c r="FB52" s="86"/>
      <c r="FC52" s="86"/>
      <c r="FD52" s="86"/>
      <c r="FE52" s="86"/>
      <c r="FF52" s="86"/>
      <c r="FG52" s="86"/>
      <c r="FH52" s="86"/>
      <c r="FI52" s="86"/>
      <c r="FJ52" s="86"/>
      <c r="FK52" s="86"/>
      <c r="FL52" s="86"/>
      <c r="FM52" s="86"/>
      <c r="FN52" s="86"/>
      <c r="FO52" s="86"/>
      <c r="FP52" s="86"/>
      <c r="FQ52" s="86"/>
      <c r="FR52" s="86"/>
      <c r="FS52" s="86"/>
      <c r="FT52" s="86"/>
      <c r="FU52" s="86"/>
      <c r="FV52" s="86"/>
      <c r="FW52" s="86"/>
      <c r="FX52" s="86"/>
      <c r="FY52" s="86"/>
      <c r="FZ52" s="86"/>
      <c r="GA52" s="86"/>
      <c r="GB52" s="86"/>
      <c r="GC52" s="86"/>
      <c r="GD52" s="86"/>
      <c r="GE52" s="86"/>
      <c r="GF52" s="86"/>
      <c r="GG52" s="86"/>
      <c r="GH52" s="86"/>
      <c r="GI52" s="86"/>
      <c r="GJ52" s="86"/>
      <c r="GK52" s="86"/>
      <c r="GL52" s="86"/>
      <c r="GM52" s="86"/>
      <c r="GN52" s="86"/>
      <c r="GO52" s="86"/>
      <c r="GP52" s="86"/>
      <c r="GQ52" s="86"/>
      <c r="GR52" s="86"/>
      <c r="GS52" s="86"/>
      <c r="GT52" s="86"/>
      <c r="GU52" s="86"/>
      <c r="GV52" s="86"/>
      <c r="GW52" s="86"/>
      <c r="GX52" s="86"/>
      <c r="GY52" s="86"/>
      <c r="GZ52" s="86"/>
      <c r="HA52" s="86"/>
      <c r="HB52" s="86"/>
      <c r="HC52" s="86"/>
      <c r="HD52" s="86"/>
      <c r="HE52" s="86"/>
      <c r="HF52" s="86"/>
      <c r="HG52" s="86"/>
      <c r="HH52" s="86"/>
      <c r="HI52" s="86"/>
      <c r="HJ52" s="86"/>
      <c r="HK52" s="86"/>
      <c r="HL52" s="86"/>
      <c r="HM52" s="86"/>
      <c r="HN52" s="86"/>
      <c r="HO52" s="86"/>
      <c r="HP52" s="86"/>
      <c r="HQ52" s="86"/>
      <c r="HR52" s="86"/>
      <c r="HS52" s="86"/>
      <c r="HT52" s="86"/>
      <c r="HU52" s="86"/>
      <c r="HV52" s="86"/>
      <c r="HW52" s="86"/>
      <c r="HX52" s="86"/>
      <c r="HY52" s="86"/>
      <c r="HZ52" s="86"/>
      <c r="IA52" s="86"/>
      <c r="IB52" s="86"/>
      <c r="IC52" s="86"/>
      <c r="ID52" s="86"/>
      <c r="IE52" s="86"/>
      <c r="IF52" s="86"/>
      <c r="IG52" s="86"/>
      <c r="IH52" s="86"/>
      <c r="II52" s="86"/>
      <c r="IJ52" s="86"/>
      <c r="IK52" s="86"/>
      <c r="IL52" s="86"/>
      <c r="IM52" s="86"/>
      <c r="IN52" s="86"/>
      <c r="IO52" s="86"/>
      <c r="IP52" s="86"/>
      <c r="IQ52" s="86"/>
      <c r="IR52" s="86"/>
      <c r="IS52" s="86"/>
      <c r="IT52" s="86"/>
      <c r="IU52" s="86"/>
      <c r="IV52" s="86"/>
      <c r="IW52" s="86"/>
    </row>
    <row r="53" spans="1:257" s="87" customFormat="1">
      <c r="A53" s="432"/>
      <c r="B53" s="419"/>
      <c r="C53" s="426"/>
      <c r="D53" s="224"/>
      <c r="E53" s="419"/>
      <c r="F53" s="419"/>
      <c r="G53" s="422"/>
      <c r="H53" s="419"/>
      <c r="I53" s="95"/>
      <c r="J53" s="117"/>
      <c r="K53" s="95" t="str">
        <f>IFERROR(CONCATENATE(INDEX('8- Políticas de Administración '!$B$16:$F$53,MATCH('5- Identificación de Riesgos'!J53,'8- Políticas de Administración '!$C$16:$C$54,0),1)," - ",L53),"")</f>
        <v/>
      </c>
      <c r="L53" s="114" t="str">
        <f>IFERROR(VLOOKUP(INDEX('8- Políticas de Administración '!$B$16:$F$63,MATCH('5- Identificación de Riesgos'!J53,'8- Políticas de Administración '!$C$16:$C$64,0),1),'8- Políticas de Administración '!$B$16:$F$64,5,FALSE),"")</f>
        <v/>
      </c>
      <c r="M53" s="419"/>
      <c r="N53" s="448"/>
      <c r="O53" s="471"/>
      <c r="P53" s="86"/>
      <c r="Q53" s="86"/>
      <c r="R53" s="86"/>
      <c r="S53" s="86"/>
      <c r="T53" s="86"/>
      <c r="U53" s="86"/>
      <c r="V53" s="86"/>
      <c r="W53" s="86"/>
      <c r="X53" s="86"/>
      <c r="Y53" s="86"/>
      <c r="Z53" s="86"/>
      <c r="AA53" s="86"/>
      <c r="AB53" s="86"/>
      <c r="AC53" s="86"/>
      <c r="AD53" s="86"/>
      <c r="AE53" s="86"/>
      <c r="AF53" s="86"/>
      <c r="AG53" s="86"/>
      <c r="AH53" s="86"/>
      <c r="AI53" s="86"/>
      <c r="AJ53" s="86"/>
      <c r="AK53" s="86"/>
      <c r="AL53" s="86"/>
      <c r="AM53" s="86"/>
      <c r="AN53" s="86"/>
      <c r="AO53" s="86"/>
      <c r="AP53" s="86"/>
      <c r="AQ53" s="86"/>
      <c r="AR53" s="86"/>
      <c r="AS53" s="86"/>
      <c r="AT53" s="86"/>
      <c r="AU53" s="86"/>
      <c r="AV53" s="86"/>
      <c r="AW53" s="86"/>
      <c r="AX53" s="86"/>
      <c r="AY53" s="86"/>
      <c r="AZ53" s="86"/>
      <c r="BA53" s="86"/>
      <c r="BB53" s="86"/>
      <c r="BC53" s="86"/>
      <c r="BD53" s="86"/>
      <c r="BE53" s="86"/>
      <c r="BF53" s="86"/>
      <c r="BG53" s="86"/>
      <c r="BH53" s="86"/>
      <c r="BI53" s="86"/>
      <c r="BJ53" s="86"/>
      <c r="BK53" s="86"/>
      <c r="BL53" s="86"/>
      <c r="BM53" s="86"/>
      <c r="BN53" s="86"/>
      <c r="BO53" s="86"/>
      <c r="BP53" s="86"/>
      <c r="BQ53" s="86"/>
      <c r="BR53" s="86"/>
      <c r="BS53" s="86"/>
      <c r="BT53" s="86"/>
      <c r="BU53" s="86"/>
      <c r="BV53" s="86"/>
      <c r="BW53" s="86"/>
      <c r="BX53" s="86"/>
      <c r="BY53" s="86"/>
      <c r="BZ53" s="86"/>
      <c r="CA53" s="86"/>
      <c r="CB53" s="86"/>
      <c r="CC53" s="86"/>
      <c r="CD53" s="86"/>
      <c r="CE53" s="86"/>
      <c r="CF53" s="86"/>
      <c r="CG53" s="86"/>
      <c r="CH53" s="86"/>
      <c r="CI53" s="86"/>
      <c r="CJ53" s="86"/>
      <c r="CK53" s="86"/>
      <c r="CL53" s="86"/>
      <c r="CM53" s="86"/>
      <c r="CN53" s="86"/>
      <c r="CO53" s="86"/>
      <c r="CP53" s="86"/>
      <c r="CQ53" s="86"/>
      <c r="CR53" s="86"/>
      <c r="CS53" s="86"/>
      <c r="CT53" s="86"/>
      <c r="CU53" s="86"/>
      <c r="CV53" s="86"/>
      <c r="CW53" s="86"/>
      <c r="CX53" s="86"/>
      <c r="CY53" s="86"/>
      <c r="CZ53" s="86"/>
      <c r="DA53" s="86"/>
      <c r="DB53" s="86"/>
      <c r="DC53" s="86"/>
      <c r="DD53" s="86"/>
      <c r="DE53" s="86"/>
      <c r="DF53" s="86"/>
      <c r="DG53" s="86"/>
      <c r="DH53" s="86"/>
      <c r="DI53" s="86"/>
      <c r="DJ53" s="86"/>
      <c r="DK53" s="86"/>
      <c r="DL53" s="86"/>
      <c r="DM53" s="86"/>
      <c r="DN53" s="86"/>
      <c r="DO53" s="86"/>
      <c r="DP53" s="86"/>
      <c r="DQ53" s="86"/>
      <c r="DR53" s="86"/>
      <c r="DS53" s="86"/>
      <c r="DT53" s="86"/>
      <c r="DU53" s="86"/>
      <c r="DV53" s="86"/>
      <c r="DW53" s="86"/>
      <c r="DX53" s="86"/>
      <c r="DY53" s="86"/>
      <c r="DZ53" s="86"/>
      <c r="EA53" s="86"/>
      <c r="EB53" s="86"/>
      <c r="EC53" s="86"/>
      <c r="ED53" s="86"/>
      <c r="EE53" s="86"/>
      <c r="EF53" s="86"/>
      <c r="EG53" s="86"/>
      <c r="EH53" s="86"/>
      <c r="EI53" s="86"/>
      <c r="EJ53" s="86"/>
      <c r="EK53" s="86"/>
      <c r="EL53" s="86"/>
      <c r="EM53" s="86"/>
      <c r="EN53" s="86"/>
      <c r="EO53" s="86"/>
      <c r="EP53" s="86"/>
      <c r="EQ53" s="86"/>
      <c r="ER53" s="86"/>
      <c r="ES53" s="86"/>
      <c r="ET53" s="86"/>
      <c r="EU53" s="86"/>
      <c r="EV53" s="86"/>
      <c r="EW53" s="86"/>
      <c r="EX53" s="86"/>
      <c r="EY53" s="86"/>
      <c r="EZ53" s="86"/>
      <c r="FA53" s="86"/>
      <c r="FB53" s="86"/>
      <c r="FC53" s="86"/>
      <c r="FD53" s="86"/>
      <c r="FE53" s="86"/>
      <c r="FF53" s="86"/>
      <c r="FG53" s="86"/>
      <c r="FH53" s="86"/>
      <c r="FI53" s="86"/>
      <c r="FJ53" s="86"/>
      <c r="FK53" s="86"/>
      <c r="FL53" s="86"/>
      <c r="FM53" s="86"/>
      <c r="FN53" s="86"/>
      <c r="FO53" s="86"/>
      <c r="FP53" s="86"/>
      <c r="FQ53" s="86"/>
      <c r="FR53" s="86"/>
      <c r="FS53" s="86"/>
      <c r="FT53" s="86"/>
      <c r="FU53" s="86"/>
      <c r="FV53" s="86"/>
      <c r="FW53" s="86"/>
      <c r="FX53" s="86"/>
      <c r="FY53" s="86"/>
      <c r="FZ53" s="86"/>
      <c r="GA53" s="86"/>
      <c r="GB53" s="86"/>
      <c r="GC53" s="86"/>
      <c r="GD53" s="86"/>
      <c r="GE53" s="86"/>
      <c r="GF53" s="86"/>
      <c r="GG53" s="86"/>
      <c r="GH53" s="86"/>
      <c r="GI53" s="86"/>
      <c r="GJ53" s="86"/>
      <c r="GK53" s="86"/>
      <c r="GL53" s="86"/>
      <c r="GM53" s="86"/>
      <c r="GN53" s="86"/>
      <c r="GO53" s="86"/>
      <c r="GP53" s="86"/>
      <c r="GQ53" s="86"/>
      <c r="GR53" s="86"/>
      <c r="GS53" s="86"/>
      <c r="GT53" s="86"/>
      <c r="GU53" s="86"/>
      <c r="GV53" s="86"/>
      <c r="GW53" s="86"/>
      <c r="GX53" s="86"/>
      <c r="GY53" s="86"/>
      <c r="GZ53" s="86"/>
      <c r="HA53" s="86"/>
      <c r="HB53" s="86"/>
      <c r="HC53" s="86"/>
      <c r="HD53" s="86"/>
      <c r="HE53" s="86"/>
      <c r="HF53" s="86"/>
      <c r="HG53" s="86"/>
      <c r="HH53" s="86"/>
      <c r="HI53" s="86"/>
      <c r="HJ53" s="86"/>
      <c r="HK53" s="86"/>
      <c r="HL53" s="86"/>
      <c r="HM53" s="86"/>
      <c r="HN53" s="86"/>
      <c r="HO53" s="86"/>
      <c r="HP53" s="86"/>
      <c r="HQ53" s="86"/>
      <c r="HR53" s="86"/>
      <c r="HS53" s="86"/>
      <c r="HT53" s="86"/>
      <c r="HU53" s="86"/>
      <c r="HV53" s="86"/>
      <c r="HW53" s="86"/>
      <c r="HX53" s="86"/>
      <c r="HY53" s="86"/>
      <c r="HZ53" s="86"/>
      <c r="IA53" s="86"/>
      <c r="IB53" s="86"/>
      <c r="IC53" s="86"/>
      <c r="ID53" s="86"/>
      <c r="IE53" s="86"/>
      <c r="IF53" s="86"/>
      <c r="IG53" s="86"/>
      <c r="IH53" s="86"/>
      <c r="II53" s="86"/>
      <c r="IJ53" s="86"/>
      <c r="IK53" s="86"/>
      <c r="IL53" s="86"/>
      <c r="IM53" s="86"/>
      <c r="IN53" s="86"/>
      <c r="IO53" s="86"/>
      <c r="IP53" s="86"/>
      <c r="IQ53" s="86"/>
      <c r="IR53" s="86"/>
      <c r="IS53" s="86"/>
      <c r="IT53" s="86"/>
      <c r="IU53" s="86"/>
      <c r="IV53" s="86"/>
      <c r="IW53" s="86"/>
    </row>
    <row r="54" spans="1:257" s="87" customFormat="1">
      <c r="A54" s="432"/>
      <c r="B54" s="419"/>
      <c r="C54" s="426"/>
      <c r="D54" s="224"/>
      <c r="E54" s="419"/>
      <c r="F54" s="419"/>
      <c r="G54" s="422"/>
      <c r="H54" s="419"/>
      <c r="I54" s="95"/>
      <c r="J54" s="117"/>
      <c r="K54" s="95" t="str">
        <f>IFERROR(CONCATENATE(INDEX('8- Políticas de Administración '!$B$16:$F$53,MATCH('5- Identificación de Riesgos'!J54,'8- Políticas de Administración '!$C$16:$C$54,0),1)," - ",L54),"")</f>
        <v/>
      </c>
      <c r="L54" s="114" t="str">
        <f>IFERROR(VLOOKUP(INDEX('8- Políticas de Administración '!$B$16:$F$63,MATCH('5- Identificación de Riesgos'!J54,'8- Políticas de Administración '!$C$16:$C$64,0),1),'8- Políticas de Administración '!$B$16:$F$64,5,FALSE),"")</f>
        <v/>
      </c>
      <c r="M54" s="419"/>
      <c r="N54" s="448"/>
      <c r="O54" s="471"/>
      <c r="P54" s="86"/>
      <c r="Q54" s="86"/>
      <c r="R54" s="86"/>
      <c r="S54" s="86"/>
      <c r="T54" s="86"/>
      <c r="U54" s="86"/>
      <c r="V54" s="86"/>
      <c r="W54" s="86"/>
      <c r="X54" s="86"/>
      <c r="Y54" s="86"/>
      <c r="Z54" s="86"/>
      <c r="AA54" s="86"/>
      <c r="AB54" s="86"/>
      <c r="AC54" s="86"/>
      <c r="AD54" s="86"/>
      <c r="AE54" s="86"/>
      <c r="AF54" s="86"/>
      <c r="AG54" s="86"/>
      <c r="AH54" s="86"/>
      <c r="AI54" s="86"/>
      <c r="AJ54" s="86"/>
      <c r="AK54" s="86"/>
      <c r="AL54" s="86"/>
      <c r="AM54" s="86"/>
      <c r="AN54" s="86"/>
      <c r="AO54" s="86"/>
      <c r="AP54" s="86"/>
      <c r="AQ54" s="86"/>
      <c r="AR54" s="86"/>
      <c r="AS54" s="86"/>
      <c r="AT54" s="86"/>
      <c r="AU54" s="86"/>
      <c r="AV54" s="86"/>
      <c r="AW54" s="86"/>
      <c r="AX54" s="86"/>
      <c r="AY54" s="86"/>
      <c r="AZ54" s="86"/>
      <c r="BA54" s="86"/>
      <c r="BB54" s="86"/>
      <c r="BC54" s="86"/>
      <c r="BD54" s="86"/>
      <c r="BE54" s="86"/>
      <c r="BF54" s="86"/>
      <c r="BG54" s="86"/>
      <c r="BH54" s="86"/>
      <c r="BI54" s="86"/>
      <c r="BJ54" s="86"/>
      <c r="BK54" s="86"/>
      <c r="BL54" s="86"/>
      <c r="BM54" s="86"/>
      <c r="BN54" s="86"/>
      <c r="BO54" s="86"/>
      <c r="BP54" s="86"/>
      <c r="BQ54" s="86"/>
      <c r="BR54" s="86"/>
      <c r="BS54" s="86"/>
      <c r="BT54" s="86"/>
      <c r="BU54" s="86"/>
      <c r="BV54" s="86"/>
      <c r="BW54" s="86"/>
      <c r="BX54" s="86"/>
      <c r="BY54" s="86"/>
      <c r="BZ54" s="86"/>
      <c r="CA54" s="86"/>
      <c r="CB54" s="86"/>
      <c r="CC54" s="86"/>
      <c r="CD54" s="86"/>
      <c r="CE54" s="86"/>
      <c r="CF54" s="86"/>
      <c r="CG54" s="86"/>
      <c r="CH54" s="86"/>
      <c r="CI54" s="86"/>
      <c r="CJ54" s="86"/>
      <c r="CK54" s="86"/>
      <c r="CL54" s="86"/>
      <c r="CM54" s="86"/>
      <c r="CN54" s="86"/>
      <c r="CO54" s="86"/>
      <c r="CP54" s="86"/>
      <c r="CQ54" s="86"/>
      <c r="CR54" s="86"/>
      <c r="CS54" s="86"/>
      <c r="CT54" s="86"/>
      <c r="CU54" s="86"/>
      <c r="CV54" s="86"/>
      <c r="CW54" s="86"/>
      <c r="CX54" s="86"/>
      <c r="CY54" s="86"/>
      <c r="CZ54" s="86"/>
      <c r="DA54" s="86"/>
      <c r="DB54" s="86"/>
      <c r="DC54" s="86"/>
      <c r="DD54" s="86"/>
      <c r="DE54" s="86"/>
      <c r="DF54" s="86"/>
      <c r="DG54" s="86"/>
      <c r="DH54" s="86"/>
      <c r="DI54" s="86"/>
      <c r="DJ54" s="86"/>
      <c r="DK54" s="86"/>
      <c r="DL54" s="86"/>
      <c r="DM54" s="86"/>
      <c r="DN54" s="86"/>
      <c r="DO54" s="86"/>
      <c r="DP54" s="86"/>
      <c r="DQ54" s="86"/>
      <c r="DR54" s="86"/>
      <c r="DS54" s="86"/>
      <c r="DT54" s="86"/>
      <c r="DU54" s="86"/>
      <c r="DV54" s="86"/>
      <c r="DW54" s="86"/>
      <c r="DX54" s="86"/>
      <c r="DY54" s="86"/>
      <c r="DZ54" s="86"/>
      <c r="EA54" s="86"/>
      <c r="EB54" s="86"/>
      <c r="EC54" s="86"/>
      <c r="ED54" s="86"/>
      <c r="EE54" s="86"/>
      <c r="EF54" s="86"/>
      <c r="EG54" s="86"/>
      <c r="EH54" s="86"/>
      <c r="EI54" s="86"/>
      <c r="EJ54" s="86"/>
      <c r="EK54" s="86"/>
      <c r="EL54" s="86"/>
      <c r="EM54" s="86"/>
      <c r="EN54" s="86"/>
      <c r="EO54" s="86"/>
      <c r="EP54" s="86"/>
      <c r="EQ54" s="86"/>
      <c r="ER54" s="86"/>
      <c r="ES54" s="86"/>
      <c r="ET54" s="86"/>
      <c r="EU54" s="86"/>
      <c r="EV54" s="86"/>
      <c r="EW54" s="86"/>
      <c r="EX54" s="86"/>
      <c r="EY54" s="86"/>
      <c r="EZ54" s="86"/>
      <c r="FA54" s="86"/>
      <c r="FB54" s="86"/>
      <c r="FC54" s="86"/>
      <c r="FD54" s="86"/>
      <c r="FE54" s="86"/>
      <c r="FF54" s="86"/>
      <c r="FG54" s="86"/>
      <c r="FH54" s="86"/>
      <c r="FI54" s="86"/>
      <c r="FJ54" s="86"/>
      <c r="FK54" s="86"/>
      <c r="FL54" s="86"/>
      <c r="FM54" s="86"/>
      <c r="FN54" s="86"/>
      <c r="FO54" s="86"/>
      <c r="FP54" s="86"/>
      <c r="FQ54" s="86"/>
      <c r="FR54" s="86"/>
      <c r="FS54" s="86"/>
      <c r="FT54" s="86"/>
      <c r="FU54" s="86"/>
      <c r="FV54" s="86"/>
      <c r="FW54" s="86"/>
      <c r="FX54" s="86"/>
      <c r="FY54" s="86"/>
      <c r="FZ54" s="86"/>
      <c r="GA54" s="86"/>
      <c r="GB54" s="86"/>
      <c r="GC54" s="86"/>
      <c r="GD54" s="86"/>
      <c r="GE54" s="86"/>
      <c r="GF54" s="86"/>
      <c r="GG54" s="86"/>
      <c r="GH54" s="86"/>
      <c r="GI54" s="86"/>
      <c r="GJ54" s="86"/>
      <c r="GK54" s="86"/>
      <c r="GL54" s="86"/>
      <c r="GM54" s="86"/>
      <c r="GN54" s="86"/>
      <c r="GO54" s="86"/>
      <c r="GP54" s="86"/>
      <c r="GQ54" s="86"/>
      <c r="GR54" s="86"/>
      <c r="GS54" s="86"/>
      <c r="GT54" s="86"/>
      <c r="GU54" s="86"/>
      <c r="GV54" s="86"/>
      <c r="GW54" s="86"/>
      <c r="GX54" s="86"/>
      <c r="GY54" s="86"/>
      <c r="GZ54" s="86"/>
      <c r="HA54" s="86"/>
      <c r="HB54" s="86"/>
      <c r="HC54" s="86"/>
      <c r="HD54" s="86"/>
      <c r="HE54" s="86"/>
      <c r="HF54" s="86"/>
      <c r="HG54" s="86"/>
      <c r="HH54" s="86"/>
      <c r="HI54" s="86"/>
      <c r="HJ54" s="86"/>
      <c r="HK54" s="86"/>
      <c r="HL54" s="86"/>
      <c r="HM54" s="86"/>
      <c r="HN54" s="86"/>
      <c r="HO54" s="86"/>
      <c r="HP54" s="86"/>
      <c r="HQ54" s="86"/>
      <c r="HR54" s="86"/>
      <c r="HS54" s="86"/>
      <c r="HT54" s="86"/>
      <c r="HU54" s="86"/>
      <c r="HV54" s="86"/>
      <c r="HW54" s="86"/>
      <c r="HX54" s="86"/>
      <c r="HY54" s="86"/>
      <c r="HZ54" s="86"/>
      <c r="IA54" s="86"/>
      <c r="IB54" s="86"/>
      <c r="IC54" s="86"/>
      <c r="ID54" s="86"/>
      <c r="IE54" s="86"/>
      <c r="IF54" s="86"/>
      <c r="IG54" s="86"/>
      <c r="IH54" s="86"/>
      <c r="II54" s="86"/>
      <c r="IJ54" s="86"/>
      <c r="IK54" s="86"/>
      <c r="IL54" s="86"/>
      <c r="IM54" s="86"/>
      <c r="IN54" s="86"/>
      <c r="IO54" s="86"/>
      <c r="IP54" s="86"/>
      <c r="IQ54" s="86"/>
      <c r="IR54" s="86"/>
      <c r="IS54" s="86"/>
      <c r="IT54" s="86"/>
      <c r="IU54" s="86"/>
      <c r="IV54" s="86"/>
      <c r="IW54" s="86"/>
    </row>
    <row r="55" spans="1:257" s="87" customFormat="1">
      <c r="A55" s="432"/>
      <c r="B55" s="419"/>
      <c r="C55" s="426"/>
      <c r="D55" s="224"/>
      <c r="E55" s="419"/>
      <c r="F55" s="419"/>
      <c r="G55" s="422"/>
      <c r="H55" s="419"/>
      <c r="I55" s="95"/>
      <c r="J55" s="117"/>
      <c r="K55" s="95" t="str">
        <f>IFERROR(CONCATENATE(INDEX('8- Políticas de Administración '!$B$16:$F$53,MATCH('5- Identificación de Riesgos'!J55,'8- Políticas de Administración '!$C$16:$C$54,0),1)," - ",L55),"")</f>
        <v/>
      </c>
      <c r="L55" s="114" t="str">
        <f>IFERROR(VLOOKUP(INDEX('8- Políticas de Administración '!$B$16:$F$63,MATCH('5- Identificación de Riesgos'!J55,'8- Políticas de Administración '!$C$16:$C$64,0),1),'8- Políticas de Administración '!$B$16:$F$64,5,FALSE),"")</f>
        <v/>
      </c>
      <c r="M55" s="419"/>
      <c r="N55" s="448"/>
      <c r="O55" s="471"/>
      <c r="P55" s="86"/>
      <c r="Q55" s="86"/>
      <c r="R55" s="86"/>
      <c r="S55" s="86"/>
      <c r="T55" s="86"/>
      <c r="U55" s="86"/>
      <c r="V55" s="86"/>
      <c r="W55" s="86"/>
      <c r="X55" s="86"/>
      <c r="Y55" s="86"/>
      <c r="Z55" s="86"/>
      <c r="AA55" s="86"/>
      <c r="AB55" s="86"/>
      <c r="AC55" s="86"/>
      <c r="AD55" s="86"/>
      <c r="AE55" s="86"/>
      <c r="AF55" s="86"/>
      <c r="AG55" s="86"/>
      <c r="AH55" s="86"/>
      <c r="AI55" s="86"/>
      <c r="AJ55" s="86"/>
      <c r="AK55" s="86"/>
      <c r="AL55" s="86"/>
      <c r="AM55" s="86"/>
      <c r="AN55" s="86"/>
      <c r="AO55" s="86"/>
      <c r="AP55" s="86"/>
      <c r="AQ55" s="86"/>
      <c r="AR55" s="86"/>
      <c r="AS55" s="86"/>
      <c r="AT55" s="86"/>
      <c r="AU55" s="86"/>
      <c r="AV55" s="86"/>
      <c r="AW55" s="86"/>
      <c r="AX55" s="86"/>
      <c r="AY55" s="86"/>
      <c r="AZ55" s="86"/>
      <c r="BA55" s="86"/>
      <c r="BB55" s="86"/>
      <c r="BC55" s="86"/>
      <c r="BD55" s="86"/>
      <c r="BE55" s="86"/>
      <c r="BF55" s="86"/>
      <c r="BG55" s="86"/>
      <c r="BH55" s="86"/>
      <c r="BI55" s="86"/>
      <c r="BJ55" s="86"/>
      <c r="BK55" s="86"/>
      <c r="BL55" s="86"/>
      <c r="BM55" s="86"/>
      <c r="BN55" s="86"/>
      <c r="BO55" s="86"/>
      <c r="BP55" s="86"/>
      <c r="BQ55" s="86"/>
      <c r="BR55" s="86"/>
      <c r="BS55" s="86"/>
      <c r="BT55" s="86"/>
      <c r="BU55" s="86"/>
      <c r="BV55" s="86"/>
      <c r="BW55" s="86"/>
      <c r="BX55" s="86"/>
      <c r="BY55" s="86"/>
      <c r="BZ55" s="86"/>
      <c r="CA55" s="86"/>
      <c r="CB55" s="86"/>
      <c r="CC55" s="86"/>
      <c r="CD55" s="86"/>
      <c r="CE55" s="86"/>
      <c r="CF55" s="86"/>
      <c r="CG55" s="86"/>
      <c r="CH55" s="86"/>
      <c r="CI55" s="86"/>
      <c r="CJ55" s="86"/>
      <c r="CK55" s="86"/>
      <c r="CL55" s="86"/>
      <c r="CM55" s="86"/>
      <c r="CN55" s="86"/>
      <c r="CO55" s="86"/>
      <c r="CP55" s="86"/>
      <c r="CQ55" s="86"/>
      <c r="CR55" s="86"/>
      <c r="CS55" s="86"/>
      <c r="CT55" s="86"/>
      <c r="CU55" s="86"/>
      <c r="CV55" s="86"/>
      <c r="CW55" s="86"/>
      <c r="CX55" s="86"/>
      <c r="CY55" s="86"/>
      <c r="CZ55" s="86"/>
      <c r="DA55" s="86"/>
      <c r="DB55" s="86"/>
      <c r="DC55" s="86"/>
      <c r="DD55" s="86"/>
      <c r="DE55" s="86"/>
      <c r="DF55" s="86"/>
      <c r="DG55" s="86"/>
      <c r="DH55" s="86"/>
      <c r="DI55" s="86"/>
      <c r="DJ55" s="86"/>
      <c r="DK55" s="86"/>
      <c r="DL55" s="86"/>
      <c r="DM55" s="86"/>
      <c r="DN55" s="86"/>
      <c r="DO55" s="86"/>
      <c r="DP55" s="86"/>
      <c r="DQ55" s="86"/>
      <c r="DR55" s="86"/>
      <c r="DS55" s="86"/>
      <c r="DT55" s="86"/>
      <c r="DU55" s="86"/>
      <c r="DV55" s="86"/>
      <c r="DW55" s="86"/>
      <c r="DX55" s="86"/>
      <c r="DY55" s="86"/>
      <c r="DZ55" s="86"/>
      <c r="EA55" s="86"/>
      <c r="EB55" s="86"/>
      <c r="EC55" s="86"/>
      <c r="ED55" s="86"/>
      <c r="EE55" s="86"/>
      <c r="EF55" s="86"/>
      <c r="EG55" s="86"/>
      <c r="EH55" s="86"/>
      <c r="EI55" s="86"/>
      <c r="EJ55" s="86"/>
      <c r="EK55" s="86"/>
      <c r="EL55" s="86"/>
      <c r="EM55" s="86"/>
      <c r="EN55" s="86"/>
      <c r="EO55" s="86"/>
      <c r="EP55" s="86"/>
      <c r="EQ55" s="86"/>
      <c r="ER55" s="86"/>
      <c r="ES55" s="86"/>
      <c r="ET55" s="86"/>
      <c r="EU55" s="86"/>
      <c r="EV55" s="86"/>
      <c r="EW55" s="86"/>
      <c r="EX55" s="86"/>
      <c r="EY55" s="86"/>
      <c r="EZ55" s="86"/>
      <c r="FA55" s="86"/>
      <c r="FB55" s="86"/>
      <c r="FC55" s="86"/>
      <c r="FD55" s="86"/>
      <c r="FE55" s="86"/>
      <c r="FF55" s="86"/>
      <c r="FG55" s="86"/>
      <c r="FH55" s="86"/>
      <c r="FI55" s="86"/>
      <c r="FJ55" s="86"/>
      <c r="FK55" s="86"/>
      <c r="FL55" s="86"/>
      <c r="FM55" s="86"/>
      <c r="FN55" s="86"/>
      <c r="FO55" s="86"/>
      <c r="FP55" s="86"/>
      <c r="FQ55" s="86"/>
      <c r="FR55" s="86"/>
      <c r="FS55" s="86"/>
      <c r="FT55" s="86"/>
      <c r="FU55" s="86"/>
      <c r="FV55" s="86"/>
      <c r="FW55" s="86"/>
      <c r="FX55" s="86"/>
      <c r="FY55" s="86"/>
      <c r="FZ55" s="86"/>
      <c r="GA55" s="86"/>
      <c r="GB55" s="86"/>
      <c r="GC55" s="86"/>
      <c r="GD55" s="86"/>
      <c r="GE55" s="86"/>
      <c r="GF55" s="86"/>
      <c r="GG55" s="86"/>
      <c r="GH55" s="86"/>
      <c r="GI55" s="86"/>
      <c r="GJ55" s="86"/>
      <c r="GK55" s="86"/>
      <c r="GL55" s="86"/>
      <c r="GM55" s="86"/>
      <c r="GN55" s="86"/>
      <c r="GO55" s="86"/>
      <c r="GP55" s="86"/>
      <c r="GQ55" s="86"/>
      <c r="GR55" s="86"/>
      <c r="GS55" s="86"/>
      <c r="GT55" s="86"/>
      <c r="GU55" s="86"/>
      <c r="GV55" s="86"/>
      <c r="GW55" s="86"/>
      <c r="GX55" s="86"/>
      <c r="GY55" s="86"/>
      <c r="GZ55" s="86"/>
      <c r="HA55" s="86"/>
      <c r="HB55" s="86"/>
      <c r="HC55" s="86"/>
      <c r="HD55" s="86"/>
      <c r="HE55" s="86"/>
      <c r="HF55" s="86"/>
      <c r="HG55" s="86"/>
      <c r="HH55" s="86"/>
      <c r="HI55" s="86"/>
      <c r="HJ55" s="86"/>
      <c r="HK55" s="86"/>
      <c r="HL55" s="86"/>
      <c r="HM55" s="86"/>
      <c r="HN55" s="86"/>
      <c r="HO55" s="86"/>
      <c r="HP55" s="86"/>
      <c r="HQ55" s="86"/>
      <c r="HR55" s="86"/>
      <c r="HS55" s="86"/>
      <c r="HT55" s="86"/>
      <c r="HU55" s="86"/>
      <c r="HV55" s="86"/>
      <c r="HW55" s="86"/>
      <c r="HX55" s="86"/>
      <c r="HY55" s="86"/>
      <c r="HZ55" s="86"/>
      <c r="IA55" s="86"/>
      <c r="IB55" s="86"/>
      <c r="IC55" s="86"/>
      <c r="ID55" s="86"/>
      <c r="IE55" s="86"/>
      <c r="IF55" s="86"/>
      <c r="IG55" s="86"/>
      <c r="IH55" s="86"/>
      <c r="II55" s="86"/>
      <c r="IJ55" s="86"/>
      <c r="IK55" s="86"/>
      <c r="IL55" s="86"/>
      <c r="IM55" s="86"/>
      <c r="IN55" s="86"/>
      <c r="IO55" s="86"/>
      <c r="IP55" s="86"/>
      <c r="IQ55" s="86"/>
      <c r="IR55" s="86"/>
      <c r="IS55" s="86"/>
      <c r="IT55" s="86"/>
      <c r="IU55" s="86"/>
      <c r="IV55" s="86"/>
      <c r="IW55" s="86"/>
    </row>
    <row r="56" spans="1:257" s="87" customFormat="1">
      <c r="A56" s="432"/>
      <c r="B56" s="419"/>
      <c r="C56" s="426"/>
      <c r="D56" s="224"/>
      <c r="E56" s="419"/>
      <c r="F56" s="419"/>
      <c r="G56" s="422"/>
      <c r="H56" s="419"/>
      <c r="I56" s="95"/>
      <c r="J56" s="117"/>
      <c r="K56" s="95" t="str">
        <f>IFERROR(CONCATENATE(INDEX('8- Políticas de Administración '!$B$16:$F$53,MATCH('5- Identificación de Riesgos'!J56,'8- Políticas de Administración '!$C$16:$C$54,0),1)," - ",L56),"")</f>
        <v/>
      </c>
      <c r="L56" s="114" t="str">
        <f>IFERROR(VLOOKUP(INDEX('8- Políticas de Administración '!$B$16:$F$63,MATCH('5- Identificación de Riesgos'!J56,'8- Políticas de Administración '!$C$16:$C$64,0),1),'8- Políticas de Administración '!$B$16:$F$64,5,FALSE),"")</f>
        <v/>
      </c>
      <c r="M56" s="419"/>
      <c r="N56" s="448"/>
      <c r="O56" s="471"/>
      <c r="P56" s="86"/>
      <c r="Q56" s="86"/>
      <c r="R56" s="86"/>
      <c r="S56" s="86"/>
      <c r="T56" s="86"/>
      <c r="U56" s="86"/>
      <c r="V56" s="86"/>
      <c r="W56" s="86"/>
      <c r="X56" s="86"/>
      <c r="Y56" s="86"/>
      <c r="Z56" s="86"/>
      <c r="AA56" s="86"/>
      <c r="AB56" s="86"/>
      <c r="AC56" s="86"/>
      <c r="AD56" s="86"/>
      <c r="AE56" s="86"/>
      <c r="AF56" s="86"/>
      <c r="AG56" s="86"/>
      <c r="AH56" s="86"/>
      <c r="AI56" s="86"/>
      <c r="AJ56" s="86"/>
      <c r="AK56" s="86"/>
      <c r="AL56" s="86"/>
      <c r="AM56" s="86"/>
      <c r="AN56" s="86"/>
      <c r="AO56" s="86"/>
      <c r="AP56" s="86"/>
      <c r="AQ56" s="86"/>
      <c r="AR56" s="86"/>
      <c r="AS56" s="86"/>
      <c r="AT56" s="86"/>
      <c r="AU56" s="86"/>
      <c r="AV56" s="86"/>
      <c r="AW56" s="86"/>
      <c r="AX56" s="86"/>
      <c r="AY56" s="86"/>
      <c r="AZ56" s="86"/>
      <c r="BA56" s="86"/>
      <c r="BB56" s="86"/>
      <c r="BC56" s="86"/>
      <c r="BD56" s="86"/>
      <c r="BE56" s="86"/>
      <c r="BF56" s="86"/>
      <c r="BG56" s="86"/>
      <c r="BH56" s="86"/>
      <c r="BI56" s="86"/>
      <c r="BJ56" s="86"/>
      <c r="BK56" s="86"/>
      <c r="BL56" s="86"/>
      <c r="BM56" s="86"/>
      <c r="BN56" s="86"/>
      <c r="BO56" s="86"/>
      <c r="BP56" s="86"/>
      <c r="BQ56" s="86"/>
      <c r="BR56" s="86"/>
      <c r="BS56" s="86"/>
      <c r="BT56" s="86"/>
      <c r="BU56" s="86"/>
      <c r="BV56" s="86"/>
      <c r="BW56" s="86"/>
      <c r="BX56" s="86"/>
      <c r="BY56" s="86"/>
      <c r="BZ56" s="86"/>
      <c r="CA56" s="86"/>
      <c r="CB56" s="86"/>
      <c r="CC56" s="86"/>
      <c r="CD56" s="86"/>
      <c r="CE56" s="86"/>
      <c r="CF56" s="86"/>
      <c r="CG56" s="86"/>
      <c r="CH56" s="86"/>
      <c r="CI56" s="86"/>
      <c r="CJ56" s="86"/>
      <c r="CK56" s="86"/>
      <c r="CL56" s="86"/>
      <c r="CM56" s="86"/>
      <c r="CN56" s="86"/>
      <c r="CO56" s="86"/>
      <c r="CP56" s="86"/>
      <c r="CQ56" s="86"/>
      <c r="CR56" s="86"/>
      <c r="CS56" s="86"/>
      <c r="CT56" s="86"/>
      <c r="CU56" s="86"/>
      <c r="CV56" s="86"/>
      <c r="CW56" s="86"/>
      <c r="CX56" s="86"/>
      <c r="CY56" s="86"/>
      <c r="CZ56" s="86"/>
      <c r="DA56" s="86"/>
      <c r="DB56" s="86"/>
      <c r="DC56" s="86"/>
      <c r="DD56" s="86"/>
      <c r="DE56" s="86"/>
      <c r="DF56" s="86"/>
      <c r="DG56" s="86"/>
      <c r="DH56" s="86"/>
      <c r="DI56" s="86"/>
      <c r="DJ56" s="86"/>
      <c r="DK56" s="86"/>
      <c r="DL56" s="86"/>
      <c r="DM56" s="86"/>
      <c r="DN56" s="86"/>
      <c r="DO56" s="86"/>
      <c r="DP56" s="86"/>
      <c r="DQ56" s="86"/>
      <c r="DR56" s="86"/>
      <c r="DS56" s="86"/>
      <c r="DT56" s="86"/>
      <c r="DU56" s="86"/>
      <c r="DV56" s="86"/>
      <c r="DW56" s="86"/>
      <c r="DX56" s="86"/>
      <c r="DY56" s="86"/>
      <c r="DZ56" s="86"/>
      <c r="EA56" s="86"/>
      <c r="EB56" s="86"/>
      <c r="EC56" s="86"/>
      <c r="ED56" s="86"/>
      <c r="EE56" s="86"/>
      <c r="EF56" s="86"/>
      <c r="EG56" s="86"/>
      <c r="EH56" s="86"/>
      <c r="EI56" s="86"/>
      <c r="EJ56" s="86"/>
      <c r="EK56" s="86"/>
      <c r="EL56" s="86"/>
      <c r="EM56" s="86"/>
      <c r="EN56" s="86"/>
      <c r="EO56" s="86"/>
      <c r="EP56" s="86"/>
      <c r="EQ56" s="86"/>
      <c r="ER56" s="86"/>
      <c r="ES56" s="86"/>
      <c r="ET56" s="86"/>
      <c r="EU56" s="86"/>
      <c r="EV56" s="86"/>
      <c r="EW56" s="86"/>
      <c r="EX56" s="86"/>
      <c r="EY56" s="86"/>
      <c r="EZ56" s="86"/>
      <c r="FA56" s="86"/>
      <c r="FB56" s="86"/>
      <c r="FC56" s="86"/>
      <c r="FD56" s="86"/>
      <c r="FE56" s="86"/>
      <c r="FF56" s="86"/>
      <c r="FG56" s="86"/>
      <c r="FH56" s="86"/>
      <c r="FI56" s="86"/>
      <c r="FJ56" s="86"/>
      <c r="FK56" s="86"/>
      <c r="FL56" s="86"/>
      <c r="FM56" s="86"/>
      <c r="FN56" s="86"/>
      <c r="FO56" s="86"/>
      <c r="FP56" s="86"/>
      <c r="FQ56" s="86"/>
      <c r="FR56" s="86"/>
      <c r="FS56" s="86"/>
      <c r="FT56" s="86"/>
      <c r="FU56" s="86"/>
      <c r="FV56" s="86"/>
      <c r="FW56" s="86"/>
      <c r="FX56" s="86"/>
      <c r="FY56" s="86"/>
      <c r="FZ56" s="86"/>
      <c r="GA56" s="86"/>
      <c r="GB56" s="86"/>
      <c r="GC56" s="86"/>
      <c r="GD56" s="86"/>
      <c r="GE56" s="86"/>
      <c r="GF56" s="86"/>
      <c r="GG56" s="86"/>
      <c r="GH56" s="86"/>
      <c r="GI56" s="86"/>
      <c r="GJ56" s="86"/>
      <c r="GK56" s="86"/>
      <c r="GL56" s="86"/>
      <c r="GM56" s="86"/>
      <c r="GN56" s="86"/>
      <c r="GO56" s="86"/>
      <c r="GP56" s="86"/>
      <c r="GQ56" s="86"/>
      <c r="GR56" s="86"/>
      <c r="GS56" s="86"/>
      <c r="GT56" s="86"/>
      <c r="GU56" s="86"/>
      <c r="GV56" s="86"/>
      <c r="GW56" s="86"/>
      <c r="GX56" s="86"/>
      <c r="GY56" s="86"/>
      <c r="GZ56" s="86"/>
      <c r="HA56" s="86"/>
      <c r="HB56" s="86"/>
      <c r="HC56" s="86"/>
      <c r="HD56" s="86"/>
      <c r="HE56" s="86"/>
      <c r="HF56" s="86"/>
      <c r="HG56" s="86"/>
      <c r="HH56" s="86"/>
      <c r="HI56" s="86"/>
      <c r="HJ56" s="86"/>
      <c r="HK56" s="86"/>
      <c r="HL56" s="86"/>
      <c r="HM56" s="86"/>
      <c r="HN56" s="86"/>
      <c r="HO56" s="86"/>
      <c r="HP56" s="86"/>
      <c r="HQ56" s="86"/>
      <c r="HR56" s="86"/>
      <c r="HS56" s="86"/>
      <c r="HT56" s="86"/>
      <c r="HU56" s="86"/>
      <c r="HV56" s="86"/>
      <c r="HW56" s="86"/>
      <c r="HX56" s="86"/>
      <c r="HY56" s="86"/>
      <c r="HZ56" s="86"/>
      <c r="IA56" s="86"/>
      <c r="IB56" s="86"/>
      <c r="IC56" s="86"/>
      <c r="ID56" s="86"/>
      <c r="IE56" s="86"/>
      <c r="IF56" s="86"/>
      <c r="IG56" s="86"/>
      <c r="IH56" s="86"/>
      <c r="II56" s="86"/>
      <c r="IJ56" s="86"/>
      <c r="IK56" s="86"/>
      <c r="IL56" s="86"/>
      <c r="IM56" s="86"/>
      <c r="IN56" s="86"/>
      <c r="IO56" s="86"/>
      <c r="IP56" s="86"/>
      <c r="IQ56" s="86"/>
      <c r="IR56" s="86"/>
      <c r="IS56" s="86"/>
      <c r="IT56" s="86"/>
      <c r="IU56" s="86"/>
      <c r="IV56" s="86"/>
      <c r="IW56" s="86"/>
    </row>
    <row r="57" spans="1:257" s="87" customFormat="1">
      <c r="A57" s="432"/>
      <c r="B57" s="419"/>
      <c r="C57" s="426"/>
      <c r="D57" s="224"/>
      <c r="E57" s="419"/>
      <c r="F57" s="419"/>
      <c r="G57" s="422"/>
      <c r="H57" s="419"/>
      <c r="I57" s="95"/>
      <c r="J57" s="117"/>
      <c r="K57" s="95" t="str">
        <f>IFERROR(CONCATENATE(INDEX('8- Políticas de Administración '!$B$16:$F$53,MATCH('5- Identificación de Riesgos'!J57,'8- Políticas de Administración '!$C$16:$C$54,0),1)," - ",L57),"")</f>
        <v/>
      </c>
      <c r="L57" s="114" t="str">
        <f>IFERROR(VLOOKUP(INDEX('8- Políticas de Administración '!$B$16:$F$63,MATCH('5- Identificación de Riesgos'!J57,'8- Políticas de Administración '!$C$16:$C$64,0),1),'8- Políticas de Administración '!$B$16:$F$64,5,FALSE),"")</f>
        <v/>
      </c>
      <c r="M57" s="419"/>
      <c r="N57" s="448"/>
      <c r="O57" s="471"/>
      <c r="P57" s="86"/>
      <c r="Q57" s="86"/>
      <c r="R57" s="86"/>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6"/>
      <c r="BC57" s="86"/>
      <c r="BD57" s="86"/>
      <c r="BE57" s="86"/>
      <c r="BF57" s="86"/>
      <c r="BG57" s="86"/>
      <c r="BH57" s="86"/>
      <c r="BI57" s="86"/>
      <c r="BJ57" s="86"/>
      <c r="BK57" s="86"/>
      <c r="BL57" s="86"/>
      <c r="BM57" s="86"/>
      <c r="BN57" s="86"/>
      <c r="BO57" s="86"/>
      <c r="BP57" s="86"/>
      <c r="BQ57" s="86"/>
      <c r="BR57" s="86"/>
      <c r="BS57" s="86"/>
      <c r="BT57" s="86"/>
      <c r="BU57" s="86"/>
      <c r="BV57" s="86"/>
      <c r="BW57" s="86"/>
      <c r="BX57" s="86"/>
      <c r="BY57" s="86"/>
      <c r="BZ57" s="86"/>
      <c r="CA57" s="86"/>
      <c r="CB57" s="86"/>
      <c r="CC57" s="86"/>
      <c r="CD57" s="86"/>
      <c r="CE57" s="86"/>
      <c r="CF57" s="86"/>
      <c r="CG57" s="86"/>
      <c r="CH57" s="86"/>
      <c r="CI57" s="86"/>
      <c r="CJ57" s="86"/>
      <c r="CK57" s="86"/>
      <c r="CL57" s="86"/>
      <c r="CM57" s="86"/>
      <c r="CN57" s="86"/>
      <c r="CO57" s="86"/>
      <c r="CP57" s="86"/>
      <c r="CQ57" s="86"/>
      <c r="CR57" s="86"/>
      <c r="CS57" s="86"/>
      <c r="CT57" s="86"/>
      <c r="CU57" s="86"/>
      <c r="CV57" s="86"/>
      <c r="CW57" s="86"/>
      <c r="CX57" s="86"/>
      <c r="CY57" s="86"/>
      <c r="CZ57" s="86"/>
      <c r="DA57" s="86"/>
      <c r="DB57" s="86"/>
      <c r="DC57" s="86"/>
      <c r="DD57" s="86"/>
      <c r="DE57" s="86"/>
      <c r="DF57" s="86"/>
      <c r="DG57" s="86"/>
      <c r="DH57" s="86"/>
      <c r="DI57" s="86"/>
      <c r="DJ57" s="86"/>
      <c r="DK57" s="86"/>
      <c r="DL57" s="86"/>
      <c r="DM57" s="86"/>
      <c r="DN57" s="86"/>
      <c r="DO57" s="86"/>
      <c r="DP57" s="86"/>
      <c r="DQ57" s="86"/>
      <c r="DR57" s="86"/>
      <c r="DS57" s="86"/>
      <c r="DT57" s="86"/>
      <c r="DU57" s="86"/>
      <c r="DV57" s="86"/>
      <c r="DW57" s="86"/>
      <c r="DX57" s="86"/>
      <c r="DY57" s="86"/>
      <c r="DZ57" s="86"/>
      <c r="EA57" s="86"/>
      <c r="EB57" s="86"/>
      <c r="EC57" s="86"/>
      <c r="ED57" s="86"/>
      <c r="EE57" s="86"/>
      <c r="EF57" s="86"/>
      <c r="EG57" s="86"/>
      <c r="EH57" s="86"/>
      <c r="EI57" s="86"/>
      <c r="EJ57" s="86"/>
      <c r="EK57" s="86"/>
      <c r="EL57" s="86"/>
      <c r="EM57" s="86"/>
      <c r="EN57" s="86"/>
      <c r="EO57" s="86"/>
      <c r="EP57" s="86"/>
      <c r="EQ57" s="86"/>
      <c r="ER57" s="86"/>
      <c r="ES57" s="86"/>
      <c r="ET57" s="86"/>
      <c r="EU57" s="86"/>
      <c r="EV57" s="86"/>
      <c r="EW57" s="86"/>
      <c r="EX57" s="86"/>
      <c r="EY57" s="86"/>
      <c r="EZ57" s="86"/>
      <c r="FA57" s="86"/>
      <c r="FB57" s="86"/>
      <c r="FC57" s="86"/>
      <c r="FD57" s="86"/>
      <c r="FE57" s="86"/>
      <c r="FF57" s="86"/>
      <c r="FG57" s="86"/>
      <c r="FH57" s="86"/>
      <c r="FI57" s="86"/>
      <c r="FJ57" s="86"/>
      <c r="FK57" s="86"/>
      <c r="FL57" s="86"/>
      <c r="FM57" s="86"/>
      <c r="FN57" s="86"/>
      <c r="FO57" s="86"/>
      <c r="FP57" s="86"/>
      <c r="FQ57" s="86"/>
      <c r="FR57" s="86"/>
      <c r="FS57" s="86"/>
      <c r="FT57" s="86"/>
      <c r="FU57" s="86"/>
      <c r="FV57" s="86"/>
      <c r="FW57" s="86"/>
      <c r="FX57" s="86"/>
      <c r="FY57" s="86"/>
      <c r="FZ57" s="86"/>
      <c r="GA57" s="86"/>
      <c r="GB57" s="86"/>
      <c r="GC57" s="86"/>
      <c r="GD57" s="86"/>
      <c r="GE57" s="86"/>
      <c r="GF57" s="86"/>
      <c r="GG57" s="86"/>
      <c r="GH57" s="86"/>
      <c r="GI57" s="86"/>
      <c r="GJ57" s="86"/>
      <c r="GK57" s="86"/>
      <c r="GL57" s="86"/>
      <c r="GM57" s="86"/>
      <c r="GN57" s="86"/>
      <c r="GO57" s="86"/>
      <c r="GP57" s="86"/>
      <c r="GQ57" s="86"/>
      <c r="GR57" s="86"/>
      <c r="GS57" s="86"/>
      <c r="GT57" s="86"/>
      <c r="GU57" s="86"/>
      <c r="GV57" s="86"/>
      <c r="GW57" s="86"/>
      <c r="GX57" s="86"/>
      <c r="GY57" s="86"/>
      <c r="GZ57" s="86"/>
      <c r="HA57" s="86"/>
      <c r="HB57" s="86"/>
      <c r="HC57" s="86"/>
      <c r="HD57" s="86"/>
      <c r="HE57" s="86"/>
      <c r="HF57" s="86"/>
      <c r="HG57" s="86"/>
      <c r="HH57" s="86"/>
      <c r="HI57" s="86"/>
      <c r="HJ57" s="86"/>
      <c r="HK57" s="86"/>
      <c r="HL57" s="86"/>
      <c r="HM57" s="86"/>
      <c r="HN57" s="86"/>
      <c r="HO57" s="86"/>
      <c r="HP57" s="86"/>
      <c r="HQ57" s="86"/>
      <c r="HR57" s="86"/>
      <c r="HS57" s="86"/>
      <c r="HT57" s="86"/>
      <c r="HU57" s="86"/>
      <c r="HV57" s="86"/>
      <c r="HW57" s="86"/>
      <c r="HX57" s="86"/>
      <c r="HY57" s="86"/>
      <c r="HZ57" s="86"/>
      <c r="IA57" s="86"/>
      <c r="IB57" s="86"/>
      <c r="IC57" s="86"/>
      <c r="ID57" s="86"/>
      <c r="IE57" s="86"/>
      <c r="IF57" s="86"/>
      <c r="IG57" s="86"/>
      <c r="IH57" s="86"/>
      <c r="II57" s="86"/>
      <c r="IJ57" s="86"/>
      <c r="IK57" s="86"/>
      <c r="IL57" s="86"/>
      <c r="IM57" s="86"/>
      <c r="IN57" s="86"/>
      <c r="IO57" s="86"/>
      <c r="IP57" s="86"/>
      <c r="IQ57" s="86"/>
      <c r="IR57" s="86"/>
      <c r="IS57" s="86"/>
      <c r="IT57" s="86"/>
      <c r="IU57" s="86"/>
      <c r="IV57" s="86"/>
      <c r="IW57" s="86"/>
    </row>
    <row r="58" spans="1:257" s="87" customFormat="1">
      <c r="A58" s="432"/>
      <c r="B58" s="419"/>
      <c r="C58" s="426"/>
      <c r="D58" s="224"/>
      <c r="E58" s="419"/>
      <c r="F58" s="419"/>
      <c r="G58" s="422"/>
      <c r="H58" s="419"/>
      <c r="I58" s="95"/>
      <c r="J58" s="117"/>
      <c r="K58" s="95" t="str">
        <f>IFERROR(CONCATENATE(INDEX('8- Políticas de Administración '!$B$16:$F$53,MATCH('5- Identificación de Riesgos'!J58,'8- Políticas de Administración '!$C$16:$C$54,0),1)," - ",L58),"")</f>
        <v/>
      </c>
      <c r="L58" s="114" t="str">
        <f>IFERROR(VLOOKUP(INDEX('8- Políticas de Administración '!$B$16:$F$63,MATCH('5- Identificación de Riesgos'!J58,'8- Políticas de Administración '!$C$16:$C$64,0),1),'8- Políticas de Administración '!$B$16:$F$64,5,FALSE),"")</f>
        <v/>
      </c>
      <c r="M58" s="419"/>
      <c r="N58" s="448"/>
      <c r="O58" s="471"/>
      <c r="P58" s="86"/>
      <c r="Q58" s="86"/>
      <c r="R58" s="86"/>
      <c r="S58" s="86"/>
      <c r="T58" s="86"/>
      <c r="U58" s="86"/>
      <c r="V58" s="86"/>
      <c r="W58" s="86"/>
      <c r="X58" s="86"/>
      <c r="Y58" s="86"/>
      <c r="Z58" s="86"/>
      <c r="AA58" s="86"/>
      <c r="AB58" s="86"/>
      <c r="AC58" s="86"/>
      <c r="AD58" s="86"/>
      <c r="AE58" s="86"/>
      <c r="AF58" s="86"/>
      <c r="AG58" s="86"/>
      <c r="AH58" s="86"/>
      <c r="AI58" s="86"/>
      <c r="AJ58" s="86"/>
      <c r="AK58" s="86"/>
      <c r="AL58" s="86"/>
      <c r="AM58" s="86"/>
      <c r="AN58" s="86"/>
      <c r="AO58" s="86"/>
      <c r="AP58" s="86"/>
      <c r="AQ58" s="86"/>
      <c r="AR58" s="86"/>
      <c r="AS58" s="86"/>
      <c r="AT58" s="86"/>
      <c r="AU58" s="86"/>
      <c r="AV58" s="86"/>
      <c r="AW58" s="86"/>
      <c r="AX58" s="86"/>
      <c r="AY58" s="86"/>
      <c r="AZ58" s="86"/>
      <c r="BA58" s="86"/>
      <c r="BB58" s="86"/>
      <c r="BC58" s="86"/>
      <c r="BD58" s="86"/>
      <c r="BE58" s="86"/>
      <c r="BF58" s="86"/>
      <c r="BG58" s="86"/>
      <c r="BH58" s="86"/>
      <c r="BI58" s="86"/>
      <c r="BJ58" s="86"/>
      <c r="BK58" s="86"/>
      <c r="BL58" s="86"/>
      <c r="BM58" s="86"/>
      <c r="BN58" s="86"/>
      <c r="BO58" s="86"/>
      <c r="BP58" s="86"/>
      <c r="BQ58" s="86"/>
      <c r="BR58" s="86"/>
      <c r="BS58" s="86"/>
      <c r="BT58" s="86"/>
      <c r="BU58" s="86"/>
      <c r="BV58" s="86"/>
      <c r="BW58" s="86"/>
      <c r="BX58" s="86"/>
      <c r="BY58" s="86"/>
      <c r="BZ58" s="86"/>
      <c r="CA58" s="86"/>
      <c r="CB58" s="86"/>
      <c r="CC58" s="86"/>
      <c r="CD58" s="86"/>
      <c r="CE58" s="86"/>
      <c r="CF58" s="86"/>
      <c r="CG58" s="86"/>
      <c r="CH58" s="86"/>
      <c r="CI58" s="86"/>
      <c r="CJ58" s="86"/>
      <c r="CK58" s="86"/>
      <c r="CL58" s="86"/>
      <c r="CM58" s="86"/>
      <c r="CN58" s="86"/>
      <c r="CO58" s="86"/>
      <c r="CP58" s="86"/>
      <c r="CQ58" s="86"/>
      <c r="CR58" s="86"/>
      <c r="CS58" s="86"/>
      <c r="CT58" s="86"/>
      <c r="CU58" s="86"/>
      <c r="CV58" s="86"/>
      <c r="CW58" s="86"/>
      <c r="CX58" s="86"/>
      <c r="CY58" s="86"/>
      <c r="CZ58" s="86"/>
      <c r="DA58" s="86"/>
      <c r="DB58" s="86"/>
      <c r="DC58" s="86"/>
      <c r="DD58" s="86"/>
      <c r="DE58" s="86"/>
      <c r="DF58" s="86"/>
      <c r="DG58" s="86"/>
      <c r="DH58" s="86"/>
      <c r="DI58" s="86"/>
      <c r="DJ58" s="86"/>
      <c r="DK58" s="86"/>
      <c r="DL58" s="86"/>
      <c r="DM58" s="86"/>
      <c r="DN58" s="86"/>
      <c r="DO58" s="86"/>
      <c r="DP58" s="86"/>
      <c r="DQ58" s="86"/>
      <c r="DR58" s="86"/>
      <c r="DS58" s="86"/>
      <c r="DT58" s="86"/>
      <c r="DU58" s="86"/>
      <c r="DV58" s="86"/>
      <c r="DW58" s="86"/>
      <c r="DX58" s="86"/>
      <c r="DY58" s="86"/>
      <c r="DZ58" s="86"/>
      <c r="EA58" s="86"/>
      <c r="EB58" s="86"/>
      <c r="EC58" s="86"/>
      <c r="ED58" s="86"/>
      <c r="EE58" s="86"/>
      <c r="EF58" s="86"/>
      <c r="EG58" s="86"/>
      <c r="EH58" s="86"/>
      <c r="EI58" s="86"/>
      <c r="EJ58" s="86"/>
      <c r="EK58" s="86"/>
      <c r="EL58" s="86"/>
      <c r="EM58" s="86"/>
      <c r="EN58" s="86"/>
      <c r="EO58" s="86"/>
      <c r="EP58" s="86"/>
      <c r="EQ58" s="86"/>
      <c r="ER58" s="86"/>
      <c r="ES58" s="86"/>
      <c r="ET58" s="86"/>
      <c r="EU58" s="86"/>
      <c r="EV58" s="86"/>
      <c r="EW58" s="86"/>
      <c r="EX58" s="86"/>
      <c r="EY58" s="86"/>
      <c r="EZ58" s="86"/>
      <c r="FA58" s="86"/>
      <c r="FB58" s="86"/>
      <c r="FC58" s="86"/>
      <c r="FD58" s="86"/>
      <c r="FE58" s="86"/>
      <c r="FF58" s="86"/>
      <c r="FG58" s="86"/>
      <c r="FH58" s="86"/>
      <c r="FI58" s="86"/>
      <c r="FJ58" s="86"/>
      <c r="FK58" s="86"/>
      <c r="FL58" s="86"/>
      <c r="FM58" s="86"/>
      <c r="FN58" s="86"/>
      <c r="FO58" s="86"/>
      <c r="FP58" s="86"/>
      <c r="FQ58" s="86"/>
      <c r="FR58" s="86"/>
      <c r="FS58" s="86"/>
      <c r="FT58" s="86"/>
      <c r="FU58" s="86"/>
      <c r="FV58" s="86"/>
      <c r="FW58" s="86"/>
      <c r="FX58" s="86"/>
      <c r="FY58" s="86"/>
      <c r="FZ58" s="86"/>
      <c r="GA58" s="86"/>
      <c r="GB58" s="86"/>
      <c r="GC58" s="86"/>
      <c r="GD58" s="86"/>
      <c r="GE58" s="86"/>
      <c r="GF58" s="86"/>
      <c r="GG58" s="86"/>
      <c r="GH58" s="86"/>
      <c r="GI58" s="86"/>
      <c r="GJ58" s="86"/>
      <c r="GK58" s="86"/>
      <c r="GL58" s="86"/>
      <c r="GM58" s="86"/>
      <c r="GN58" s="86"/>
      <c r="GO58" s="86"/>
      <c r="GP58" s="86"/>
      <c r="GQ58" s="86"/>
      <c r="GR58" s="86"/>
      <c r="GS58" s="86"/>
      <c r="GT58" s="86"/>
      <c r="GU58" s="86"/>
      <c r="GV58" s="86"/>
      <c r="GW58" s="86"/>
      <c r="GX58" s="86"/>
      <c r="GY58" s="86"/>
      <c r="GZ58" s="86"/>
      <c r="HA58" s="86"/>
      <c r="HB58" s="86"/>
      <c r="HC58" s="86"/>
      <c r="HD58" s="86"/>
      <c r="HE58" s="86"/>
      <c r="HF58" s="86"/>
      <c r="HG58" s="86"/>
      <c r="HH58" s="86"/>
      <c r="HI58" s="86"/>
      <c r="HJ58" s="86"/>
      <c r="HK58" s="86"/>
      <c r="HL58" s="86"/>
      <c r="HM58" s="86"/>
      <c r="HN58" s="86"/>
      <c r="HO58" s="86"/>
      <c r="HP58" s="86"/>
      <c r="HQ58" s="86"/>
      <c r="HR58" s="86"/>
      <c r="HS58" s="86"/>
      <c r="HT58" s="86"/>
      <c r="HU58" s="86"/>
      <c r="HV58" s="86"/>
      <c r="HW58" s="86"/>
      <c r="HX58" s="86"/>
      <c r="HY58" s="86"/>
      <c r="HZ58" s="86"/>
      <c r="IA58" s="86"/>
      <c r="IB58" s="86"/>
      <c r="IC58" s="86"/>
      <c r="ID58" s="86"/>
      <c r="IE58" s="86"/>
      <c r="IF58" s="86"/>
      <c r="IG58" s="86"/>
      <c r="IH58" s="86"/>
      <c r="II58" s="86"/>
      <c r="IJ58" s="86"/>
      <c r="IK58" s="86"/>
      <c r="IL58" s="86"/>
      <c r="IM58" s="86"/>
      <c r="IN58" s="86"/>
      <c r="IO58" s="86"/>
      <c r="IP58" s="86"/>
      <c r="IQ58" s="86"/>
      <c r="IR58" s="86"/>
      <c r="IS58" s="86"/>
      <c r="IT58" s="86"/>
      <c r="IU58" s="86"/>
      <c r="IV58" s="86"/>
      <c r="IW58" s="86"/>
    </row>
    <row r="59" spans="1:257" s="87" customFormat="1" ht="15.75" thickBot="1">
      <c r="A59" s="433"/>
      <c r="B59" s="420"/>
      <c r="C59" s="427"/>
      <c r="D59" s="225"/>
      <c r="E59" s="420"/>
      <c r="F59" s="420"/>
      <c r="G59" s="423"/>
      <c r="H59" s="420"/>
      <c r="I59" s="96"/>
      <c r="J59" s="118"/>
      <c r="K59" s="96" t="str">
        <f>IFERROR(CONCATENATE(INDEX('8- Políticas de Administración '!$B$16:$F$53,MATCH('5- Identificación de Riesgos'!J59,'8- Políticas de Administración '!$C$16:$C$54,0),1)," - ",L59),"")</f>
        <v/>
      </c>
      <c r="L59" s="116" t="str">
        <f>IFERROR(VLOOKUP(INDEX('8- Políticas de Administración '!$B$16:$F$63,MATCH('5- Identificación de Riesgos'!J59,'8- Políticas de Administración '!$C$16:$C$64,0),1),'8- Políticas de Administración '!$B$16:$F$64,5,FALSE),"")</f>
        <v/>
      </c>
      <c r="M59" s="420"/>
      <c r="N59" s="449"/>
      <c r="O59" s="471"/>
      <c r="P59" s="86"/>
      <c r="Q59" s="86"/>
      <c r="R59" s="86"/>
      <c r="S59" s="86"/>
      <c r="T59" s="86"/>
      <c r="U59" s="86"/>
      <c r="V59" s="86"/>
      <c r="W59" s="86"/>
      <c r="X59" s="86"/>
      <c r="Y59" s="86"/>
      <c r="Z59" s="86"/>
      <c r="AA59" s="86"/>
      <c r="AB59" s="86"/>
      <c r="AC59" s="86"/>
      <c r="AD59" s="86"/>
      <c r="AE59" s="86"/>
      <c r="AF59" s="86"/>
      <c r="AG59" s="86"/>
      <c r="AH59" s="86"/>
      <c r="AI59" s="86"/>
      <c r="AJ59" s="86"/>
      <c r="AK59" s="86"/>
      <c r="AL59" s="86"/>
      <c r="AM59" s="86"/>
      <c r="AN59" s="86"/>
      <c r="AO59" s="86"/>
      <c r="AP59" s="86"/>
      <c r="AQ59" s="86"/>
      <c r="AR59" s="86"/>
      <c r="AS59" s="86"/>
      <c r="AT59" s="86"/>
      <c r="AU59" s="86"/>
      <c r="AV59" s="86"/>
      <c r="AW59" s="86"/>
      <c r="AX59" s="86"/>
      <c r="AY59" s="86"/>
      <c r="AZ59" s="86"/>
      <c r="BA59" s="86"/>
      <c r="BB59" s="86"/>
      <c r="BC59" s="86"/>
      <c r="BD59" s="86"/>
      <c r="BE59" s="86"/>
      <c r="BF59" s="86"/>
      <c r="BG59" s="86"/>
      <c r="BH59" s="86"/>
      <c r="BI59" s="86"/>
      <c r="BJ59" s="86"/>
      <c r="BK59" s="86"/>
      <c r="BL59" s="86"/>
      <c r="BM59" s="86"/>
      <c r="BN59" s="86"/>
      <c r="BO59" s="86"/>
      <c r="BP59" s="86"/>
      <c r="BQ59" s="86"/>
      <c r="BR59" s="86"/>
      <c r="BS59" s="86"/>
      <c r="BT59" s="86"/>
      <c r="BU59" s="86"/>
      <c r="BV59" s="86"/>
      <c r="BW59" s="86"/>
      <c r="BX59" s="86"/>
      <c r="BY59" s="86"/>
      <c r="BZ59" s="86"/>
      <c r="CA59" s="86"/>
      <c r="CB59" s="86"/>
      <c r="CC59" s="86"/>
      <c r="CD59" s="86"/>
      <c r="CE59" s="86"/>
      <c r="CF59" s="86"/>
      <c r="CG59" s="86"/>
      <c r="CH59" s="86"/>
      <c r="CI59" s="86"/>
      <c r="CJ59" s="86"/>
      <c r="CK59" s="86"/>
      <c r="CL59" s="86"/>
      <c r="CM59" s="86"/>
      <c r="CN59" s="86"/>
      <c r="CO59" s="86"/>
      <c r="CP59" s="86"/>
      <c r="CQ59" s="86"/>
      <c r="CR59" s="86"/>
      <c r="CS59" s="86"/>
      <c r="CT59" s="86"/>
      <c r="CU59" s="86"/>
      <c r="CV59" s="86"/>
      <c r="CW59" s="86"/>
      <c r="CX59" s="86"/>
      <c r="CY59" s="86"/>
      <c r="CZ59" s="86"/>
      <c r="DA59" s="86"/>
      <c r="DB59" s="86"/>
      <c r="DC59" s="86"/>
      <c r="DD59" s="86"/>
      <c r="DE59" s="86"/>
      <c r="DF59" s="86"/>
      <c r="DG59" s="86"/>
      <c r="DH59" s="86"/>
      <c r="DI59" s="86"/>
      <c r="DJ59" s="86"/>
      <c r="DK59" s="86"/>
      <c r="DL59" s="86"/>
      <c r="DM59" s="86"/>
      <c r="DN59" s="86"/>
      <c r="DO59" s="86"/>
      <c r="DP59" s="86"/>
      <c r="DQ59" s="86"/>
      <c r="DR59" s="86"/>
      <c r="DS59" s="86"/>
      <c r="DT59" s="86"/>
      <c r="DU59" s="86"/>
      <c r="DV59" s="86"/>
      <c r="DW59" s="86"/>
      <c r="DX59" s="86"/>
      <c r="DY59" s="86"/>
      <c r="DZ59" s="86"/>
      <c r="EA59" s="86"/>
      <c r="EB59" s="86"/>
      <c r="EC59" s="86"/>
      <c r="ED59" s="86"/>
      <c r="EE59" s="86"/>
      <c r="EF59" s="86"/>
      <c r="EG59" s="86"/>
      <c r="EH59" s="86"/>
      <c r="EI59" s="86"/>
      <c r="EJ59" s="86"/>
      <c r="EK59" s="86"/>
      <c r="EL59" s="86"/>
      <c r="EM59" s="86"/>
      <c r="EN59" s="86"/>
      <c r="EO59" s="86"/>
      <c r="EP59" s="86"/>
      <c r="EQ59" s="86"/>
      <c r="ER59" s="86"/>
      <c r="ES59" s="86"/>
      <c r="ET59" s="86"/>
      <c r="EU59" s="86"/>
      <c r="EV59" s="86"/>
      <c r="EW59" s="86"/>
      <c r="EX59" s="86"/>
      <c r="EY59" s="86"/>
      <c r="EZ59" s="86"/>
      <c r="FA59" s="86"/>
      <c r="FB59" s="86"/>
      <c r="FC59" s="86"/>
      <c r="FD59" s="86"/>
      <c r="FE59" s="86"/>
      <c r="FF59" s="86"/>
      <c r="FG59" s="86"/>
      <c r="FH59" s="86"/>
      <c r="FI59" s="86"/>
      <c r="FJ59" s="86"/>
      <c r="FK59" s="86"/>
      <c r="FL59" s="86"/>
      <c r="FM59" s="86"/>
      <c r="FN59" s="86"/>
      <c r="FO59" s="86"/>
      <c r="FP59" s="86"/>
      <c r="FQ59" s="86"/>
      <c r="FR59" s="86"/>
      <c r="FS59" s="86"/>
      <c r="FT59" s="86"/>
      <c r="FU59" s="86"/>
      <c r="FV59" s="86"/>
      <c r="FW59" s="86"/>
      <c r="FX59" s="86"/>
      <c r="FY59" s="86"/>
      <c r="FZ59" s="86"/>
      <c r="GA59" s="86"/>
      <c r="GB59" s="86"/>
      <c r="GC59" s="86"/>
      <c r="GD59" s="86"/>
      <c r="GE59" s="86"/>
      <c r="GF59" s="86"/>
      <c r="GG59" s="86"/>
      <c r="GH59" s="86"/>
      <c r="GI59" s="86"/>
      <c r="GJ59" s="86"/>
      <c r="GK59" s="86"/>
      <c r="GL59" s="86"/>
      <c r="GM59" s="86"/>
      <c r="GN59" s="86"/>
      <c r="GO59" s="86"/>
      <c r="GP59" s="86"/>
      <c r="GQ59" s="86"/>
      <c r="GR59" s="86"/>
      <c r="GS59" s="86"/>
      <c r="GT59" s="86"/>
      <c r="GU59" s="86"/>
      <c r="GV59" s="86"/>
      <c r="GW59" s="86"/>
      <c r="GX59" s="86"/>
      <c r="GY59" s="86"/>
      <c r="GZ59" s="86"/>
      <c r="HA59" s="86"/>
      <c r="HB59" s="86"/>
      <c r="HC59" s="86"/>
      <c r="HD59" s="86"/>
      <c r="HE59" s="86"/>
      <c r="HF59" s="86"/>
      <c r="HG59" s="86"/>
      <c r="HH59" s="86"/>
      <c r="HI59" s="86"/>
      <c r="HJ59" s="86"/>
      <c r="HK59" s="86"/>
      <c r="HL59" s="86"/>
      <c r="HM59" s="86"/>
      <c r="HN59" s="86"/>
      <c r="HO59" s="86"/>
      <c r="HP59" s="86"/>
      <c r="HQ59" s="86"/>
      <c r="HR59" s="86"/>
      <c r="HS59" s="86"/>
      <c r="HT59" s="86"/>
      <c r="HU59" s="86"/>
      <c r="HV59" s="86"/>
      <c r="HW59" s="86"/>
      <c r="HX59" s="86"/>
      <c r="HY59" s="86"/>
      <c r="HZ59" s="86"/>
      <c r="IA59" s="86"/>
      <c r="IB59" s="86"/>
      <c r="IC59" s="86"/>
      <c r="ID59" s="86"/>
      <c r="IE59" s="86"/>
      <c r="IF59" s="86"/>
      <c r="IG59" s="86"/>
      <c r="IH59" s="86"/>
      <c r="II59" s="86"/>
      <c r="IJ59" s="86"/>
      <c r="IK59" s="86"/>
      <c r="IL59" s="86"/>
      <c r="IM59" s="86"/>
      <c r="IN59" s="86"/>
      <c r="IO59" s="86"/>
      <c r="IP59" s="86"/>
      <c r="IQ59" s="86"/>
      <c r="IR59" s="86"/>
      <c r="IS59" s="86"/>
      <c r="IT59" s="86"/>
      <c r="IU59" s="86"/>
      <c r="IV59" s="86"/>
      <c r="IW59" s="86"/>
    </row>
    <row r="60" spans="1:257" ht="30">
      <c r="A60" s="431">
        <v>6</v>
      </c>
      <c r="B60" s="425" t="s">
        <v>354</v>
      </c>
      <c r="C60" s="425" t="s">
        <v>355</v>
      </c>
      <c r="D60" s="223" t="s">
        <v>356</v>
      </c>
      <c r="E60" s="424">
        <v>365</v>
      </c>
      <c r="F60" s="418">
        <v>0</v>
      </c>
      <c r="G60" s="421">
        <f t="shared" ref="G60" si="4">F60/E60</f>
        <v>0</v>
      </c>
      <c r="H60" s="418" t="s">
        <v>357</v>
      </c>
      <c r="I60" s="94" t="s">
        <v>303</v>
      </c>
      <c r="J60" s="106" t="s">
        <v>319</v>
      </c>
      <c r="K60" s="94" t="str">
        <f>IFERROR(CONCATENATE(INDEX('8- Políticas de Administración '!$B$16:$F$53,MATCH('5- Identificación de Riesgos'!J60,'8- Políticas de Administración '!$C$16:$C$54,0),1)," - ",L60),"")</f>
        <v>Moderado - 3</v>
      </c>
      <c r="L60" s="115">
        <f>IFERROR(VLOOKUP(INDEX('8- Políticas de Administración '!$B$16:$F$63,MATCH('5- Identificación de Riesgos'!J60,'8- Políticas de Administración '!$C$16:$C$64,0),1),'8- Políticas de Administración '!$B$16:$F$64,5,FALSE),"")</f>
        <v>3</v>
      </c>
      <c r="M60" s="424" t="str">
        <f>IFERROR(CONCATENATE(INDEX('8- Políticas de Administración '!$B$16:$F$53,MATCH(ROUND(AVERAGE(L60:L69),0),'8- Políticas de Administración '!$F$16:$F$53,0),1)," - ",ROUND(AVERAGE(L60:L69),0)),"")</f>
        <v>Moderado - 3</v>
      </c>
      <c r="N60" s="447" t="s">
        <v>358</v>
      </c>
      <c r="O60" s="469">
        <f>RIGHT(H60,1)*RIGHT(M60,1)</f>
        <v>9</v>
      </c>
      <c r="Q60" s="481"/>
      <c r="R60" s="481"/>
      <c r="S60" s="481"/>
      <c r="T60" s="481"/>
      <c r="U60" s="481"/>
      <c r="V60" s="481"/>
    </row>
    <row r="61" spans="1:257" ht="39" customHeight="1">
      <c r="A61" s="432"/>
      <c r="B61" s="426"/>
      <c r="C61" s="426"/>
      <c r="D61" s="227" t="s">
        <v>351</v>
      </c>
      <c r="E61" s="419"/>
      <c r="F61" s="419"/>
      <c r="G61" s="422"/>
      <c r="H61" s="419"/>
      <c r="I61" s="95" t="s">
        <v>306</v>
      </c>
      <c r="J61" s="117" t="s">
        <v>307</v>
      </c>
      <c r="K61" s="95" t="str">
        <f>IFERROR(CONCATENATE(INDEX('8- Políticas de Administración '!$B$16:$F$53,MATCH('5- Identificación de Riesgos'!J61,'8- Políticas de Administración '!$C$16:$C$54,0),1)," - ",L61),"")</f>
        <v>Mayor - 4</v>
      </c>
      <c r="L61" s="114">
        <f>IFERROR(VLOOKUP(INDEX('8- Políticas de Administración '!$B$16:$F$63,MATCH('5- Identificación de Riesgos'!J61,'8- Políticas de Administración '!$C$16:$C$64,0),1),'8- Políticas de Administración '!$B$16:$F$64,5,FALSE),"")</f>
        <v>4</v>
      </c>
      <c r="M61" s="419"/>
      <c r="N61" s="448"/>
      <c r="O61" s="470"/>
      <c r="Q61" s="481"/>
      <c r="R61" s="481"/>
      <c r="S61" s="481"/>
      <c r="T61" s="481"/>
      <c r="U61" s="481"/>
      <c r="V61" s="481"/>
    </row>
    <row r="62" spans="1:257" ht="42.75" customHeight="1">
      <c r="A62" s="432"/>
      <c r="B62" s="426"/>
      <c r="C62" s="426"/>
      <c r="D62" s="224" t="s">
        <v>359</v>
      </c>
      <c r="E62" s="419"/>
      <c r="F62" s="419"/>
      <c r="G62" s="422"/>
      <c r="H62" s="419"/>
      <c r="I62" s="95" t="s">
        <v>309</v>
      </c>
      <c r="J62" s="117" t="s">
        <v>328</v>
      </c>
      <c r="K62" s="95" t="str">
        <f>IFERROR(CONCATENATE(INDEX('8- Políticas de Administración '!$B$16:$F$53,MATCH('5- Identificación de Riesgos'!J62,'8- Políticas de Administración '!$C$16:$C$54,0),1)," - ",L62),"")</f>
        <v>Leve - 1</v>
      </c>
      <c r="L62" s="114">
        <f>IFERROR(VLOOKUP(INDEX('8- Políticas de Administración '!$B$16:$F$63,MATCH('5- Identificación de Riesgos'!J62,'8- Políticas de Administración '!$C$16:$C$64,0),1),'8- Políticas de Administración '!$B$16:$F$64,5,FALSE),"")</f>
        <v>1</v>
      </c>
      <c r="M62" s="419"/>
      <c r="N62" s="448"/>
      <c r="O62" s="470"/>
      <c r="Q62" s="481"/>
      <c r="R62" s="481"/>
      <c r="S62" s="481"/>
      <c r="T62" s="481"/>
      <c r="U62" s="481"/>
      <c r="V62" s="481"/>
    </row>
    <row r="63" spans="1:257" ht="51" customHeight="1">
      <c r="A63" s="432"/>
      <c r="B63" s="426"/>
      <c r="C63" s="426"/>
      <c r="D63" s="224"/>
      <c r="E63" s="419"/>
      <c r="F63" s="419"/>
      <c r="G63" s="422"/>
      <c r="H63" s="419"/>
      <c r="I63" s="95"/>
      <c r="J63" s="117"/>
      <c r="K63" s="95" t="str">
        <f>IFERROR(CONCATENATE(INDEX('8- Políticas de Administración '!$B$16:$F$53,MATCH('5- Identificación de Riesgos'!J63,'8- Políticas de Administración '!$C$16:$C$54,0),1)," - ",L63),"")</f>
        <v/>
      </c>
      <c r="L63" s="114" t="str">
        <f>IFERROR(VLOOKUP(INDEX('8- Políticas de Administración '!$B$16:$F$63,MATCH('5- Identificación de Riesgos'!J63,'8- Políticas de Administración '!$C$16:$C$64,0),1),'8- Políticas de Administración '!$B$16:$F$64,5,FALSE),"")</f>
        <v/>
      </c>
      <c r="M63" s="419"/>
      <c r="N63" s="448"/>
      <c r="O63" s="470"/>
      <c r="Q63" s="481"/>
      <c r="R63" s="481"/>
      <c r="S63" s="481"/>
      <c r="T63" s="481"/>
      <c r="U63" s="481"/>
      <c r="V63" s="481"/>
    </row>
    <row r="64" spans="1:257" ht="27" customHeight="1">
      <c r="A64" s="432"/>
      <c r="B64" s="426"/>
      <c r="C64" s="426"/>
      <c r="D64" s="224"/>
      <c r="E64" s="419"/>
      <c r="F64" s="419"/>
      <c r="G64" s="422"/>
      <c r="H64" s="419"/>
      <c r="I64" s="95"/>
      <c r="J64" s="117"/>
      <c r="K64" s="95" t="str">
        <f>IFERROR(CONCATENATE(INDEX('8- Políticas de Administración '!$B$16:$F$53,MATCH('5- Identificación de Riesgos'!J64,'8- Políticas de Administración '!$C$16:$C$54,0),1)," - ",L64),"")</f>
        <v/>
      </c>
      <c r="L64" s="114" t="str">
        <f>IFERROR(VLOOKUP(INDEX('8- Políticas de Administración '!$B$16:$F$63,MATCH('5- Identificación de Riesgos'!J64,'8- Políticas de Administración '!$C$16:$C$64,0),1),'8- Políticas de Administración '!$B$16:$F$64,5,FALSE),"")</f>
        <v/>
      </c>
      <c r="M64" s="419"/>
      <c r="N64" s="448"/>
      <c r="O64" s="470"/>
      <c r="Q64" s="481"/>
      <c r="R64" s="481"/>
      <c r="S64" s="481"/>
      <c r="T64" s="481"/>
      <c r="U64" s="481"/>
      <c r="V64" s="481"/>
    </row>
    <row r="65" spans="1:22">
      <c r="A65" s="432"/>
      <c r="B65" s="426"/>
      <c r="C65" s="426"/>
      <c r="D65" s="224"/>
      <c r="E65" s="419"/>
      <c r="F65" s="419"/>
      <c r="G65" s="422"/>
      <c r="H65" s="419"/>
      <c r="I65" s="95"/>
      <c r="J65" s="117"/>
      <c r="K65" s="95" t="str">
        <f>IFERROR(CONCATENATE(INDEX('8- Políticas de Administración '!$B$16:$F$53,MATCH('5- Identificación de Riesgos'!J65,'8- Políticas de Administración '!$C$16:$C$54,0),1)," - ",L65),"")</f>
        <v/>
      </c>
      <c r="L65" s="114" t="str">
        <f>IFERROR(VLOOKUP(INDEX('8- Políticas de Administración '!$B$16:$F$63,MATCH('5- Identificación de Riesgos'!J65,'8- Políticas de Administración '!$C$16:$C$64,0),1),'8- Políticas de Administración '!$B$16:$F$64,5,FALSE),"")</f>
        <v/>
      </c>
      <c r="M65" s="419"/>
      <c r="N65" s="448"/>
      <c r="O65" s="470"/>
      <c r="Q65" s="481"/>
      <c r="R65" s="481"/>
      <c r="S65" s="481"/>
      <c r="T65" s="481"/>
      <c r="U65" s="481"/>
      <c r="V65" s="481"/>
    </row>
    <row r="66" spans="1:22">
      <c r="A66" s="432"/>
      <c r="B66" s="426"/>
      <c r="C66" s="426"/>
      <c r="D66" s="224"/>
      <c r="E66" s="419"/>
      <c r="F66" s="419"/>
      <c r="G66" s="422"/>
      <c r="H66" s="419"/>
      <c r="I66" s="95"/>
      <c r="J66" s="117"/>
      <c r="K66" s="95" t="str">
        <f>IFERROR(CONCATENATE(INDEX('8- Políticas de Administración '!$B$16:$F$53,MATCH('5- Identificación de Riesgos'!J66,'8- Políticas de Administración '!$C$16:$C$54,0),1)," - ",L66),"")</f>
        <v/>
      </c>
      <c r="L66" s="114" t="str">
        <f>IFERROR(VLOOKUP(INDEX('8- Políticas de Administración '!$B$16:$F$63,MATCH('5- Identificación de Riesgos'!J66,'8- Políticas de Administración '!$C$16:$C$64,0),1),'8- Políticas de Administración '!$B$16:$F$64,5,FALSE),"")</f>
        <v/>
      </c>
      <c r="M66" s="419"/>
      <c r="N66" s="448"/>
      <c r="O66" s="470"/>
      <c r="Q66" s="481"/>
      <c r="R66" s="481"/>
      <c r="S66" s="481"/>
      <c r="T66" s="481"/>
      <c r="U66" s="481"/>
      <c r="V66" s="481"/>
    </row>
    <row r="67" spans="1:22">
      <c r="A67" s="432"/>
      <c r="B67" s="426"/>
      <c r="C67" s="426"/>
      <c r="D67" s="224"/>
      <c r="E67" s="419"/>
      <c r="F67" s="419"/>
      <c r="G67" s="422"/>
      <c r="H67" s="419"/>
      <c r="I67" s="95"/>
      <c r="J67" s="117"/>
      <c r="K67" s="95" t="str">
        <f>IFERROR(CONCATENATE(INDEX('8- Políticas de Administración '!$B$16:$F$53,MATCH('5- Identificación de Riesgos'!J67,'8- Políticas de Administración '!$C$16:$C$54,0),1)," - ",L67),"")</f>
        <v/>
      </c>
      <c r="L67" s="114" t="str">
        <f>IFERROR(VLOOKUP(INDEX('8- Políticas de Administración '!$B$16:$F$63,MATCH('5- Identificación de Riesgos'!J67,'8- Políticas de Administración '!$C$16:$C$64,0),1),'8- Políticas de Administración '!$B$16:$F$64,5,FALSE),"")</f>
        <v/>
      </c>
      <c r="M67" s="419"/>
      <c r="N67" s="448"/>
      <c r="O67" s="470"/>
      <c r="Q67" s="481"/>
      <c r="R67" s="481"/>
      <c r="S67" s="481"/>
      <c r="T67" s="481"/>
      <c r="U67" s="481"/>
      <c r="V67" s="481"/>
    </row>
    <row r="68" spans="1:22">
      <c r="A68" s="432"/>
      <c r="B68" s="426"/>
      <c r="C68" s="426"/>
      <c r="D68" s="224"/>
      <c r="E68" s="419"/>
      <c r="F68" s="419"/>
      <c r="G68" s="422"/>
      <c r="H68" s="419"/>
      <c r="I68" s="95"/>
      <c r="J68" s="117"/>
      <c r="K68" s="95" t="str">
        <f>IFERROR(CONCATENATE(INDEX('8- Políticas de Administración '!$B$16:$F$53,MATCH('5- Identificación de Riesgos'!J68,'8- Políticas de Administración '!$C$16:$C$54,0),1)," - ",L68),"")</f>
        <v/>
      </c>
      <c r="L68" s="114" t="str">
        <f>IFERROR(VLOOKUP(INDEX('8- Políticas de Administración '!$B$16:$F$63,MATCH('5- Identificación de Riesgos'!J68,'8- Políticas de Administración '!$C$16:$C$64,0),1),'8- Políticas de Administración '!$B$16:$F$64,5,FALSE),"")</f>
        <v/>
      </c>
      <c r="M68" s="419"/>
      <c r="N68" s="448"/>
      <c r="O68" s="470"/>
      <c r="Q68" s="481"/>
      <c r="R68" s="481"/>
      <c r="S68" s="481"/>
      <c r="T68" s="481"/>
      <c r="U68" s="481"/>
      <c r="V68" s="481"/>
    </row>
    <row r="69" spans="1:22" ht="15.75" thickBot="1">
      <c r="A69" s="433"/>
      <c r="B69" s="427"/>
      <c r="C69" s="427"/>
      <c r="D69" s="225"/>
      <c r="E69" s="420"/>
      <c r="F69" s="420"/>
      <c r="G69" s="423"/>
      <c r="H69" s="420"/>
      <c r="I69" s="96"/>
      <c r="J69" s="118"/>
      <c r="K69" s="96" t="str">
        <f>IFERROR(CONCATENATE(INDEX('8- Políticas de Administración '!$B$16:$F$53,MATCH('5- Identificación de Riesgos'!J69,'8- Políticas de Administración '!$C$16:$C$54,0),1)," - ",L69),"")</f>
        <v/>
      </c>
      <c r="L69" s="116" t="str">
        <f>IFERROR(VLOOKUP(INDEX('8- Políticas de Administración '!$B$16:$F$63,MATCH('5- Identificación de Riesgos'!J69,'8- Políticas de Administración '!$C$16:$C$64,0),1),'8- Políticas de Administración '!$B$16:$F$64,5,FALSE),"")</f>
        <v/>
      </c>
      <c r="M69" s="420"/>
      <c r="N69" s="449"/>
      <c r="O69" s="470"/>
      <c r="Q69" s="481"/>
      <c r="R69" s="481"/>
      <c r="S69" s="481"/>
      <c r="T69" s="481"/>
      <c r="U69" s="481"/>
      <c r="V69" s="481"/>
    </row>
  </sheetData>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I7:M7"/>
    <mergeCell ref="F8:F9"/>
    <mergeCell ref="F10:F19"/>
    <mergeCell ref="G10:G19"/>
    <mergeCell ref="H10:H19"/>
    <mergeCell ref="E30:E39"/>
    <mergeCell ref="F20:F29"/>
    <mergeCell ref="G20:G29"/>
    <mergeCell ref="H20:H2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A20:A29"/>
    <mergeCell ref="A60:A69"/>
    <mergeCell ref="B60:B69"/>
    <mergeCell ref="C60:C69"/>
    <mergeCell ref="E60:E69"/>
    <mergeCell ref="B40:B49"/>
    <mergeCell ref="F60:F69"/>
    <mergeCell ref="G60:G69"/>
    <mergeCell ref="H60:H69"/>
    <mergeCell ref="B50:B59"/>
    <mergeCell ref="C50:C59"/>
    <mergeCell ref="E50:E59"/>
    <mergeCell ref="G50:G59"/>
    <mergeCell ref="H50:H59"/>
  </mergeCells>
  <phoneticPr fontId="85" type="noConversion"/>
  <conditionalFormatting sqref="D10:D14">
    <cfRule type="containsText" dxfId="546" priority="43" operator="containsText" text="3- Moderado">
      <formula>NOT(ISERROR(SEARCH("3- Moderado",D10)))</formula>
    </cfRule>
    <cfRule type="containsText" dxfId="545" priority="44" operator="containsText" text="6- Moderado">
      <formula>NOT(ISERROR(SEARCH("6- Moderado",D10)))</formula>
    </cfRule>
    <cfRule type="containsText" dxfId="544" priority="45" operator="containsText" text="4- Moderado">
      <formula>NOT(ISERROR(SEARCH("4- Moderado",D10)))</formula>
    </cfRule>
    <cfRule type="containsText" dxfId="543" priority="46" operator="containsText" text="3- Bajo">
      <formula>NOT(ISERROR(SEARCH("3- Bajo",D10)))</formula>
    </cfRule>
    <cfRule type="containsText" dxfId="542" priority="47" operator="containsText" text="4- Bajo">
      <formula>NOT(ISERROR(SEARCH("4- Bajo",D10)))</formula>
    </cfRule>
    <cfRule type="containsText" dxfId="541" priority="48" operator="containsText" text="1- Bajo">
      <formula>NOT(ISERROR(SEARCH("1- Bajo",D10)))</formula>
    </cfRule>
  </conditionalFormatting>
  <conditionalFormatting sqref="D30">
    <cfRule type="containsText" dxfId="540" priority="301" operator="containsText" text="3- Moderado">
      <formula>NOT(ISERROR(SEARCH("3- Moderado",D30)))</formula>
    </cfRule>
    <cfRule type="containsText" dxfId="539" priority="302" operator="containsText" text="6- Moderado">
      <formula>NOT(ISERROR(SEARCH("6- Moderado",D30)))</formula>
    </cfRule>
    <cfRule type="containsText" dxfId="538" priority="303" operator="containsText" text="4- Moderado">
      <formula>NOT(ISERROR(SEARCH("4- Moderado",D30)))</formula>
    </cfRule>
    <cfRule type="containsText" dxfId="537" priority="304" operator="containsText" text="3- Bajo">
      <formula>NOT(ISERROR(SEARCH("3- Bajo",D30)))</formula>
    </cfRule>
    <cfRule type="containsText" dxfId="536" priority="305" operator="containsText" text="4- Bajo">
      <formula>NOT(ISERROR(SEARCH("4- Bajo",D30)))</formula>
    </cfRule>
    <cfRule type="containsText" dxfId="535" priority="306" operator="containsText" text="1- Bajo">
      <formula>NOT(ISERROR(SEARCH("1- Bajo",D30)))</formula>
    </cfRule>
    <cfRule type="containsText" dxfId="534" priority="313" operator="containsText" text="3- Moderado">
      <formula>NOT(ISERROR(SEARCH("3- Moderado",D30)))</formula>
    </cfRule>
    <cfRule type="containsText" dxfId="533" priority="314" operator="containsText" text="6- Moderado">
      <formula>NOT(ISERROR(SEARCH("6- Moderado",D30)))</formula>
    </cfRule>
    <cfRule type="containsText" dxfId="532" priority="315" operator="containsText" text="4- Moderado">
      <formula>NOT(ISERROR(SEARCH("4- Moderado",D30)))</formula>
    </cfRule>
    <cfRule type="containsText" dxfId="531" priority="316" operator="containsText" text="3- Bajo">
      <formula>NOT(ISERROR(SEARCH("3- Bajo",D30)))</formula>
    </cfRule>
    <cfRule type="containsText" dxfId="530" priority="317" operator="containsText" text="4- Bajo">
      <formula>NOT(ISERROR(SEARCH("4- Bajo",D30)))</formula>
    </cfRule>
    <cfRule type="containsText" dxfId="529" priority="318" operator="containsText" text="1- Bajo">
      <formula>NOT(ISERROR(SEARCH("1- Bajo",D30)))</formula>
    </cfRule>
  </conditionalFormatting>
  <conditionalFormatting sqref="D40:D42">
    <cfRule type="containsText" dxfId="528" priority="5" operator="containsText" text="3- Moderado">
      <formula>NOT(ISERROR(SEARCH("3- Moderado",D40)))</formula>
    </cfRule>
    <cfRule type="containsText" dxfId="527" priority="6" operator="containsText" text="6- Moderado">
      <formula>NOT(ISERROR(SEARCH("6- Moderado",D40)))</formula>
    </cfRule>
    <cfRule type="containsText" dxfId="526" priority="7" operator="containsText" text="4- Moderado">
      <formula>NOT(ISERROR(SEARCH("4- Moderado",D40)))</formula>
    </cfRule>
    <cfRule type="containsText" dxfId="525" priority="8" operator="containsText" text="3- Bajo">
      <formula>NOT(ISERROR(SEARCH("3- Bajo",D40)))</formula>
    </cfRule>
    <cfRule type="containsText" dxfId="524" priority="9" operator="containsText" text="4- Bajo">
      <formula>NOT(ISERROR(SEARCH("4- Bajo",D40)))</formula>
    </cfRule>
    <cfRule type="containsText" dxfId="523" priority="10" operator="containsText" text="1- Bajo">
      <formula>NOT(ISERROR(SEARCH("1- Bajo",D40)))</formula>
    </cfRule>
  </conditionalFormatting>
  <conditionalFormatting sqref="H10 H20">
    <cfRule type="containsText" dxfId="522" priority="1062" operator="containsText" text="Muy Baja">
      <formula>NOT(ISERROR(SEARCH("Muy Baja",H10)))</formula>
    </cfRule>
    <cfRule type="containsText" dxfId="521" priority="1063" operator="containsText" text="Baja">
      <formula>NOT(ISERROR(SEARCH("Baja",H10)))</formula>
    </cfRule>
    <cfRule type="containsText" dxfId="520" priority="1064" operator="containsText" text="Muy Alta">
      <formula>NOT(ISERROR(SEARCH("Muy Alta",H10)))</formula>
    </cfRule>
    <cfRule type="containsText" dxfId="519" priority="1066" operator="containsText" text="Alta">
      <formula>NOT(ISERROR(SEARCH("Alta",H10)))</formula>
    </cfRule>
    <cfRule type="containsText" dxfId="518" priority="1067" operator="containsText" text="Media">
      <formula>NOT(ISERROR(SEARCH("Media",H10)))</formula>
    </cfRule>
    <cfRule type="containsText" dxfId="517" priority="1068" operator="containsText" text="Media">
      <formula>NOT(ISERROR(SEARCH("Media",H10)))</formula>
    </cfRule>
    <cfRule type="containsText" dxfId="516" priority="1069" operator="containsText" text="Media">
      <formula>NOT(ISERROR(SEARCH("Media",H10)))</formula>
    </cfRule>
    <cfRule type="containsText" dxfId="515" priority="1070" operator="containsText" text="Muy Baja">
      <formula>NOT(ISERROR(SEARCH("Muy Baja",H10)))</formula>
    </cfRule>
    <cfRule type="containsText" dxfId="514" priority="1071" operator="containsText" text="Baja">
      <formula>NOT(ISERROR(SEARCH("Baja",H10)))</formula>
    </cfRule>
    <cfRule type="containsText" dxfId="513" priority="1072" operator="containsText" text="Muy Baja">
      <formula>NOT(ISERROR(SEARCH("Muy Baja",H10)))</formula>
    </cfRule>
    <cfRule type="containsText" dxfId="512" priority="1073" operator="containsText" text="Muy Baja">
      <formula>NOT(ISERROR(SEARCH("Muy Baja",H10)))</formula>
    </cfRule>
    <cfRule type="containsText" dxfId="511" priority="1074" operator="containsText" text="Muy Baja">
      <formula>NOT(ISERROR(SEARCH("Muy Baja",H10)))</formula>
    </cfRule>
    <cfRule type="containsText" dxfId="510" priority="1075" operator="containsText" text="Muy Baja'Tabla probabilidad'!">
      <formula>NOT(ISERROR(SEARCH("Muy Baja'Tabla probabilidad'!",H10)))</formula>
    </cfRule>
    <cfRule type="containsText" dxfId="509" priority="1076" operator="containsText" text="Muy bajo">
      <formula>NOT(ISERROR(SEARCH("Muy bajo",H10)))</formula>
    </cfRule>
    <cfRule type="containsText" dxfId="508" priority="1077" operator="containsText" text="Alta">
      <formula>NOT(ISERROR(SEARCH("Alta",H10)))</formula>
    </cfRule>
    <cfRule type="containsText" dxfId="507" priority="1078" operator="containsText" text="Media">
      <formula>NOT(ISERROR(SEARCH("Media",H10)))</formula>
    </cfRule>
    <cfRule type="containsText" dxfId="506" priority="1079" operator="containsText" text="Baja">
      <formula>NOT(ISERROR(SEARCH("Baja",H10)))</formula>
    </cfRule>
    <cfRule type="containsText" dxfId="505" priority="1080" operator="containsText" text="Muy baja">
      <formula>NOT(ISERROR(SEARCH("Muy baja",H10)))</formula>
    </cfRule>
    <cfRule type="cellIs" dxfId="504" priority="1083" operator="between">
      <formula>1</formula>
      <formula>2</formula>
    </cfRule>
    <cfRule type="cellIs" dxfId="503" priority="1084" operator="between">
      <formula>0</formula>
      <formula>2</formula>
    </cfRule>
  </conditionalFormatting>
  <conditionalFormatting sqref="H30">
    <cfRule type="containsText" dxfId="502" priority="776" operator="containsText" text="Muy Baja">
      <formula>NOT(ISERROR(SEARCH("Muy Baja",H30)))</formula>
    </cfRule>
    <cfRule type="containsText" dxfId="501" priority="777" operator="containsText" text="Baja">
      <formula>NOT(ISERROR(SEARCH("Baja",H30)))</formula>
    </cfRule>
    <cfRule type="containsText" dxfId="500" priority="778" operator="containsText" text="Muy Alta">
      <formula>NOT(ISERROR(SEARCH("Muy Alta",H30)))</formula>
    </cfRule>
    <cfRule type="containsText" dxfId="499" priority="780" operator="containsText" text="Alta">
      <formula>NOT(ISERROR(SEARCH("Alta",H30)))</formula>
    </cfRule>
    <cfRule type="containsText" dxfId="498" priority="781" operator="containsText" text="Media">
      <formula>NOT(ISERROR(SEARCH("Media",H30)))</formula>
    </cfRule>
    <cfRule type="containsText" dxfId="497" priority="782" operator="containsText" text="Media">
      <formula>NOT(ISERROR(SEARCH("Media",H30)))</formula>
    </cfRule>
    <cfRule type="containsText" dxfId="496" priority="783" operator="containsText" text="Media">
      <formula>NOT(ISERROR(SEARCH("Media",H30)))</formula>
    </cfRule>
    <cfRule type="containsText" dxfId="495" priority="784" operator="containsText" text="Muy Baja">
      <formula>NOT(ISERROR(SEARCH("Muy Baja",H30)))</formula>
    </cfRule>
    <cfRule type="containsText" dxfId="494" priority="785" operator="containsText" text="Baja">
      <formula>NOT(ISERROR(SEARCH("Baja",H30)))</formula>
    </cfRule>
    <cfRule type="containsText" dxfId="493" priority="786" operator="containsText" text="Muy Baja">
      <formula>NOT(ISERROR(SEARCH("Muy Baja",H30)))</formula>
    </cfRule>
    <cfRule type="containsText" dxfId="492" priority="787" operator="containsText" text="Muy Baja">
      <formula>NOT(ISERROR(SEARCH("Muy Baja",H30)))</formula>
    </cfRule>
    <cfRule type="containsText" dxfId="491" priority="788" operator="containsText" text="Muy Baja">
      <formula>NOT(ISERROR(SEARCH("Muy Baja",H30)))</formula>
    </cfRule>
    <cfRule type="containsText" dxfId="490" priority="789" operator="containsText" text="Muy Baja'Tabla probabilidad'!">
      <formula>NOT(ISERROR(SEARCH("Muy Baja'Tabla probabilidad'!",H30)))</formula>
    </cfRule>
    <cfRule type="containsText" dxfId="489" priority="790" operator="containsText" text="Muy bajo">
      <formula>NOT(ISERROR(SEARCH("Muy bajo",H30)))</formula>
    </cfRule>
    <cfRule type="containsText" dxfId="488" priority="791" operator="containsText" text="Alta">
      <formula>NOT(ISERROR(SEARCH("Alta",H30)))</formula>
    </cfRule>
    <cfRule type="containsText" dxfId="487" priority="792" operator="containsText" text="Media">
      <formula>NOT(ISERROR(SEARCH("Media",H30)))</formula>
    </cfRule>
    <cfRule type="containsText" dxfId="486" priority="793" operator="containsText" text="Baja">
      <formula>NOT(ISERROR(SEARCH("Baja",H30)))</formula>
    </cfRule>
    <cfRule type="containsText" dxfId="485" priority="794" operator="containsText" text="Muy baja">
      <formula>NOT(ISERROR(SEARCH("Muy baja",H30)))</formula>
    </cfRule>
    <cfRule type="cellIs" dxfId="484" priority="797" operator="between">
      <formula>1</formula>
      <formula>2</formula>
    </cfRule>
    <cfRule type="cellIs" dxfId="483" priority="798" operator="between">
      <formula>0</formula>
      <formula>2</formula>
    </cfRule>
  </conditionalFormatting>
  <conditionalFormatting sqref="H40 H50 H60">
    <cfRule type="containsText" dxfId="482" priority="17" operator="containsText" text="Muy Baja">
      <formula>NOT(ISERROR(SEARCH("Muy Baja",H40)))</formula>
    </cfRule>
    <cfRule type="containsText" dxfId="481" priority="18" operator="containsText" text="Baja">
      <formula>NOT(ISERROR(SEARCH("Baja",H40)))</formula>
    </cfRule>
    <cfRule type="containsText" dxfId="480" priority="19" operator="containsText" text="Muy Alta">
      <formula>NOT(ISERROR(SEARCH("Muy Alta",H40)))</formula>
    </cfRule>
    <cfRule type="containsText" dxfId="479" priority="20" operator="containsText" text="Alta">
      <formula>NOT(ISERROR(SEARCH("Alta",H40)))</formula>
    </cfRule>
    <cfRule type="containsText" dxfId="478" priority="21" operator="containsText" text="Media">
      <formula>NOT(ISERROR(SEARCH("Media",H40)))</formula>
    </cfRule>
    <cfRule type="containsText" dxfId="477" priority="22" operator="containsText" text="Media">
      <formula>NOT(ISERROR(SEARCH("Media",H40)))</formula>
    </cfRule>
    <cfRule type="containsText" dxfId="476" priority="23" operator="containsText" text="Media">
      <formula>NOT(ISERROR(SEARCH("Media",H40)))</formula>
    </cfRule>
    <cfRule type="containsText" dxfId="475" priority="24" operator="containsText" text="Muy Baja">
      <formula>NOT(ISERROR(SEARCH("Muy Baja",H40)))</formula>
    </cfRule>
    <cfRule type="containsText" dxfId="474" priority="25" operator="containsText" text="Baja">
      <formula>NOT(ISERROR(SEARCH("Baja",H40)))</formula>
    </cfRule>
    <cfRule type="containsText" dxfId="473" priority="26" operator="containsText" text="Muy Baja">
      <formula>NOT(ISERROR(SEARCH("Muy Baja",H40)))</formula>
    </cfRule>
    <cfRule type="containsText" dxfId="472" priority="27" operator="containsText" text="Muy Baja">
      <formula>NOT(ISERROR(SEARCH("Muy Baja",H40)))</formula>
    </cfRule>
    <cfRule type="containsText" dxfId="471" priority="28" operator="containsText" text="Muy Baja">
      <formula>NOT(ISERROR(SEARCH("Muy Baja",H40)))</formula>
    </cfRule>
    <cfRule type="containsText" dxfId="470" priority="29" operator="containsText" text="Muy Baja'Tabla probabilidad'!">
      <formula>NOT(ISERROR(SEARCH("Muy Baja'Tabla probabilidad'!",H40)))</formula>
    </cfRule>
    <cfRule type="containsText" dxfId="469" priority="30" operator="containsText" text="Muy bajo">
      <formula>NOT(ISERROR(SEARCH("Muy bajo",H40)))</formula>
    </cfRule>
    <cfRule type="containsText" dxfId="468" priority="31" operator="containsText" text="Alta">
      <formula>NOT(ISERROR(SEARCH("Alta",H40)))</formula>
    </cfRule>
    <cfRule type="containsText" dxfId="467" priority="32" operator="containsText" text="Media">
      <formula>NOT(ISERROR(SEARCH("Media",H40)))</formula>
    </cfRule>
    <cfRule type="containsText" dxfId="466" priority="33" operator="containsText" text="Baja">
      <formula>NOT(ISERROR(SEARCH("Baja",H40)))</formula>
    </cfRule>
    <cfRule type="containsText" dxfId="465" priority="34" operator="containsText" text="Muy baja">
      <formula>NOT(ISERROR(SEARCH("Muy baja",H40)))</formula>
    </cfRule>
    <cfRule type="cellIs" dxfId="464" priority="35" operator="between">
      <formula>1</formula>
      <formula>2</formula>
    </cfRule>
    <cfRule type="cellIs" dxfId="463" priority="36" operator="between">
      <formula>0</formula>
      <formula>2</formula>
    </cfRule>
  </conditionalFormatting>
  <conditionalFormatting sqref="K10:K69">
    <cfRule type="containsText" dxfId="462" priority="37" operator="containsText" text="Catastrófico">
      <formula>NOT(ISERROR(SEARCH("Catastrófico",K10)))</formula>
    </cfRule>
    <cfRule type="containsText" dxfId="461" priority="38" operator="containsText" text="Mayor">
      <formula>NOT(ISERROR(SEARCH("Mayor",K10)))</formula>
    </cfRule>
    <cfRule type="containsText" dxfId="460" priority="39" operator="containsText" text="Alta">
      <formula>NOT(ISERROR(SEARCH("Alta",K10)))</formula>
    </cfRule>
    <cfRule type="containsText" dxfId="459" priority="40" operator="containsText" text="Moderado">
      <formula>NOT(ISERROR(SEARCH("Moderado",K10)))</formula>
    </cfRule>
    <cfRule type="containsText" dxfId="458" priority="41" operator="containsText" text="Menor">
      <formula>NOT(ISERROR(SEARCH("Menor",K10)))</formula>
    </cfRule>
    <cfRule type="containsText" dxfId="457" priority="42" operator="containsText" text="Leve">
      <formula>NOT(ISERROR(SEARCH("Leve",K10)))</formula>
    </cfRule>
  </conditionalFormatting>
  <conditionalFormatting sqref="M10 M20">
    <cfRule type="containsText" dxfId="456" priority="1056" operator="containsText" text="Catastrófico">
      <formula>NOT(ISERROR(SEARCH("Catastrófico",M10)))</formula>
    </cfRule>
    <cfRule type="containsText" dxfId="455" priority="1057" operator="containsText" text="Mayor">
      <formula>NOT(ISERROR(SEARCH("Mayor",M10)))</formula>
    </cfRule>
    <cfRule type="containsText" dxfId="454" priority="1058" operator="containsText" text="Alta">
      <formula>NOT(ISERROR(SEARCH("Alta",M10)))</formula>
    </cfRule>
    <cfRule type="containsText" dxfId="453" priority="1059" operator="containsText" text="Moderado">
      <formula>NOT(ISERROR(SEARCH("Moderado",M10)))</formula>
    </cfRule>
    <cfRule type="containsText" dxfId="452" priority="1060" operator="containsText" text="Menor">
      <formula>NOT(ISERROR(SEARCH("Menor",M10)))</formula>
    </cfRule>
    <cfRule type="containsText" dxfId="451" priority="1061" operator="containsText" text="Leve">
      <formula>NOT(ISERROR(SEARCH("Leve",M10)))</formula>
    </cfRule>
  </conditionalFormatting>
  <conditionalFormatting sqref="M30">
    <cfRule type="containsText" dxfId="450" priority="770" operator="containsText" text="Catastrófico">
      <formula>NOT(ISERROR(SEARCH("Catastrófico",M30)))</formula>
    </cfRule>
    <cfRule type="containsText" dxfId="449" priority="771" operator="containsText" text="Mayor">
      <formula>NOT(ISERROR(SEARCH("Mayor",M30)))</formula>
    </cfRule>
    <cfRule type="containsText" dxfId="448" priority="772" operator="containsText" text="Alta">
      <formula>NOT(ISERROR(SEARCH("Alta",M30)))</formula>
    </cfRule>
    <cfRule type="containsText" dxfId="447" priority="773" operator="containsText" text="Moderado">
      <formula>NOT(ISERROR(SEARCH("Moderado",M30)))</formula>
    </cfRule>
    <cfRule type="containsText" dxfId="446" priority="774" operator="containsText" text="Menor">
      <formula>NOT(ISERROR(SEARCH("Menor",M30)))</formula>
    </cfRule>
    <cfRule type="containsText" dxfId="445" priority="775" operator="containsText" text="Leve">
      <formula>NOT(ISERROR(SEARCH("Leve",M30)))</formula>
    </cfRule>
  </conditionalFormatting>
  <conditionalFormatting sqref="M40">
    <cfRule type="containsText" dxfId="444" priority="11" operator="containsText" text="Catastrófico">
      <formula>NOT(ISERROR(SEARCH("Catastrófico",M40)))</formula>
    </cfRule>
    <cfRule type="containsText" dxfId="443" priority="12" operator="containsText" text="Mayor">
      <formula>NOT(ISERROR(SEARCH("Mayor",M40)))</formula>
    </cfRule>
    <cfRule type="containsText" dxfId="442" priority="13" operator="containsText" text="Alta">
      <formula>NOT(ISERROR(SEARCH("Alta",M40)))</formula>
    </cfRule>
    <cfRule type="containsText" dxfId="441" priority="14" operator="containsText" text="Moderado">
      <formula>NOT(ISERROR(SEARCH("Moderado",M40)))</formula>
    </cfRule>
    <cfRule type="containsText" dxfId="440" priority="15" operator="containsText" text="Menor">
      <formula>NOT(ISERROR(SEARCH("Menor",M40)))</formula>
    </cfRule>
    <cfRule type="containsText" dxfId="439" priority="16" operator="containsText" text="Leve">
      <formula>NOT(ISERROR(SEARCH("Leve",M40)))</formula>
    </cfRule>
  </conditionalFormatting>
  <conditionalFormatting sqref="M50">
    <cfRule type="containsText" dxfId="438" priority="515" operator="containsText" text="Catastrófico">
      <formula>NOT(ISERROR(SEARCH("Catastrófico",M50)))</formula>
    </cfRule>
    <cfRule type="containsText" dxfId="437" priority="516" operator="containsText" text="Mayor">
      <formula>NOT(ISERROR(SEARCH("Mayor",M50)))</formula>
    </cfRule>
    <cfRule type="containsText" dxfId="436" priority="517" operator="containsText" text="Alta">
      <formula>NOT(ISERROR(SEARCH("Alta",M50)))</formula>
    </cfRule>
    <cfRule type="containsText" dxfId="435" priority="518" operator="containsText" text="Moderado">
      <formula>NOT(ISERROR(SEARCH("Moderado",M50)))</formula>
    </cfRule>
    <cfRule type="containsText" dxfId="434" priority="519" operator="containsText" text="Menor">
      <formula>NOT(ISERROR(SEARCH("Menor",M50)))</formula>
    </cfRule>
    <cfRule type="containsText" dxfId="433" priority="520" operator="containsText" text="Leve">
      <formula>NOT(ISERROR(SEARCH("Leve",M50)))</formula>
    </cfRule>
  </conditionalFormatting>
  <conditionalFormatting sqref="M60">
    <cfRule type="containsText" dxfId="432" priority="482" operator="containsText" text="Catastrófico">
      <formula>NOT(ISERROR(SEARCH("Catastrófico",M60)))</formula>
    </cfRule>
    <cfRule type="containsText" dxfId="431" priority="483" operator="containsText" text="Mayor">
      <formula>NOT(ISERROR(SEARCH("Mayor",M60)))</formula>
    </cfRule>
    <cfRule type="containsText" dxfId="430" priority="484" operator="containsText" text="Alta">
      <formula>NOT(ISERROR(SEARCH("Alta",M60)))</formula>
    </cfRule>
    <cfRule type="containsText" dxfId="429" priority="485" operator="containsText" text="Moderado">
      <formula>NOT(ISERROR(SEARCH("Moderado",M60)))</formula>
    </cfRule>
    <cfRule type="containsText" dxfId="428" priority="486" operator="containsText" text="Menor">
      <formula>NOT(ISERROR(SEARCH("Menor",M60)))</formula>
    </cfRule>
    <cfRule type="containsText" dxfId="427" priority="487" operator="containsText" text="Leve">
      <formula>NOT(ISERROR(SEARCH("Leve",M60)))</formula>
    </cfRule>
  </conditionalFormatting>
  <conditionalFormatting sqref="N8:O8">
    <cfRule type="containsText" dxfId="426" priority="331" operator="containsText" text="3- Moderado">
      <formula>NOT(ISERROR(SEARCH("3- Moderado",N8)))</formula>
    </cfRule>
    <cfRule type="containsText" dxfId="425" priority="332" operator="containsText" text="6- Moderado">
      <formula>NOT(ISERROR(SEARCH("6- Moderado",N8)))</formula>
    </cfRule>
    <cfRule type="containsText" dxfId="424" priority="333" operator="containsText" text="4- Moderado">
      <formula>NOT(ISERROR(SEARCH("4- Moderado",N8)))</formula>
    </cfRule>
    <cfRule type="containsText" dxfId="423" priority="334" operator="containsText" text="3- Bajo">
      <formula>NOT(ISERROR(SEARCH("3- Bajo",N8)))</formula>
    </cfRule>
    <cfRule type="containsText" dxfId="422" priority="335" operator="containsText" text="4- Bajo">
      <formula>NOT(ISERROR(SEARCH("4- Bajo",N8)))</formula>
    </cfRule>
    <cfRule type="containsText" dxfId="421" priority="336" operator="containsText" text="1- Bajo">
      <formula>NOT(ISERROR(SEARCH("1- Bajo",N8)))</formula>
    </cfRule>
  </conditionalFormatting>
  <conditionalFormatting sqref="N10:O10 N20:O20">
    <cfRule type="containsText" dxfId="420" priority="1643" operator="containsText" text="Extremo">
      <formula>NOT(ISERROR(SEARCH("Extremo",N10)))</formula>
    </cfRule>
    <cfRule type="containsText" dxfId="419" priority="1644" operator="containsText" text="Alto">
      <formula>NOT(ISERROR(SEARCH("Alto",N10)))</formula>
    </cfRule>
    <cfRule type="containsText" dxfId="418" priority="1645" operator="containsText" text="Bajo">
      <formula>NOT(ISERROR(SEARCH("Bajo",N10)))</formula>
    </cfRule>
    <cfRule type="containsText" dxfId="417" priority="1646" operator="containsText" text="Moderado">
      <formula>NOT(ISERROR(SEARCH("Moderado",N10)))</formula>
    </cfRule>
  </conditionalFormatting>
  <conditionalFormatting sqref="N30:O30">
    <cfRule type="containsText" dxfId="416" priority="799" operator="containsText" text="Extremo">
      <formula>NOT(ISERROR(SEARCH("Extremo",N30)))</formula>
    </cfRule>
    <cfRule type="containsText" dxfId="415" priority="800" operator="containsText" text="Alto">
      <formula>NOT(ISERROR(SEARCH("Alto",N30)))</formula>
    </cfRule>
    <cfRule type="containsText" dxfId="414" priority="801" operator="containsText" text="Bajo">
      <formula>NOT(ISERROR(SEARCH("Bajo",N30)))</formula>
    </cfRule>
    <cfRule type="containsText" dxfId="413" priority="802" operator="containsText" text="Moderado">
      <formula>NOT(ISERROR(SEARCH("Moderado",N30)))</formula>
    </cfRule>
  </conditionalFormatting>
  <conditionalFormatting sqref="N40:O40 N50 N60">
    <cfRule type="containsText" dxfId="412" priority="1" operator="containsText" text="Extremo">
      <formula>NOT(ISERROR(SEARCH("Extremo",N40)))</formula>
    </cfRule>
    <cfRule type="containsText" dxfId="411" priority="2" operator="containsText" text="Alto">
      <formula>NOT(ISERROR(SEARCH("Alto",N40)))</formula>
    </cfRule>
    <cfRule type="containsText" dxfId="410" priority="3" operator="containsText" text="Bajo">
      <formula>NOT(ISERROR(SEARCH("Bajo",N40)))</formula>
    </cfRule>
    <cfRule type="containsText" dxfId="409" priority="4" operator="containsText" text="Moderado">
      <formula>NOT(ISERROR(SEARCH("Moderado",N40)))</formula>
    </cfRule>
  </conditionalFormatting>
  <conditionalFormatting sqref="O60">
    <cfRule type="containsText" dxfId="408" priority="421" operator="containsText" text="Extremo">
      <formula>NOT(ISERROR(SEARCH("Extremo",O60)))</formula>
    </cfRule>
    <cfRule type="containsText" dxfId="407" priority="422" operator="containsText" text="Alto">
      <formula>NOT(ISERROR(SEARCH("Alto",O60)))</formula>
    </cfRule>
    <cfRule type="containsText" dxfId="406" priority="423" operator="containsText" text="Bajo">
      <formula>NOT(ISERROR(SEARCH("Bajo",O60)))</formula>
    </cfRule>
    <cfRule type="containsText" dxfId="405" priority="424" operator="containsText" text="Moderado">
      <formula>NOT(ISERROR(SEARCH("Moderado",O60)))</formula>
    </cfRule>
  </conditionalFormatting>
  <dataValidations count="1">
    <dataValidation type="list" allowBlank="1" showInputMessage="1" showErrorMessage="1" sqref="I40:J49" xr:uid="{00000000-0002-0000-0500-000000000000}"/>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1000000}">
          <x14:formula1>
            <xm:f>'8- Políticas de Administración '!$I$17:$I$22</xm:f>
          </x14:formula1>
          <xm:sqref>I10:I39 I50:I69</xm:sqref>
        </x14:dataValidation>
        <x14:dataValidation type="list" allowBlank="1" showInputMessage="1" showErrorMessage="1" xr:uid="{00000000-0002-0000-0500-000002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R69"/>
  <sheetViews>
    <sheetView showGridLines="0" topLeftCell="A10" zoomScale="85" zoomScaleNormal="85" zoomScalePageLayoutView="70" workbookViewId="0">
      <pane xSplit="1" topLeftCell="F1" activePane="topRight" state="frozen"/>
      <selection pane="topRight" activeCell="T50" sqref="T50:T59"/>
      <selection activeCell="A4" sqref="A4"/>
    </sheetView>
  </sheetViews>
  <sheetFormatPr defaultColWidth="11.42578125" defaultRowHeight="15"/>
  <cols>
    <col min="1" max="1" width="7" customWidth="1"/>
    <col min="2" max="2" width="52.140625" customWidth="1"/>
    <col min="3" max="3" width="52.5703125" style="37" customWidth="1"/>
    <col min="4" max="4" width="5" hidden="1" customWidth="1"/>
    <col min="5" max="5" width="70.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28" customWidth="1"/>
    <col min="21" max="21" width="18.5703125" style="27" customWidth="1"/>
    <col min="22" max="22" width="22.5703125" style="29" customWidth="1"/>
    <col min="23" max="278" width="11.42578125" style="8"/>
    <col min="279" max="16384" width="11.42578125" style="13"/>
  </cols>
  <sheetData>
    <row r="1" spans="1:278" s="10" customFormat="1" ht="27">
      <c r="A1" s="505"/>
      <c r="B1" s="506"/>
      <c r="C1" s="506"/>
      <c r="D1" s="191"/>
      <c r="E1" s="510"/>
      <c r="F1" s="510"/>
      <c r="G1" s="510"/>
      <c r="H1" s="510"/>
      <c r="I1" s="510"/>
      <c r="J1" s="510"/>
      <c r="K1" s="510"/>
      <c r="L1" s="510"/>
      <c r="M1" s="510"/>
      <c r="N1" s="510"/>
      <c r="O1" s="510"/>
      <c r="P1" s="510"/>
      <c r="Q1" s="510"/>
      <c r="R1" s="510"/>
      <c r="S1" s="510"/>
      <c r="T1" s="510"/>
      <c r="U1" s="510"/>
      <c r="V1" s="510"/>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row>
    <row r="2" spans="1:278" s="10" customFormat="1" ht="27">
      <c r="A2" s="507"/>
      <c r="B2" s="508"/>
      <c r="C2" s="508"/>
      <c r="D2" s="192"/>
      <c r="E2" s="510"/>
      <c r="F2" s="510"/>
      <c r="G2" s="510"/>
      <c r="H2" s="510"/>
      <c r="I2" s="510"/>
      <c r="J2" s="510"/>
      <c r="K2" s="510"/>
      <c r="L2" s="510"/>
      <c r="M2" s="510"/>
      <c r="N2" s="510"/>
      <c r="O2" s="510"/>
      <c r="P2" s="510"/>
      <c r="Q2" s="510"/>
      <c r="R2" s="510"/>
      <c r="S2" s="510"/>
      <c r="T2" s="510"/>
      <c r="U2" s="510"/>
      <c r="V2" s="510"/>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row>
    <row r="3" spans="1:278" s="10" customFormat="1" ht="27">
      <c r="A3" s="193"/>
      <c r="B3" s="194"/>
      <c r="C3" s="194"/>
      <c r="D3" s="192"/>
      <c r="E3" s="510"/>
      <c r="F3" s="510"/>
      <c r="G3" s="510"/>
      <c r="H3" s="510"/>
      <c r="I3" s="510"/>
      <c r="J3" s="510"/>
      <c r="K3" s="510"/>
      <c r="L3" s="510"/>
      <c r="M3" s="510"/>
      <c r="N3" s="510"/>
      <c r="O3" s="510"/>
      <c r="P3" s="510"/>
      <c r="Q3" s="510"/>
      <c r="R3" s="510"/>
      <c r="S3" s="510"/>
      <c r="T3" s="510"/>
      <c r="U3" s="510"/>
      <c r="V3" s="510"/>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row>
    <row r="4" spans="1:278" s="10" customFormat="1" ht="44.25" customHeight="1">
      <c r="A4" s="509" t="s">
        <v>276</v>
      </c>
      <c r="B4" s="509"/>
      <c r="C4" s="509"/>
      <c r="D4" s="496" t="s">
        <v>5</v>
      </c>
      <c r="E4" s="496"/>
      <c r="F4" s="496"/>
      <c r="G4" s="496"/>
      <c r="H4" s="496"/>
      <c r="I4" s="496"/>
      <c r="J4" s="496"/>
      <c r="K4" s="496"/>
      <c r="L4" s="496"/>
      <c r="M4" s="496"/>
      <c r="N4" s="496"/>
      <c r="O4" s="496"/>
      <c r="P4" s="496"/>
      <c r="Q4" s="496"/>
      <c r="R4" s="496"/>
      <c r="S4" s="496"/>
      <c r="T4" s="496"/>
      <c r="U4" s="496"/>
      <c r="V4" s="496"/>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row>
    <row r="5" spans="1:278" s="10" customFormat="1" ht="44.25" customHeight="1">
      <c r="A5" s="509" t="s">
        <v>277</v>
      </c>
      <c r="B5" s="509"/>
      <c r="C5" s="509"/>
      <c r="D5" s="496" t="s">
        <v>278</v>
      </c>
      <c r="E5" s="496"/>
      <c r="F5" s="496"/>
      <c r="G5" s="496"/>
      <c r="H5" s="496"/>
      <c r="I5" s="496"/>
      <c r="J5" s="496"/>
      <c r="K5" s="496"/>
      <c r="L5" s="496"/>
      <c r="M5" s="496"/>
      <c r="N5" s="496"/>
      <c r="O5" s="496"/>
      <c r="P5" s="496"/>
      <c r="Q5" s="496"/>
      <c r="R5" s="496"/>
      <c r="S5" s="496"/>
      <c r="T5" s="496"/>
      <c r="U5" s="496"/>
      <c r="V5" s="496"/>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row>
    <row r="6" spans="1:278" s="10" customFormat="1" ht="44.25" customHeight="1" thickBot="1">
      <c r="A6" s="509" t="s">
        <v>279</v>
      </c>
      <c r="B6" s="509"/>
      <c r="C6" s="509"/>
      <c r="D6" s="496" t="s">
        <v>280</v>
      </c>
      <c r="E6" s="496"/>
      <c r="F6" s="496"/>
      <c r="G6" s="496"/>
      <c r="H6" s="496"/>
      <c r="I6" s="496"/>
      <c r="J6" s="496"/>
      <c r="K6" s="496"/>
      <c r="L6" s="496"/>
      <c r="M6" s="496"/>
      <c r="N6" s="496"/>
      <c r="O6" s="496"/>
      <c r="P6" s="496"/>
      <c r="Q6" s="496"/>
      <c r="R6" s="496"/>
      <c r="S6" s="496"/>
      <c r="T6" s="496"/>
      <c r="U6" s="496"/>
      <c r="V6" s="496"/>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row>
    <row r="7" spans="1:278" s="10" customFormat="1" ht="18" thickTop="1" thickBot="1">
      <c r="A7" s="497" t="s">
        <v>281</v>
      </c>
      <c r="B7" s="497"/>
      <c r="C7" s="497"/>
      <c r="D7" s="512" t="s">
        <v>360</v>
      </c>
      <c r="E7" s="513"/>
      <c r="F7" s="513"/>
      <c r="G7" s="513"/>
      <c r="H7" s="513"/>
      <c r="I7" s="513"/>
      <c r="J7" s="513"/>
      <c r="K7" s="513"/>
      <c r="L7" s="513"/>
      <c r="M7" s="513"/>
      <c r="N7" s="513"/>
      <c r="O7" s="513"/>
      <c r="P7" s="513"/>
      <c r="Q7" s="513"/>
      <c r="R7" s="514"/>
      <c r="S7" s="153"/>
      <c r="T7" s="511" t="s">
        <v>361</v>
      </c>
      <c r="U7" s="511"/>
      <c r="V7" s="511"/>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c r="JJ7" s="9"/>
      <c r="JK7" s="9"/>
      <c r="JL7" s="9"/>
      <c r="JM7" s="9"/>
      <c r="JN7" s="9"/>
      <c r="JO7" s="9"/>
      <c r="JP7" s="9"/>
      <c r="JQ7" s="9"/>
      <c r="JR7" s="9"/>
    </row>
    <row r="8" spans="1:278" s="10" customFormat="1" ht="30" customHeight="1" thickTop="1" thickBot="1">
      <c r="A8" s="515" t="s">
        <v>286</v>
      </c>
      <c r="B8" s="497" t="s">
        <v>362</v>
      </c>
      <c r="C8" s="499" t="s">
        <v>282</v>
      </c>
      <c r="D8" s="501" t="s">
        <v>363</v>
      </c>
      <c r="E8" s="503" t="s">
        <v>251</v>
      </c>
      <c r="F8" s="493" t="s">
        <v>364</v>
      </c>
      <c r="G8" s="494"/>
      <c r="H8" s="494"/>
      <c r="I8" s="494"/>
      <c r="J8" s="494"/>
      <c r="K8" s="495"/>
      <c r="L8" s="493" t="s">
        <v>365</v>
      </c>
      <c r="M8" s="494"/>
      <c r="N8" s="494"/>
      <c r="O8" s="494"/>
      <c r="P8" s="494"/>
      <c r="Q8" s="494"/>
      <c r="R8" s="494"/>
      <c r="S8" s="495"/>
      <c r="T8" s="44"/>
      <c r="U8" s="45"/>
      <c r="V8" s="66" t="s">
        <v>366</v>
      </c>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row>
    <row r="9" spans="1:278" s="12" customFormat="1" ht="96" customHeight="1" thickTop="1" thickBot="1">
      <c r="A9" s="516"/>
      <c r="B9" s="498"/>
      <c r="C9" s="500"/>
      <c r="D9" s="502"/>
      <c r="E9" s="504"/>
      <c r="F9" s="35" t="s">
        <v>253</v>
      </c>
      <c r="G9" s="35" t="s">
        <v>255</v>
      </c>
      <c r="H9" s="35" t="s">
        <v>367</v>
      </c>
      <c r="I9" s="35" t="s">
        <v>257</v>
      </c>
      <c r="J9" s="88" t="s">
        <v>368</v>
      </c>
      <c r="K9" s="35" t="s">
        <v>263</v>
      </c>
      <c r="L9" s="35" t="s">
        <v>369</v>
      </c>
      <c r="M9" s="85" t="s">
        <v>260</v>
      </c>
      <c r="N9" s="35" t="s">
        <v>370</v>
      </c>
      <c r="O9" s="35" t="s">
        <v>371</v>
      </c>
      <c r="P9" s="35" t="s">
        <v>372</v>
      </c>
      <c r="Q9" s="35" t="s">
        <v>373</v>
      </c>
      <c r="R9" s="88" t="s">
        <v>368</v>
      </c>
      <c r="S9" s="35" t="s">
        <v>374</v>
      </c>
      <c r="T9" s="38" t="s">
        <v>265</v>
      </c>
      <c r="U9" s="38" t="s">
        <v>267</v>
      </c>
      <c r="V9" s="39" t="s">
        <v>375</v>
      </c>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c r="IW9" s="11"/>
      <c r="IX9" s="11"/>
      <c r="IY9" s="11"/>
      <c r="IZ9" s="11"/>
      <c r="JA9" s="11"/>
      <c r="JB9" s="11"/>
      <c r="JC9" s="11"/>
      <c r="JD9" s="11"/>
      <c r="JE9" s="11"/>
      <c r="JF9" s="11"/>
      <c r="JG9" s="11"/>
      <c r="JH9" s="11"/>
      <c r="JI9" s="11"/>
      <c r="JJ9" s="11"/>
      <c r="JK9" s="11"/>
      <c r="JL9" s="11"/>
      <c r="JM9" s="11"/>
      <c r="JN9" s="11"/>
      <c r="JO9" s="11"/>
      <c r="JP9" s="11"/>
      <c r="JQ9" s="11"/>
      <c r="JR9" s="11"/>
    </row>
    <row r="10" spans="1:278" ht="84" customHeight="1">
      <c r="A10" s="428">
        <f>'5- Identificación de Riesgos'!A10</f>
        <v>1</v>
      </c>
      <c r="B10" s="424" t="str">
        <f>'5- Identificación de Riesgos'!B10</f>
        <v xml:space="preserve">Incumplimiento de los requisitos legales del SG-SST </v>
      </c>
      <c r="C10" s="268" t="str">
        <f>'5- Identificación de Riesgos'!D10</f>
        <v>1. Desconocimiento de los requisitos legales para la implementación del SG-SST</v>
      </c>
      <c r="D10" s="269"/>
      <c r="E10" s="270" t="s">
        <v>376</v>
      </c>
      <c r="F10" s="94" t="s">
        <v>377</v>
      </c>
      <c r="G10" s="94" t="s">
        <v>377</v>
      </c>
      <c r="H10" s="94" t="s">
        <v>377</v>
      </c>
      <c r="I10" s="94" t="s">
        <v>377</v>
      </c>
      <c r="J10" s="101">
        <f>COUNTIF(F10:I10,"SI")/4</f>
        <v>1</v>
      </c>
      <c r="K10" s="492">
        <f>AVERAGE(J10:J19)</f>
        <v>0.35</v>
      </c>
      <c r="L10" s="94" t="str">
        <f>'5- Identificación de Riesgos'!I10</f>
        <v>Afectación Económica</v>
      </c>
      <c r="M10" s="271"/>
      <c r="N10" s="94"/>
      <c r="O10" s="94"/>
      <c r="P10" s="94"/>
      <c r="Q10" s="94"/>
      <c r="R10" s="101">
        <f>SUM(COUNTIF(N10,"SI")*25%,COUNTIF(O10,"SI")*40%,COUNTIF(P10,"SI")*25%,COUNTIF(Q10,"SI")*10%)</f>
        <v>0</v>
      </c>
      <c r="S10" s="492">
        <f>AVERAGE(R10:R19)</f>
        <v>7.4999999999999997E-2</v>
      </c>
      <c r="T10" s="486"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Muy Baja - 1</v>
      </c>
      <c r="U10" s="424"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59" t="str">
        <f>CONCATENATE(VLOOKUP((LEFT(T10,LEN(T10)-4)&amp;LEFT(U10,LEN(U10)-4)),'9- Matriz de Calor '!$D$18:$E$42,2,0)," - ",RIGHT(T10,1)*RIGHT(U10,1))</f>
        <v>Moderado - 3</v>
      </c>
    </row>
    <row r="11" spans="1:278" ht="63" customHeight="1">
      <c r="A11" s="429"/>
      <c r="B11" s="419"/>
      <c r="C11" s="268" t="str">
        <f>'5- Identificación de Riesgos'!D11</f>
        <v>2. Insuficientes recursos técnicos, humanos y financieros para la implementación del SG-SST</v>
      </c>
      <c r="D11" s="103"/>
      <c r="E11" s="272" t="s">
        <v>378</v>
      </c>
      <c r="F11" s="97" t="s">
        <v>379</v>
      </c>
      <c r="G11" s="97" t="s">
        <v>379</v>
      </c>
      <c r="H11" s="97" t="s">
        <v>377</v>
      </c>
      <c r="I11" s="97" t="s">
        <v>377</v>
      </c>
      <c r="J11" s="99">
        <f t="shared" ref="J11:J29" si="0">COUNTIF(F11:I11,"SI")/4</f>
        <v>0.5</v>
      </c>
      <c r="K11" s="490"/>
      <c r="L11" s="95" t="str">
        <f>'5- Identificación de Riesgos'!I11</f>
        <v>Afectación de reputacion,imagén,  credibilidad, satisfacción de usuarios y PI</v>
      </c>
      <c r="M11" s="149" t="s">
        <v>380</v>
      </c>
      <c r="N11" s="95" t="s">
        <v>379</v>
      </c>
      <c r="O11" s="95" t="s">
        <v>377</v>
      </c>
      <c r="P11" s="95" t="s">
        <v>377</v>
      </c>
      <c r="Q11" s="95" t="s">
        <v>377</v>
      </c>
      <c r="R11" s="99">
        <f t="shared" ref="R11:R29" si="1">SUM(COUNTIF(N11,"SI")*25%,COUNTIF(O11,"SI")*40%,COUNTIF(P11,"SI")*25%,COUNTIF(Q11,"SI")*10%)</f>
        <v>0.75</v>
      </c>
      <c r="S11" s="490"/>
      <c r="T11" s="487"/>
      <c r="U11" s="419"/>
      <c r="V11" s="448"/>
    </row>
    <row r="12" spans="1:278" ht="95.25" customHeight="1">
      <c r="A12" s="429"/>
      <c r="B12" s="419"/>
      <c r="C12" s="268" t="str">
        <f>'5- Identificación de Riesgos'!D12</f>
        <v>3. Falta de competencias del personal contratado.</v>
      </c>
      <c r="D12" s="103"/>
      <c r="E12" s="272" t="s">
        <v>381</v>
      </c>
      <c r="F12" s="95" t="s">
        <v>377</v>
      </c>
      <c r="G12" s="95" t="s">
        <v>377</v>
      </c>
      <c r="H12" s="95" t="s">
        <v>377</v>
      </c>
      <c r="I12" s="95" t="s">
        <v>377</v>
      </c>
      <c r="J12" s="99">
        <f t="shared" si="0"/>
        <v>1</v>
      </c>
      <c r="K12" s="490"/>
      <c r="L12" s="95" t="str">
        <f>'5- Identificación de Riesgos'!I12</f>
        <v>Incumplimiento de las metas establecidas</v>
      </c>
      <c r="M12" s="221"/>
      <c r="N12" s="97"/>
      <c r="O12" s="97"/>
      <c r="P12" s="97"/>
      <c r="Q12" s="97"/>
      <c r="R12" s="99">
        <f t="shared" si="1"/>
        <v>0</v>
      </c>
      <c r="S12" s="490"/>
      <c r="T12" s="487"/>
      <c r="U12" s="419"/>
      <c r="V12" s="448"/>
    </row>
    <row r="13" spans="1:278" ht="62.45" customHeight="1">
      <c r="A13" s="429"/>
      <c r="B13" s="419"/>
      <c r="C13" s="273" t="str">
        <f>'5- Identificación de Riesgos'!D13</f>
        <v>4. Rotación de Coordinadores de SG-SST del Nivel Central, Seccionales y Coordinaciones Administrativas</v>
      </c>
      <c r="D13" s="103"/>
      <c r="E13" s="103" t="s">
        <v>382</v>
      </c>
      <c r="F13" s="95" t="s">
        <v>377</v>
      </c>
      <c r="G13" s="95" t="s">
        <v>377</v>
      </c>
      <c r="H13" s="95" t="s">
        <v>377</v>
      </c>
      <c r="I13" s="95" t="s">
        <v>377</v>
      </c>
      <c r="J13" s="99">
        <f t="shared" si="0"/>
        <v>1</v>
      </c>
      <c r="K13" s="490"/>
      <c r="L13" s="95"/>
      <c r="M13" s="221"/>
      <c r="N13" s="95"/>
      <c r="O13" s="95"/>
      <c r="P13" s="95"/>
      <c r="Q13" s="95"/>
      <c r="R13" s="99">
        <f t="shared" si="1"/>
        <v>0</v>
      </c>
      <c r="S13" s="490"/>
      <c r="T13" s="487"/>
      <c r="U13" s="419"/>
      <c r="V13" s="448"/>
    </row>
    <row r="14" spans="1:278">
      <c r="A14" s="429"/>
      <c r="B14" s="419"/>
      <c r="C14" s="268"/>
      <c r="D14" s="103"/>
      <c r="E14" s="221"/>
      <c r="F14" s="95"/>
      <c r="G14" s="95"/>
      <c r="H14" s="95"/>
      <c r="I14" s="95"/>
      <c r="J14" s="99">
        <f t="shared" si="0"/>
        <v>0</v>
      </c>
      <c r="K14" s="490"/>
      <c r="L14" s="95"/>
      <c r="M14" s="221"/>
      <c r="N14" s="95"/>
      <c r="O14" s="95"/>
      <c r="P14" s="95"/>
      <c r="Q14" s="95"/>
      <c r="R14" s="99">
        <f t="shared" si="1"/>
        <v>0</v>
      </c>
      <c r="S14" s="490"/>
      <c r="T14" s="487"/>
      <c r="U14" s="419"/>
      <c r="V14" s="448"/>
    </row>
    <row r="15" spans="1:278">
      <c r="A15" s="429"/>
      <c r="B15" s="419"/>
      <c r="C15" s="268"/>
      <c r="D15" s="103"/>
      <c r="E15" s="221"/>
      <c r="F15" s="95"/>
      <c r="G15" s="95"/>
      <c r="H15" s="95"/>
      <c r="I15" s="95"/>
      <c r="J15" s="99">
        <f t="shared" si="0"/>
        <v>0</v>
      </c>
      <c r="K15" s="490"/>
      <c r="L15" s="95"/>
      <c r="M15" s="108"/>
      <c r="N15" s="95"/>
      <c r="O15" s="95"/>
      <c r="P15" s="95"/>
      <c r="Q15" s="95"/>
      <c r="R15" s="99">
        <f t="shared" si="1"/>
        <v>0</v>
      </c>
      <c r="S15" s="490"/>
      <c r="T15" s="487"/>
      <c r="U15" s="419"/>
      <c r="V15" s="448"/>
    </row>
    <row r="16" spans="1:278">
      <c r="A16" s="429"/>
      <c r="B16" s="419"/>
      <c r="C16" s="268"/>
      <c r="D16" s="103"/>
      <c r="E16" s="221"/>
      <c r="F16" s="95"/>
      <c r="G16" s="95"/>
      <c r="H16" s="95"/>
      <c r="I16" s="95"/>
      <c r="J16" s="99">
        <f t="shared" si="0"/>
        <v>0</v>
      </c>
      <c r="K16" s="490"/>
      <c r="L16" s="95"/>
      <c r="M16" s="108"/>
      <c r="N16" s="95"/>
      <c r="O16" s="95"/>
      <c r="P16" s="95"/>
      <c r="Q16" s="95"/>
      <c r="R16" s="99">
        <f t="shared" si="1"/>
        <v>0</v>
      </c>
      <c r="S16" s="490"/>
      <c r="T16" s="487"/>
      <c r="U16" s="419"/>
      <c r="V16" s="448"/>
    </row>
    <row r="17" spans="1:22">
      <c r="A17" s="429"/>
      <c r="B17" s="419"/>
      <c r="C17" s="268"/>
      <c r="D17" s="103"/>
      <c r="E17" s="221"/>
      <c r="F17" s="95"/>
      <c r="G17" s="95"/>
      <c r="H17" s="95"/>
      <c r="I17" s="95"/>
      <c r="J17" s="99">
        <f t="shared" si="0"/>
        <v>0</v>
      </c>
      <c r="K17" s="490"/>
      <c r="L17" s="95"/>
      <c r="M17" s="108"/>
      <c r="N17" s="95"/>
      <c r="O17" s="95"/>
      <c r="P17" s="95"/>
      <c r="Q17" s="95"/>
      <c r="R17" s="99">
        <f t="shared" si="1"/>
        <v>0</v>
      </c>
      <c r="S17" s="490"/>
      <c r="T17" s="487"/>
      <c r="U17" s="419"/>
      <c r="V17" s="448"/>
    </row>
    <row r="18" spans="1:22">
      <c r="A18" s="429"/>
      <c r="B18" s="419"/>
      <c r="C18" s="268"/>
      <c r="D18" s="103"/>
      <c r="E18" s="221"/>
      <c r="F18" s="95"/>
      <c r="G18" s="95"/>
      <c r="H18" s="95"/>
      <c r="I18" s="95"/>
      <c r="J18" s="99">
        <f t="shared" si="0"/>
        <v>0</v>
      </c>
      <c r="K18" s="490"/>
      <c r="L18" s="95"/>
      <c r="M18" s="108"/>
      <c r="N18" s="95"/>
      <c r="O18" s="95"/>
      <c r="P18" s="95"/>
      <c r="Q18" s="95"/>
      <c r="R18" s="99">
        <f t="shared" si="1"/>
        <v>0</v>
      </c>
      <c r="S18" s="490"/>
      <c r="T18" s="487"/>
      <c r="U18" s="419"/>
      <c r="V18" s="448"/>
    </row>
    <row r="19" spans="1:22" ht="15.75" thickBot="1">
      <c r="A19" s="430"/>
      <c r="B19" s="420"/>
      <c r="C19" s="268"/>
      <c r="D19" s="104"/>
      <c r="E19" s="107"/>
      <c r="F19" s="96"/>
      <c r="G19" s="96"/>
      <c r="H19" s="96"/>
      <c r="I19" s="96"/>
      <c r="J19" s="100">
        <f t="shared" si="0"/>
        <v>0</v>
      </c>
      <c r="K19" s="491"/>
      <c r="L19" s="96"/>
      <c r="M19" s="109"/>
      <c r="N19" s="96"/>
      <c r="O19" s="96"/>
      <c r="P19" s="96"/>
      <c r="Q19" s="96"/>
      <c r="R19" s="100">
        <f t="shared" si="1"/>
        <v>0</v>
      </c>
      <c r="S19" s="491"/>
      <c r="T19" s="488"/>
      <c r="U19" s="420"/>
      <c r="V19" s="449"/>
    </row>
    <row r="20" spans="1:22" ht="60">
      <c r="A20" s="428">
        <f>'5- Identificación de Riesgos'!A20</f>
        <v>2</v>
      </c>
      <c r="B20" s="424" t="str">
        <f>'5- Identificación de Riesgos'!B20</f>
        <v>Incumplimiento Plan Trabajo de SG-SST</v>
      </c>
      <c r="C20" s="274" t="str">
        <f>'5- Identificación de Riesgos'!D20</f>
        <v>1. Falta de recursos técnicos y financieros para la implementación del SG-SST.</v>
      </c>
      <c r="D20" s="269"/>
      <c r="E20" s="275" t="s">
        <v>383</v>
      </c>
      <c r="F20" s="94" t="s">
        <v>379</v>
      </c>
      <c r="G20" s="94" t="s">
        <v>379</v>
      </c>
      <c r="H20" s="94" t="s">
        <v>379</v>
      </c>
      <c r="I20" s="94" t="s">
        <v>379</v>
      </c>
      <c r="J20" s="101">
        <f t="shared" si="0"/>
        <v>0</v>
      </c>
      <c r="K20" s="492">
        <f>AVERAGE(J20:J29)</f>
        <v>0.375</v>
      </c>
      <c r="L20" s="94" t="str">
        <f>'5- Identificación de Riesgos'!I20</f>
        <v>Incumplimiento de las metas establecidas</v>
      </c>
      <c r="M20" s="221" t="s">
        <v>384</v>
      </c>
      <c r="N20" s="94" t="s">
        <v>377</v>
      </c>
      <c r="O20" s="94" t="s">
        <v>377</v>
      </c>
      <c r="P20" s="94" t="s">
        <v>377</v>
      </c>
      <c r="Q20" s="94" t="s">
        <v>377</v>
      </c>
      <c r="R20" s="101">
        <f t="shared" si="1"/>
        <v>1</v>
      </c>
      <c r="S20" s="492">
        <f t="shared" ref="S20" si="2">AVERAGE(R20:R29)</f>
        <v>0.1</v>
      </c>
      <c r="T20" s="486"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424"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Mayor - 4</v>
      </c>
      <c r="V20" s="459" t="str">
        <f>CONCATENATE(VLOOKUP((LEFT(T20,LEN(T20)-4)&amp;LEFT(U20,LEN(U20)-4)),'9- Matriz de Calor '!$D$18:$E$42,2,0)," - ",RIGHT(T20,1)*RIGHT(U20,1))</f>
        <v>Alto  - 4</v>
      </c>
    </row>
    <row r="21" spans="1:22" ht="45">
      <c r="A21" s="429"/>
      <c r="B21" s="419"/>
      <c r="C21" s="265" t="str">
        <f>'5- Identificación de Riesgos'!D21</f>
        <v>2. Falta de seguimiento y control a la ejecución del plan anual SST.</v>
      </c>
      <c r="D21" s="105"/>
      <c r="E21" s="221" t="s">
        <v>385</v>
      </c>
      <c r="F21" s="95" t="s">
        <v>377</v>
      </c>
      <c r="G21" s="95" t="s">
        <v>377</v>
      </c>
      <c r="H21" s="95" t="s">
        <v>377</v>
      </c>
      <c r="I21" s="95" t="s">
        <v>377</v>
      </c>
      <c r="J21" s="99">
        <f t="shared" si="0"/>
        <v>1</v>
      </c>
      <c r="K21" s="490"/>
      <c r="L21" s="95">
        <v>0</v>
      </c>
      <c r="M21" s="221"/>
      <c r="N21" s="95"/>
      <c r="O21" s="95"/>
      <c r="P21" s="95"/>
      <c r="Q21" s="95"/>
      <c r="R21" s="99">
        <f t="shared" si="1"/>
        <v>0</v>
      </c>
      <c r="S21" s="490"/>
      <c r="T21" s="487"/>
      <c r="U21" s="419"/>
      <c r="V21" s="448"/>
    </row>
    <row r="22" spans="1:22">
      <c r="A22" s="429"/>
      <c r="B22" s="419"/>
      <c r="C22" s="265"/>
      <c r="D22" s="105"/>
      <c r="E22" s="221"/>
      <c r="F22" s="95"/>
      <c r="G22" s="95"/>
      <c r="H22" s="95"/>
      <c r="I22" s="95"/>
      <c r="J22" s="99">
        <f t="shared" si="0"/>
        <v>0</v>
      </c>
      <c r="K22" s="490"/>
      <c r="L22" s="95">
        <v>0</v>
      </c>
      <c r="M22" s="221"/>
      <c r="N22" s="97"/>
      <c r="O22" s="97"/>
      <c r="P22" s="97"/>
      <c r="Q22" s="97"/>
      <c r="R22" s="99">
        <f t="shared" si="1"/>
        <v>0</v>
      </c>
      <c r="S22" s="490"/>
      <c r="T22" s="487"/>
      <c r="U22" s="419"/>
      <c r="V22" s="448"/>
    </row>
    <row r="23" spans="1:22" ht="45">
      <c r="A23" s="429"/>
      <c r="B23" s="419"/>
      <c r="C23" s="266" t="str">
        <f>'5- Identificación de Riesgos'!D23</f>
        <v>4. Baja participación e interés de los grupos del apoyo del SG-SST.</v>
      </c>
      <c r="D23" s="105"/>
      <c r="E23" s="221" t="s">
        <v>386</v>
      </c>
      <c r="F23" s="95" t="s">
        <v>377</v>
      </c>
      <c r="G23" s="95" t="s">
        <v>377</v>
      </c>
      <c r="H23" s="95" t="s">
        <v>379</v>
      </c>
      <c r="I23" s="95" t="s">
        <v>377</v>
      </c>
      <c r="J23" s="99">
        <f t="shared" si="0"/>
        <v>0.75</v>
      </c>
      <c r="K23" s="490"/>
      <c r="L23" s="95">
        <f>'5- Identificación de Riesgos'!I23</f>
        <v>0</v>
      </c>
      <c r="M23" s="221"/>
      <c r="N23" s="95"/>
      <c r="O23" s="95"/>
      <c r="P23" s="95"/>
      <c r="Q23" s="95"/>
      <c r="R23" s="99">
        <f t="shared" si="1"/>
        <v>0</v>
      </c>
      <c r="S23" s="490"/>
      <c r="T23" s="487"/>
      <c r="U23" s="419"/>
      <c r="V23" s="448"/>
    </row>
    <row r="24" spans="1:22" ht="97.15" customHeight="1">
      <c r="A24" s="429"/>
      <c r="B24" s="419"/>
      <c r="C24" s="265" t="str">
        <f>'5- Identificación de Riesgos'!D24</f>
        <v>5. Entrega y socialización tardía del Plan de Trabajo de SG-SST</v>
      </c>
      <c r="D24" s="105"/>
      <c r="E24" s="267" t="s">
        <v>387</v>
      </c>
      <c r="F24" s="95" t="s">
        <v>377</v>
      </c>
      <c r="G24" s="95" t="s">
        <v>377</v>
      </c>
      <c r="H24" s="95" t="s">
        <v>377</v>
      </c>
      <c r="I24" s="95" t="s">
        <v>377</v>
      </c>
      <c r="J24" s="99">
        <f t="shared" si="0"/>
        <v>1</v>
      </c>
      <c r="K24" s="490"/>
      <c r="L24" s="95">
        <f>'5- Identificación de Riesgos'!I24</f>
        <v>0</v>
      </c>
      <c r="M24" s="108"/>
      <c r="N24" s="95"/>
      <c r="O24" s="95"/>
      <c r="P24" s="95"/>
      <c r="Q24" s="95"/>
      <c r="R24" s="99">
        <f t="shared" si="1"/>
        <v>0</v>
      </c>
      <c r="S24" s="490"/>
      <c r="T24" s="487"/>
      <c r="U24" s="419"/>
      <c r="V24" s="448"/>
    </row>
    <row r="25" spans="1:22" ht="60">
      <c r="A25" s="429"/>
      <c r="B25" s="419"/>
      <c r="C25" s="268" t="str">
        <f>'5- Identificación de Riesgos'!D25</f>
        <v>6. Baja participacion de los Servidores Judiciales en las actividades enmarcadas en el plan de trabajo</v>
      </c>
      <c r="D25" s="103"/>
      <c r="E25" s="221" t="s">
        <v>388</v>
      </c>
      <c r="F25" s="95" t="s">
        <v>377</v>
      </c>
      <c r="G25" s="95" t="s">
        <v>377</v>
      </c>
      <c r="H25" s="95" t="s">
        <v>377</v>
      </c>
      <c r="I25" s="95" t="s">
        <v>377</v>
      </c>
      <c r="J25" s="99">
        <f t="shared" si="0"/>
        <v>1</v>
      </c>
      <c r="K25" s="490"/>
      <c r="L25" s="95">
        <f>'5- Identificación de Riesgos'!I25</f>
        <v>0</v>
      </c>
      <c r="M25" s="108"/>
      <c r="N25" s="95"/>
      <c r="O25" s="95"/>
      <c r="P25" s="95"/>
      <c r="Q25" s="95"/>
      <c r="R25" s="99">
        <f t="shared" si="1"/>
        <v>0</v>
      </c>
      <c r="S25" s="490"/>
      <c r="T25" s="487"/>
      <c r="U25" s="419"/>
      <c r="V25" s="448"/>
    </row>
    <row r="26" spans="1:22">
      <c r="A26" s="429"/>
      <c r="B26" s="419"/>
      <c r="C26" s="268"/>
      <c r="D26" s="103"/>
      <c r="E26" s="221"/>
      <c r="F26" s="95"/>
      <c r="G26" s="95"/>
      <c r="H26" s="95"/>
      <c r="I26" s="95"/>
      <c r="J26" s="99">
        <f t="shared" si="0"/>
        <v>0</v>
      </c>
      <c r="K26" s="490"/>
      <c r="L26" s="95">
        <f>'5- Identificación de Riesgos'!I26</f>
        <v>0</v>
      </c>
      <c r="M26" s="108"/>
      <c r="N26" s="95"/>
      <c r="O26" s="95"/>
      <c r="P26" s="95"/>
      <c r="Q26" s="95"/>
      <c r="R26" s="99">
        <f t="shared" si="1"/>
        <v>0</v>
      </c>
      <c r="S26" s="490"/>
      <c r="T26" s="487"/>
      <c r="U26" s="419"/>
      <c r="V26" s="448"/>
    </row>
    <row r="27" spans="1:22">
      <c r="A27" s="429"/>
      <c r="B27" s="419"/>
      <c r="C27" s="268"/>
      <c r="D27" s="103"/>
      <c r="E27" s="221"/>
      <c r="F27" s="95"/>
      <c r="G27" s="95"/>
      <c r="H27" s="95"/>
      <c r="I27" s="95"/>
      <c r="J27" s="99">
        <f t="shared" si="0"/>
        <v>0</v>
      </c>
      <c r="K27" s="490"/>
      <c r="L27" s="95">
        <f>'5- Identificación de Riesgos'!I27</f>
        <v>0</v>
      </c>
      <c r="M27" s="108"/>
      <c r="N27" s="95"/>
      <c r="O27" s="95"/>
      <c r="P27" s="95"/>
      <c r="Q27" s="95"/>
      <c r="R27" s="99">
        <f t="shared" si="1"/>
        <v>0</v>
      </c>
      <c r="S27" s="490"/>
      <c r="T27" s="487"/>
      <c r="U27" s="419"/>
      <c r="V27" s="448"/>
    </row>
    <row r="28" spans="1:22">
      <c r="A28" s="429"/>
      <c r="B28" s="419"/>
      <c r="C28" s="268"/>
      <c r="D28" s="103"/>
      <c r="E28" s="221"/>
      <c r="F28" s="95"/>
      <c r="G28" s="95"/>
      <c r="H28" s="95"/>
      <c r="I28" s="95"/>
      <c r="J28" s="99">
        <f t="shared" si="0"/>
        <v>0</v>
      </c>
      <c r="K28" s="490"/>
      <c r="L28" s="95">
        <f>'5- Identificación de Riesgos'!I28</f>
        <v>0</v>
      </c>
      <c r="M28" s="108"/>
      <c r="N28" s="95"/>
      <c r="O28" s="95"/>
      <c r="P28" s="95"/>
      <c r="Q28" s="95"/>
      <c r="R28" s="99">
        <f t="shared" si="1"/>
        <v>0</v>
      </c>
      <c r="S28" s="490"/>
      <c r="T28" s="487"/>
      <c r="U28" s="419"/>
      <c r="V28" s="448"/>
    </row>
    <row r="29" spans="1:22" ht="15.75" thickBot="1">
      <c r="A29" s="430"/>
      <c r="B29" s="420"/>
      <c r="C29" s="276"/>
      <c r="D29" s="104"/>
      <c r="E29" s="107"/>
      <c r="F29" s="96"/>
      <c r="G29" s="96"/>
      <c r="H29" s="96"/>
      <c r="I29" s="96"/>
      <c r="J29" s="100">
        <f t="shared" si="0"/>
        <v>0</v>
      </c>
      <c r="K29" s="491"/>
      <c r="L29" s="96">
        <f>'5- Identificación de Riesgos'!I29</f>
        <v>0</v>
      </c>
      <c r="M29" s="109"/>
      <c r="N29" s="96"/>
      <c r="O29" s="96"/>
      <c r="P29" s="96"/>
      <c r="Q29" s="96"/>
      <c r="R29" s="100">
        <f t="shared" si="1"/>
        <v>0</v>
      </c>
      <c r="S29" s="491"/>
      <c r="T29" s="488"/>
      <c r="U29" s="420"/>
      <c r="V29" s="449"/>
    </row>
    <row r="30" spans="1:22" ht="90">
      <c r="A30" s="428">
        <f>'5- Identificación de Riesgos'!A30</f>
        <v>3</v>
      </c>
      <c r="B30" s="424" t="str">
        <f>'5- Identificación de Riesgos'!B30</f>
        <v xml:space="preserve">Aumento de Accidentes de trabajo y enfermedades laborales o salud pública </v>
      </c>
      <c r="C30" s="277" t="str">
        <f>'5- Identificación de Riesgos'!D30</f>
        <v xml:space="preserve">1.  Ocurrencia de accidentes  y enfermedades laborales por causa u ocacion del trabajo 
</v>
      </c>
      <c r="D30" s="269"/>
      <c r="E30" s="278" t="s">
        <v>389</v>
      </c>
      <c r="F30" s="94" t="s">
        <v>377</v>
      </c>
      <c r="G30" s="94" t="s">
        <v>377</v>
      </c>
      <c r="H30" s="94" t="s">
        <v>377</v>
      </c>
      <c r="I30" s="94" t="s">
        <v>377</v>
      </c>
      <c r="J30" s="101">
        <f t="shared" ref="J30:J69" si="3">COUNTIF(F30:I30,"SI")/4</f>
        <v>1</v>
      </c>
      <c r="K30" s="492">
        <f>AVERAGE(J30:J39)</f>
        <v>0.47499999999999998</v>
      </c>
      <c r="L30" s="94" t="str">
        <f>'5- Identificación de Riesgos'!I30</f>
        <v>Afectación Económica</v>
      </c>
      <c r="M30" s="278" t="s">
        <v>390</v>
      </c>
      <c r="N30" s="94" t="s">
        <v>377</v>
      </c>
      <c r="O30" s="94" t="s">
        <v>377</v>
      </c>
      <c r="P30" s="94" t="s">
        <v>377</v>
      </c>
      <c r="Q30" s="94" t="s">
        <v>377</v>
      </c>
      <c r="R30" s="101">
        <f t="shared" ref="R30:R59" si="4">SUM(COUNTIF(N30,"SI")*25%,COUNTIF(O30,"SI")*40%,COUNTIF(P30,"SI")*25%,COUNTIF(Q30,"SI")*10%)</f>
        <v>1</v>
      </c>
      <c r="S30" s="492">
        <f t="shared" ref="S30" si="5">AVERAGE(R30:R39)</f>
        <v>0.17499999999999999</v>
      </c>
      <c r="T30" s="486"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Baja - 2</v>
      </c>
      <c r="U30" s="424"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59" t="str">
        <f>CONCATENATE(VLOOKUP((LEFT(T30,LEN(T30)-4)&amp;LEFT(U30,LEN(U30)-4)),'9- Matriz de Calor '!$D$18:$E$42,2,0)," - ",RIGHT(T30,1)*RIGHT(U30,1))</f>
        <v>Moderado - 6</v>
      </c>
    </row>
    <row r="31" spans="1:22" ht="105">
      <c r="A31" s="429"/>
      <c r="B31" s="419"/>
      <c r="C31" s="268" t="str">
        <f>'5- Identificación de Riesgos'!D31</f>
        <v xml:space="preserve">2. Contagio de enfermedades en los espacios de trabajo </v>
      </c>
      <c r="D31" s="103"/>
      <c r="E31" s="221" t="s">
        <v>391</v>
      </c>
      <c r="F31" s="95" t="s">
        <v>377</v>
      </c>
      <c r="G31" s="95" t="s">
        <v>377</v>
      </c>
      <c r="H31" s="95" t="s">
        <v>377</v>
      </c>
      <c r="I31" s="95" t="s">
        <v>377</v>
      </c>
      <c r="J31" s="99">
        <f t="shared" si="3"/>
        <v>1</v>
      </c>
      <c r="K31" s="490"/>
      <c r="L31" s="95">
        <v>0</v>
      </c>
      <c r="M31" s="149"/>
      <c r="N31" s="95"/>
      <c r="O31" s="95"/>
      <c r="P31" s="95"/>
      <c r="Q31" s="95"/>
      <c r="R31" s="99">
        <f t="shared" si="4"/>
        <v>0</v>
      </c>
      <c r="S31" s="490"/>
      <c r="T31" s="487"/>
      <c r="U31" s="419"/>
      <c r="V31" s="448"/>
    </row>
    <row r="32" spans="1:22" ht="60">
      <c r="A32" s="429"/>
      <c r="B32" s="419"/>
      <c r="C32" s="268" t="str">
        <f>'5- Identificación de Riesgos'!D32</f>
        <v>3. No hacer uso responsable de los elementos de Bioseguridad.</v>
      </c>
      <c r="D32" s="103"/>
      <c r="E32" s="221" t="s">
        <v>392</v>
      </c>
      <c r="F32" s="95" t="s">
        <v>377</v>
      </c>
      <c r="G32" s="95" t="s">
        <v>377</v>
      </c>
      <c r="H32" s="95" t="s">
        <v>377</v>
      </c>
      <c r="I32" s="95" t="s">
        <v>377</v>
      </c>
      <c r="J32" s="99">
        <f t="shared" si="3"/>
        <v>1</v>
      </c>
      <c r="K32" s="490"/>
      <c r="L32" s="95" t="str">
        <f>'5- Identificación de Riesgos'!I32</f>
        <v>Incumplimiento de las metas establecidas</v>
      </c>
      <c r="M32" s="221" t="s">
        <v>393</v>
      </c>
      <c r="N32" s="97" t="s">
        <v>379</v>
      </c>
      <c r="O32" s="97" t="s">
        <v>377</v>
      </c>
      <c r="P32" s="97" t="s">
        <v>377</v>
      </c>
      <c r="Q32" s="97" t="s">
        <v>377</v>
      </c>
      <c r="R32" s="99">
        <f t="shared" si="4"/>
        <v>0.75</v>
      </c>
      <c r="S32" s="490"/>
      <c r="T32" s="487"/>
      <c r="U32" s="419"/>
      <c r="V32" s="448"/>
    </row>
    <row r="33" spans="1:22" ht="150">
      <c r="A33" s="429"/>
      <c r="B33" s="419"/>
      <c r="C33" s="268" t="str">
        <f>'5- Identificación de Riesgos'!D33</f>
        <v>4. No realizar los reportes pertinentes de los diferentes riesgos a los que estan expuestos los Servidores Judiciales</v>
      </c>
      <c r="D33" s="103"/>
      <c r="E33" s="221" t="s">
        <v>394</v>
      </c>
      <c r="F33" s="95" t="s">
        <v>377</v>
      </c>
      <c r="G33" s="95" t="s">
        <v>377</v>
      </c>
      <c r="H33" s="95" t="s">
        <v>377</v>
      </c>
      <c r="I33" s="95" t="s">
        <v>377</v>
      </c>
      <c r="J33" s="99">
        <f t="shared" si="3"/>
        <v>1</v>
      </c>
      <c r="K33" s="490"/>
      <c r="L33" s="95">
        <f>'5- Identificación de Riesgos'!I33</f>
        <v>0</v>
      </c>
      <c r="M33" s="108"/>
      <c r="N33" s="95"/>
      <c r="O33" s="95"/>
      <c r="P33" s="95"/>
      <c r="Q33" s="95"/>
      <c r="R33" s="99">
        <f t="shared" si="4"/>
        <v>0</v>
      </c>
      <c r="S33" s="490"/>
      <c r="T33" s="487"/>
      <c r="U33" s="419"/>
      <c r="V33" s="448"/>
    </row>
    <row r="34" spans="1:22" ht="60">
      <c r="A34" s="429"/>
      <c r="B34" s="419"/>
      <c r="C34" s="268" t="str">
        <f>'5- Identificación de Riesgos'!D34</f>
        <v xml:space="preserve">5. Presupuesto limitado para proporcionar elementos de trabajo que cumplan con la normatividad </v>
      </c>
      <c r="D34" s="103"/>
      <c r="E34" s="103" t="s">
        <v>395</v>
      </c>
      <c r="F34" s="95" t="s">
        <v>377</v>
      </c>
      <c r="G34" s="95" t="s">
        <v>377</v>
      </c>
      <c r="H34" s="95" t="s">
        <v>379</v>
      </c>
      <c r="I34" s="95" t="s">
        <v>377</v>
      </c>
      <c r="J34" s="99">
        <f t="shared" si="3"/>
        <v>0.75</v>
      </c>
      <c r="K34" s="490"/>
      <c r="L34" s="95">
        <f>'5- Identificación de Riesgos'!I34</f>
        <v>0</v>
      </c>
      <c r="M34" s="108"/>
      <c r="N34" s="95"/>
      <c r="O34" s="95"/>
      <c r="P34" s="95"/>
      <c r="Q34" s="95"/>
      <c r="R34" s="99">
        <f t="shared" si="4"/>
        <v>0</v>
      </c>
      <c r="S34" s="490"/>
      <c r="T34" s="487"/>
      <c r="U34" s="419"/>
      <c r="V34" s="448"/>
    </row>
    <row r="35" spans="1:22">
      <c r="A35" s="429"/>
      <c r="B35" s="419"/>
      <c r="C35" s="268">
        <f>'5- Identificación de Riesgos'!D35</f>
        <v>0</v>
      </c>
      <c r="D35" s="103"/>
      <c r="E35" s="221"/>
      <c r="F35" s="95"/>
      <c r="G35" s="95"/>
      <c r="H35" s="95"/>
      <c r="I35" s="95"/>
      <c r="J35" s="99">
        <f t="shared" si="3"/>
        <v>0</v>
      </c>
      <c r="K35" s="490"/>
      <c r="L35" s="95">
        <f>'5- Identificación de Riesgos'!I35</f>
        <v>0</v>
      </c>
      <c r="M35" s="108"/>
      <c r="N35" s="95"/>
      <c r="O35" s="95"/>
      <c r="P35" s="95"/>
      <c r="Q35" s="95"/>
      <c r="R35" s="99">
        <f t="shared" si="4"/>
        <v>0</v>
      </c>
      <c r="S35" s="490"/>
      <c r="T35" s="487"/>
      <c r="U35" s="419"/>
      <c r="V35" s="448"/>
    </row>
    <row r="36" spans="1:22">
      <c r="A36" s="429"/>
      <c r="B36" s="419"/>
      <c r="C36" s="268">
        <f>'5- Identificación de Riesgos'!D36</f>
        <v>0</v>
      </c>
      <c r="D36" s="103"/>
      <c r="E36" s="221"/>
      <c r="F36" s="95"/>
      <c r="G36" s="95"/>
      <c r="H36" s="95"/>
      <c r="I36" s="95"/>
      <c r="J36" s="99">
        <f t="shared" si="3"/>
        <v>0</v>
      </c>
      <c r="K36" s="490"/>
      <c r="L36" s="95">
        <f>'5- Identificación de Riesgos'!I36</f>
        <v>0</v>
      </c>
      <c r="M36" s="108"/>
      <c r="N36" s="95"/>
      <c r="O36" s="95"/>
      <c r="P36" s="95"/>
      <c r="Q36" s="95"/>
      <c r="R36" s="99">
        <f t="shared" si="4"/>
        <v>0</v>
      </c>
      <c r="S36" s="490"/>
      <c r="T36" s="487"/>
      <c r="U36" s="419"/>
      <c r="V36" s="448"/>
    </row>
    <row r="37" spans="1:22">
      <c r="A37" s="429"/>
      <c r="B37" s="419"/>
      <c r="C37" s="268">
        <f>'5- Identificación de Riesgos'!D37</f>
        <v>0</v>
      </c>
      <c r="D37" s="103"/>
      <c r="E37" s="221"/>
      <c r="F37" s="95"/>
      <c r="G37" s="95"/>
      <c r="H37" s="95"/>
      <c r="I37" s="95"/>
      <c r="J37" s="99">
        <f t="shared" si="3"/>
        <v>0</v>
      </c>
      <c r="K37" s="490"/>
      <c r="L37" s="95">
        <f>'5- Identificación de Riesgos'!I37</f>
        <v>0</v>
      </c>
      <c r="M37" s="108"/>
      <c r="N37" s="95"/>
      <c r="O37" s="95"/>
      <c r="P37" s="95"/>
      <c r="Q37" s="95"/>
      <c r="R37" s="99">
        <f t="shared" si="4"/>
        <v>0</v>
      </c>
      <c r="S37" s="490"/>
      <c r="T37" s="487"/>
      <c r="U37" s="419"/>
      <c r="V37" s="448"/>
    </row>
    <row r="38" spans="1:22">
      <c r="A38" s="429"/>
      <c r="B38" s="419"/>
      <c r="C38" s="268">
        <f>'5- Identificación de Riesgos'!D38</f>
        <v>0</v>
      </c>
      <c r="D38" s="103"/>
      <c r="E38" s="221"/>
      <c r="F38" s="95"/>
      <c r="G38" s="95"/>
      <c r="H38" s="95"/>
      <c r="I38" s="95"/>
      <c r="J38" s="99">
        <f t="shared" si="3"/>
        <v>0</v>
      </c>
      <c r="K38" s="490"/>
      <c r="L38" s="95">
        <f>'5- Identificación de Riesgos'!I38</f>
        <v>0</v>
      </c>
      <c r="M38" s="108"/>
      <c r="N38" s="95"/>
      <c r="O38" s="95"/>
      <c r="P38" s="95"/>
      <c r="Q38" s="95"/>
      <c r="R38" s="99">
        <f t="shared" si="4"/>
        <v>0</v>
      </c>
      <c r="S38" s="490"/>
      <c r="T38" s="487"/>
      <c r="U38" s="419"/>
      <c r="V38" s="448"/>
    </row>
    <row r="39" spans="1:22">
      <c r="A39" s="430"/>
      <c r="B39" s="420"/>
      <c r="C39" s="276">
        <f>'5- Identificación de Riesgos'!D39</f>
        <v>0</v>
      </c>
      <c r="D39" s="104"/>
      <c r="E39" s="107"/>
      <c r="F39" s="96"/>
      <c r="G39" s="96"/>
      <c r="H39" s="96"/>
      <c r="I39" s="96"/>
      <c r="J39" s="100">
        <f t="shared" si="3"/>
        <v>0</v>
      </c>
      <c r="K39" s="491"/>
      <c r="L39" s="96">
        <f>'5- Identificación de Riesgos'!I39</f>
        <v>0</v>
      </c>
      <c r="M39" s="109"/>
      <c r="N39" s="96"/>
      <c r="O39" s="96"/>
      <c r="P39" s="96"/>
      <c r="Q39" s="96"/>
      <c r="R39" s="100">
        <f t="shared" si="4"/>
        <v>0</v>
      </c>
      <c r="S39" s="491"/>
      <c r="T39" s="488"/>
      <c r="U39" s="420"/>
      <c r="V39" s="449"/>
    </row>
    <row r="40" spans="1:22" ht="120">
      <c r="A40" s="431">
        <f>'5- Identificación de Riesgos'!A40</f>
        <v>4</v>
      </c>
      <c r="B40" s="424" t="str">
        <f>'5- Identificación de Riesgos'!B40</f>
        <v>Recibir dádivas o beneficios a nombre propio o de terceros para  desviar recursos, no presentar o presentar reportes con información no veraz</v>
      </c>
      <c r="C40" s="277" t="str">
        <f>'5- Identificación de Riesgos'!D40</f>
        <v>1. Insuficientes programas de capacitación para la toma de conciencia debido al desconocimiento de l ley antisoborno (ISO 37001:2016), Plan Anticorrupción y  de los  valores y principios propios de la entidad</v>
      </c>
      <c r="D40" s="269"/>
      <c r="E40" s="103" t="s">
        <v>396</v>
      </c>
      <c r="F40" s="94" t="s">
        <v>377</v>
      </c>
      <c r="G40" s="94" t="s">
        <v>377</v>
      </c>
      <c r="H40" s="94" t="s">
        <v>379</v>
      </c>
      <c r="I40" s="94" t="s">
        <v>377</v>
      </c>
      <c r="J40" s="101">
        <f t="shared" si="3"/>
        <v>0.75</v>
      </c>
      <c r="K40" s="492">
        <f>AVERAGE(J40:J49)</f>
        <v>0.35</v>
      </c>
      <c r="L40" s="94" t="str">
        <f>'5- Identificación de Riesgos'!I40</f>
        <v>Afectación de reputacion,imagén,  credibilidad, satisfacción de usuarios y PI</v>
      </c>
      <c r="M40" s="149" t="s">
        <v>380</v>
      </c>
      <c r="N40" s="94" t="s">
        <v>377</v>
      </c>
      <c r="O40" s="94" t="s">
        <v>377</v>
      </c>
      <c r="P40" s="94" t="s">
        <v>377</v>
      </c>
      <c r="Q40" s="94" t="s">
        <v>377</v>
      </c>
      <c r="R40" s="101">
        <f t="shared" si="4"/>
        <v>1</v>
      </c>
      <c r="S40" s="492">
        <f t="shared" ref="S40" si="6">AVERAGE(R40:R49)</f>
        <v>0.1</v>
      </c>
      <c r="T40" s="486"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424"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59" t="str">
        <f>CONCATENATE(VLOOKUP((LEFT(T40,LEN(T40)-4)&amp;LEFT(U40,LEN(U40)-4)),'9- Matriz de Calor '!$D$18:$E$42,2,0)," - ",RIGHT(T40,1)*RIGHT(U40,1))</f>
        <v>Moderado - 3</v>
      </c>
    </row>
    <row r="41" spans="1:22" ht="45">
      <c r="A41" s="432"/>
      <c r="B41" s="419"/>
      <c r="C41" s="268" t="str">
        <f>'5- Identificación de Riesgos'!D41</f>
        <v>2. Desconocimiento y no aplicación del Código de Ética y Buen Gobierno</v>
      </c>
      <c r="D41" s="103"/>
      <c r="E41" s="284" t="s">
        <v>397</v>
      </c>
      <c r="F41" s="95" t="s">
        <v>377</v>
      </c>
      <c r="G41" s="95" t="s">
        <v>377</v>
      </c>
      <c r="H41" s="95" t="s">
        <v>379</v>
      </c>
      <c r="I41" s="95" t="s">
        <v>377</v>
      </c>
      <c r="J41" s="99">
        <f t="shared" si="3"/>
        <v>0.75</v>
      </c>
      <c r="K41" s="490"/>
      <c r="L41" s="95">
        <f>'5- Identificación de Riesgos'!I41</f>
        <v>0</v>
      </c>
      <c r="N41" s="95"/>
      <c r="O41" s="95"/>
      <c r="P41" s="95"/>
      <c r="Q41" s="95"/>
      <c r="R41" s="99">
        <f t="shared" si="4"/>
        <v>0</v>
      </c>
      <c r="S41" s="490"/>
      <c r="T41" s="487"/>
      <c r="U41" s="419"/>
      <c r="V41" s="448"/>
    </row>
    <row r="42" spans="1:22" ht="30">
      <c r="A42" s="432"/>
      <c r="B42" s="419"/>
      <c r="C42" s="268" t="str">
        <f>'5- Identificación de Riesgos'!D42</f>
        <v>3. Carencia de compromiso  y transparencia de los servidores judiciales</v>
      </c>
      <c r="D42" s="103"/>
      <c r="E42" s="283" t="s">
        <v>398</v>
      </c>
      <c r="F42" s="95" t="s">
        <v>377</v>
      </c>
      <c r="G42" s="95" t="s">
        <v>377</v>
      </c>
      <c r="H42" s="95" t="s">
        <v>379</v>
      </c>
      <c r="I42" s="95" t="s">
        <v>377</v>
      </c>
      <c r="J42" s="99">
        <f t="shared" si="3"/>
        <v>0.75</v>
      </c>
      <c r="K42" s="490"/>
      <c r="L42" s="95">
        <f>'5- Identificación de Riesgos'!I42</f>
        <v>0</v>
      </c>
      <c r="M42" s="221"/>
      <c r="N42" s="97"/>
      <c r="O42" s="97"/>
      <c r="P42" s="97"/>
      <c r="Q42" s="97"/>
      <c r="R42" s="99">
        <f t="shared" si="4"/>
        <v>0</v>
      </c>
      <c r="S42" s="490"/>
      <c r="T42" s="487"/>
      <c r="U42" s="419"/>
      <c r="V42" s="448"/>
    </row>
    <row r="43" spans="1:22" ht="45">
      <c r="A43" s="432"/>
      <c r="B43" s="419"/>
      <c r="C43" s="103" t="s">
        <v>343</v>
      </c>
      <c r="D43" s="103"/>
      <c r="E43" s="221" t="s">
        <v>399</v>
      </c>
      <c r="F43" s="95" t="s">
        <v>379</v>
      </c>
      <c r="G43" s="95" t="s">
        <v>379</v>
      </c>
      <c r="H43" s="95" t="s">
        <v>379</v>
      </c>
      <c r="I43" s="95" t="s">
        <v>377</v>
      </c>
      <c r="J43" s="99">
        <f t="shared" si="3"/>
        <v>0.25</v>
      </c>
      <c r="K43" s="490"/>
      <c r="L43" s="95">
        <f>'5- Identificación de Riesgos'!I43</f>
        <v>0</v>
      </c>
      <c r="M43" s="108"/>
      <c r="N43" s="95"/>
      <c r="O43" s="95"/>
      <c r="P43" s="95"/>
      <c r="Q43" s="95"/>
      <c r="R43" s="99">
        <f t="shared" si="4"/>
        <v>0</v>
      </c>
      <c r="S43" s="490"/>
      <c r="T43" s="487"/>
      <c r="U43" s="419"/>
      <c r="V43" s="448"/>
    </row>
    <row r="44" spans="1:22" ht="45">
      <c r="A44" s="432"/>
      <c r="B44" s="419"/>
      <c r="C44" s="221" t="s">
        <v>345</v>
      </c>
      <c r="D44" s="103"/>
      <c r="E44" s="103" t="s">
        <v>400</v>
      </c>
      <c r="F44" s="95" t="s">
        <v>377</v>
      </c>
      <c r="G44" s="95" t="s">
        <v>377</v>
      </c>
      <c r="H44" s="95" t="s">
        <v>377</v>
      </c>
      <c r="I44" s="95" t="s">
        <v>377</v>
      </c>
      <c r="J44" s="99">
        <f t="shared" si="3"/>
        <v>1</v>
      </c>
      <c r="K44" s="490"/>
      <c r="L44" s="95">
        <f>'5- Identificación de Riesgos'!I44</f>
        <v>0</v>
      </c>
      <c r="M44" s="108"/>
      <c r="N44" s="95"/>
      <c r="O44" s="95"/>
      <c r="P44" s="95"/>
      <c r="Q44" s="95"/>
      <c r="R44" s="99">
        <f t="shared" si="4"/>
        <v>0</v>
      </c>
      <c r="S44" s="490"/>
      <c r="T44" s="487"/>
      <c r="U44" s="419"/>
      <c r="V44" s="448"/>
    </row>
    <row r="45" spans="1:22">
      <c r="A45" s="432"/>
      <c r="B45" s="419"/>
      <c r="C45" s="268">
        <f>'5- Identificación de Riesgos'!D45</f>
        <v>0</v>
      </c>
      <c r="D45" s="103"/>
      <c r="E45" s="221"/>
      <c r="F45" s="95"/>
      <c r="G45" s="95"/>
      <c r="H45" s="95"/>
      <c r="I45" s="95"/>
      <c r="J45" s="99">
        <f t="shared" si="3"/>
        <v>0</v>
      </c>
      <c r="K45" s="490"/>
      <c r="L45" s="95">
        <f>'5- Identificación de Riesgos'!I45</f>
        <v>0</v>
      </c>
      <c r="M45" s="108"/>
      <c r="N45" s="95"/>
      <c r="O45" s="95"/>
      <c r="P45" s="95"/>
      <c r="Q45" s="95"/>
      <c r="R45" s="99">
        <f t="shared" si="4"/>
        <v>0</v>
      </c>
      <c r="S45" s="490"/>
      <c r="T45" s="487"/>
      <c r="U45" s="419"/>
      <c r="V45" s="448"/>
    </row>
    <row r="46" spans="1:22">
      <c r="A46" s="432"/>
      <c r="B46" s="419"/>
      <c r="C46" s="268">
        <f>'5- Identificación de Riesgos'!D46</f>
        <v>0</v>
      </c>
      <c r="D46" s="103"/>
      <c r="E46" s="221"/>
      <c r="F46" s="95"/>
      <c r="G46" s="95"/>
      <c r="H46" s="95"/>
      <c r="I46" s="95"/>
      <c r="J46" s="99">
        <f t="shared" si="3"/>
        <v>0</v>
      </c>
      <c r="K46" s="490"/>
      <c r="L46" s="95">
        <f>'5- Identificación de Riesgos'!I46</f>
        <v>0</v>
      </c>
      <c r="M46" s="108"/>
      <c r="N46" s="95"/>
      <c r="O46" s="95"/>
      <c r="P46" s="95"/>
      <c r="Q46" s="95"/>
      <c r="R46" s="99">
        <f t="shared" si="4"/>
        <v>0</v>
      </c>
      <c r="S46" s="490"/>
      <c r="T46" s="487"/>
      <c r="U46" s="419"/>
      <c r="V46" s="448"/>
    </row>
    <row r="47" spans="1:22">
      <c r="A47" s="432"/>
      <c r="B47" s="419"/>
      <c r="C47" s="268">
        <f>'5- Identificación de Riesgos'!D47</f>
        <v>0</v>
      </c>
      <c r="D47" s="103"/>
      <c r="E47" s="221"/>
      <c r="F47" s="95"/>
      <c r="G47" s="95"/>
      <c r="H47" s="95"/>
      <c r="I47" s="95"/>
      <c r="J47" s="99">
        <f t="shared" si="3"/>
        <v>0</v>
      </c>
      <c r="K47" s="490"/>
      <c r="L47" s="95">
        <f>'5- Identificación de Riesgos'!I47</f>
        <v>0</v>
      </c>
      <c r="M47" s="108"/>
      <c r="N47" s="95"/>
      <c r="O47" s="95"/>
      <c r="P47" s="95"/>
      <c r="Q47" s="95"/>
      <c r="R47" s="99">
        <f t="shared" si="4"/>
        <v>0</v>
      </c>
      <c r="S47" s="490"/>
      <c r="T47" s="487"/>
      <c r="U47" s="419"/>
      <c r="V47" s="448"/>
    </row>
    <row r="48" spans="1:22">
      <c r="A48" s="432"/>
      <c r="B48" s="419"/>
      <c r="C48" s="268">
        <f>'5- Identificación de Riesgos'!D48</f>
        <v>0</v>
      </c>
      <c r="D48" s="103"/>
      <c r="E48" s="221"/>
      <c r="F48" s="95"/>
      <c r="G48" s="95"/>
      <c r="H48" s="95"/>
      <c r="I48" s="95"/>
      <c r="J48" s="99">
        <f t="shared" si="3"/>
        <v>0</v>
      </c>
      <c r="K48" s="490"/>
      <c r="L48" s="95">
        <f>'5- Identificación de Riesgos'!I48</f>
        <v>0</v>
      </c>
      <c r="M48" s="108"/>
      <c r="N48" s="95"/>
      <c r="O48" s="95"/>
      <c r="P48" s="95"/>
      <c r="Q48" s="95"/>
      <c r="R48" s="99">
        <f t="shared" si="4"/>
        <v>0</v>
      </c>
      <c r="S48" s="490"/>
      <c r="T48" s="487"/>
      <c r="U48" s="419"/>
      <c r="V48" s="448"/>
    </row>
    <row r="49" spans="1:22" ht="15.75" thickBot="1">
      <c r="A49" s="433"/>
      <c r="B49" s="420"/>
      <c r="C49" s="276">
        <f>'5- Identificación de Riesgos'!D49</f>
        <v>0</v>
      </c>
      <c r="D49" s="104"/>
      <c r="E49" s="107"/>
      <c r="F49" s="96"/>
      <c r="G49" s="96"/>
      <c r="H49" s="96"/>
      <c r="I49" s="96"/>
      <c r="J49" s="100">
        <f t="shared" si="3"/>
        <v>0</v>
      </c>
      <c r="K49" s="491"/>
      <c r="L49" s="96">
        <f>'5- Identificación de Riesgos'!I49</f>
        <v>0</v>
      </c>
      <c r="M49" s="109"/>
      <c r="N49" s="96"/>
      <c r="O49" s="96"/>
      <c r="P49" s="96"/>
      <c r="Q49" s="96"/>
      <c r="R49" s="100">
        <f t="shared" si="4"/>
        <v>0</v>
      </c>
      <c r="S49" s="491"/>
      <c r="T49" s="488"/>
      <c r="U49" s="420"/>
      <c r="V49" s="449"/>
    </row>
    <row r="50" spans="1:22" ht="60">
      <c r="A50" s="431">
        <f>'5- Identificación de Riesgos'!A50</f>
        <v>5</v>
      </c>
      <c r="B50" s="424"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277" t="str">
        <f>'5- Identificación de Riesgos'!D50</f>
        <v>1. Falta de ética de los servidores públicos (Debilidades en principios y valores)</v>
      </c>
      <c r="D50" s="269"/>
      <c r="E50" s="278"/>
      <c r="F50" s="94"/>
      <c r="G50" s="94"/>
      <c r="H50" s="94"/>
      <c r="I50" s="94"/>
      <c r="J50" s="101">
        <f t="shared" si="3"/>
        <v>0</v>
      </c>
      <c r="K50" s="492">
        <f>AVERAGE(J50:J59)</f>
        <v>0</v>
      </c>
      <c r="L50" s="94" t="str">
        <f>'5- Identificación de Riesgos'!I50</f>
        <v>Afectación de reputacion,imagén,  credibilidad, satisfacción de usuarios y PI</v>
      </c>
      <c r="M50" s="149" t="s">
        <v>380</v>
      </c>
      <c r="N50" s="94"/>
      <c r="O50" s="94"/>
      <c r="P50" s="94"/>
      <c r="Q50" s="94"/>
      <c r="R50" s="101">
        <f t="shared" si="4"/>
        <v>0</v>
      </c>
      <c r="S50" s="492">
        <f t="shared" ref="S50" si="7">AVERAGE(R50:R59)</f>
        <v>0</v>
      </c>
      <c r="T50" s="486"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Baja - 2</v>
      </c>
      <c r="U50" s="424"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Moderado - 3</v>
      </c>
      <c r="V50" s="459" t="str">
        <f>CONCATENATE(VLOOKUP((LEFT(T50,LEN(T50)-4)&amp;LEFT(U50,LEN(U50)-4)),'9- Matriz de Calor '!$D$18:$E$42,2,0)," - ",RIGHT(T50,1)*RIGHT(U50,1))</f>
        <v>Moderado - 6</v>
      </c>
    </row>
    <row r="51" spans="1:22" ht="30">
      <c r="A51" s="432"/>
      <c r="B51" s="419"/>
      <c r="C51" s="268" t="str">
        <f>'5- Identificación de Riesgos'!D51</f>
        <v>2. Falta de ética de terceros interesados  (Debilidades principios y valores)</v>
      </c>
      <c r="D51" s="103"/>
      <c r="E51" s="221"/>
      <c r="F51" s="95"/>
      <c r="G51" s="95"/>
      <c r="H51" s="95"/>
      <c r="I51" s="95"/>
      <c r="J51" s="99">
        <f t="shared" si="3"/>
        <v>0</v>
      </c>
      <c r="K51" s="490"/>
      <c r="L51" s="95"/>
      <c r="N51" s="95"/>
      <c r="O51" s="95"/>
      <c r="P51" s="95"/>
      <c r="Q51" s="95"/>
      <c r="R51" s="99">
        <f t="shared" si="4"/>
        <v>0</v>
      </c>
      <c r="S51" s="490"/>
      <c r="T51" s="487"/>
      <c r="U51" s="419"/>
      <c r="V51" s="448"/>
    </row>
    <row r="52" spans="1:22" ht="30">
      <c r="A52" s="432"/>
      <c r="B52" s="419"/>
      <c r="C52" s="268" t="str">
        <f>'5- Identificación de Riesgos'!D52</f>
        <v>3. Debilidades en los controles de los procedimientos de estructuración de los procesos de contratación</v>
      </c>
      <c r="D52" s="103"/>
      <c r="E52" s="221"/>
      <c r="F52" s="95"/>
      <c r="G52" s="95"/>
      <c r="H52" s="95"/>
      <c r="I52" s="95"/>
      <c r="J52" s="99">
        <f t="shared" si="3"/>
        <v>0</v>
      </c>
      <c r="K52" s="490"/>
      <c r="L52" s="95" t="str">
        <f>'5- Identificación de Riesgos'!I52</f>
        <v>Afectación Económica</v>
      </c>
      <c r="M52" s="221" t="s">
        <v>401</v>
      </c>
      <c r="N52" s="97"/>
      <c r="O52" s="97"/>
      <c r="P52" s="97"/>
      <c r="Q52" s="97"/>
      <c r="R52" s="99">
        <f t="shared" si="4"/>
        <v>0</v>
      </c>
      <c r="S52" s="490"/>
      <c r="T52" s="487"/>
      <c r="U52" s="419"/>
      <c r="V52" s="448"/>
    </row>
    <row r="53" spans="1:22">
      <c r="A53" s="432"/>
      <c r="B53" s="419"/>
      <c r="C53" s="268">
        <f>'5- Identificación de Riesgos'!D53</f>
        <v>0</v>
      </c>
      <c r="D53" s="103"/>
      <c r="E53" s="221"/>
      <c r="F53" s="95"/>
      <c r="G53" s="95"/>
      <c r="H53" s="95"/>
      <c r="I53" s="95"/>
      <c r="J53" s="99">
        <f t="shared" si="3"/>
        <v>0</v>
      </c>
      <c r="K53" s="490"/>
      <c r="L53" s="95">
        <f>'5- Identificación de Riesgos'!I53</f>
        <v>0</v>
      </c>
      <c r="M53" s="108"/>
      <c r="N53" s="95"/>
      <c r="O53" s="95"/>
      <c r="P53" s="95"/>
      <c r="Q53" s="95"/>
      <c r="R53" s="99">
        <f t="shared" si="4"/>
        <v>0</v>
      </c>
      <c r="S53" s="490"/>
      <c r="T53" s="487"/>
      <c r="U53" s="419"/>
      <c r="V53" s="448"/>
    </row>
    <row r="54" spans="1:22">
      <c r="A54" s="432"/>
      <c r="B54" s="419"/>
      <c r="C54" s="268">
        <f>'5- Identificación de Riesgos'!D54</f>
        <v>0</v>
      </c>
      <c r="D54" s="103"/>
      <c r="E54" s="103"/>
      <c r="F54" s="95"/>
      <c r="G54" s="95"/>
      <c r="H54" s="95"/>
      <c r="I54" s="95"/>
      <c r="J54" s="99">
        <f t="shared" si="3"/>
        <v>0</v>
      </c>
      <c r="K54" s="490"/>
      <c r="L54" s="95">
        <f>'5- Identificación de Riesgos'!I54</f>
        <v>0</v>
      </c>
      <c r="M54" s="108"/>
      <c r="N54" s="95"/>
      <c r="O54" s="95"/>
      <c r="P54" s="95"/>
      <c r="Q54" s="95"/>
      <c r="R54" s="99">
        <f t="shared" si="4"/>
        <v>0</v>
      </c>
      <c r="S54" s="490"/>
      <c r="T54" s="487"/>
      <c r="U54" s="419"/>
      <c r="V54" s="448"/>
    </row>
    <row r="55" spans="1:22">
      <c r="A55" s="432"/>
      <c r="B55" s="419"/>
      <c r="C55" s="268">
        <f>'5- Identificación de Riesgos'!D55</f>
        <v>0</v>
      </c>
      <c r="D55" s="103"/>
      <c r="E55" s="221"/>
      <c r="F55" s="95"/>
      <c r="G55" s="95"/>
      <c r="H55" s="95"/>
      <c r="I55" s="95"/>
      <c r="J55" s="99">
        <f t="shared" si="3"/>
        <v>0</v>
      </c>
      <c r="K55" s="490"/>
      <c r="L55" s="95">
        <f>'5- Identificación de Riesgos'!I55</f>
        <v>0</v>
      </c>
      <c r="M55" s="108"/>
      <c r="N55" s="95"/>
      <c r="O55" s="95"/>
      <c r="P55" s="95"/>
      <c r="Q55" s="95"/>
      <c r="R55" s="99">
        <f t="shared" si="4"/>
        <v>0</v>
      </c>
      <c r="S55" s="490"/>
      <c r="T55" s="487"/>
      <c r="U55" s="419"/>
      <c r="V55" s="448"/>
    </row>
    <row r="56" spans="1:22">
      <c r="A56" s="432"/>
      <c r="B56" s="419"/>
      <c r="C56" s="268">
        <f>'5- Identificación de Riesgos'!D56</f>
        <v>0</v>
      </c>
      <c r="D56" s="103"/>
      <c r="E56" s="221"/>
      <c r="F56" s="95"/>
      <c r="G56" s="95"/>
      <c r="H56" s="95"/>
      <c r="I56" s="95"/>
      <c r="J56" s="99">
        <f t="shared" si="3"/>
        <v>0</v>
      </c>
      <c r="K56" s="490"/>
      <c r="L56" s="95">
        <f>'5- Identificación de Riesgos'!I56</f>
        <v>0</v>
      </c>
      <c r="M56" s="108"/>
      <c r="N56" s="95"/>
      <c r="O56" s="95"/>
      <c r="P56" s="95"/>
      <c r="Q56" s="95"/>
      <c r="R56" s="99">
        <f t="shared" si="4"/>
        <v>0</v>
      </c>
      <c r="S56" s="490"/>
      <c r="T56" s="487"/>
      <c r="U56" s="419"/>
      <c r="V56" s="448"/>
    </row>
    <row r="57" spans="1:22">
      <c r="A57" s="432"/>
      <c r="B57" s="419"/>
      <c r="C57" s="268">
        <f>'5- Identificación de Riesgos'!D57</f>
        <v>0</v>
      </c>
      <c r="D57" s="103"/>
      <c r="E57" s="221"/>
      <c r="F57" s="95"/>
      <c r="G57" s="95"/>
      <c r="H57" s="95"/>
      <c r="I57" s="95"/>
      <c r="J57" s="99">
        <f t="shared" si="3"/>
        <v>0</v>
      </c>
      <c r="K57" s="490"/>
      <c r="L57" s="95">
        <f>'5- Identificación de Riesgos'!I57</f>
        <v>0</v>
      </c>
      <c r="M57" s="108"/>
      <c r="N57" s="95"/>
      <c r="O57" s="95"/>
      <c r="P57" s="95"/>
      <c r="Q57" s="95"/>
      <c r="R57" s="99">
        <f t="shared" si="4"/>
        <v>0</v>
      </c>
      <c r="S57" s="490"/>
      <c r="T57" s="487"/>
      <c r="U57" s="419"/>
      <c r="V57" s="448"/>
    </row>
    <row r="58" spans="1:22">
      <c r="A58" s="432"/>
      <c r="B58" s="419"/>
      <c r="C58" s="268">
        <f>'5- Identificación de Riesgos'!D58</f>
        <v>0</v>
      </c>
      <c r="D58" s="103"/>
      <c r="E58" s="221"/>
      <c r="F58" s="95"/>
      <c r="G58" s="95"/>
      <c r="H58" s="95"/>
      <c r="I58" s="95"/>
      <c r="J58" s="99">
        <f t="shared" si="3"/>
        <v>0</v>
      </c>
      <c r="K58" s="490"/>
      <c r="L58" s="95">
        <f>'5- Identificación de Riesgos'!I58</f>
        <v>0</v>
      </c>
      <c r="M58" s="108"/>
      <c r="N58" s="95"/>
      <c r="O58" s="95"/>
      <c r="P58" s="95"/>
      <c r="Q58" s="95"/>
      <c r="R58" s="99">
        <f t="shared" si="4"/>
        <v>0</v>
      </c>
      <c r="S58" s="490"/>
      <c r="T58" s="487"/>
      <c r="U58" s="419"/>
      <c r="V58" s="448"/>
    </row>
    <row r="59" spans="1:22" ht="15.75" thickBot="1">
      <c r="A59" s="433"/>
      <c r="B59" s="420"/>
      <c r="C59" s="276">
        <f>'5- Identificación de Riesgos'!D59</f>
        <v>0</v>
      </c>
      <c r="D59" s="104"/>
      <c r="E59" s="107"/>
      <c r="F59" s="96"/>
      <c r="G59" s="96"/>
      <c r="H59" s="96"/>
      <c r="I59" s="96"/>
      <c r="J59" s="100">
        <f t="shared" si="3"/>
        <v>0</v>
      </c>
      <c r="K59" s="491"/>
      <c r="L59" s="96">
        <f>'5- Identificación de Riesgos'!I59</f>
        <v>0</v>
      </c>
      <c r="M59" s="109"/>
      <c r="N59" s="96"/>
      <c r="O59" s="96"/>
      <c r="P59" s="96"/>
      <c r="Q59" s="96"/>
      <c r="R59" s="100">
        <f t="shared" si="4"/>
        <v>0</v>
      </c>
      <c r="S59" s="491"/>
      <c r="T59" s="488"/>
      <c r="U59" s="420"/>
      <c r="V59" s="449"/>
    </row>
    <row r="60" spans="1:22" ht="30">
      <c r="A60" s="431">
        <f>'5- Identificación de Riesgos'!A60</f>
        <v>6</v>
      </c>
      <c r="B60" s="418"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279" t="str">
        <f>'5- Identificación de Riesgos'!D60</f>
        <v>1. Falta de ética de los servidores judiciales (Debilidades en principios y valores)</v>
      </c>
      <c r="D60" s="280"/>
      <c r="E60" s="280"/>
      <c r="F60" s="97"/>
      <c r="G60" s="97"/>
      <c r="H60" s="97"/>
      <c r="I60" s="97"/>
      <c r="J60" s="98">
        <f t="shared" si="3"/>
        <v>0</v>
      </c>
      <c r="K60" s="489">
        <f>AVERAGE(J60:J69)</f>
        <v>0</v>
      </c>
      <c r="L60" s="97"/>
      <c r="M60" s="149"/>
      <c r="N60" s="94"/>
      <c r="O60" s="94"/>
      <c r="P60" s="94"/>
      <c r="Q60" s="94"/>
      <c r="R60" s="98">
        <f t="shared" ref="R60:R69" si="8">SUM(COUNTIF(N60,"SI")*25%,COUNTIF(O60,"SI")*40%,COUNTIF(P60,"SI")*25%,COUNTIF(Q60,"SI")*10%)</f>
        <v>0</v>
      </c>
      <c r="S60" s="489">
        <f t="shared" ref="S60" si="9">AVERAGE(R60:R69)</f>
        <v>0</v>
      </c>
      <c r="T60" s="486"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Media - 3</v>
      </c>
      <c r="U60" s="424"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Moderado - 3</v>
      </c>
      <c r="V60" s="459" t="str">
        <f>CONCATENATE(VLOOKUP((LEFT(T60,LEN(T60)-4)&amp;LEFT(U60,LEN(U60)-4)),'9- Matriz de Calor '!$D$18:$E$42,2,0)," - ",RIGHT(T60,1)*RIGHT(U60,1))</f>
        <v>Moderado - 9</v>
      </c>
    </row>
    <row r="61" spans="1:22" ht="30">
      <c r="A61" s="432"/>
      <c r="B61" s="419"/>
      <c r="C61" s="268" t="str">
        <f>'5- Identificación de Riesgos'!D61</f>
        <v>2. Falta de ética de terceros interesados  (Debilidades principios y valores)</v>
      </c>
      <c r="D61" s="102"/>
      <c r="E61" s="102"/>
      <c r="F61" s="95"/>
      <c r="G61" s="95"/>
      <c r="H61" s="95"/>
      <c r="I61" s="95"/>
      <c r="J61" s="99">
        <f t="shared" si="3"/>
        <v>0</v>
      </c>
      <c r="K61" s="490"/>
      <c r="L61" s="95"/>
      <c r="M61" s="149"/>
      <c r="N61" s="95"/>
      <c r="O61" s="95"/>
      <c r="P61" s="95"/>
      <c r="Q61" s="95"/>
      <c r="R61" s="99">
        <f t="shared" si="8"/>
        <v>0</v>
      </c>
      <c r="S61" s="490"/>
      <c r="T61" s="487"/>
      <c r="U61" s="419"/>
      <c r="V61" s="448"/>
    </row>
    <row r="62" spans="1:22" ht="45">
      <c r="A62" s="432"/>
      <c r="B62" s="419"/>
      <c r="C62" s="268" t="str">
        <f>'5- Identificación de Riesgos'!D62</f>
        <v>3. Debilidades en los controles de los procedimientos de reporte de incidentes y accidentes de trabajo y de Investigación de incidentes y accidentes de trabajo</v>
      </c>
      <c r="D62" s="102"/>
      <c r="E62" s="282"/>
      <c r="F62" s="95"/>
      <c r="G62" s="95"/>
      <c r="H62" s="95"/>
      <c r="I62" s="95"/>
      <c r="J62" s="99">
        <f t="shared" si="3"/>
        <v>0</v>
      </c>
      <c r="K62" s="490"/>
      <c r="L62" s="95"/>
      <c r="M62" s="221"/>
      <c r="N62" s="97"/>
      <c r="O62" s="97"/>
      <c r="P62" s="97"/>
      <c r="Q62" s="97"/>
      <c r="R62" s="99">
        <f t="shared" si="8"/>
        <v>0</v>
      </c>
      <c r="S62" s="490"/>
      <c r="T62" s="487"/>
      <c r="U62" s="419"/>
      <c r="V62" s="448"/>
    </row>
    <row r="63" spans="1:22">
      <c r="A63" s="432"/>
      <c r="B63" s="419"/>
      <c r="C63" s="268">
        <f>'5- Identificación de Riesgos'!D63</f>
        <v>0</v>
      </c>
      <c r="D63" s="102"/>
      <c r="E63" s="102"/>
      <c r="F63" s="95"/>
      <c r="G63" s="95"/>
      <c r="H63" s="95"/>
      <c r="I63" s="95"/>
      <c r="J63" s="99">
        <f t="shared" si="3"/>
        <v>0</v>
      </c>
      <c r="K63" s="490"/>
      <c r="L63" s="95">
        <f>'5- Identificación de Riesgos'!I63</f>
        <v>0</v>
      </c>
      <c r="M63" s="102"/>
      <c r="N63" s="95"/>
      <c r="O63" s="95"/>
      <c r="P63" s="95"/>
      <c r="Q63" s="95"/>
      <c r="R63" s="99">
        <f t="shared" si="8"/>
        <v>0</v>
      </c>
      <c r="S63" s="490"/>
      <c r="T63" s="487"/>
      <c r="U63" s="419"/>
      <c r="V63" s="448"/>
    </row>
    <row r="64" spans="1:22">
      <c r="A64" s="432"/>
      <c r="B64" s="419"/>
      <c r="C64" s="268">
        <f>'5- Identificación de Riesgos'!D64</f>
        <v>0</v>
      </c>
      <c r="D64" s="102"/>
      <c r="E64" s="102"/>
      <c r="F64" s="95"/>
      <c r="G64" s="95"/>
      <c r="H64" s="95"/>
      <c r="I64" s="95"/>
      <c r="J64" s="99">
        <f t="shared" si="3"/>
        <v>0</v>
      </c>
      <c r="K64" s="490"/>
      <c r="L64" s="95">
        <f>'5- Identificación de Riesgos'!I64</f>
        <v>0</v>
      </c>
      <c r="M64" s="102"/>
      <c r="N64" s="95"/>
      <c r="O64" s="95"/>
      <c r="P64" s="95"/>
      <c r="Q64" s="95"/>
      <c r="R64" s="99">
        <f t="shared" si="8"/>
        <v>0</v>
      </c>
      <c r="S64" s="490"/>
      <c r="T64" s="487"/>
      <c r="U64" s="419"/>
      <c r="V64" s="448"/>
    </row>
    <row r="65" spans="1:22">
      <c r="A65" s="432"/>
      <c r="B65" s="419"/>
      <c r="C65" s="268">
        <f>'5- Identificación de Riesgos'!D65</f>
        <v>0</v>
      </c>
      <c r="D65" s="102"/>
      <c r="E65" s="102"/>
      <c r="F65" s="95"/>
      <c r="G65" s="95"/>
      <c r="H65" s="95"/>
      <c r="I65" s="95"/>
      <c r="J65" s="99">
        <f t="shared" si="3"/>
        <v>0</v>
      </c>
      <c r="K65" s="490"/>
      <c r="L65" s="95">
        <f>'5- Identificación de Riesgos'!I65</f>
        <v>0</v>
      </c>
      <c r="M65" s="102"/>
      <c r="N65" s="95"/>
      <c r="O65" s="95"/>
      <c r="P65" s="95"/>
      <c r="Q65" s="95"/>
      <c r="R65" s="99">
        <f t="shared" si="8"/>
        <v>0</v>
      </c>
      <c r="S65" s="490"/>
      <c r="T65" s="487"/>
      <c r="U65" s="419"/>
      <c r="V65" s="448"/>
    </row>
    <row r="66" spans="1:22">
      <c r="A66" s="432"/>
      <c r="B66" s="419"/>
      <c r="C66" s="268">
        <f>'5- Identificación de Riesgos'!D66</f>
        <v>0</v>
      </c>
      <c r="D66" s="102"/>
      <c r="E66" s="102"/>
      <c r="F66" s="95"/>
      <c r="G66" s="95"/>
      <c r="H66" s="95"/>
      <c r="I66" s="95"/>
      <c r="J66" s="99">
        <f t="shared" si="3"/>
        <v>0</v>
      </c>
      <c r="K66" s="490"/>
      <c r="L66" s="95">
        <f>'5- Identificación de Riesgos'!I66</f>
        <v>0</v>
      </c>
      <c r="M66" s="102"/>
      <c r="N66" s="95"/>
      <c r="O66" s="95"/>
      <c r="P66" s="95"/>
      <c r="Q66" s="95"/>
      <c r="R66" s="99">
        <f t="shared" si="8"/>
        <v>0</v>
      </c>
      <c r="S66" s="490"/>
      <c r="T66" s="487"/>
      <c r="U66" s="419"/>
      <c r="V66" s="448"/>
    </row>
    <row r="67" spans="1:22">
      <c r="A67" s="432"/>
      <c r="B67" s="419"/>
      <c r="C67" s="268">
        <f>'5- Identificación de Riesgos'!D67</f>
        <v>0</v>
      </c>
      <c r="D67" s="102"/>
      <c r="E67" s="102"/>
      <c r="F67" s="95"/>
      <c r="G67" s="95"/>
      <c r="H67" s="95"/>
      <c r="I67" s="95"/>
      <c r="J67" s="99">
        <f t="shared" si="3"/>
        <v>0</v>
      </c>
      <c r="K67" s="490"/>
      <c r="L67" s="95">
        <f>'5- Identificación de Riesgos'!I67</f>
        <v>0</v>
      </c>
      <c r="M67" s="102"/>
      <c r="N67" s="95"/>
      <c r="O67" s="95"/>
      <c r="P67" s="95"/>
      <c r="Q67" s="95"/>
      <c r="R67" s="99">
        <f t="shared" si="8"/>
        <v>0</v>
      </c>
      <c r="S67" s="490"/>
      <c r="T67" s="487"/>
      <c r="U67" s="419"/>
      <c r="V67" s="448"/>
    </row>
    <row r="68" spans="1:22">
      <c r="A68" s="432"/>
      <c r="B68" s="419"/>
      <c r="C68" s="268">
        <f>'5- Identificación de Riesgos'!D68</f>
        <v>0</v>
      </c>
      <c r="D68" s="102"/>
      <c r="E68" s="102"/>
      <c r="F68" s="95"/>
      <c r="G68" s="95"/>
      <c r="H68" s="95"/>
      <c r="I68" s="95"/>
      <c r="J68" s="99">
        <f t="shared" si="3"/>
        <v>0</v>
      </c>
      <c r="K68" s="490"/>
      <c r="L68" s="95">
        <f>'5- Identificación de Riesgos'!I68</f>
        <v>0</v>
      </c>
      <c r="M68" s="102"/>
      <c r="N68" s="95"/>
      <c r="O68" s="95"/>
      <c r="P68" s="95"/>
      <c r="Q68" s="95"/>
      <c r="R68" s="99">
        <f t="shared" si="8"/>
        <v>0</v>
      </c>
      <c r="S68" s="490"/>
      <c r="T68" s="487"/>
      <c r="U68" s="419"/>
      <c r="V68" s="448"/>
    </row>
    <row r="69" spans="1:22" ht="15.75" thickBot="1">
      <c r="A69" s="433"/>
      <c r="B69" s="420"/>
      <c r="C69" s="276">
        <f>'5- Identificación de Riesgos'!D69</f>
        <v>0</v>
      </c>
      <c r="D69" s="281"/>
      <c r="E69" s="281"/>
      <c r="F69" s="96"/>
      <c r="G69" s="96"/>
      <c r="H69" s="96"/>
      <c r="I69" s="96"/>
      <c r="J69" s="100">
        <f t="shared" si="3"/>
        <v>0</v>
      </c>
      <c r="K69" s="491"/>
      <c r="L69" s="96">
        <f>'5- Identificación de Riesgos'!I69</f>
        <v>0</v>
      </c>
      <c r="M69" s="281"/>
      <c r="N69" s="96"/>
      <c r="O69" s="96"/>
      <c r="P69" s="96"/>
      <c r="Q69" s="96"/>
      <c r="R69" s="100">
        <f t="shared" si="8"/>
        <v>0</v>
      </c>
      <c r="S69" s="491"/>
      <c r="T69" s="488"/>
      <c r="U69" s="420"/>
      <c r="V69" s="449"/>
    </row>
  </sheetData>
  <mergeCells count="60">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L8:S8"/>
    <mergeCell ref="D6:V6"/>
    <mergeCell ref="A10:A19"/>
    <mergeCell ref="B10:B19"/>
    <mergeCell ref="A20:A29"/>
    <mergeCell ref="B20:B29"/>
    <mergeCell ref="K20:K29"/>
    <mergeCell ref="V20:V29"/>
    <mergeCell ref="T20:T29"/>
    <mergeCell ref="U20:U29"/>
    <mergeCell ref="S20:S29"/>
    <mergeCell ref="B8:B9"/>
    <mergeCell ref="C8:C9"/>
    <mergeCell ref="D8:D9"/>
    <mergeCell ref="E8:E9"/>
    <mergeCell ref="F8:K8"/>
    <mergeCell ref="T30:T39"/>
    <mergeCell ref="U30:U39"/>
    <mergeCell ref="V30:V39"/>
    <mergeCell ref="A30:A39"/>
    <mergeCell ref="B30:B39"/>
    <mergeCell ref="K30:K39"/>
    <mergeCell ref="S30:S3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s>
  <conditionalFormatting sqref="T10 T20">
    <cfRule type="containsText" dxfId="400" priority="469" operator="containsText" text="Muy Baja">
      <formula>NOT(ISERROR(SEARCH("Muy Baja",T10)))</formula>
    </cfRule>
    <cfRule type="containsText" dxfId="399" priority="470" operator="containsText" text="Baja">
      <formula>NOT(ISERROR(SEARCH("Baja",T10)))</formula>
    </cfRule>
    <cfRule type="containsText" dxfId="398" priority="471" operator="containsText" text="Muy Alta">
      <formula>NOT(ISERROR(SEARCH("Muy Alta",T10)))</formula>
    </cfRule>
    <cfRule type="containsText" dxfId="397" priority="473" operator="containsText" text="Alta">
      <formula>NOT(ISERROR(SEARCH("Alta",T10)))</formula>
    </cfRule>
    <cfRule type="containsText" dxfId="396" priority="474" operator="containsText" text="Media">
      <formula>NOT(ISERROR(SEARCH("Media",T10)))</formula>
    </cfRule>
    <cfRule type="containsText" dxfId="395" priority="475" operator="containsText" text="Media">
      <formula>NOT(ISERROR(SEARCH("Media",T10)))</formula>
    </cfRule>
    <cfRule type="containsText" dxfId="394" priority="476" operator="containsText" text="Media">
      <formula>NOT(ISERROR(SEARCH("Media",T10)))</formula>
    </cfRule>
    <cfRule type="containsText" dxfId="393" priority="477" operator="containsText" text="Muy Baja">
      <formula>NOT(ISERROR(SEARCH("Muy Baja",T10)))</formula>
    </cfRule>
    <cfRule type="containsText" dxfId="392" priority="478" operator="containsText" text="Baja">
      <formula>NOT(ISERROR(SEARCH("Baja",T10)))</formula>
    </cfRule>
    <cfRule type="containsText" dxfId="391" priority="479" operator="containsText" text="Muy Baja">
      <formula>NOT(ISERROR(SEARCH("Muy Baja",T10)))</formula>
    </cfRule>
    <cfRule type="containsText" dxfId="390" priority="480" operator="containsText" text="Muy Baja">
      <formula>NOT(ISERROR(SEARCH("Muy Baja",T10)))</formula>
    </cfRule>
    <cfRule type="containsText" dxfId="389" priority="481" operator="containsText" text="Muy Baja">
      <formula>NOT(ISERROR(SEARCH("Muy Baja",T10)))</formula>
    </cfRule>
    <cfRule type="containsText" dxfId="388" priority="482" operator="containsText" text="Muy Baja'Tabla probabilidad'!">
      <formula>NOT(ISERROR(SEARCH("Muy Baja'Tabla probabilidad'!",T10)))</formula>
    </cfRule>
    <cfRule type="containsText" dxfId="387" priority="483" operator="containsText" text="Muy bajo">
      <formula>NOT(ISERROR(SEARCH("Muy bajo",T10)))</formula>
    </cfRule>
    <cfRule type="containsText" dxfId="386" priority="484" operator="containsText" text="Alta">
      <formula>NOT(ISERROR(SEARCH("Alta",T10)))</formula>
    </cfRule>
    <cfRule type="containsText" dxfId="385" priority="485" operator="containsText" text="Media">
      <formula>NOT(ISERROR(SEARCH("Media",T10)))</formula>
    </cfRule>
    <cfRule type="containsText" dxfId="384" priority="486" operator="containsText" text="Baja">
      <formula>NOT(ISERROR(SEARCH("Baja",T10)))</formula>
    </cfRule>
    <cfRule type="containsText" dxfId="383" priority="487" operator="containsText" text="Muy baja">
      <formula>NOT(ISERROR(SEARCH("Muy baja",T10)))</formula>
    </cfRule>
    <cfRule type="cellIs" dxfId="382" priority="490" operator="between">
      <formula>1</formula>
      <formula>2</formula>
    </cfRule>
    <cfRule type="cellIs" dxfId="381" priority="491" operator="between">
      <formula>0</formula>
      <formula>2</formula>
    </cfRule>
  </conditionalFormatting>
  <conditionalFormatting sqref="T30">
    <cfRule type="containsText" dxfId="380" priority="404" operator="containsText" text="Muy Baja">
      <formula>NOT(ISERROR(SEARCH("Muy Baja",T30)))</formula>
    </cfRule>
    <cfRule type="containsText" dxfId="379" priority="405" operator="containsText" text="Baja">
      <formula>NOT(ISERROR(SEARCH("Baja",T30)))</formula>
    </cfRule>
    <cfRule type="containsText" dxfId="378" priority="406" operator="containsText" text="Muy Alta">
      <formula>NOT(ISERROR(SEARCH("Muy Alta",T30)))</formula>
    </cfRule>
    <cfRule type="containsText" dxfId="377" priority="408" operator="containsText" text="Alta">
      <formula>NOT(ISERROR(SEARCH("Alta",T30)))</formula>
    </cfRule>
    <cfRule type="containsText" dxfId="376" priority="409" operator="containsText" text="Media">
      <formula>NOT(ISERROR(SEARCH("Media",T30)))</formula>
    </cfRule>
    <cfRule type="containsText" dxfId="375" priority="410" operator="containsText" text="Media">
      <formula>NOT(ISERROR(SEARCH("Media",T30)))</formula>
    </cfRule>
    <cfRule type="containsText" dxfId="374" priority="411" operator="containsText" text="Media">
      <formula>NOT(ISERROR(SEARCH("Media",T30)))</formula>
    </cfRule>
    <cfRule type="containsText" dxfId="373" priority="412" operator="containsText" text="Muy Baja">
      <formula>NOT(ISERROR(SEARCH("Muy Baja",T30)))</formula>
    </cfRule>
    <cfRule type="containsText" dxfId="372" priority="413" operator="containsText" text="Baja">
      <formula>NOT(ISERROR(SEARCH("Baja",T30)))</formula>
    </cfRule>
    <cfRule type="containsText" dxfId="371" priority="414" operator="containsText" text="Muy Baja">
      <formula>NOT(ISERROR(SEARCH("Muy Baja",T30)))</formula>
    </cfRule>
    <cfRule type="containsText" dxfId="370" priority="415" operator="containsText" text="Muy Baja">
      <formula>NOT(ISERROR(SEARCH("Muy Baja",T30)))</formula>
    </cfRule>
    <cfRule type="containsText" dxfId="369" priority="416" operator="containsText" text="Muy Baja">
      <formula>NOT(ISERROR(SEARCH("Muy Baja",T30)))</formula>
    </cfRule>
    <cfRule type="containsText" dxfId="368" priority="417" operator="containsText" text="Muy Baja'Tabla probabilidad'!">
      <formula>NOT(ISERROR(SEARCH("Muy Baja'Tabla probabilidad'!",T30)))</formula>
    </cfRule>
    <cfRule type="containsText" dxfId="367" priority="418" operator="containsText" text="Muy bajo">
      <formula>NOT(ISERROR(SEARCH("Muy bajo",T30)))</formula>
    </cfRule>
    <cfRule type="containsText" dxfId="366" priority="419" operator="containsText" text="Alta">
      <formula>NOT(ISERROR(SEARCH("Alta",T30)))</formula>
    </cfRule>
    <cfRule type="containsText" dxfId="365" priority="420" operator="containsText" text="Media">
      <formula>NOT(ISERROR(SEARCH("Media",T30)))</formula>
    </cfRule>
    <cfRule type="containsText" dxfId="364" priority="421" operator="containsText" text="Baja">
      <formula>NOT(ISERROR(SEARCH("Baja",T30)))</formula>
    </cfRule>
    <cfRule type="containsText" dxfId="363" priority="422" operator="containsText" text="Muy baja">
      <formula>NOT(ISERROR(SEARCH("Muy baja",T30)))</formula>
    </cfRule>
    <cfRule type="cellIs" dxfId="362" priority="425" operator="between">
      <formula>1</formula>
      <formula>2</formula>
    </cfRule>
    <cfRule type="cellIs" dxfId="361" priority="426" operator="between">
      <formula>0</formula>
      <formula>2</formula>
    </cfRule>
  </conditionalFormatting>
  <conditionalFormatting sqref="T40 T50 T60">
    <cfRule type="containsText" dxfId="360" priority="371" operator="containsText" text="Muy Baja">
      <formula>NOT(ISERROR(SEARCH("Muy Baja",T40)))</formula>
    </cfRule>
    <cfRule type="containsText" dxfId="359" priority="372" operator="containsText" text="Baja">
      <formula>NOT(ISERROR(SEARCH("Baja",T40)))</formula>
    </cfRule>
    <cfRule type="containsText" dxfId="358" priority="373" operator="containsText" text="Muy Alta">
      <formula>NOT(ISERROR(SEARCH("Muy Alta",T40)))</formula>
    </cfRule>
    <cfRule type="containsText" dxfId="357" priority="375" operator="containsText" text="Alta">
      <formula>NOT(ISERROR(SEARCH("Alta",T40)))</formula>
    </cfRule>
    <cfRule type="containsText" dxfId="356" priority="376" operator="containsText" text="Media">
      <formula>NOT(ISERROR(SEARCH("Media",T40)))</formula>
    </cfRule>
    <cfRule type="containsText" dxfId="355" priority="377" operator="containsText" text="Media">
      <formula>NOT(ISERROR(SEARCH("Media",T40)))</formula>
    </cfRule>
    <cfRule type="containsText" dxfId="354" priority="378" operator="containsText" text="Media">
      <formula>NOT(ISERROR(SEARCH("Media",T40)))</formula>
    </cfRule>
    <cfRule type="containsText" dxfId="353" priority="379" operator="containsText" text="Muy Baja">
      <formula>NOT(ISERROR(SEARCH("Muy Baja",T40)))</formula>
    </cfRule>
    <cfRule type="containsText" dxfId="352" priority="380" operator="containsText" text="Baja">
      <formula>NOT(ISERROR(SEARCH("Baja",T40)))</formula>
    </cfRule>
    <cfRule type="containsText" dxfId="351" priority="381" operator="containsText" text="Muy Baja">
      <formula>NOT(ISERROR(SEARCH("Muy Baja",T40)))</formula>
    </cfRule>
    <cfRule type="containsText" dxfId="350" priority="382" operator="containsText" text="Muy Baja">
      <formula>NOT(ISERROR(SEARCH("Muy Baja",T40)))</formula>
    </cfRule>
    <cfRule type="containsText" dxfId="349" priority="383" operator="containsText" text="Muy Baja">
      <formula>NOT(ISERROR(SEARCH("Muy Baja",T40)))</formula>
    </cfRule>
    <cfRule type="containsText" dxfId="348" priority="384" operator="containsText" text="Muy Baja'Tabla probabilidad'!">
      <formula>NOT(ISERROR(SEARCH("Muy Baja'Tabla probabilidad'!",T40)))</formula>
    </cfRule>
    <cfRule type="containsText" dxfId="347" priority="385" operator="containsText" text="Muy bajo">
      <formula>NOT(ISERROR(SEARCH("Muy bajo",T40)))</formula>
    </cfRule>
    <cfRule type="containsText" dxfId="346" priority="386" operator="containsText" text="Alta">
      <formula>NOT(ISERROR(SEARCH("Alta",T40)))</formula>
    </cfRule>
    <cfRule type="containsText" dxfId="345" priority="387" operator="containsText" text="Media">
      <formula>NOT(ISERROR(SEARCH("Media",T40)))</formula>
    </cfRule>
    <cfRule type="containsText" dxfId="344" priority="388" operator="containsText" text="Baja">
      <formula>NOT(ISERROR(SEARCH("Baja",T40)))</formula>
    </cfRule>
    <cfRule type="containsText" dxfId="343" priority="389" operator="containsText" text="Muy baja">
      <formula>NOT(ISERROR(SEARCH("Muy baja",T40)))</formula>
    </cfRule>
    <cfRule type="cellIs" dxfId="342" priority="392" operator="between">
      <formula>1</formula>
      <formula>2</formula>
    </cfRule>
    <cfRule type="cellIs" dxfId="341" priority="393" operator="between">
      <formula>0</formula>
      <formula>2</formula>
    </cfRule>
  </conditionalFormatting>
  <conditionalFormatting sqref="U10 U20">
    <cfRule type="containsText" dxfId="340" priority="463" operator="containsText" text="Catastrófico">
      <formula>NOT(ISERROR(SEARCH("Catastrófico",U10)))</formula>
    </cfRule>
    <cfRule type="containsText" dxfId="339" priority="464" operator="containsText" text="Mayor">
      <formula>NOT(ISERROR(SEARCH("Mayor",U10)))</formula>
    </cfRule>
    <cfRule type="containsText" dxfId="338" priority="465" operator="containsText" text="Alta">
      <formula>NOT(ISERROR(SEARCH("Alta",U10)))</formula>
    </cfRule>
    <cfRule type="containsText" dxfId="337" priority="466" operator="containsText" text="Moderado">
      <formula>NOT(ISERROR(SEARCH("Moderado",U10)))</formula>
    </cfRule>
    <cfRule type="containsText" dxfId="336" priority="467" operator="containsText" text="Menor">
      <formula>NOT(ISERROR(SEARCH("Menor",U10)))</formula>
    </cfRule>
    <cfRule type="containsText" dxfId="335" priority="468" operator="containsText" text="Leve">
      <formula>NOT(ISERROR(SEARCH("Leve",U10)))</formula>
    </cfRule>
  </conditionalFormatting>
  <conditionalFormatting sqref="U30">
    <cfRule type="containsText" dxfId="334" priority="398" operator="containsText" text="Catastrófico">
      <formula>NOT(ISERROR(SEARCH("Catastrófico",U30)))</formula>
    </cfRule>
    <cfRule type="containsText" dxfId="333" priority="399" operator="containsText" text="Mayor">
      <formula>NOT(ISERROR(SEARCH("Mayor",U30)))</formula>
    </cfRule>
    <cfRule type="containsText" dxfId="332" priority="400" operator="containsText" text="Alta">
      <formula>NOT(ISERROR(SEARCH("Alta",U30)))</formula>
    </cfRule>
    <cfRule type="containsText" dxfId="331" priority="401" operator="containsText" text="Moderado">
      <formula>NOT(ISERROR(SEARCH("Moderado",U30)))</formula>
    </cfRule>
    <cfRule type="containsText" dxfId="330" priority="402" operator="containsText" text="Menor">
      <formula>NOT(ISERROR(SEARCH("Menor",U30)))</formula>
    </cfRule>
    <cfRule type="containsText" dxfId="329" priority="403" operator="containsText" text="Leve">
      <formula>NOT(ISERROR(SEARCH("Leve",U30)))</formula>
    </cfRule>
  </conditionalFormatting>
  <conditionalFormatting sqref="U40 U50 U60">
    <cfRule type="containsText" dxfId="328" priority="365" operator="containsText" text="Catastrófico">
      <formula>NOT(ISERROR(SEARCH("Catastrófico",U40)))</formula>
    </cfRule>
    <cfRule type="containsText" dxfId="327" priority="366" operator="containsText" text="Mayor">
      <formula>NOT(ISERROR(SEARCH("Mayor",U40)))</formula>
    </cfRule>
    <cfRule type="containsText" dxfId="326" priority="367" operator="containsText" text="Alta">
      <formula>NOT(ISERROR(SEARCH("Alta",U40)))</formula>
    </cfRule>
    <cfRule type="containsText" dxfId="325" priority="368" operator="containsText" text="Moderado">
      <formula>NOT(ISERROR(SEARCH("Moderado",U40)))</formula>
    </cfRule>
    <cfRule type="containsText" dxfId="324" priority="369" operator="containsText" text="Menor">
      <formula>NOT(ISERROR(SEARCH("Menor",U40)))</formula>
    </cfRule>
    <cfRule type="containsText" dxfId="323" priority="370" operator="containsText" text="Leve">
      <formula>NOT(ISERROR(SEARCH("Leve",U40)))</formula>
    </cfRule>
  </conditionalFormatting>
  <conditionalFormatting sqref="V10 V20">
    <cfRule type="containsText" dxfId="322" priority="427" operator="containsText" text="Extremo">
      <formula>NOT(ISERROR(SEARCH("Extremo",V10)))</formula>
    </cfRule>
    <cfRule type="containsText" dxfId="321" priority="428" operator="containsText" text="Alto">
      <formula>NOT(ISERROR(SEARCH("Alto",V10)))</formula>
    </cfRule>
    <cfRule type="containsText" dxfId="320" priority="429" operator="containsText" text="Bajo">
      <formula>NOT(ISERROR(SEARCH("Bajo",V10)))</formula>
    </cfRule>
    <cfRule type="containsText" dxfId="319" priority="430" operator="containsText" text="Moderado">
      <formula>NOT(ISERROR(SEARCH("Moderado",V10)))</formula>
    </cfRule>
  </conditionalFormatting>
  <conditionalFormatting sqref="V30">
    <cfRule type="containsText" dxfId="318" priority="394" operator="containsText" text="Extremo">
      <formula>NOT(ISERROR(SEARCH("Extremo",V30)))</formula>
    </cfRule>
    <cfRule type="containsText" dxfId="317" priority="395" operator="containsText" text="Alto">
      <formula>NOT(ISERROR(SEARCH("Alto",V30)))</formula>
    </cfRule>
    <cfRule type="containsText" dxfId="316" priority="396" operator="containsText" text="Bajo">
      <formula>NOT(ISERROR(SEARCH("Bajo",V30)))</formula>
    </cfRule>
    <cfRule type="containsText" dxfId="315" priority="397" operator="containsText" text="Moderado">
      <formula>NOT(ISERROR(SEARCH("Moderado",V30)))</formula>
    </cfRule>
  </conditionalFormatting>
  <conditionalFormatting sqref="V40 V50 V60">
    <cfRule type="containsText" dxfId="314" priority="361" operator="containsText" text="Extremo">
      <formula>NOT(ISERROR(SEARCH("Extremo",V40)))</formula>
    </cfRule>
    <cfRule type="containsText" dxfId="313" priority="362" operator="containsText" text="Alto">
      <formula>NOT(ISERROR(SEARCH("Alto",V40)))</formula>
    </cfRule>
    <cfRule type="containsText" dxfId="312" priority="363" operator="containsText" text="Bajo">
      <formula>NOT(ISERROR(SEARCH("Bajo",V40)))</formula>
    </cfRule>
    <cfRule type="containsText" dxfId="311" priority="364" operator="containsText" text="Moderado">
      <formula>NOT(ISERROR(SEARCH("Moderado",V40)))</formula>
    </cfRule>
  </conditionalFormatting>
  <dataValidations count="2">
    <dataValidation allowBlank="1" showInputMessage="1" showErrorMessage="1" prompt="Enunciar cuál es el control" sqref="E23 E25:E28 M10:M14 E33 E35:E38 E30:E31 E43 E45:E48 E14:E21 E53 E55:E58 E50:E51 M20:M22 M30:M32 M52 M60:M62 M40 M42 M50" xr:uid="{00000000-0002-0000-0600-000000000000}"/>
    <dataValidation type="list" allowBlank="1" showInputMessage="1" showErrorMessage="1" sqref="N10:Q69 F10:I69" xr:uid="{00000000-0002-0000-06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 T50 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JI69"/>
  <sheetViews>
    <sheetView showGridLines="0" topLeftCell="A16" zoomScale="70" zoomScaleNormal="70" zoomScalePageLayoutView="70" workbookViewId="0">
      <selection activeCell="N50" sqref="N50:N69"/>
    </sheetView>
  </sheetViews>
  <sheetFormatPr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0" hidden="1" customWidth="1"/>
    <col min="13" max="13" width="16.7109375" customWidth="1"/>
    <col min="14" max="14" width="17.42578125" customWidth="1"/>
    <col min="15" max="15" width="33.28515625" style="8" customWidth="1"/>
    <col min="16" max="16" width="17.42578125" style="8" customWidth="1"/>
    <col min="17" max="17" width="26.28515625" style="8" customWidth="1"/>
    <col min="18" max="269" width="11.42578125" style="8"/>
    <col min="270" max="16384" width="11.42578125" style="13"/>
  </cols>
  <sheetData>
    <row r="1" spans="1:269" s="10" customFormat="1" ht="27.75" customHeight="1">
      <c r="A1" s="195"/>
      <c r="B1" s="196"/>
      <c r="C1" s="543"/>
      <c r="D1" s="543"/>
      <c r="E1" s="543"/>
      <c r="F1" s="543"/>
      <c r="G1" s="543"/>
      <c r="H1" s="543"/>
      <c r="I1" s="543"/>
      <c r="J1" s="543"/>
      <c r="K1" s="543"/>
      <c r="L1" s="543"/>
      <c r="M1" s="543"/>
      <c r="N1" s="543"/>
      <c r="O1" s="543"/>
      <c r="P1" s="543"/>
      <c r="Q1" s="544"/>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c r="HK1" s="9"/>
      <c r="HL1" s="9"/>
      <c r="HM1" s="9"/>
      <c r="HN1" s="9"/>
      <c r="HO1" s="9"/>
      <c r="HP1" s="9"/>
      <c r="HQ1" s="9"/>
      <c r="HR1" s="9"/>
      <c r="HS1" s="9"/>
      <c r="HT1" s="9"/>
      <c r="HU1" s="9"/>
      <c r="HV1" s="9"/>
      <c r="HW1" s="9"/>
      <c r="HX1" s="9"/>
      <c r="HY1" s="9"/>
      <c r="HZ1" s="9"/>
      <c r="IA1" s="9"/>
      <c r="IB1" s="9"/>
      <c r="IC1" s="9"/>
      <c r="ID1" s="9"/>
      <c r="IE1" s="9"/>
      <c r="IF1" s="9"/>
      <c r="IG1" s="9"/>
      <c r="IH1" s="9"/>
      <c r="II1" s="9"/>
      <c r="IJ1" s="9"/>
      <c r="IK1" s="9"/>
      <c r="IL1" s="9"/>
      <c r="IM1" s="9"/>
      <c r="IN1" s="9"/>
      <c r="IO1" s="9"/>
      <c r="IP1" s="9"/>
      <c r="IQ1" s="9"/>
      <c r="IR1" s="9"/>
      <c r="IS1" s="9"/>
      <c r="IT1" s="9"/>
      <c r="IU1" s="9"/>
      <c r="IV1" s="9"/>
      <c r="IW1" s="9"/>
      <c r="IX1" s="9"/>
      <c r="IY1" s="9"/>
      <c r="IZ1" s="9"/>
      <c r="JA1" s="9"/>
      <c r="JB1" s="9"/>
      <c r="JC1" s="9"/>
      <c r="JD1" s="9"/>
      <c r="JE1" s="9"/>
      <c r="JF1" s="9"/>
      <c r="JG1" s="9"/>
      <c r="JH1" s="9"/>
      <c r="JI1" s="9"/>
    </row>
    <row r="2" spans="1:269" s="10" customFormat="1" ht="27" customHeight="1">
      <c r="A2" s="197"/>
      <c r="B2" s="198"/>
      <c r="C2" s="545"/>
      <c r="D2" s="545"/>
      <c r="E2" s="545"/>
      <c r="F2" s="545"/>
      <c r="G2" s="545"/>
      <c r="H2" s="545"/>
      <c r="I2" s="545"/>
      <c r="J2" s="545"/>
      <c r="K2" s="545"/>
      <c r="L2" s="545"/>
      <c r="M2" s="545"/>
      <c r="N2" s="545"/>
      <c r="O2" s="545"/>
      <c r="P2" s="545"/>
      <c r="Q2" s="546"/>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c r="HK2" s="9"/>
      <c r="HL2" s="9"/>
      <c r="HM2" s="9"/>
      <c r="HN2" s="9"/>
      <c r="HO2" s="9"/>
      <c r="HP2" s="9"/>
      <c r="HQ2" s="9"/>
      <c r="HR2" s="9"/>
      <c r="HS2" s="9"/>
      <c r="HT2" s="9"/>
      <c r="HU2" s="9"/>
      <c r="HV2" s="9"/>
      <c r="HW2" s="9"/>
      <c r="HX2" s="9"/>
      <c r="HY2" s="9"/>
      <c r="HZ2" s="9"/>
      <c r="IA2" s="9"/>
      <c r="IB2" s="9"/>
      <c r="IC2" s="9"/>
      <c r="ID2" s="9"/>
      <c r="IE2" s="9"/>
      <c r="IF2" s="9"/>
      <c r="IG2" s="9"/>
      <c r="IH2" s="9"/>
      <c r="II2" s="9"/>
      <c r="IJ2" s="9"/>
      <c r="IK2" s="9"/>
      <c r="IL2" s="9"/>
      <c r="IM2" s="9"/>
      <c r="IN2" s="9"/>
      <c r="IO2" s="9"/>
      <c r="IP2" s="9"/>
      <c r="IQ2" s="9"/>
      <c r="IR2" s="9"/>
      <c r="IS2" s="9"/>
      <c r="IT2" s="9"/>
      <c r="IU2" s="9"/>
      <c r="IV2" s="9"/>
      <c r="IW2" s="9"/>
      <c r="IX2" s="9"/>
      <c r="IY2" s="9"/>
      <c r="IZ2" s="9"/>
      <c r="JA2" s="9"/>
      <c r="JB2" s="9"/>
      <c r="JC2" s="9"/>
      <c r="JD2" s="9"/>
      <c r="JE2" s="9"/>
      <c r="JF2" s="9"/>
      <c r="JG2" s="9"/>
      <c r="JH2" s="9"/>
      <c r="JI2" s="9"/>
    </row>
    <row r="3" spans="1:269" s="10" customFormat="1" ht="27" customHeight="1">
      <c r="A3" s="199"/>
      <c r="B3" s="200"/>
      <c r="C3" s="547"/>
      <c r="D3" s="547"/>
      <c r="E3" s="547"/>
      <c r="F3" s="547"/>
      <c r="G3" s="547"/>
      <c r="H3" s="547"/>
      <c r="I3" s="547"/>
      <c r="J3" s="547"/>
      <c r="K3" s="547"/>
      <c r="L3" s="547"/>
      <c r="M3" s="547"/>
      <c r="N3" s="547"/>
      <c r="O3" s="547"/>
      <c r="P3" s="547"/>
      <c r="Q3" s="548"/>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c r="HK3" s="9"/>
      <c r="HL3" s="9"/>
      <c r="HM3" s="9"/>
      <c r="HN3" s="9"/>
      <c r="HO3" s="9"/>
      <c r="HP3" s="9"/>
      <c r="HQ3" s="9"/>
      <c r="HR3" s="9"/>
      <c r="HS3" s="9"/>
      <c r="HT3" s="9"/>
      <c r="HU3" s="9"/>
      <c r="HV3" s="9"/>
      <c r="HW3" s="9"/>
      <c r="HX3" s="9"/>
      <c r="HY3" s="9"/>
      <c r="HZ3" s="9"/>
      <c r="IA3" s="9"/>
      <c r="IB3" s="9"/>
      <c r="IC3" s="9"/>
      <c r="ID3" s="9"/>
      <c r="IE3" s="9"/>
      <c r="IF3" s="9"/>
      <c r="IG3" s="9"/>
      <c r="IH3" s="9"/>
      <c r="II3" s="9"/>
      <c r="IJ3" s="9"/>
      <c r="IK3" s="9"/>
      <c r="IL3" s="9"/>
      <c r="IM3" s="9"/>
      <c r="IN3" s="9"/>
      <c r="IO3" s="9"/>
      <c r="IP3" s="9"/>
      <c r="IQ3" s="9"/>
      <c r="IR3" s="9"/>
      <c r="IS3" s="9"/>
      <c r="IT3" s="9"/>
      <c r="IU3" s="9"/>
      <c r="IV3" s="9"/>
      <c r="IW3" s="9"/>
      <c r="IX3" s="9"/>
      <c r="IY3" s="9"/>
      <c r="IZ3" s="9"/>
      <c r="JA3" s="9"/>
      <c r="JB3" s="9"/>
      <c r="JC3" s="9"/>
      <c r="JD3" s="9"/>
      <c r="JE3" s="9"/>
      <c r="JF3" s="9"/>
      <c r="JG3" s="9"/>
      <c r="JH3" s="9"/>
      <c r="JI3" s="9"/>
    </row>
    <row r="4" spans="1:269" s="10" customFormat="1" ht="23.25" customHeight="1">
      <c r="A4" s="509" t="s">
        <v>276</v>
      </c>
      <c r="B4" s="509"/>
      <c r="C4" s="549" t="s">
        <v>5</v>
      </c>
      <c r="D4" s="549"/>
      <c r="E4" s="549"/>
      <c r="F4" s="549"/>
      <c r="G4" s="549"/>
      <c r="H4" s="549"/>
      <c r="I4" s="549"/>
      <c r="J4" s="549"/>
      <c r="K4" s="549"/>
      <c r="L4" s="549"/>
      <c r="M4" s="549"/>
      <c r="N4" s="549"/>
      <c r="O4" s="549"/>
      <c r="P4" s="549"/>
      <c r="Q4" s="54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c r="FP4" s="9"/>
      <c r="FQ4" s="9"/>
      <c r="FR4" s="9"/>
      <c r="FS4" s="9"/>
      <c r="FT4" s="9"/>
      <c r="FU4" s="9"/>
      <c r="FV4" s="9"/>
      <c r="FW4" s="9"/>
      <c r="FX4" s="9"/>
      <c r="FY4" s="9"/>
      <c r="FZ4" s="9"/>
      <c r="GA4" s="9"/>
      <c r="GB4" s="9"/>
      <c r="GC4" s="9"/>
      <c r="GD4" s="9"/>
      <c r="GE4" s="9"/>
      <c r="GF4" s="9"/>
      <c r="GG4" s="9"/>
      <c r="GH4" s="9"/>
      <c r="GI4" s="9"/>
      <c r="GJ4" s="9"/>
      <c r="GK4" s="9"/>
      <c r="GL4" s="9"/>
      <c r="GM4" s="9"/>
      <c r="GN4" s="9"/>
      <c r="GO4" s="9"/>
      <c r="GP4" s="9"/>
      <c r="GQ4" s="9"/>
      <c r="GR4" s="9"/>
      <c r="GS4" s="9"/>
      <c r="GT4" s="9"/>
      <c r="GU4" s="9"/>
      <c r="GV4" s="9"/>
      <c r="GW4" s="9"/>
      <c r="GX4" s="9"/>
      <c r="GY4" s="9"/>
      <c r="GZ4" s="9"/>
      <c r="HA4" s="9"/>
      <c r="HB4" s="9"/>
      <c r="HC4" s="9"/>
      <c r="HD4" s="9"/>
      <c r="HE4" s="9"/>
      <c r="HF4" s="9"/>
      <c r="HG4" s="9"/>
      <c r="HH4" s="9"/>
      <c r="HI4" s="9"/>
      <c r="HJ4" s="9"/>
      <c r="HK4" s="9"/>
      <c r="HL4" s="9"/>
      <c r="HM4" s="9"/>
      <c r="HN4" s="9"/>
      <c r="HO4" s="9"/>
      <c r="HP4" s="9"/>
      <c r="HQ4" s="9"/>
      <c r="HR4" s="9"/>
      <c r="HS4" s="9"/>
      <c r="HT4" s="9"/>
      <c r="HU4" s="9"/>
      <c r="HV4" s="9"/>
      <c r="HW4" s="9"/>
      <c r="HX4" s="9"/>
      <c r="HY4" s="9"/>
      <c r="HZ4" s="9"/>
      <c r="IA4" s="9"/>
      <c r="IB4" s="9"/>
      <c r="IC4" s="9"/>
      <c r="ID4" s="9"/>
      <c r="IE4" s="9"/>
      <c r="IF4" s="9"/>
      <c r="IG4" s="9"/>
      <c r="IH4" s="9"/>
      <c r="II4" s="9"/>
      <c r="IJ4" s="9"/>
      <c r="IK4" s="9"/>
      <c r="IL4" s="9"/>
      <c r="IM4" s="9"/>
      <c r="IN4" s="9"/>
      <c r="IO4" s="9"/>
      <c r="IP4" s="9"/>
      <c r="IQ4" s="9"/>
      <c r="IR4" s="9"/>
      <c r="IS4" s="9"/>
      <c r="IT4" s="9"/>
      <c r="IU4" s="9"/>
      <c r="IV4" s="9"/>
      <c r="IW4" s="9"/>
      <c r="IX4" s="9"/>
      <c r="IY4" s="9"/>
      <c r="IZ4" s="9"/>
      <c r="JA4" s="9"/>
      <c r="JB4" s="9"/>
      <c r="JC4" s="9"/>
      <c r="JD4" s="9"/>
      <c r="JE4" s="9"/>
      <c r="JF4" s="9"/>
      <c r="JG4" s="9"/>
      <c r="JH4" s="9"/>
      <c r="JI4" s="9"/>
    </row>
    <row r="5" spans="1:269" s="10" customFormat="1" ht="56.25" customHeight="1">
      <c r="A5" s="509" t="s">
        <v>277</v>
      </c>
      <c r="B5" s="509"/>
      <c r="C5" s="549" t="s">
        <v>402</v>
      </c>
      <c r="D5" s="549"/>
      <c r="E5" s="549"/>
      <c r="F5" s="549"/>
      <c r="G5" s="549"/>
      <c r="H5" s="549"/>
      <c r="I5" s="549"/>
      <c r="J5" s="549"/>
      <c r="K5" s="549"/>
      <c r="L5" s="549"/>
      <c r="M5" s="549"/>
      <c r="N5" s="549"/>
      <c r="O5" s="549"/>
      <c r="P5" s="549"/>
      <c r="Q5" s="54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row>
    <row r="6" spans="1:269" s="10" customFormat="1" ht="28.5" customHeight="1">
      <c r="A6" s="509" t="s">
        <v>279</v>
      </c>
      <c r="B6" s="509"/>
      <c r="C6" s="550" t="s">
        <v>280</v>
      </c>
      <c r="D6" s="550"/>
      <c r="E6" s="550"/>
      <c r="F6" s="550"/>
      <c r="G6" s="550"/>
      <c r="H6" s="550"/>
      <c r="I6" s="550"/>
      <c r="J6" s="550"/>
      <c r="K6" s="550"/>
      <c r="L6" s="550"/>
      <c r="M6" s="550"/>
      <c r="N6" s="550"/>
      <c r="O6" s="550"/>
      <c r="P6" s="550"/>
      <c r="Q6" s="550"/>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row>
    <row r="7" spans="1:269" s="10" customFormat="1" ht="17.25" thickBot="1">
      <c r="A7" s="511" t="s">
        <v>403</v>
      </c>
      <c r="B7" s="511"/>
      <c r="C7" s="511"/>
      <c r="D7" s="511"/>
      <c r="E7" s="511"/>
      <c r="F7" s="511" t="s">
        <v>296</v>
      </c>
      <c r="G7" s="511"/>
      <c r="H7" s="511"/>
      <c r="I7" s="67"/>
      <c r="J7" s="513" t="s">
        <v>404</v>
      </c>
      <c r="K7" s="513"/>
      <c r="L7" s="513"/>
      <c r="M7" s="513"/>
      <c r="N7" s="514"/>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c r="FP7" s="9"/>
      <c r="FQ7" s="9"/>
      <c r="FR7" s="9"/>
      <c r="FS7" s="9"/>
      <c r="FT7" s="9"/>
      <c r="FU7" s="9"/>
      <c r="FV7" s="9"/>
      <c r="FW7" s="9"/>
      <c r="FX7" s="9"/>
      <c r="FY7" s="9"/>
      <c r="FZ7" s="9"/>
      <c r="GA7" s="9"/>
      <c r="GB7" s="9"/>
      <c r="GC7" s="9"/>
      <c r="GD7" s="9"/>
      <c r="GE7" s="9"/>
      <c r="GF7" s="9"/>
      <c r="GG7" s="9"/>
      <c r="GH7" s="9"/>
      <c r="GI7" s="9"/>
      <c r="GJ7" s="9"/>
      <c r="GK7" s="9"/>
      <c r="GL7" s="9"/>
      <c r="GM7" s="9"/>
      <c r="GN7" s="9"/>
      <c r="GO7" s="9"/>
      <c r="GP7" s="9"/>
      <c r="GQ7" s="9"/>
      <c r="GR7" s="9"/>
      <c r="GS7" s="9"/>
      <c r="GT7" s="9"/>
      <c r="GU7" s="9"/>
      <c r="GV7" s="9"/>
      <c r="GW7" s="9"/>
      <c r="GX7" s="9"/>
      <c r="GY7" s="9"/>
      <c r="GZ7" s="9"/>
      <c r="HA7" s="9"/>
      <c r="HB7" s="9"/>
      <c r="HC7" s="9"/>
      <c r="HD7" s="9"/>
      <c r="HE7" s="9"/>
      <c r="HF7" s="9"/>
      <c r="HG7" s="9"/>
      <c r="HH7" s="9"/>
      <c r="HI7" s="9"/>
      <c r="HJ7" s="9"/>
      <c r="HK7" s="9"/>
      <c r="HL7" s="9"/>
      <c r="HM7" s="9"/>
      <c r="HN7" s="9"/>
      <c r="HO7" s="9"/>
      <c r="HP7" s="9"/>
      <c r="HQ7" s="9"/>
      <c r="HR7" s="9"/>
      <c r="HS7" s="9"/>
      <c r="HT7" s="9"/>
      <c r="HU7" s="9"/>
      <c r="HV7" s="9"/>
      <c r="HW7" s="9"/>
      <c r="HX7" s="9"/>
      <c r="HY7" s="9"/>
      <c r="HZ7" s="9"/>
      <c r="IA7" s="9"/>
      <c r="IB7" s="9"/>
      <c r="IC7" s="9"/>
      <c r="ID7" s="9"/>
      <c r="IE7" s="9"/>
      <c r="IF7" s="9"/>
      <c r="IG7" s="9"/>
      <c r="IH7" s="9"/>
      <c r="II7" s="9"/>
      <c r="IJ7" s="9"/>
      <c r="IK7" s="9"/>
      <c r="IL7" s="9"/>
      <c r="IM7" s="9"/>
      <c r="IN7" s="9"/>
      <c r="IO7" s="9"/>
      <c r="IP7" s="9"/>
      <c r="IQ7" s="9"/>
      <c r="IR7" s="9"/>
      <c r="IS7" s="9"/>
      <c r="IT7" s="9"/>
      <c r="IU7" s="9"/>
      <c r="IV7" s="9"/>
      <c r="IW7" s="9"/>
      <c r="IX7" s="9"/>
      <c r="IY7" s="9"/>
      <c r="IZ7" s="9"/>
      <c r="JA7" s="9"/>
      <c r="JB7" s="9"/>
      <c r="JC7" s="9"/>
      <c r="JD7" s="9"/>
      <c r="JE7" s="9"/>
      <c r="JF7" s="9"/>
      <c r="JG7" s="9"/>
      <c r="JH7" s="9"/>
      <c r="JI7" s="9"/>
    </row>
    <row r="8" spans="1:269" s="10" customFormat="1" ht="45.75" customHeight="1" thickTop="1" thickBot="1">
      <c r="A8" s="515" t="s">
        <v>286</v>
      </c>
      <c r="B8" s="497" t="s">
        <v>362</v>
      </c>
      <c r="C8" s="551" t="s">
        <v>288</v>
      </c>
      <c r="D8" s="553" t="s">
        <v>298</v>
      </c>
      <c r="E8" s="497" t="s">
        <v>282</v>
      </c>
      <c r="F8" s="538" t="s">
        <v>405</v>
      </c>
      <c r="G8" s="538" t="s">
        <v>406</v>
      </c>
      <c r="H8" s="538" t="s">
        <v>407</v>
      </c>
      <c r="I8" s="541"/>
      <c r="J8" s="538" t="s">
        <v>408</v>
      </c>
      <c r="K8" s="538" t="s">
        <v>409</v>
      </c>
      <c r="L8" s="538" t="s">
        <v>410</v>
      </c>
      <c r="M8" s="538" t="s">
        <v>411</v>
      </c>
      <c r="N8" s="538" t="s">
        <v>412</v>
      </c>
      <c r="O8" s="538" t="s">
        <v>413</v>
      </c>
      <c r="P8" s="538" t="s">
        <v>414</v>
      </c>
      <c r="Q8" s="538" t="s">
        <v>415</v>
      </c>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c r="DC8" s="9"/>
      <c r="DD8" s="9"/>
      <c r="DE8" s="9"/>
      <c r="DF8" s="9"/>
      <c r="DG8" s="9"/>
      <c r="DH8" s="9"/>
      <c r="DI8" s="9"/>
      <c r="DJ8" s="9"/>
      <c r="DK8" s="9"/>
      <c r="DL8" s="9"/>
      <c r="DM8" s="9"/>
      <c r="DN8" s="9"/>
      <c r="DO8" s="9"/>
      <c r="DP8" s="9"/>
      <c r="DQ8" s="9"/>
      <c r="DR8" s="9"/>
      <c r="DS8" s="9"/>
      <c r="DT8" s="9"/>
      <c r="DU8" s="9"/>
      <c r="DV8" s="9"/>
      <c r="DW8" s="9"/>
      <c r="DX8" s="9"/>
      <c r="DY8" s="9"/>
      <c r="DZ8" s="9"/>
      <c r="EA8" s="9"/>
      <c r="EB8" s="9"/>
      <c r="EC8" s="9"/>
      <c r="ED8" s="9"/>
      <c r="EE8" s="9"/>
      <c r="EF8" s="9"/>
      <c r="EG8" s="9"/>
      <c r="EH8" s="9"/>
      <c r="EI8" s="9"/>
      <c r="EJ8" s="9"/>
      <c r="EK8" s="9"/>
      <c r="EL8" s="9"/>
      <c r="EM8" s="9"/>
      <c r="EN8" s="9"/>
      <c r="EO8" s="9"/>
      <c r="EP8" s="9"/>
      <c r="EQ8" s="9"/>
      <c r="ER8" s="9"/>
      <c r="ES8" s="9"/>
      <c r="ET8" s="9"/>
      <c r="EU8" s="9"/>
      <c r="EV8" s="9"/>
      <c r="EW8" s="9"/>
      <c r="EX8" s="9"/>
      <c r="EY8" s="9"/>
      <c r="EZ8" s="9"/>
      <c r="FA8" s="9"/>
      <c r="FB8" s="9"/>
      <c r="FC8" s="9"/>
      <c r="FD8" s="9"/>
      <c r="FE8" s="9"/>
      <c r="FF8" s="9"/>
      <c r="FG8" s="9"/>
      <c r="FH8" s="9"/>
      <c r="FI8" s="9"/>
      <c r="FJ8" s="9"/>
      <c r="FK8" s="9"/>
      <c r="FL8" s="9"/>
      <c r="FM8" s="9"/>
      <c r="FN8" s="9"/>
      <c r="FO8" s="9"/>
      <c r="FP8" s="9"/>
      <c r="FQ8" s="9"/>
      <c r="FR8" s="9"/>
      <c r="FS8" s="9"/>
      <c r="FT8" s="9"/>
      <c r="FU8" s="9"/>
      <c r="FV8" s="9"/>
      <c r="FW8" s="9"/>
      <c r="FX8" s="9"/>
      <c r="FY8" s="9"/>
      <c r="FZ8" s="9"/>
      <c r="GA8" s="9"/>
      <c r="GB8" s="9"/>
      <c r="GC8" s="9"/>
      <c r="GD8" s="9"/>
      <c r="GE8" s="9"/>
      <c r="GF8" s="9"/>
      <c r="GG8" s="9"/>
      <c r="GH8" s="9"/>
      <c r="GI8" s="9"/>
      <c r="GJ8" s="9"/>
      <c r="GK8" s="9"/>
      <c r="GL8" s="9"/>
      <c r="GM8" s="9"/>
      <c r="GN8" s="9"/>
      <c r="GO8" s="9"/>
      <c r="GP8" s="9"/>
      <c r="GQ8" s="9"/>
      <c r="GR8" s="9"/>
      <c r="GS8" s="9"/>
      <c r="GT8" s="9"/>
      <c r="GU8" s="9"/>
      <c r="GV8" s="9"/>
      <c r="GW8" s="9"/>
      <c r="GX8" s="9"/>
      <c r="GY8" s="9"/>
      <c r="GZ8" s="9"/>
      <c r="HA8" s="9"/>
      <c r="HB8" s="9"/>
      <c r="HC8" s="9"/>
      <c r="HD8" s="9"/>
      <c r="HE8" s="9"/>
      <c r="HF8" s="9"/>
      <c r="HG8" s="9"/>
      <c r="HH8" s="9"/>
      <c r="HI8" s="9"/>
      <c r="HJ8" s="9"/>
      <c r="HK8" s="9"/>
      <c r="HL8" s="9"/>
      <c r="HM8" s="9"/>
      <c r="HN8" s="9"/>
      <c r="HO8" s="9"/>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row>
    <row r="9" spans="1:269" s="12" customFormat="1" ht="58.5" customHeight="1" thickTop="1" thickBot="1">
      <c r="A9" s="516"/>
      <c r="B9" s="498"/>
      <c r="C9" s="552"/>
      <c r="D9" s="554"/>
      <c r="E9" s="498"/>
      <c r="F9" s="539"/>
      <c r="G9" s="539"/>
      <c r="H9" s="539"/>
      <c r="I9" s="542"/>
      <c r="J9" s="539"/>
      <c r="K9" s="539"/>
      <c r="L9" s="539"/>
      <c r="M9" s="539"/>
      <c r="N9" s="539"/>
      <c r="O9" s="539"/>
      <c r="P9" s="539"/>
      <c r="Q9" s="539"/>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c r="FP9" s="11"/>
      <c r="FQ9" s="11"/>
      <c r="FR9" s="11"/>
      <c r="FS9" s="11"/>
      <c r="FT9" s="11"/>
      <c r="FU9" s="11"/>
      <c r="FV9" s="11"/>
      <c r="FW9" s="11"/>
      <c r="FX9" s="11"/>
      <c r="FY9" s="11"/>
      <c r="FZ9" s="11"/>
      <c r="GA9" s="11"/>
      <c r="GB9" s="11"/>
      <c r="GC9" s="11"/>
      <c r="GD9" s="11"/>
      <c r="GE9" s="11"/>
      <c r="GF9" s="11"/>
      <c r="GG9" s="11"/>
      <c r="GH9" s="11"/>
      <c r="GI9" s="11"/>
      <c r="GJ9" s="11"/>
      <c r="GK9" s="11"/>
      <c r="GL9" s="11"/>
      <c r="GM9" s="11"/>
      <c r="GN9" s="11"/>
      <c r="GO9" s="11"/>
      <c r="GP9" s="11"/>
      <c r="GQ9" s="11"/>
      <c r="GR9" s="11"/>
      <c r="GS9" s="11"/>
      <c r="GT9" s="11"/>
      <c r="GU9" s="11"/>
      <c r="GV9" s="11"/>
      <c r="GW9" s="11"/>
      <c r="GX9" s="11"/>
      <c r="GY9" s="11"/>
      <c r="GZ9" s="11"/>
      <c r="HA9" s="11"/>
      <c r="HB9" s="11"/>
      <c r="HC9" s="11"/>
      <c r="HD9" s="11"/>
      <c r="HE9" s="11"/>
      <c r="HF9" s="11"/>
      <c r="HG9" s="11"/>
      <c r="HH9" s="11"/>
      <c r="HI9" s="11"/>
      <c r="HJ9" s="11"/>
      <c r="HK9" s="11"/>
      <c r="HL9" s="11"/>
      <c r="HM9" s="11"/>
      <c r="HN9" s="11"/>
      <c r="HO9" s="11"/>
      <c r="HP9" s="11"/>
      <c r="HQ9" s="11"/>
      <c r="HR9" s="11"/>
      <c r="HS9" s="11"/>
      <c r="HT9" s="11"/>
      <c r="HU9" s="11"/>
      <c r="HV9" s="11"/>
      <c r="HW9" s="11"/>
      <c r="HX9" s="11"/>
      <c r="HY9" s="11"/>
      <c r="HZ9" s="11"/>
      <c r="IA9" s="11"/>
      <c r="IB9" s="11"/>
      <c r="IC9" s="11"/>
      <c r="ID9" s="11"/>
      <c r="IE9" s="11"/>
      <c r="IF9" s="11"/>
      <c r="IG9" s="11"/>
      <c r="IH9" s="11"/>
      <c r="II9" s="11"/>
      <c r="IJ9" s="11"/>
      <c r="IK9" s="11"/>
      <c r="IL9" s="11"/>
      <c r="IM9" s="11"/>
      <c r="IN9" s="11"/>
      <c r="IO9" s="11"/>
      <c r="IP9" s="11"/>
      <c r="IQ9" s="11"/>
      <c r="IR9" s="11"/>
      <c r="IS9" s="11"/>
      <c r="IT9" s="11"/>
      <c r="IU9" s="11"/>
      <c r="IV9" s="11"/>
      <c r="IW9" s="11"/>
      <c r="IX9" s="11"/>
      <c r="IY9" s="11"/>
      <c r="IZ9" s="11"/>
      <c r="JA9" s="11"/>
      <c r="JB9" s="11"/>
      <c r="JC9" s="11"/>
      <c r="JD9" s="11"/>
      <c r="JE9" s="11"/>
      <c r="JF9" s="11"/>
      <c r="JG9" s="11"/>
      <c r="JH9" s="11"/>
      <c r="JI9" s="11"/>
    </row>
    <row r="10" spans="1:269" ht="13.5" customHeight="1">
      <c r="A10" s="428">
        <f>'5- Identificación de Riesgos'!A10</f>
        <v>1</v>
      </c>
      <c r="B10" s="425" t="str">
        <f>'5- Identificación de Riesgos'!B10</f>
        <v xml:space="preserve">Incumplimiento de los requisitos legales del SG-SST </v>
      </c>
      <c r="C10" s="424" t="str">
        <f>'5- Identificación de Riesgos'!C10</f>
        <v>No implementar dentro de los tiempos legales el SSST o implementarlo en forma parcial</v>
      </c>
      <c r="D10" s="424" t="s">
        <v>309</v>
      </c>
      <c r="E10" s="110" t="e">
        <f>'5- Identificación de Riesgos'!#REF!</f>
        <v>#REF!</v>
      </c>
      <c r="F10" s="486" t="str">
        <f>'5- Identificación de Riesgos'!H10</f>
        <v>Muy Baja - 1</v>
      </c>
      <c r="G10" s="424" t="str">
        <f>'5- Identificación de Riesgos'!M10</f>
        <v>Moderado - 3</v>
      </c>
      <c r="H10" s="424" t="str">
        <f>'5- Identificación de Riesgos'!N10</f>
        <v>Moderado - 3</v>
      </c>
      <c r="I10" s="93"/>
      <c r="J10" s="537" t="str">
        <f>'6- Valoración Controles'!T10</f>
        <v>Muy Baja - 1</v>
      </c>
      <c r="K10" s="537" t="str">
        <f>'6- Valoración Controles'!U10</f>
        <v>Moderado - 3</v>
      </c>
      <c r="L10" s="536" t="e">
        <f>AVERAGE(#REF!)</f>
        <v>#REF!</v>
      </c>
      <c r="M10" s="425" t="str">
        <f>'6- Valoración Controles'!V10</f>
        <v>Moderado - 3</v>
      </c>
      <c r="N10" s="424" t="s">
        <v>416</v>
      </c>
      <c r="O10" s="517" t="s">
        <v>417</v>
      </c>
      <c r="P10" s="522" t="s">
        <v>418</v>
      </c>
      <c r="Q10" s="525" t="s">
        <v>419</v>
      </c>
    </row>
    <row r="11" spans="1:269" ht="13.5" customHeight="1">
      <c r="A11" s="429"/>
      <c r="B11" s="426"/>
      <c r="C11" s="419"/>
      <c r="D11" s="419"/>
      <c r="E11" s="111" t="str">
        <f>'5- Identificación de Riesgos'!D11</f>
        <v>2. Insuficientes recursos técnicos, humanos y financieros para la implementación del SG-SST</v>
      </c>
      <c r="F11" s="487"/>
      <c r="G11" s="529"/>
      <c r="H11" s="419"/>
      <c r="I11" s="68"/>
      <c r="J11" s="530"/>
      <c r="K11" s="530"/>
      <c r="L11" s="532"/>
      <c r="M11" s="426"/>
      <c r="N11" s="419"/>
      <c r="O11" s="518"/>
      <c r="P11" s="523"/>
      <c r="Q11" s="526"/>
    </row>
    <row r="12" spans="1:269" ht="13.5" customHeight="1">
      <c r="A12" s="429"/>
      <c r="B12" s="426"/>
      <c r="C12" s="419"/>
      <c r="D12" s="419"/>
      <c r="E12" s="111" t="e">
        <f>'5- Identificación de Riesgos'!#REF!</f>
        <v>#REF!</v>
      </c>
      <c r="F12" s="487"/>
      <c r="G12" s="529"/>
      <c r="H12" s="419"/>
      <c r="I12" s="68"/>
      <c r="J12" s="530"/>
      <c r="K12" s="530"/>
      <c r="L12" s="532"/>
      <c r="M12" s="426"/>
      <c r="N12" s="419"/>
      <c r="O12" s="518"/>
      <c r="P12" s="523"/>
      <c r="Q12" s="526"/>
    </row>
    <row r="13" spans="1:269" ht="13.5" customHeight="1">
      <c r="A13" s="429"/>
      <c r="B13" s="426"/>
      <c r="C13" s="419"/>
      <c r="D13" s="419"/>
      <c r="E13" s="111" t="str">
        <f>'5- Identificación de Riesgos'!D13</f>
        <v>4. Rotación de Coordinadores de SG-SST del Nivel Central, Seccionales y Coordinaciones Administrativas</v>
      </c>
      <c r="F13" s="487"/>
      <c r="G13" s="529"/>
      <c r="H13" s="419"/>
      <c r="I13" s="68"/>
      <c r="J13" s="530"/>
      <c r="K13" s="530"/>
      <c r="L13" s="532"/>
      <c r="M13" s="426"/>
      <c r="N13" s="419"/>
      <c r="O13" s="518"/>
      <c r="P13" s="523"/>
      <c r="Q13" s="526"/>
    </row>
    <row r="14" spans="1:269" ht="13.5" customHeight="1">
      <c r="A14" s="429"/>
      <c r="B14" s="426"/>
      <c r="C14" s="419"/>
      <c r="D14" s="419"/>
      <c r="E14" s="111">
        <f>'5- Identificación de Riesgos'!D14</f>
        <v>0</v>
      </c>
      <c r="F14" s="487"/>
      <c r="G14" s="529"/>
      <c r="H14" s="419"/>
      <c r="I14" s="68"/>
      <c r="J14" s="530"/>
      <c r="K14" s="530"/>
      <c r="L14" s="532"/>
      <c r="M14" s="426"/>
      <c r="N14" s="419"/>
      <c r="O14" s="518"/>
      <c r="P14" s="523"/>
      <c r="Q14" s="526"/>
    </row>
    <row r="15" spans="1:269" ht="13.5" customHeight="1">
      <c r="A15" s="429"/>
      <c r="B15" s="426"/>
      <c r="C15" s="419"/>
      <c r="D15" s="419"/>
      <c r="E15" s="111" t="e">
        <f>'5- Identificación de Riesgos'!#REF!</f>
        <v>#REF!</v>
      </c>
      <c r="F15" s="487"/>
      <c r="G15" s="529"/>
      <c r="H15" s="419"/>
      <c r="I15" s="68"/>
      <c r="J15" s="530"/>
      <c r="K15" s="530"/>
      <c r="L15" s="532"/>
      <c r="M15" s="426"/>
      <c r="N15" s="419"/>
      <c r="O15" s="518"/>
      <c r="P15" s="523"/>
      <c r="Q15" s="526"/>
    </row>
    <row r="16" spans="1:269" ht="13.5" customHeight="1">
      <c r="A16" s="429"/>
      <c r="B16" s="426"/>
      <c r="C16" s="419"/>
      <c r="D16" s="419"/>
      <c r="E16" s="111" t="str">
        <f>'5- Identificación de Riesgos'!D10</f>
        <v>1. Desconocimiento de los requisitos legales para la implementación del SG-SST</v>
      </c>
      <c r="F16" s="487"/>
      <c r="G16" s="529"/>
      <c r="H16" s="419"/>
      <c r="I16" s="68"/>
      <c r="J16" s="530"/>
      <c r="K16" s="530"/>
      <c r="L16" s="532"/>
      <c r="M16" s="426"/>
      <c r="N16" s="419"/>
      <c r="O16" s="518"/>
      <c r="P16" s="523"/>
      <c r="Q16" s="526"/>
    </row>
    <row r="17" spans="1:17" ht="13.5" customHeight="1">
      <c r="A17" s="429"/>
      <c r="B17" s="426"/>
      <c r="C17" s="419"/>
      <c r="D17" s="419"/>
      <c r="E17" s="111" t="str">
        <f>'5- Identificación de Riesgos'!D12</f>
        <v>3. Falta de competencias del personal contratado.</v>
      </c>
      <c r="F17" s="487"/>
      <c r="G17" s="529"/>
      <c r="H17" s="419"/>
      <c r="I17" s="68"/>
      <c r="J17" s="530"/>
      <c r="K17" s="530"/>
      <c r="L17" s="532"/>
      <c r="M17" s="426"/>
      <c r="N17" s="419"/>
      <c r="O17" s="518"/>
      <c r="P17" s="523"/>
      <c r="Q17" s="526"/>
    </row>
    <row r="18" spans="1:17" ht="13.5" customHeight="1">
      <c r="A18" s="429"/>
      <c r="B18" s="426"/>
      <c r="C18" s="419"/>
      <c r="D18" s="419"/>
      <c r="E18" s="111">
        <f>'5- Identificación de Riesgos'!D18</f>
        <v>0</v>
      </c>
      <c r="F18" s="487"/>
      <c r="G18" s="529"/>
      <c r="H18" s="419"/>
      <c r="I18" s="68"/>
      <c r="J18" s="530"/>
      <c r="K18" s="530"/>
      <c r="L18" s="532"/>
      <c r="M18" s="426"/>
      <c r="N18" s="419"/>
      <c r="O18" s="518"/>
      <c r="P18" s="523"/>
      <c r="Q18" s="526"/>
    </row>
    <row r="19" spans="1:17" ht="13.5" customHeight="1" thickBot="1">
      <c r="A19" s="429"/>
      <c r="B19" s="418"/>
      <c r="C19" s="419"/>
      <c r="D19" s="419"/>
      <c r="E19" s="111">
        <f>'5- Identificación de Riesgos'!D19</f>
        <v>0</v>
      </c>
      <c r="F19" s="487"/>
      <c r="G19" s="529"/>
      <c r="H19" s="419"/>
      <c r="I19" s="69"/>
      <c r="J19" s="531"/>
      <c r="K19" s="531"/>
      <c r="L19" s="533"/>
      <c r="M19" s="418"/>
      <c r="N19" s="419"/>
      <c r="O19" s="518"/>
      <c r="P19" s="524"/>
      <c r="Q19" s="527"/>
    </row>
    <row r="20" spans="1:17" ht="13.5" customHeight="1">
      <c r="A20" s="540">
        <f>'5- Identificación de Riesgos'!A20</f>
        <v>2</v>
      </c>
      <c r="B20" s="426" t="str">
        <f>'5- Identificación de Riesgos'!B20</f>
        <v>Incumplimiento Plan Trabajo de SG-SST</v>
      </c>
      <c r="C20" s="418" t="str">
        <f>'5- Identificación de Riesgos'!C20</f>
        <v>Posibilidad de incumplimiento de las metas establecidas por omisión en la ejecución de actividades del plan anual de SST.</v>
      </c>
      <c r="D20" s="418" t="s">
        <v>309</v>
      </c>
      <c r="E20" s="111" t="str">
        <f>'5- Identificación de Riesgos'!D20</f>
        <v>1. Falta de recursos técnicos y financieros para la implementación del SG-SST.</v>
      </c>
      <c r="F20" s="534" t="str">
        <f>'5- Identificación de Riesgos'!H20</f>
        <v>Muy Baja - 1</v>
      </c>
      <c r="G20" s="418" t="str">
        <f>'5- Identificación de Riesgos'!M20</f>
        <v>Mayor - 4</v>
      </c>
      <c r="H20" s="418" t="str">
        <f>'5- Identificación de Riesgos'!N20</f>
        <v>Alto  - 4</v>
      </c>
      <c r="I20" s="68"/>
      <c r="J20" s="530" t="str">
        <f>'6- Valoración Controles'!T20</f>
        <v>Muy Baja - 1</v>
      </c>
      <c r="K20" s="530" t="str">
        <f>'6- Valoración Controles'!U20</f>
        <v>Mayor - 4</v>
      </c>
      <c r="L20" s="532" t="e">
        <f>AVERAGE(#REF!)</f>
        <v>#REF!</v>
      </c>
      <c r="M20" s="426" t="str">
        <f>'6- Valoración Controles'!V20</f>
        <v>Alto  - 4</v>
      </c>
      <c r="N20" s="419" t="s">
        <v>420</v>
      </c>
      <c r="O20" s="517" t="s">
        <v>421</v>
      </c>
      <c r="P20" s="522" t="s">
        <v>418</v>
      </c>
      <c r="Q20" s="525" t="s">
        <v>419</v>
      </c>
    </row>
    <row r="21" spans="1:17" ht="13.5" customHeight="1">
      <c r="A21" s="429"/>
      <c r="B21" s="426"/>
      <c r="C21" s="419"/>
      <c r="D21" s="419"/>
      <c r="E21" s="111" t="str">
        <f>'5- Identificación de Riesgos'!D21</f>
        <v>2. Falta de seguimiento y control a la ejecución del plan anual SST.</v>
      </c>
      <c r="F21" s="487"/>
      <c r="G21" s="529"/>
      <c r="H21" s="419"/>
      <c r="I21" s="68"/>
      <c r="J21" s="530"/>
      <c r="K21" s="530"/>
      <c r="L21" s="532"/>
      <c r="M21" s="426"/>
      <c r="N21" s="419"/>
      <c r="O21" s="528"/>
      <c r="P21" s="523"/>
      <c r="Q21" s="526"/>
    </row>
    <row r="22" spans="1:17" ht="13.5" customHeight="1">
      <c r="A22" s="429"/>
      <c r="B22" s="426"/>
      <c r="C22" s="419"/>
      <c r="D22" s="419"/>
      <c r="E22" s="111" t="str">
        <f>'5- Identificación de Riesgos'!D22</f>
        <v>3. Perfil inadecuado para el cargo o alta rotación de servidores judiciales con rol y responsabilidades del SG-SST.</v>
      </c>
      <c r="F22" s="487"/>
      <c r="G22" s="529"/>
      <c r="H22" s="419"/>
      <c r="I22" s="68"/>
      <c r="J22" s="530"/>
      <c r="K22" s="530"/>
      <c r="L22" s="532"/>
      <c r="M22" s="426"/>
      <c r="N22" s="419"/>
      <c r="O22" s="528"/>
      <c r="P22" s="523"/>
      <c r="Q22" s="526"/>
    </row>
    <row r="23" spans="1:17" ht="13.5" customHeight="1">
      <c r="A23" s="429"/>
      <c r="B23" s="426"/>
      <c r="C23" s="419"/>
      <c r="D23" s="419"/>
      <c r="E23" s="111" t="str">
        <f>'5- Identificación de Riesgos'!D23</f>
        <v>4. Baja participación e interés de los grupos del apoyo del SG-SST.</v>
      </c>
      <c r="F23" s="487"/>
      <c r="G23" s="529"/>
      <c r="H23" s="419"/>
      <c r="I23" s="68"/>
      <c r="J23" s="530"/>
      <c r="K23" s="530"/>
      <c r="L23" s="532"/>
      <c r="M23" s="426"/>
      <c r="N23" s="419"/>
      <c r="O23" s="528"/>
      <c r="P23" s="523"/>
      <c r="Q23" s="526"/>
    </row>
    <row r="24" spans="1:17" ht="13.5" customHeight="1">
      <c r="A24" s="429"/>
      <c r="B24" s="426"/>
      <c r="C24" s="419"/>
      <c r="D24" s="419"/>
      <c r="E24" s="111" t="str">
        <f>'5- Identificación de Riesgos'!D24</f>
        <v>5. Entrega y socialización tardía del Plan de Trabajo de SG-SST</v>
      </c>
      <c r="F24" s="487"/>
      <c r="G24" s="529"/>
      <c r="H24" s="419"/>
      <c r="I24" s="68"/>
      <c r="J24" s="530"/>
      <c r="K24" s="530"/>
      <c r="L24" s="532"/>
      <c r="M24" s="426"/>
      <c r="N24" s="419"/>
      <c r="O24" s="528"/>
      <c r="P24" s="523"/>
      <c r="Q24" s="526"/>
    </row>
    <row r="25" spans="1:17" ht="13.5" customHeight="1">
      <c r="A25" s="429"/>
      <c r="B25" s="426"/>
      <c r="C25" s="419"/>
      <c r="D25" s="419"/>
      <c r="E25" s="111" t="str">
        <f>'5- Identificación de Riesgos'!D25</f>
        <v>6. Baja participacion de los Servidores Judiciales en las actividades enmarcadas en el plan de trabajo</v>
      </c>
      <c r="F25" s="487"/>
      <c r="G25" s="529"/>
      <c r="H25" s="419"/>
      <c r="I25" s="68"/>
      <c r="J25" s="530"/>
      <c r="K25" s="530"/>
      <c r="L25" s="532"/>
      <c r="M25" s="426"/>
      <c r="N25" s="419"/>
      <c r="O25" s="528"/>
      <c r="P25" s="523"/>
      <c r="Q25" s="526"/>
    </row>
    <row r="26" spans="1:17" ht="13.5" customHeight="1">
      <c r="A26" s="429"/>
      <c r="B26" s="426"/>
      <c r="C26" s="419"/>
      <c r="D26" s="419"/>
      <c r="E26" s="111">
        <f>'5- Identificación de Riesgos'!D26</f>
        <v>0</v>
      </c>
      <c r="F26" s="487"/>
      <c r="G26" s="529"/>
      <c r="H26" s="419"/>
      <c r="I26" s="68"/>
      <c r="J26" s="530"/>
      <c r="K26" s="530"/>
      <c r="L26" s="532"/>
      <c r="M26" s="426"/>
      <c r="N26" s="419"/>
      <c r="O26" s="528"/>
      <c r="P26" s="523"/>
      <c r="Q26" s="526"/>
    </row>
    <row r="27" spans="1:17" ht="13.5" customHeight="1">
      <c r="A27" s="429"/>
      <c r="B27" s="426"/>
      <c r="C27" s="419"/>
      <c r="D27" s="419"/>
      <c r="E27" s="111">
        <f>'5- Identificación de Riesgos'!D27</f>
        <v>0</v>
      </c>
      <c r="F27" s="487"/>
      <c r="G27" s="529"/>
      <c r="H27" s="419"/>
      <c r="I27" s="68"/>
      <c r="J27" s="530"/>
      <c r="K27" s="530"/>
      <c r="L27" s="532"/>
      <c r="M27" s="426"/>
      <c r="N27" s="419"/>
      <c r="O27" s="528"/>
      <c r="P27" s="523"/>
      <c r="Q27" s="526"/>
    </row>
    <row r="28" spans="1:17" ht="13.5" customHeight="1">
      <c r="A28" s="429"/>
      <c r="B28" s="426"/>
      <c r="C28" s="419"/>
      <c r="D28" s="419"/>
      <c r="E28" s="111">
        <f>'5- Identificación de Riesgos'!D28</f>
        <v>0</v>
      </c>
      <c r="F28" s="487"/>
      <c r="G28" s="529"/>
      <c r="H28" s="419"/>
      <c r="I28" s="68"/>
      <c r="J28" s="530"/>
      <c r="K28" s="530"/>
      <c r="L28" s="532"/>
      <c r="M28" s="426"/>
      <c r="N28" s="419"/>
      <c r="O28" s="528"/>
      <c r="P28" s="523"/>
      <c r="Q28" s="526"/>
    </row>
    <row r="29" spans="1:17" ht="13.5" customHeight="1" thickBot="1">
      <c r="A29" s="429"/>
      <c r="B29" s="418"/>
      <c r="C29" s="419"/>
      <c r="D29" s="419"/>
      <c r="E29" s="111">
        <f>'5- Identificación de Riesgos'!D29</f>
        <v>0</v>
      </c>
      <c r="F29" s="487"/>
      <c r="G29" s="529"/>
      <c r="H29" s="419"/>
      <c r="I29" s="69"/>
      <c r="J29" s="531"/>
      <c r="K29" s="531"/>
      <c r="L29" s="533"/>
      <c r="M29" s="418"/>
      <c r="N29" s="419"/>
      <c r="O29" s="528"/>
      <c r="P29" s="524"/>
      <c r="Q29" s="527"/>
    </row>
    <row r="30" spans="1:17" ht="18.75" customHeight="1">
      <c r="A30" s="540">
        <f>'5- Identificación de Riesgos'!A30</f>
        <v>3</v>
      </c>
      <c r="B30" s="426" t="str">
        <f>'5- Identificación de Riesgos'!B30</f>
        <v xml:space="preserve">Aumento de Accidentes de trabajo y enfermedades laborales o salud pública </v>
      </c>
      <c r="C30" s="418"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18" t="s">
        <v>309</v>
      </c>
      <c r="E30" s="111" t="str">
        <f>'5- Identificación de Riesgos'!D30</f>
        <v xml:space="preserve">1.  Ocurrencia de accidentes  y enfermedades laborales por causa u ocacion del trabajo 
</v>
      </c>
      <c r="F30" s="534" t="str">
        <f>'5- Identificación de Riesgos'!H30</f>
        <v>Baja - 2</v>
      </c>
      <c r="G30" s="418" t="str">
        <f>'5- Identificación de Riesgos'!M30</f>
        <v>Moderado - 3</v>
      </c>
      <c r="H30" s="418" t="str">
        <f>'5- Identificación de Riesgos'!N30</f>
        <v>Moderado - 6</v>
      </c>
      <c r="I30" s="68"/>
      <c r="J30" s="530" t="str">
        <f>'6- Valoración Controles'!T30</f>
        <v>Baja - 2</v>
      </c>
      <c r="K30" s="530" t="str">
        <f>'6- Valoración Controles'!U30</f>
        <v>Moderado - 3</v>
      </c>
      <c r="L30" s="532" t="e">
        <f>AVERAGE(#REF!)</f>
        <v>#REF!</v>
      </c>
      <c r="M30" s="426" t="str">
        <f>'6- Valoración Controles'!V30</f>
        <v>Moderado - 6</v>
      </c>
      <c r="N30" s="419" t="s">
        <v>420</v>
      </c>
      <c r="O30" s="517" t="s">
        <v>422</v>
      </c>
      <c r="P30" s="522" t="s">
        <v>418</v>
      </c>
      <c r="Q30" s="525" t="s">
        <v>419</v>
      </c>
    </row>
    <row r="31" spans="1:17" ht="30">
      <c r="A31" s="429"/>
      <c r="B31" s="426"/>
      <c r="C31" s="419"/>
      <c r="D31" s="419"/>
      <c r="E31" s="111" t="str">
        <f>'5- Identificación de Riesgos'!D31</f>
        <v xml:space="preserve">2. Contagio de enfermedades en los espacios de trabajo </v>
      </c>
      <c r="F31" s="487"/>
      <c r="G31" s="529"/>
      <c r="H31" s="419"/>
      <c r="I31" s="68"/>
      <c r="J31" s="530"/>
      <c r="K31" s="530"/>
      <c r="L31" s="532"/>
      <c r="M31" s="426"/>
      <c r="N31" s="419"/>
      <c r="O31" s="518"/>
      <c r="P31" s="523"/>
      <c r="Q31" s="526"/>
    </row>
    <row r="32" spans="1:17" ht="30">
      <c r="A32" s="429"/>
      <c r="B32" s="426"/>
      <c r="C32" s="419"/>
      <c r="D32" s="419"/>
      <c r="E32" s="111" t="str">
        <f>'5- Identificación de Riesgos'!D32</f>
        <v>3. No hacer uso responsable de los elementos de Bioseguridad.</v>
      </c>
      <c r="F32" s="487"/>
      <c r="G32" s="529"/>
      <c r="H32" s="419"/>
      <c r="I32" s="68"/>
      <c r="J32" s="530"/>
      <c r="K32" s="530"/>
      <c r="L32" s="532"/>
      <c r="M32" s="426"/>
      <c r="N32" s="419"/>
      <c r="O32" s="518"/>
      <c r="P32" s="523"/>
      <c r="Q32" s="526"/>
    </row>
    <row r="33" spans="1:17" ht="45">
      <c r="A33" s="429"/>
      <c r="B33" s="426"/>
      <c r="C33" s="419"/>
      <c r="D33" s="419"/>
      <c r="E33" s="111" t="str">
        <f>'5- Identificación de Riesgos'!D33</f>
        <v>4. No realizar los reportes pertinentes de los diferentes riesgos a los que estan expuestos los Servidores Judiciales</v>
      </c>
      <c r="F33" s="487"/>
      <c r="G33" s="529"/>
      <c r="H33" s="419"/>
      <c r="I33" s="68"/>
      <c r="J33" s="530"/>
      <c r="K33" s="530"/>
      <c r="L33" s="532"/>
      <c r="M33" s="426"/>
      <c r="N33" s="419"/>
      <c r="O33" s="518"/>
      <c r="P33" s="523"/>
      <c r="Q33" s="526"/>
    </row>
    <row r="34" spans="1:17" ht="45">
      <c r="A34" s="429"/>
      <c r="B34" s="426"/>
      <c r="C34" s="419"/>
      <c r="D34" s="419"/>
      <c r="E34" s="111" t="str">
        <f>'5- Identificación de Riesgos'!D34</f>
        <v xml:space="preserve">5. Presupuesto limitado para proporcionar elementos de trabajo que cumplan con la normatividad </v>
      </c>
      <c r="F34" s="487"/>
      <c r="G34" s="529"/>
      <c r="H34" s="419"/>
      <c r="I34" s="68"/>
      <c r="J34" s="530"/>
      <c r="K34" s="530"/>
      <c r="L34" s="532"/>
      <c r="M34" s="426"/>
      <c r="N34" s="419"/>
      <c r="O34" s="518"/>
      <c r="P34" s="523"/>
      <c r="Q34" s="526"/>
    </row>
    <row r="35" spans="1:17">
      <c r="A35" s="429"/>
      <c r="B35" s="426"/>
      <c r="C35" s="419"/>
      <c r="D35" s="419"/>
      <c r="E35" s="111">
        <f>'5- Identificación de Riesgos'!D35</f>
        <v>0</v>
      </c>
      <c r="F35" s="487"/>
      <c r="G35" s="529"/>
      <c r="H35" s="419"/>
      <c r="I35" s="68"/>
      <c r="J35" s="530"/>
      <c r="K35" s="530"/>
      <c r="L35" s="532"/>
      <c r="M35" s="426"/>
      <c r="N35" s="419"/>
      <c r="O35" s="518"/>
      <c r="P35" s="523"/>
      <c r="Q35" s="526"/>
    </row>
    <row r="36" spans="1:17">
      <c r="A36" s="429"/>
      <c r="B36" s="426"/>
      <c r="C36" s="419"/>
      <c r="D36" s="419"/>
      <c r="E36" s="111">
        <f>'5- Identificación de Riesgos'!D36</f>
        <v>0</v>
      </c>
      <c r="F36" s="487"/>
      <c r="G36" s="529"/>
      <c r="H36" s="419"/>
      <c r="I36" s="68"/>
      <c r="J36" s="530"/>
      <c r="K36" s="530"/>
      <c r="L36" s="532"/>
      <c r="M36" s="426"/>
      <c r="N36" s="419"/>
      <c r="O36" s="518"/>
      <c r="P36" s="523"/>
      <c r="Q36" s="526"/>
    </row>
    <row r="37" spans="1:17">
      <c r="A37" s="429"/>
      <c r="B37" s="426"/>
      <c r="C37" s="419"/>
      <c r="D37" s="419"/>
      <c r="E37" s="111">
        <f>'5- Identificación de Riesgos'!D37</f>
        <v>0</v>
      </c>
      <c r="F37" s="487"/>
      <c r="G37" s="529"/>
      <c r="H37" s="419"/>
      <c r="I37" s="68"/>
      <c r="J37" s="530"/>
      <c r="K37" s="530"/>
      <c r="L37" s="532"/>
      <c r="M37" s="426"/>
      <c r="N37" s="419"/>
      <c r="O37" s="518"/>
      <c r="P37" s="523"/>
      <c r="Q37" s="526"/>
    </row>
    <row r="38" spans="1:17">
      <c r="A38" s="429"/>
      <c r="B38" s="426"/>
      <c r="C38" s="419"/>
      <c r="D38" s="419"/>
      <c r="E38" s="111">
        <f>'5- Identificación de Riesgos'!D38</f>
        <v>0</v>
      </c>
      <c r="F38" s="487"/>
      <c r="G38" s="529"/>
      <c r="H38" s="419"/>
      <c r="I38" s="68"/>
      <c r="J38" s="530"/>
      <c r="K38" s="530"/>
      <c r="L38" s="532"/>
      <c r="M38" s="426"/>
      <c r="N38" s="419"/>
      <c r="O38" s="518"/>
      <c r="P38" s="523"/>
      <c r="Q38" s="526"/>
    </row>
    <row r="39" spans="1:17" ht="15.75" customHeight="1" thickBot="1">
      <c r="A39" s="429"/>
      <c r="B39" s="418"/>
      <c r="C39" s="419"/>
      <c r="D39" s="419"/>
      <c r="E39" s="111">
        <f>'5- Identificación de Riesgos'!D39</f>
        <v>0</v>
      </c>
      <c r="F39" s="487"/>
      <c r="G39" s="529"/>
      <c r="H39" s="419"/>
      <c r="I39" s="69"/>
      <c r="J39" s="531"/>
      <c r="K39" s="531"/>
      <c r="L39" s="533"/>
      <c r="M39" s="418"/>
      <c r="N39" s="419"/>
      <c r="O39" s="518"/>
      <c r="P39" s="524"/>
      <c r="Q39" s="527"/>
    </row>
    <row r="40" spans="1:17" ht="75">
      <c r="A40" s="535">
        <f>'5- Identificación de Riesgos'!A40</f>
        <v>4</v>
      </c>
      <c r="B40" s="426" t="str">
        <f>'5- Identificación de Riesgos'!B40</f>
        <v>Recibir dádivas o beneficios a nombre propio o de terceros para  desviar recursos, no presentar o presentar reportes con información no veraz</v>
      </c>
      <c r="C40" s="418" t="str">
        <f>'5- Identificación de Riesgos'!C40</f>
        <v xml:space="preserve">Se favorece indebidamente a un servidor judicial a través de la validación del  reporte de accidentes de trabajo ante la Administradora de Riesgos Laborales </v>
      </c>
      <c r="D40" s="418" t="s">
        <v>309</v>
      </c>
      <c r="E40" s="111" t="str">
        <f>'5- Identificación de Riesgos'!D40</f>
        <v>1. Insuficientes programas de capacitación para la toma de conciencia debido al desconocimiento de l ley antisoborno (ISO 37001:2016), Plan Anticorrupción y  de los  valores y principios propios de la entidad</v>
      </c>
      <c r="F40" s="534" t="str">
        <f>'5- Identificación de Riesgos'!H40</f>
        <v>Muy Baja - 1</v>
      </c>
      <c r="G40" s="418" t="str">
        <f>'5- Identificación de Riesgos'!M40</f>
        <v>Moderado - 3</v>
      </c>
      <c r="H40" s="418" t="str">
        <f>'5- Identificación de Riesgos'!N40</f>
        <v>Moderado - 3</v>
      </c>
      <c r="I40" s="68"/>
      <c r="J40" s="530" t="str">
        <f>'6- Valoración Controles'!T40</f>
        <v>Muy Baja - 1</v>
      </c>
      <c r="K40" s="530" t="str">
        <f>'6- Valoración Controles'!U40</f>
        <v>Moderado - 3</v>
      </c>
      <c r="L40" s="532" t="e">
        <f>AVERAGE(#REF!)</f>
        <v>#REF!</v>
      </c>
      <c r="M40" s="426" t="str">
        <f>'6- Valoración Controles'!V40</f>
        <v>Moderado - 3</v>
      </c>
      <c r="N40" s="419" t="s">
        <v>416</v>
      </c>
      <c r="O40" s="519" t="s">
        <v>423</v>
      </c>
      <c r="P40" s="522" t="s">
        <v>418</v>
      </c>
      <c r="Q40" s="525" t="s">
        <v>419</v>
      </c>
    </row>
    <row r="41" spans="1:17" ht="30">
      <c r="A41" s="432"/>
      <c r="B41" s="426"/>
      <c r="C41" s="419"/>
      <c r="D41" s="419"/>
      <c r="E41" s="111" t="str">
        <f>'5- Identificación de Riesgos'!D41</f>
        <v>2. Desconocimiento y no aplicación del Código de Ética y Buen Gobierno</v>
      </c>
      <c r="F41" s="487"/>
      <c r="G41" s="529"/>
      <c r="H41" s="419"/>
      <c r="I41" s="68"/>
      <c r="J41" s="530"/>
      <c r="K41" s="530"/>
      <c r="L41" s="532"/>
      <c r="M41" s="426"/>
      <c r="N41" s="419"/>
      <c r="O41" s="520"/>
      <c r="P41" s="523"/>
      <c r="Q41" s="526"/>
    </row>
    <row r="42" spans="1:17" ht="30">
      <c r="A42" s="432"/>
      <c r="B42" s="426"/>
      <c r="C42" s="419"/>
      <c r="D42" s="419"/>
      <c r="E42" s="111" t="str">
        <f>'5- Identificación de Riesgos'!D42</f>
        <v>3. Carencia de compromiso  y transparencia de los servidores judiciales</v>
      </c>
      <c r="F42" s="487"/>
      <c r="G42" s="529"/>
      <c r="H42" s="419"/>
      <c r="I42" s="68"/>
      <c r="J42" s="530"/>
      <c r="K42" s="530"/>
      <c r="L42" s="532"/>
      <c r="M42" s="426"/>
      <c r="N42" s="419"/>
      <c r="O42" s="520"/>
      <c r="P42" s="523"/>
      <c r="Q42" s="526"/>
    </row>
    <row r="43" spans="1:17" ht="30">
      <c r="A43" s="432"/>
      <c r="B43" s="426"/>
      <c r="C43" s="419"/>
      <c r="D43" s="419"/>
      <c r="E43" s="111" t="str">
        <f>'5- Identificación de Riesgos'!D43</f>
        <v>4. Deficiencia de  controles en el trámite  de los documentos</v>
      </c>
      <c r="F43" s="487"/>
      <c r="G43" s="529"/>
      <c r="H43" s="419"/>
      <c r="I43" s="68"/>
      <c r="J43" s="530"/>
      <c r="K43" s="530"/>
      <c r="L43" s="532"/>
      <c r="M43" s="426"/>
      <c r="N43" s="419"/>
      <c r="O43" s="520"/>
      <c r="P43" s="523"/>
      <c r="Q43" s="526"/>
    </row>
    <row r="44" spans="1:17" ht="30">
      <c r="A44" s="432"/>
      <c r="B44" s="426"/>
      <c r="C44" s="419"/>
      <c r="D44" s="419"/>
      <c r="E44" s="111" t="str">
        <f>'5- Identificación de Riesgos'!D44</f>
        <v xml:space="preserve">5. No aplicación adecuada de los procedimientos de control </v>
      </c>
      <c r="F44" s="487"/>
      <c r="G44" s="529"/>
      <c r="H44" s="419"/>
      <c r="I44" s="68"/>
      <c r="J44" s="530"/>
      <c r="K44" s="530"/>
      <c r="L44" s="532"/>
      <c r="M44" s="426"/>
      <c r="N44" s="419"/>
      <c r="O44" s="520"/>
      <c r="P44" s="523"/>
      <c r="Q44" s="526"/>
    </row>
    <row r="45" spans="1:17">
      <c r="A45" s="432"/>
      <c r="B45" s="426"/>
      <c r="C45" s="419"/>
      <c r="D45" s="419"/>
      <c r="E45" s="111">
        <f>'5- Identificación de Riesgos'!D45</f>
        <v>0</v>
      </c>
      <c r="F45" s="487"/>
      <c r="G45" s="529"/>
      <c r="H45" s="419"/>
      <c r="I45" s="68"/>
      <c r="J45" s="530"/>
      <c r="K45" s="530"/>
      <c r="L45" s="532"/>
      <c r="M45" s="426"/>
      <c r="N45" s="419"/>
      <c r="O45" s="520"/>
      <c r="P45" s="523"/>
      <c r="Q45" s="526"/>
    </row>
    <row r="46" spans="1:17">
      <c r="A46" s="432"/>
      <c r="B46" s="426"/>
      <c r="C46" s="419"/>
      <c r="D46" s="419"/>
      <c r="E46" s="111">
        <f>'5- Identificación de Riesgos'!D46</f>
        <v>0</v>
      </c>
      <c r="F46" s="487"/>
      <c r="G46" s="529"/>
      <c r="H46" s="419"/>
      <c r="I46" s="68"/>
      <c r="J46" s="530"/>
      <c r="K46" s="530"/>
      <c r="L46" s="532"/>
      <c r="M46" s="426"/>
      <c r="N46" s="419"/>
      <c r="O46" s="520"/>
      <c r="P46" s="523"/>
      <c r="Q46" s="526"/>
    </row>
    <row r="47" spans="1:17">
      <c r="A47" s="432"/>
      <c r="B47" s="426"/>
      <c r="C47" s="419"/>
      <c r="D47" s="419"/>
      <c r="E47" s="111">
        <f>'5- Identificación de Riesgos'!D47</f>
        <v>0</v>
      </c>
      <c r="F47" s="487"/>
      <c r="G47" s="529"/>
      <c r="H47" s="419"/>
      <c r="I47" s="68"/>
      <c r="J47" s="530"/>
      <c r="K47" s="530"/>
      <c r="L47" s="532"/>
      <c r="M47" s="426"/>
      <c r="N47" s="419"/>
      <c r="O47" s="520"/>
      <c r="P47" s="523"/>
      <c r="Q47" s="526"/>
    </row>
    <row r="48" spans="1:17">
      <c r="A48" s="432"/>
      <c r="B48" s="426"/>
      <c r="C48" s="419"/>
      <c r="D48" s="419"/>
      <c r="E48" s="111">
        <f>'5- Identificación de Riesgos'!D48</f>
        <v>0</v>
      </c>
      <c r="F48" s="487"/>
      <c r="G48" s="529"/>
      <c r="H48" s="419"/>
      <c r="I48" s="68"/>
      <c r="J48" s="530"/>
      <c r="K48" s="530"/>
      <c r="L48" s="532"/>
      <c r="M48" s="426"/>
      <c r="N48" s="419"/>
      <c r="O48" s="520"/>
      <c r="P48" s="523"/>
      <c r="Q48" s="526"/>
    </row>
    <row r="49" spans="1:17">
      <c r="A49" s="432"/>
      <c r="B49" s="418"/>
      <c r="C49" s="419"/>
      <c r="D49" s="419"/>
      <c r="E49" s="111">
        <f>'5- Identificación de Riesgos'!D49</f>
        <v>0</v>
      </c>
      <c r="F49" s="487"/>
      <c r="G49" s="529"/>
      <c r="H49" s="419"/>
      <c r="I49" s="69"/>
      <c r="J49" s="531"/>
      <c r="K49" s="531"/>
      <c r="L49" s="533"/>
      <c r="M49" s="418"/>
      <c r="N49" s="419"/>
      <c r="O49" s="521"/>
      <c r="P49" s="524"/>
      <c r="Q49" s="527"/>
    </row>
    <row r="50" spans="1:17" ht="30">
      <c r="A50" s="535">
        <f>'5- Identificación de Riesgos'!A50</f>
        <v>5</v>
      </c>
      <c r="B50" s="426"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18" t="str">
        <f>'5- Identificación de Riesgos'!C50</f>
        <v>Cuando  se direccionan los requisitos habilitanes y/o técnicos para favorecer  indebidamente  a ciertos proponentes</v>
      </c>
      <c r="D50" s="418" t="s">
        <v>309</v>
      </c>
      <c r="E50" s="111" t="str">
        <f>'5- Identificación de Riesgos'!D50</f>
        <v>1. Falta de ética de los servidores públicos (Debilidades en principios y valores)</v>
      </c>
      <c r="F50" s="534" t="str">
        <f>'5- Identificación de Riesgos'!H50</f>
        <v>Muy Baja - 2</v>
      </c>
      <c r="G50" s="418" t="str">
        <f>'5- Identificación de Riesgos'!M50</f>
        <v>Moderado - 3</v>
      </c>
      <c r="H50" s="418" t="str">
        <f>'5- Identificación de Riesgos'!N50</f>
        <v>Moderado - 4</v>
      </c>
      <c r="I50" s="68"/>
      <c r="J50" s="530" t="str">
        <f>'6- Valoración Controles'!T50</f>
        <v>Baja - 2</v>
      </c>
      <c r="K50" s="530" t="str">
        <f>'6- Valoración Controles'!U50</f>
        <v>Moderado - 3</v>
      </c>
      <c r="L50" s="532" t="e">
        <f>AVERAGE(#REF!)</f>
        <v>#REF!</v>
      </c>
      <c r="M50" s="426" t="str">
        <f>'6- Valoración Controles'!V50</f>
        <v>Moderado - 6</v>
      </c>
      <c r="N50" s="419" t="s">
        <v>416</v>
      </c>
      <c r="O50" s="112"/>
      <c r="P50" s="112"/>
      <c r="Q50" s="113"/>
    </row>
    <row r="51" spans="1:17" ht="30">
      <c r="A51" s="432"/>
      <c r="B51" s="426"/>
      <c r="C51" s="419"/>
      <c r="D51" s="419"/>
      <c r="E51" s="111" t="str">
        <f>'5- Identificación de Riesgos'!D51</f>
        <v>2. Falta de ética de terceros interesados  (Debilidades principios y valores)</v>
      </c>
      <c r="F51" s="487"/>
      <c r="G51" s="529"/>
      <c r="H51" s="419"/>
      <c r="I51" s="68"/>
      <c r="J51" s="530"/>
      <c r="K51" s="530"/>
      <c r="L51" s="532"/>
      <c r="M51" s="426"/>
      <c r="N51" s="419"/>
      <c r="O51" s="112"/>
      <c r="P51" s="112"/>
      <c r="Q51" s="113"/>
    </row>
    <row r="52" spans="1:17" ht="45">
      <c r="A52" s="432"/>
      <c r="B52" s="426"/>
      <c r="C52" s="419"/>
      <c r="D52" s="419"/>
      <c r="E52" s="111" t="str">
        <f>'5- Identificación de Riesgos'!D52</f>
        <v>3. Debilidades en los controles de los procedimientos de estructuración de los procesos de contratación</v>
      </c>
      <c r="F52" s="487"/>
      <c r="G52" s="529"/>
      <c r="H52" s="419"/>
      <c r="I52" s="68"/>
      <c r="J52" s="530"/>
      <c r="K52" s="530"/>
      <c r="L52" s="532"/>
      <c r="M52" s="426"/>
      <c r="N52" s="419"/>
      <c r="O52" s="112"/>
      <c r="P52" s="112"/>
      <c r="Q52" s="113"/>
    </row>
    <row r="53" spans="1:17">
      <c r="A53" s="432"/>
      <c r="B53" s="426"/>
      <c r="C53" s="419"/>
      <c r="D53" s="419"/>
      <c r="E53" s="111">
        <f>'5- Identificación de Riesgos'!D53</f>
        <v>0</v>
      </c>
      <c r="F53" s="487"/>
      <c r="G53" s="529"/>
      <c r="H53" s="419"/>
      <c r="I53" s="68"/>
      <c r="J53" s="530"/>
      <c r="K53" s="530"/>
      <c r="L53" s="532"/>
      <c r="M53" s="426"/>
      <c r="N53" s="419"/>
      <c r="O53" s="112"/>
      <c r="P53" s="112"/>
      <c r="Q53" s="113"/>
    </row>
    <row r="54" spans="1:17">
      <c r="A54" s="432"/>
      <c r="B54" s="426"/>
      <c r="C54" s="419"/>
      <c r="D54" s="419"/>
      <c r="E54" s="111">
        <f>'5- Identificación de Riesgos'!D54</f>
        <v>0</v>
      </c>
      <c r="F54" s="487"/>
      <c r="G54" s="529"/>
      <c r="H54" s="419"/>
      <c r="I54" s="68"/>
      <c r="J54" s="530"/>
      <c r="K54" s="530"/>
      <c r="L54" s="532"/>
      <c r="M54" s="426"/>
      <c r="N54" s="419"/>
      <c r="O54" s="112"/>
      <c r="P54" s="112"/>
      <c r="Q54" s="113"/>
    </row>
    <row r="55" spans="1:17">
      <c r="A55" s="432"/>
      <c r="B55" s="426"/>
      <c r="C55" s="419"/>
      <c r="D55" s="419"/>
      <c r="E55" s="111">
        <f>'5- Identificación de Riesgos'!D55</f>
        <v>0</v>
      </c>
      <c r="F55" s="487"/>
      <c r="G55" s="529"/>
      <c r="H55" s="419"/>
      <c r="I55" s="68"/>
      <c r="J55" s="530"/>
      <c r="K55" s="530"/>
      <c r="L55" s="532"/>
      <c r="M55" s="426"/>
      <c r="N55" s="419"/>
      <c r="O55" s="112"/>
      <c r="P55" s="112"/>
      <c r="Q55" s="113"/>
    </row>
    <row r="56" spans="1:17">
      <c r="A56" s="432"/>
      <c r="B56" s="426"/>
      <c r="C56" s="419"/>
      <c r="D56" s="419"/>
      <c r="E56" s="111">
        <f>'5- Identificación de Riesgos'!D56</f>
        <v>0</v>
      </c>
      <c r="F56" s="487"/>
      <c r="G56" s="529"/>
      <c r="H56" s="419"/>
      <c r="I56" s="68"/>
      <c r="J56" s="530"/>
      <c r="K56" s="530"/>
      <c r="L56" s="532"/>
      <c r="M56" s="426"/>
      <c r="N56" s="419"/>
      <c r="O56" s="112"/>
      <c r="P56" s="112"/>
      <c r="Q56" s="113"/>
    </row>
    <row r="57" spans="1:17">
      <c r="A57" s="432"/>
      <c r="B57" s="426"/>
      <c r="C57" s="419"/>
      <c r="D57" s="419"/>
      <c r="E57" s="111">
        <f>'5- Identificación de Riesgos'!D57</f>
        <v>0</v>
      </c>
      <c r="F57" s="487"/>
      <c r="G57" s="529"/>
      <c r="H57" s="419"/>
      <c r="I57" s="68"/>
      <c r="J57" s="530"/>
      <c r="K57" s="530"/>
      <c r="L57" s="532"/>
      <c r="M57" s="426"/>
      <c r="N57" s="419"/>
      <c r="O57" s="112"/>
      <c r="P57" s="112"/>
      <c r="Q57" s="113"/>
    </row>
    <row r="58" spans="1:17">
      <c r="A58" s="432"/>
      <c r="B58" s="426"/>
      <c r="C58" s="419"/>
      <c r="D58" s="419"/>
      <c r="E58" s="111">
        <f>'5- Identificación de Riesgos'!D58</f>
        <v>0</v>
      </c>
      <c r="F58" s="487"/>
      <c r="G58" s="529"/>
      <c r="H58" s="419"/>
      <c r="I58" s="68"/>
      <c r="J58" s="530"/>
      <c r="K58" s="530"/>
      <c r="L58" s="532"/>
      <c r="M58" s="426"/>
      <c r="N58" s="419"/>
      <c r="O58" s="112"/>
      <c r="P58" s="112"/>
      <c r="Q58" s="113"/>
    </row>
    <row r="59" spans="1:17">
      <c r="A59" s="432"/>
      <c r="B59" s="418"/>
      <c r="C59" s="419"/>
      <c r="D59" s="419"/>
      <c r="E59" s="111">
        <f>'5- Identificación de Riesgos'!D59</f>
        <v>0</v>
      </c>
      <c r="F59" s="487"/>
      <c r="G59" s="529"/>
      <c r="H59" s="419"/>
      <c r="I59" s="69"/>
      <c r="J59" s="531"/>
      <c r="K59" s="531"/>
      <c r="L59" s="533"/>
      <c r="M59" s="418"/>
      <c r="N59" s="419"/>
      <c r="O59" s="112"/>
      <c r="P59" s="112"/>
      <c r="Q59" s="113"/>
    </row>
    <row r="60" spans="1:17" ht="30">
      <c r="A60" s="535">
        <f>'5- Identificación de Riesgos'!A60</f>
        <v>6</v>
      </c>
      <c r="B60" s="426"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18" t="str">
        <f>'5- Identificación de Riesgos'!C60</f>
        <v xml:space="preserve">Cuando se favorece indebidamente a un servidor judicial a través de la validación del  reporte de accidentes de trabajo ante la Administradora de Riesgos Laborales </v>
      </c>
      <c r="D60" s="418" t="s">
        <v>309</v>
      </c>
      <c r="E60" s="111" t="str">
        <f>'5- Identificación de Riesgos'!D60</f>
        <v>1. Falta de ética de los servidores judiciales (Debilidades en principios y valores)</v>
      </c>
      <c r="F60" s="534" t="str">
        <f>'5- Identificación de Riesgos'!H60</f>
        <v>Muy Baja - 3</v>
      </c>
      <c r="G60" s="418" t="str">
        <f>'5- Identificación de Riesgos'!M60</f>
        <v>Moderado - 3</v>
      </c>
      <c r="H60" s="418" t="str">
        <f>'5- Identificación de Riesgos'!N60</f>
        <v>Moderado - 5</v>
      </c>
      <c r="I60" s="68"/>
      <c r="J60" s="530" t="str">
        <f>'6- Valoración Controles'!T60</f>
        <v>Media - 3</v>
      </c>
      <c r="K60" s="530" t="str">
        <f>'6- Valoración Controles'!U60</f>
        <v>Moderado - 3</v>
      </c>
      <c r="L60" s="532" t="e">
        <f>AVERAGE(#REF!)</f>
        <v>#REF!</v>
      </c>
      <c r="M60" s="426" t="str">
        <f>'6- Valoración Controles'!V60</f>
        <v>Moderado - 9</v>
      </c>
      <c r="N60" s="419" t="s">
        <v>416</v>
      </c>
      <c r="O60" s="112"/>
      <c r="P60" s="112"/>
      <c r="Q60" s="113"/>
    </row>
    <row r="61" spans="1:17" ht="30">
      <c r="A61" s="432"/>
      <c r="B61" s="426"/>
      <c r="C61" s="419"/>
      <c r="D61" s="419"/>
      <c r="E61" s="111" t="str">
        <f>'5- Identificación de Riesgos'!D61</f>
        <v>2. Falta de ética de terceros interesados  (Debilidades principios y valores)</v>
      </c>
      <c r="F61" s="487"/>
      <c r="G61" s="529"/>
      <c r="H61" s="419"/>
      <c r="I61" s="68"/>
      <c r="J61" s="530"/>
      <c r="K61" s="530"/>
      <c r="L61" s="532"/>
      <c r="M61" s="426"/>
      <c r="N61" s="419"/>
      <c r="O61" s="112"/>
      <c r="P61" s="112"/>
      <c r="Q61" s="113"/>
    </row>
    <row r="62" spans="1:17" ht="60">
      <c r="A62" s="432"/>
      <c r="B62" s="426"/>
      <c r="C62" s="419"/>
      <c r="D62" s="419"/>
      <c r="E62" s="111" t="str">
        <f>'5- Identificación de Riesgos'!D62</f>
        <v>3. Debilidades en los controles de los procedimientos de reporte de incidentes y accidentes de trabajo y de Investigación de incidentes y accidentes de trabajo</v>
      </c>
      <c r="F62" s="487"/>
      <c r="G62" s="529"/>
      <c r="H62" s="419"/>
      <c r="I62" s="68"/>
      <c r="J62" s="530"/>
      <c r="K62" s="530"/>
      <c r="L62" s="532"/>
      <c r="M62" s="426"/>
      <c r="N62" s="419"/>
      <c r="O62" s="112"/>
      <c r="P62" s="112"/>
      <c r="Q62" s="113"/>
    </row>
    <row r="63" spans="1:17">
      <c r="A63" s="432"/>
      <c r="B63" s="426"/>
      <c r="C63" s="419"/>
      <c r="D63" s="419"/>
      <c r="E63" s="111">
        <f>'5- Identificación de Riesgos'!D63</f>
        <v>0</v>
      </c>
      <c r="F63" s="487"/>
      <c r="G63" s="529"/>
      <c r="H63" s="419"/>
      <c r="I63" s="68"/>
      <c r="J63" s="530"/>
      <c r="K63" s="530"/>
      <c r="L63" s="532"/>
      <c r="M63" s="426"/>
      <c r="N63" s="419"/>
      <c r="O63" s="112"/>
      <c r="P63" s="112"/>
      <c r="Q63" s="113"/>
    </row>
    <row r="64" spans="1:17">
      <c r="A64" s="432"/>
      <c r="B64" s="426"/>
      <c r="C64" s="419"/>
      <c r="D64" s="419"/>
      <c r="E64" s="111">
        <f>'5- Identificación de Riesgos'!D64</f>
        <v>0</v>
      </c>
      <c r="F64" s="487"/>
      <c r="G64" s="529"/>
      <c r="H64" s="419"/>
      <c r="I64" s="68"/>
      <c r="J64" s="530"/>
      <c r="K64" s="530"/>
      <c r="L64" s="532"/>
      <c r="M64" s="426"/>
      <c r="N64" s="419"/>
      <c r="O64" s="112"/>
      <c r="P64" s="112"/>
      <c r="Q64" s="113"/>
    </row>
    <row r="65" spans="1:17">
      <c r="A65" s="432"/>
      <c r="B65" s="426"/>
      <c r="C65" s="419"/>
      <c r="D65" s="419"/>
      <c r="E65" s="111">
        <f>'5- Identificación de Riesgos'!D65</f>
        <v>0</v>
      </c>
      <c r="F65" s="487"/>
      <c r="G65" s="529"/>
      <c r="H65" s="419"/>
      <c r="I65" s="68"/>
      <c r="J65" s="530"/>
      <c r="K65" s="530"/>
      <c r="L65" s="532"/>
      <c r="M65" s="426"/>
      <c r="N65" s="419"/>
      <c r="O65" s="112"/>
      <c r="P65" s="112"/>
      <c r="Q65" s="113"/>
    </row>
    <row r="66" spans="1:17">
      <c r="A66" s="432"/>
      <c r="B66" s="426"/>
      <c r="C66" s="419"/>
      <c r="D66" s="419"/>
      <c r="E66" s="111">
        <f>'5- Identificación de Riesgos'!D66</f>
        <v>0</v>
      </c>
      <c r="F66" s="487"/>
      <c r="G66" s="529"/>
      <c r="H66" s="419"/>
      <c r="I66" s="68"/>
      <c r="J66" s="530"/>
      <c r="K66" s="530"/>
      <c r="L66" s="532"/>
      <c r="M66" s="426"/>
      <c r="N66" s="419"/>
      <c r="O66" s="112"/>
      <c r="P66" s="112"/>
      <c r="Q66" s="113"/>
    </row>
    <row r="67" spans="1:17">
      <c r="A67" s="432"/>
      <c r="B67" s="426"/>
      <c r="C67" s="419"/>
      <c r="D67" s="419"/>
      <c r="E67" s="111">
        <f>'5- Identificación de Riesgos'!D67</f>
        <v>0</v>
      </c>
      <c r="F67" s="487"/>
      <c r="G67" s="529"/>
      <c r="H67" s="419"/>
      <c r="I67" s="68"/>
      <c r="J67" s="530"/>
      <c r="K67" s="530"/>
      <c r="L67" s="532"/>
      <c r="M67" s="426"/>
      <c r="N67" s="419"/>
      <c r="O67" s="112"/>
      <c r="P67" s="112"/>
      <c r="Q67" s="113"/>
    </row>
    <row r="68" spans="1:17">
      <c r="A68" s="432"/>
      <c r="B68" s="426"/>
      <c r="C68" s="419"/>
      <c r="D68" s="419"/>
      <c r="E68" s="111">
        <f>'5- Identificación de Riesgos'!D68</f>
        <v>0</v>
      </c>
      <c r="F68" s="487"/>
      <c r="G68" s="529"/>
      <c r="H68" s="419"/>
      <c r="I68" s="68"/>
      <c r="J68" s="530"/>
      <c r="K68" s="530"/>
      <c r="L68" s="532"/>
      <c r="M68" s="426"/>
      <c r="N68" s="419"/>
      <c r="O68" s="112"/>
      <c r="P68" s="112"/>
      <c r="Q68" s="113"/>
    </row>
    <row r="69" spans="1:17">
      <c r="A69" s="432"/>
      <c r="B69" s="418"/>
      <c r="C69" s="419"/>
      <c r="D69" s="419"/>
      <c r="E69" s="111">
        <f>'5- Identificación de Riesgos'!D69</f>
        <v>0</v>
      </c>
      <c r="F69" s="487"/>
      <c r="G69" s="529"/>
      <c r="H69" s="419"/>
      <c r="I69" s="69"/>
      <c r="J69" s="531"/>
      <c r="K69" s="531"/>
      <c r="L69" s="533"/>
      <c r="M69" s="418"/>
      <c r="N69" s="419"/>
      <c r="O69" s="112"/>
      <c r="P69" s="112"/>
      <c r="Q69" s="113"/>
    </row>
  </sheetData>
  <mergeCells count="111">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B8:B9"/>
    <mergeCell ref="J10:J19"/>
    <mergeCell ref="K10:K19"/>
    <mergeCell ref="C20:C2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G10:G19"/>
    <mergeCell ref="H10:H19"/>
    <mergeCell ref="F20:F29"/>
    <mergeCell ref="G20:G29"/>
    <mergeCell ref="A60:A69"/>
    <mergeCell ref="B60:B6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M20:M29"/>
    <mergeCell ref="N20:N29"/>
    <mergeCell ref="M10:M19"/>
    <mergeCell ref="N10:N19"/>
    <mergeCell ref="C10:C19"/>
    <mergeCell ref="D10:D19"/>
    <mergeCell ref="H20:H29"/>
    <mergeCell ref="J20:J29"/>
    <mergeCell ref="L20:L29"/>
    <mergeCell ref="J50:J59"/>
    <mergeCell ref="K50:K59"/>
    <mergeCell ref="A50:A59"/>
    <mergeCell ref="B50:B59"/>
    <mergeCell ref="C50:C59"/>
    <mergeCell ref="D50:D59"/>
    <mergeCell ref="F50:F59"/>
    <mergeCell ref="G50:G59"/>
    <mergeCell ref="H50:H59"/>
    <mergeCell ref="K30:K39"/>
    <mergeCell ref="L30:L39"/>
    <mergeCell ref="C60:C69"/>
    <mergeCell ref="M50:M59"/>
    <mergeCell ref="N50:N59"/>
    <mergeCell ref="M60:M69"/>
    <mergeCell ref="N60:N69"/>
    <mergeCell ref="G60:G69"/>
    <mergeCell ref="H60:H69"/>
    <mergeCell ref="J60:J69"/>
    <mergeCell ref="K60:K69"/>
    <mergeCell ref="L60:L69"/>
    <mergeCell ref="D60:D69"/>
    <mergeCell ref="F60:F69"/>
    <mergeCell ref="L50:L59"/>
    <mergeCell ref="O30:O39"/>
    <mergeCell ref="O40:O49"/>
    <mergeCell ref="P10:P19"/>
    <mergeCell ref="Q10:Q19"/>
    <mergeCell ref="P20:P29"/>
    <mergeCell ref="Q20:Q29"/>
    <mergeCell ref="P30:P39"/>
    <mergeCell ref="Q30:Q39"/>
    <mergeCell ref="P40:P49"/>
    <mergeCell ref="Q40:Q49"/>
    <mergeCell ref="O20:O29"/>
    <mergeCell ref="O10:O19"/>
  </mergeCells>
  <conditionalFormatting sqref="F10 F20 F30 F40 F50 F60">
    <cfRule type="containsText" dxfId="304" priority="527" operator="containsText" text="Muy Baja">
      <formula>NOT(ISERROR(SEARCH("Muy Baja",F10)))</formula>
    </cfRule>
    <cfRule type="containsText" dxfId="303" priority="528" operator="containsText" text="Baja">
      <formula>NOT(ISERROR(SEARCH("Baja",F10)))</formula>
    </cfRule>
    <cfRule type="containsText" dxfId="302" priority="529" operator="containsText" text="Muy Alta">
      <formula>NOT(ISERROR(SEARCH("Muy Alta",F10)))</formula>
    </cfRule>
    <cfRule type="containsText" dxfId="301" priority="531" operator="containsText" text="Alta">
      <formula>NOT(ISERROR(SEARCH("Alta",F10)))</formula>
    </cfRule>
    <cfRule type="containsText" dxfId="300" priority="532" operator="containsText" text="Media">
      <formula>NOT(ISERROR(SEARCH("Media",F10)))</formula>
    </cfRule>
    <cfRule type="containsText" dxfId="299" priority="533" operator="containsText" text="Media">
      <formula>NOT(ISERROR(SEARCH("Media",F10)))</formula>
    </cfRule>
    <cfRule type="containsText" dxfId="298" priority="534" operator="containsText" text="Media">
      <formula>NOT(ISERROR(SEARCH("Media",F10)))</formula>
    </cfRule>
    <cfRule type="containsText" dxfId="297" priority="535" operator="containsText" text="Muy Baja">
      <formula>NOT(ISERROR(SEARCH("Muy Baja",F10)))</formula>
    </cfRule>
    <cfRule type="containsText" dxfId="296" priority="536" operator="containsText" text="Baja">
      <formula>NOT(ISERROR(SEARCH("Baja",F10)))</formula>
    </cfRule>
    <cfRule type="containsText" dxfId="295" priority="537" operator="containsText" text="Muy Baja">
      <formula>NOT(ISERROR(SEARCH("Muy Baja",F10)))</formula>
    </cfRule>
    <cfRule type="containsText" dxfId="294" priority="538" operator="containsText" text="Muy Baja">
      <formula>NOT(ISERROR(SEARCH("Muy Baja",F10)))</formula>
    </cfRule>
    <cfRule type="containsText" dxfId="293" priority="539" operator="containsText" text="Muy Baja">
      <formula>NOT(ISERROR(SEARCH("Muy Baja",F10)))</formula>
    </cfRule>
    <cfRule type="containsText" dxfId="292" priority="540" operator="containsText" text="Muy Baja'Tabla probabilidad'!">
      <formula>NOT(ISERROR(SEARCH("Muy Baja'Tabla probabilidad'!",F10)))</formula>
    </cfRule>
    <cfRule type="containsText" dxfId="291" priority="541" operator="containsText" text="Muy bajo">
      <formula>NOT(ISERROR(SEARCH("Muy bajo",F10)))</formula>
    </cfRule>
    <cfRule type="containsText" dxfId="290" priority="542" operator="containsText" text="Alta">
      <formula>NOT(ISERROR(SEARCH("Alta",F10)))</formula>
    </cfRule>
    <cfRule type="containsText" dxfId="289" priority="543" operator="containsText" text="Media">
      <formula>NOT(ISERROR(SEARCH("Media",F10)))</formula>
    </cfRule>
    <cfRule type="containsText" dxfId="288" priority="544" operator="containsText" text="Baja">
      <formula>NOT(ISERROR(SEARCH("Baja",F10)))</formula>
    </cfRule>
    <cfRule type="containsText" dxfId="287" priority="545" operator="containsText" text="Muy baja">
      <formula>NOT(ISERROR(SEARCH("Muy baja",F10)))</formula>
    </cfRule>
    <cfRule type="cellIs" dxfId="286" priority="548" operator="between">
      <formula>1</formula>
      <formula>2</formula>
    </cfRule>
    <cfRule type="cellIs" dxfId="285" priority="549" operator="between">
      <formula>0</formula>
      <formula>2</formula>
    </cfRule>
  </conditionalFormatting>
  <conditionalFormatting sqref="G10 G20 G30 G40 G50 G60">
    <cfRule type="containsText" dxfId="284" priority="521" operator="containsText" text="Catastrófico">
      <formula>NOT(ISERROR(SEARCH("Catastrófico",G10)))</formula>
    </cfRule>
    <cfRule type="containsText" dxfId="283" priority="522" operator="containsText" text="Mayor">
      <formula>NOT(ISERROR(SEARCH("Mayor",G10)))</formula>
    </cfRule>
    <cfRule type="containsText" dxfId="282" priority="523" operator="containsText" text="Alta">
      <formula>NOT(ISERROR(SEARCH("Alta",G10)))</formula>
    </cfRule>
    <cfRule type="containsText" dxfId="281" priority="524" operator="containsText" text="Moderado">
      <formula>NOT(ISERROR(SEARCH("Moderado",G10)))</formula>
    </cfRule>
    <cfRule type="containsText" dxfId="280" priority="525" operator="containsText" text="Menor">
      <formula>NOT(ISERROR(SEARCH("Menor",G10)))</formula>
    </cfRule>
    <cfRule type="containsText" dxfId="279" priority="526" operator="containsText" text="Leve">
      <formula>NOT(ISERROR(SEARCH("Leve",G10)))</formula>
    </cfRule>
  </conditionalFormatting>
  <conditionalFormatting sqref="H10:I10 H20:I20 H30:I30 H40:I40 H50:I50 H60">
    <cfRule type="containsText" dxfId="278" priority="516" operator="containsText" text="Extremo">
      <formula>NOT(ISERROR(SEARCH("Extremo",H10)))</formula>
    </cfRule>
    <cfRule type="containsText" dxfId="277" priority="517" operator="containsText" text="Alto">
      <formula>NOT(ISERROR(SEARCH("Alto",H10)))</formula>
    </cfRule>
    <cfRule type="containsText" dxfId="276" priority="518" operator="containsText" text="Bajo">
      <formula>NOT(ISERROR(SEARCH("Bajo",H10)))</formula>
    </cfRule>
    <cfRule type="containsText" dxfId="275" priority="519" operator="containsText" text="Moderado">
      <formula>NOT(ISERROR(SEARCH("Moderado",H10)))</formula>
    </cfRule>
    <cfRule type="containsText" dxfId="274" priority="520" operator="containsText" text="Extremo">
      <formula>NOT(ISERROR(SEARCH("Extremo",H10)))</formula>
    </cfRule>
  </conditionalFormatting>
  <conditionalFormatting sqref="I60">
    <cfRule type="containsText" dxfId="273" priority="180" operator="containsText" text="Extremo">
      <formula>NOT(ISERROR(SEARCH("Extremo",I60)))</formula>
    </cfRule>
    <cfRule type="containsText" dxfId="272" priority="181" operator="containsText" text="Alto">
      <formula>NOT(ISERROR(SEARCH("Alto",I60)))</formula>
    </cfRule>
    <cfRule type="containsText" dxfId="271" priority="182" operator="containsText" text="Bajo">
      <formula>NOT(ISERROR(SEARCH("Bajo",I60)))</formula>
    </cfRule>
    <cfRule type="containsText" dxfId="270" priority="183" operator="containsText" text="Moderado">
      <formula>NOT(ISERROR(SEARCH("Moderado",I60)))</formula>
    </cfRule>
    <cfRule type="containsText" dxfId="269" priority="184" operator="containsText" text="Extremo">
      <formula>NOT(ISERROR(SEARCH("Extremo",I60)))</formula>
    </cfRule>
  </conditionalFormatting>
  <conditionalFormatting sqref="J10:J59">
    <cfRule type="containsText" dxfId="268" priority="485" operator="containsText" text="Muy Alta">
      <formula>NOT(ISERROR(SEARCH("Muy Alta",J10)))</formula>
    </cfRule>
    <cfRule type="containsText" dxfId="267" priority="486" operator="containsText" text="Alta">
      <formula>NOT(ISERROR(SEARCH("Alta",J10)))</formula>
    </cfRule>
    <cfRule type="containsText" dxfId="266" priority="487" operator="containsText" text="Media">
      <formula>NOT(ISERROR(SEARCH("Media",J10)))</formula>
    </cfRule>
    <cfRule type="containsText" dxfId="265" priority="488" operator="containsText" text="Baja">
      <formula>NOT(ISERROR(SEARCH("Baja",J10)))</formula>
    </cfRule>
    <cfRule type="containsText" dxfId="264" priority="489" operator="containsText" text="Muy Baja">
      <formula>NOT(ISERROR(SEARCH("Muy Baja",J10)))</formula>
    </cfRule>
  </conditionalFormatting>
  <conditionalFormatting sqref="J10:J69">
    <cfRule type="containsText" dxfId="263" priority="170" operator="containsText" text="Muy Baja">
      <formula>NOT(ISERROR(SEARCH("Muy Baja",J10)))</formula>
    </cfRule>
  </conditionalFormatting>
  <conditionalFormatting sqref="J60:J69">
    <cfRule type="containsText" dxfId="262" priority="160" operator="containsText" text="Muy Baja">
      <formula>NOT(ISERROR(SEARCH("Muy Baja",J60)))</formula>
    </cfRule>
    <cfRule type="containsText" dxfId="261" priority="166" operator="containsText" text="Muy Alta">
      <formula>NOT(ISERROR(SEARCH("Muy Alta",J60)))</formula>
    </cfRule>
    <cfRule type="containsText" dxfId="260" priority="167" operator="containsText" text="Alta">
      <formula>NOT(ISERROR(SEARCH("Alta",J60)))</formula>
    </cfRule>
    <cfRule type="containsText" dxfId="259" priority="168" operator="containsText" text="Media">
      <formula>NOT(ISERROR(SEARCH("Media",J60)))</formula>
    </cfRule>
    <cfRule type="containsText" dxfId="258" priority="169" operator="containsText" text="Baja">
      <formula>NOT(ISERROR(SEARCH("Baja",J60)))</formula>
    </cfRule>
  </conditionalFormatting>
  <conditionalFormatting sqref="K10:K69">
    <cfRule type="containsText" dxfId="257" priority="161" operator="containsText" text="Catastrófico">
      <formula>NOT(ISERROR(SEARCH("Catastrófico",K10)))</formula>
    </cfRule>
    <cfRule type="containsText" dxfId="256" priority="162" operator="containsText" text="Moderado">
      <formula>NOT(ISERROR(SEARCH("Moderado",K10)))</formula>
    </cfRule>
    <cfRule type="containsText" dxfId="255" priority="163" operator="containsText" text="Menor">
      <formula>NOT(ISERROR(SEARCH("Menor",K10)))</formula>
    </cfRule>
    <cfRule type="containsText" dxfId="254" priority="164" operator="containsText" text="Leve">
      <formula>NOT(ISERROR(SEARCH("Leve",K10)))</formula>
    </cfRule>
    <cfRule type="containsText" dxfId="253" priority="165" operator="containsText" text="Mayor">
      <formula>NOT(ISERROR(SEARCH("Mayor",K10)))</formula>
    </cfRule>
  </conditionalFormatting>
  <conditionalFormatting sqref="M10 M20 M30 M40 M50 M60">
    <cfRule type="containsText" dxfId="252" priority="490" operator="containsText" text="Extremo">
      <formula>NOT(ISERROR(SEARCH("Extremo",M10)))</formula>
    </cfRule>
    <cfRule type="containsText" dxfId="251" priority="491" operator="containsText" text="Alto">
      <formula>NOT(ISERROR(SEARCH("Alto",M10)))</formula>
    </cfRule>
    <cfRule type="containsText" dxfId="250" priority="492" operator="containsText" text="Moderado">
      <formula>NOT(ISERROR(SEARCH("Moderado",M10)))</formula>
    </cfRule>
    <cfRule type="containsText" dxfId="249" priority="493" operator="containsText" text="Menor">
      <formula>NOT(ISERROR(SEARCH("Menor",M10)))</formula>
    </cfRule>
    <cfRule type="containsText" dxfId="248" priority="494" operator="containsText" text="Bajo">
      <formula>NOT(ISERROR(SEARCH("Bajo",M10)))</formula>
    </cfRule>
    <cfRule type="containsText" dxfId="247" priority="495" operator="containsText" text="Moderado">
      <formula>NOT(ISERROR(SEARCH("Moderado",M10)))</formula>
    </cfRule>
    <cfRule type="containsText" dxfId="246" priority="496" operator="containsText" text="Extremo">
      <formula>NOT(ISERROR(SEARCH("Extremo",M10)))</formula>
    </cfRule>
    <cfRule type="containsText" dxfId="245" priority="497" operator="containsText" text="Baja">
      <formula>NOT(ISERROR(SEARCH("Baja",M10)))</formula>
    </cfRule>
    <cfRule type="containsText" dxfId="244" priority="498" operator="containsText" text="Alto">
      <formula>NOT(ISERROR(SEARCH("Alto",M10)))</formula>
    </cfRule>
  </conditionalFormatting>
  <dataValidations count="1">
    <dataValidation type="list" allowBlank="1" showInputMessage="1" showErrorMessage="1" sqref="D10:D69" xr:uid="{00000000-0002-0000-0700-000000000000}">
      <formula1>#REF!</formula1>
    </dataValidation>
  </dataValidations>
  <printOptions horizontalCentered="1"/>
  <pageMargins left="0.70866141732283472" right="0.70866141732283472" top="0.74803149606299213" bottom="0.74803149606299213" header="0.31496062992125984" footer="0.31496062992125984"/>
  <pageSetup scale="5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 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EG718"/>
  <sheetViews>
    <sheetView showGridLines="0" topLeftCell="A15" zoomScale="55" zoomScaleNormal="55" workbookViewId="0">
      <selection activeCell="P35" sqref="P35"/>
    </sheetView>
  </sheetViews>
  <sheetFormatPr defaultColWidth="11.42578125" defaultRowHeight="15"/>
  <cols>
    <col min="2" max="2" width="24.28515625" customWidth="1"/>
    <col min="3" max="3" width="62.85546875" customWidth="1"/>
    <col min="4" max="4" width="10.28515625" bestFit="1" customWidth="1"/>
    <col min="5" max="5" width="84.28515625" style="34"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1"/>
    </row>
    <row r="2" spans="1:137" ht="24" thickBot="1">
      <c r="A2" s="1"/>
      <c r="B2" s="559" t="s">
        <v>424</v>
      </c>
      <c r="C2" s="559"/>
      <c r="D2" s="559"/>
      <c r="E2" s="559"/>
      <c r="F2" s="201"/>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7"/>
      <c r="C3" s="7"/>
      <c r="D3" s="7"/>
      <c r="E3" s="32"/>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47"/>
      <c r="C4" s="202" t="s">
        <v>425</v>
      </c>
      <c r="D4" s="203"/>
      <c r="E4" s="204" t="s">
        <v>426</v>
      </c>
      <c r="F4" s="205"/>
      <c r="G4" s="1"/>
      <c r="H4" s="1"/>
      <c r="I4" s="1"/>
      <c r="J4" s="1"/>
      <c r="K4" s="1"/>
      <c r="L4" s="1"/>
      <c r="M4" s="1"/>
      <c r="N4" s="1"/>
      <c r="O4" s="1"/>
      <c r="P4" s="1"/>
      <c r="Q4" s="1"/>
      <c r="R4" s="1"/>
      <c r="S4" s="1"/>
      <c r="T4" s="1"/>
      <c r="U4" s="1"/>
      <c r="V4" s="1"/>
      <c r="W4" s="1"/>
      <c r="X4" s="1"/>
      <c r="Y4" s="1"/>
      <c r="Z4" s="1"/>
      <c r="AA4" s="1"/>
      <c r="AB4" s="1"/>
      <c r="AC4" s="1"/>
      <c r="AD4" s="1"/>
      <c r="AE4" s="1"/>
    </row>
    <row r="5" spans="1:137" ht="40.5">
      <c r="A5" s="1"/>
      <c r="B5" s="47"/>
      <c r="C5" s="206" t="s">
        <v>427</v>
      </c>
      <c r="D5" s="206"/>
      <c r="E5" s="206" t="s">
        <v>428</v>
      </c>
      <c r="F5" s="207" t="s">
        <v>426</v>
      </c>
      <c r="G5" s="1"/>
      <c r="H5" s="1"/>
      <c r="I5" s="1"/>
      <c r="J5" s="1"/>
      <c r="K5" s="1"/>
      <c r="L5" s="1"/>
      <c r="M5" s="1"/>
      <c r="N5" s="1"/>
      <c r="O5" s="1"/>
      <c r="P5" s="1"/>
      <c r="Q5" s="1"/>
      <c r="R5" s="1"/>
      <c r="S5" s="1"/>
      <c r="T5" s="1"/>
      <c r="U5" s="1"/>
      <c r="V5" s="1"/>
      <c r="W5" s="1"/>
      <c r="X5" s="1"/>
      <c r="Y5" s="1"/>
      <c r="Z5" s="1"/>
      <c r="AA5" s="1"/>
      <c r="AB5" s="1"/>
      <c r="AC5" s="1"/>
      <c r="AD5" s="1"/>
      <c r="AE5" s="1"/>
    </row>
    <row r="6" spans="1:137" ht="20.25">
      <c r="A6" s="1"/>
      <c r="B6" s="48" t="s">
        <v>429</v>
      </c>
      <c r="C6" s="150" t="s">
        <v>430</v>
      </c>
      <c r="D6" s="151">
        <v>0.04</v>
      </c>
      <c r="E6" s="152" t="s">
        <v>431</v>
      </c>
      <c r="F6" s="74">
        <v>1</v>
      </c>
      <c r="G6" s="1"/>
      <c r="H6" s="36"/>
      <c r="I6" s="1"/>
      <c r="J6" s="1"/>
      <c r="K6" s="1"/>
      <c r="L6" s="1"/>
      <c r="M6" s="1"/>
      <c r="N6" s="1"/>
      <c r="O6" s="1"/>
      <c r="P6" s="1"/>
      <c r="Q6" s="1"/>
      <c r="R6" s="1"/>
      <c r="S6" s="1"/>
      <c r="T6" s="1"/>
      <c r="U6" s="1"/>
      <c r="V6" s="1"/>
      <c r="W6" s="1"/>
      <c r="X6" s="1"/>
      <c r="Y6" s="1"/>
      <c r="Z6" s="1"/>
      <c r="AA6" s="1"/>
      <c r="AB6" s="1"/>
      <c r="AC6" s="1"/>
      <c r="AD6" s="1"/>
      <c r="AE6" s="1"/>
    </row>
    <row r="7" spans="1:137" ht="20.25">
      <c r="A7" s="1"/>
      <c r="B7" s="49" t="s">
        <v>432</v>
      </c>
      <c r="C7" s="150" t="s">
        <v>433</v>
      </c>
      <c r="D7" s="151">
        <v>0.09</v>
      </c>
      <c r="E7" s="152" t="s">
        <v>434</v>
      </c>
      <c r="F7" s="74">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0" t="s">
        <v>435</v>
      </c>
      <c r="C8" s="150" t="s">
        <v>436</v>
      </c>
      <c r="D8" s="151">
        <v>0.28999999999999998</v>
      </c>
      <c r="E8" s="152" t="s">
        <v>437</v>
      </c>
      <c r="F8" s="74">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1" t="s">
        <v>438</v>
      </c>
      <c r="C9" s="150" t="s">
        <v>439</v>
      </c>
      <c r="D9" s="151">
        <v>0.49</v>
      </c>
      <c r="E9" s="152" t="s">
        <v>440</v>
      </c>
      <c r="F9" s="74">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2" t="s">
        <v>441</v>
      </c>
      <c r="C10" s="150" t="s">
        <v>442</v>
      </c>
      <c r="D10" s="151">
        <v>1</v>
      </c>
      <c r="E10" s="152" t="s">
        <v>443</v>
      </c>
      <c r="F10" s="74">
        <v>5</v>
      </c>
      <c r="G10" s="1"/>
      <c r="H10" s="1"/>
      <c r="I10" s="70" t="s">
        <v>444</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3"/>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1"/>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1"/>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60" t="s">
        <v>445</v>
      </c>
      <c r="C14" s="560"/>
      <c r="D14" s="560"/>
      <c r="E14" s="560"/>
      <c r="F14" s="208"/>
      <c r="G14" s="46"/>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5"/>
      <c r="C15" s="209"/>
      <c r="D15" s="209"/>
      <c r="E15" s="209"/>
      <c r="F15" s="55"/>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6" customFormat="1" ht="20.25">
      <c r="A16" s="54"/>
      <c r="B16" s="55"/>
      <c r="C16" s="556" t="s">
        <v>306</v>
      </c>
      <c r="D16" s="556"/>
      <c r="E16" s="556"/>
      <c r="F16" s="55"/>
      <c r="G16" s="54"/>
      <c r="H16" s="54"/>
      <c r="I16" s="71" t="s">
        <v>298</v>
      </c>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c r="AW16" s="54"/>
      <c r="AX16" s="54"/>
      <c r="AY16" s="54"/>
      <c r="AZ16" s="54"/>
      <c r="BA16" s="54"/>
      <c r="BB16" s="54"/>
      <c r="BC16" s="54"/>
      <c r="BD16" s="54"/>
      <c r="BE16" s="54"/>
      <c r="BF16" s="54"/>
      <c r="BG16" s="54"/>
      <c r="BH16" s="54"/>
      <c r="BI16" s="54"/>
      <c r="BJ16" s="54"/>
      <c r="BK16" s="54"/>
      <c r="BL16" s="54"/>
      <c r="BM16" s="54"/>
      <c r="BN16" s="54"/>
      <c r="BO16" s="54"/>
      <c r="BP16" s="54"/>
      <c r="BQ16" s="54"/>
      <c r="BR16" s="54"/>
      <c r="BS16" s="54"/>
      <c r="BT16" s="54"/>
      <c r="BU16" s="54"/>
      <c r="BV16" s="54"/>
      <c r="BW16" s="54"/>
      <c r="BX16" s="54"/>
      <c r="BY16" s="54"/>
      <c r="BZ16" s="54"/>
      <c r="CA16" s="54"/>
      <c r="CB16" s="54"/>
      <c r="CC16" s="54"/>
      <c r="CD16" s="54"/>
      <c r="CE16" s="54"/>
      <c r="CF16" s="54"/>
      <c r="CG16" s="54"/>
      <c r="CH16" s="54"/>
      <c r="CI16" s="54"/>
      <c r="CJ16" s="54"/>
      <c r="CK16" s="54"/>
      <c r="CL16" s="54"/>
      <c r="CM16" s="54"/>
      <c r="CN16" s="54"/>
      <c r="CO16" s="54"/>
      <c r="CP16" s="54"/>
      <c r="CQ16" s="54"/>
      <c r="CR16" s="54"/>
      <c r="CS16" s="54"/>
      <c r="CT16" s="54"/>
      <c r="CU16" s="54"/>
      <c r="CV16" s="54"/>
      <c r="CW16" s="54"/>
      <c r="CX16" s="54"/>
      <c r="CY16" s="54"/>
      <c r="CZ16" s="54"/>
      <c r="DA16" s="54"/>
      <c r="DB16" s="54"/>
      <c r="DC16" s="54"/>
      <c r="DD16" s="54"/>
      <c r="DE16" s="54"/>
      <c r="DF16" s="54"/>
      <c r="DG16" s="54"/>
      <c r="DH16" s="54"/>
      <c r="DI16" s="54"/>
      <c r="DJ16" s="54"/>
      <c r="DK16" s="54"/>
      <c r="DL16" s="54"/>
      <c r="DM16" s="54"/>
      <c r="DN16" s="54"/>
      <c r="DO16" s="54"/>
      <c r="DP16" s="54"/>
      <c r="DQ16" s="54"/>
      <c r="DR16" s="54"/>
      <c r="DS16" s="54"/>
      <c r="DT16" s="54"/>
      <c r="DU16" s="54"/>
      <c r="DV16" s="54"/>
      <c r="DW16" s="54"/>
      <c r="DX16" s="54"/>
      <c r="DY16" s="54"/>
      <c r="DZ16" s="54"/>
      <c r="EA16" s="54"/>
      <c r="EB16" s="54"/>
      <c r="EC16" s="54"/>
      <c r="ED16" s="54"/>
      <c r="EE16" s="54"/>
      <c r="EF16" s="54"/>
      <c r="EG16" s="54"/>
    </row>
    <row r="17" spans="1:137" s="56" customFormat="1" ht="30.75" customHeight="1">
      <c r="A17" s="54"/>
      <c r="B17" s="48" t="s">
        <v>446</v>
      </c>
      <c r="C17" s="555" t="s">
        <v>447</v>
      </c>
      <c r="D17" s="555"/>
      <c r="E17" s="555"/>
      <c r="F17" s="74">
        <v>1</v>
      </c>
      <c r="G17" s="54"/>
      <c r="H17" s="54"/>
      <c r="I17" s="70" t="s">
        <v>306</v>
      </c>
      <c r="J17" s="54"/>
      <c r="K17" s="54"/>
      <c r="L17" s="54"/>
      <c r="M17" s="54"/>
      <c r="N17" s="54"/>
      <c r="O17" s="54"/>
      <c r="P17" s="54"/>
      <c r="Q17" s="54"/>
      <c r="R17" s="54"/>
      <c r="S17" s="54"/>
      <c r="T17" s="54"/>
      <c r="U17" s="54"/>
      <c r="V17" s="54"/>
      <c r="W17" s="54"/>
      <c r="X17" s="54"/>
      <c r="Y17" s="54"/>
      <c r="Z17" s="54"/>
      <c r="AA17" s="54"/>
      <c r="AB17" s="54"/>
      <c r="AC17" s="54"/>
      <c r="AD17" s="54"/>
      <c r="AE17" s="54"/>
      <c r="AF17" s="54"/>
      <c r="AG17" s="54"/>
      <c r="AH17" s="54"/>
      <c r="AI17" s="54"/>
      <c r="AJ17" s="54"/>
      <c r="AK17" s="54"/>
      <c r="AL17" s="54"/>
      <c r="AM17" s="54"/>
      <c r="AN17" s="54"/>
      <c r="AO17" s="54"/>
      <c r="AP17" s="54"/>
      <c r="AQ17" s="54"/>
      <c r="AR17" s="54"/>
      <c r="AS17" s="54"/>
      <c r="AT17" s="54"/>
      <c r="AU17" s="54"/>
      <c r="AV17" s="54"/>
      <c r="AW17" s="54"/>
      <c r="AX17" s="54"/>
      <c r="AY17" s="54"/>
      <c r="AZ17" s="54"/>
      <c r="BA17" s="54"/>
      <c r="BB17" s="54"/>
      <c r="BC17" s="54"/>
      <c r="BD17" s="54"/>
      <c r="BE17" s="54"/>
      <c r="BF17" s="54"/>
      <c r="BG17" s="54"/>
      <c r="BH17" s="54"/>
      <c r="BI17" s="54"/>
      <c r="BJ17" s="54"/>
      <c r="BK17" s="54"/>
      <c r="BL17" s="54"/>
      <c r="BM17" s="54"/>
      <c r="BN17" s="54"/>
      <c r="BO17" s="54"/>
      <c r="BP17" s="54"/>
      <c r="BQ17" s="54"/>
      <c r="BR17" s="54"/>
      <c r="BS17" s="54"/>
      <c r="BT17" s="54"/>
      <c r="BU17" s="54"/>
      <c r="BV17" s="54"/>
      <c r="BW17" s="54"/>
      <c r="BX17" s="54"/>
      <c r="BY17" s="54"/>
      <c r="BZ17" s="54"/>
      <c r="CA17" s="54"/>
      <c r="CB17" s="54"/>
      <c r="CC17" s="54"/>
      <c r="CD17" s="54"/>
      <c r="CE17" s="54"/>
      <c r="CF17" s="54"/>
      <c r="CG17" s="54"/>
      <c r="CH17" s="54"/>
      <c r="CI17" s="54"/>
      <c r="CJ17" s="54"/>
      <c r="CK17" s="54"/>
      <c r="CL17" s="54"/>
      <c r="CM17" s="54"/>
      <c r="CN17" s="54"/>
      <c r="CO17" s="54"/>
      <c r="CP17" s="54"/>
      <c r="CQ17" s="54"/>
      <c r="CR17" s="54"/>
      <c r="CS17" s="54"/>
      <c r="CT17" s="54"/>
      <c r="CU17" s="54"/>
      <c r="CV17" s="54"/>
      <c r="CW17" s="54"/>
      <c r="CX17" s="54"/>
      <c r="CY17" s="54"/>
      <c r="CZ17" s="54"/>
      <c r="DA17" s="54"/>
      <c r="DB17" s="54"/>
      <c r="DC17" s="54"/>
      <c r="DD17" s="54"/>
      <c r="DE17" s="54"/>
      <c r="DF17" s="54"/>
      <c r="DG17" s="54"/>
      <c r="DH17" s="54"/>
      <c r="DI17" s="54"/>
      <c r="DJ17" s="54"/>
      <c r="DK17" s="54"/>
      <c r="DL17" s="54"/>
      <c r="DM17" s="54"/>
      <c r="DN17" s="54"/>
      <c r="DO17" s="54"/>
      <c r="DP17" s="54"/>
      <c r="DQ17" s="54"/>
      <c r="DR17" s="54"/>
      <c r="DS17" s="54"/>
      <c r="DT17" s="54"/>
      <c r="DU17" s="54"/>
      <c r="DV17" s="54"/>
      <c r="DW17" s="54"/>
      <c r="DX17" s="54"/>
      <c r="DY17" s="54"/>
      <c r="DZ17" s="54"/>
      <c r="EA17" s="54"/>
      <c r="EB17" s="54"/>
      <c r="EC17" s="54"/>
      <c r="ED17" s="54"/>
      <c r="EE17" s="54"/>
      <c r="EF17" s="54"/>
      <c r="EG17" s="54"/>
    </row>
    <row r="18" spans="1:137" s="56" customFormat="1" ht="30.75" customHeight="1">
      <c r="A18" s="54"/>
      <c r="B18" s="49" t="s">
        <v>448</v>
      </c>
      <c r="C18" s="555" t="s">
        <v>449</v>
      </c>
      <c r="D18" s="555"/>
      <c r="E18" s="555"/>
      <c r="F18" s="74">
        <v>2</v>
      </c>
      <c r="G18" s="54"/>
      <c r="H18" s="54"/>
      <c r="I18" s="70" t="s">
        <v>303</v>
      </c>
      <c r="J18" s="54"/>
      <c r="K18" s="54"/>
      <c r="L18" s="54"/>
      <c r="M18" s="54"/>
      <c r="N18" s="54"/>
      <c r="O18" s="54"/>
      <c r="P18" s="54"/>
      <c r="Q18" s="54"/>
      <c r="R18" s="54"/>
      <c r="S18" s="54"/>
      <c r="T18" s="54"/>
      <c r="U18" s="54"/>
      <c r="V18" s="54"/>
      <c r="W18" s="54"/>
      <c r="X18" s="54"/>
      <c r="Y18" s="54"/>
      <c r="Z18" s="54"/>
      <c r="AA18" s="54"/>
      <c r="AB18" s="54"/>
      <c r="AC18" s="54"/>
      <c r="AD18" s="54"/>
      <c r="AE18" s="54"/>
      <c r="AF18" s="54"/>
      <c r="AG18" s="54"/>
      <c r="AH18" s="54"/>
      <c r="AI18" s="54"/>
      <c r="AJ18" s="54"/>
      <c r="AK18" s="54"/>
      <c r="AL18" s="54"/>
      <c r="AM18" s="54"/>
      <c r="AN18" s="54"/>
      <c r="AO18" s="54"/>
      <c r="AP18" s="54"/>
      <c r="AQ18" s="54"/>
      <c r="AR18" s="54"/>
      <c r="AS18" s="54"/>
      <c r="AT18" s="54"/>
      <c r="AU18" s="54"/>
      <c r="AV18" s="54"/>
      <c r="AW18" s="54"/>
      <c r="AX18" s="54"/>
      <c r="AY18" s="54"/>
      <c r="AZ18" s="54"/>
      <c r="BA18" s="54"/>
      <c r="BB18" s="54"/>
      <c r="BC18" s="54"/>
      <c r="BD18" s="54"/>
      <c r="BE18" s="54"/>
      <c r="BF18" s="54"/>
      <c r="BG18" s="54"/>
      <c r="BH18" s="54"/>
      <c r="BI18" s="54"/>
      <c r="BJ18" s="54"/>
      <c r="BK18" s="54"/>
      <c r="BL18" s="54"/>
      <c r="BM18" s="54"/>
      <c r="BN18" s="54"/>
      <c r="BO18" s="54"/>
      <c r="BP18" s="54"/>
      <c r="BQ18" s="54"/>
      <c r="BR18" s="54"/>
      <c r="BS18" s="54"/>
      <c r="BT18" s="54"/>
      <c r="BU18" s="54"/>
      <c r="BV18" s="54"/>
      <c r="BW18" s="54"/>
      <c r="BX18" s="54"/>
      <c r="BY18" s="54"/>
      <c r="BZ18" s="54"/>
      <c r="CA18" s="54"/>
      <c r="CB18" s="54"/>
      <c r="CC18" s="54"/>
      <c r="CD18" s="54"/>
      <c r="CE18" s="54"/>
      <c r="CF18" s="54"/>
      <c r="CG18" s="54"/>
      <c r="CH18" s="54"/>
      <c r="CI18" s="54"/>
      <c r="CJ18" s="54"/>
      <c r="CK18" s="54"/>
      <c r="CL18" s="54"/>
      <c r="CM18" s="54"/>
      <c r="CN18" s="54"/>
      <c r="CO18" s="54"/>
      <c r="CP18" s="54"/>
      <c r="CQ18" s="54"/>
      <c r="CR18" s="54"/>
      <c r="CS18" s="54"/>
      <c r="CT18" s="54"/>
      <c r="CU18" s="54"/>
      <c r="CV18" s="54"/>
      <c r="CW18" s="54"/>
      <c r="CX18" s="54"/>
      <c r="CY18" s="54"/>
      <c r="CZ18" s="54"/>
      <c r="DA18" s="54"/>
      <c r="DB18" s="54"/>
      <c r="DC18" s="54"/>
      <c r="DD18" s="54"/>
      <c r="DE18" s="54"/>
      <c r="DF18" s="54"/>
      <c r="DG18" s="54"/>
      <c r="DH18" s="54"/>
      <c r="DI18" s="54"/>
      <c r="DJ18" s="54"/>
      <c r="DK18" s="54"/>
      <c r="DL18" s="54"/>
      <c r="DM18" s="54"/>
      <c r="DN18" s="54"/>
      <c r="DO18" s="54"/>
      <c r="DP18" s="54"/>
      <c r="DQ18" s="54"/>
      <c r="DR18" s="54"/>
      <c r="DS18" s="54"/>
      <c r="DT18" s="54"/>
      <c r="DU18" s="54"/>
      <c r="DV18" s="54"/>
      <c r="DW18" s="54"/>
      <c r="DX18" s="54"/>
      <c r="DY18" s="54"/>
      <c r="DZ18" s="54"/>
      <c r="EA18" s="54"/>
      <c r="EB18" s="54"/>
      <c r="EC18" s="54"/>
      <c r="ED18" s="54"/>
      <c r="EE18" s="54"/>
      <c r="EF18" s="54"/>
      <c r="EG18" s="54"/>
    </row>
    <row r="19" spans="1:137" s="56" customFormat="1" ht="30.75" customHeight="1">
      <c r="A19" s="54"/>
      <c r="B19" s="50" t="s">
        <v>450</v>
      </c>
      <c r="C19" s="555" t="s">
        <v>451</v>
      </c>
      <c r="D19" s="555"/>
      <c r="E19" s="555"/>
      <c r="F19" s="74">
        <v>3</v>
      </c>
      <c r="G19" s="54"/>
      <c r="H19" s="54"/>
      <c r="I19" s="70" t="s">
        <v>309</v>
      </c>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c r="CZ19" s="54"/>
      <c r="DA19" s="54"/>
      <c r="DB19" s="54"/>
      <c r="DC19" s="54"/>
      <c r="DD19" s="54"/>
      <c r="DE19" s="54"/>
      <c r="DF19" s="54"/>
      <c r="DG19" s="54"/>
      <c r="DH19" s="54"/>
      <c r="DI19" s="54"/>
      <c r="DJ19" s="54"/>
      <c r="DK19" s="54"/>
      <c r="DL19" s="54"/>
      <c r="DM19" s="54"/>
      <c r="DN19" s="54"/>
      <c r="DO19" s="54"/>
      <c r="DP19" s="54"/>
      <c r="DQ19" s="54"/>
      <c r="DR19" s="54"/>
      <c r="DS19" s="54"/>
      <c r="DT19" s="54"/>
      <c r="DU19" s="54"/>
      <c r="DV19" s="54"/>
      <c r="DW19" s="54"/>
      <c r="DX19" s="54"/>
      <c r="DY19" s="54"/>
      <c r="DZ19" s="54"/>
      <c r="EA19" s="54"/>
      <c r="EB19" s="54"/>
      <c r="EC19" s="54"/>
      <c r="ED19" s="54"/>
      <c r="EE19" s="54"/>
      <c r="EF19" s="54"/>
      <c r="EG19" s="54"/>
    </row>
    <row r="20" spans="1:137" s="56" customFormat="1" ht="30.75" customHeight="1">
      <c r="A20" s="54"/>
      <c r="B20" s="51" t="s">
        <v>452</v>
      </c>
      <c r="C20" s="555" t="s">
        <v>307</v>
      </c>
      <c r="D20" s="555"/>
      <c r="E20" s="555"/>
      <c r="F20" s="74">
        <v>4</v>
      </c>
      <c r="G20" s="54"/>
      <c r="H20" s="54"/>
      <c r="I20" s="70" t="s">
        <v>453</v>
      </c>
      <c r="J20" s="54"/>
      <c r="K20" s="54"/>
      <c r="L20" s="54"/>
      <c r="M20" s="54"/>
      <c r="N20" s="54"/>
      <c r="O20" s="54"/>
      <c r="P20" s="54"/>
      <c r="Q20" s="54"/>
      <c r="R20" s="54"/>
      <c r="S20" s="54"/>
      <c r="T20" s="54"/>
      <c r="U20" s="54"/>
      <c r="V20" s="54"/>
      <c r="W20" s="54"/>
      <c r="X20" s="54"/>
      <c r="Y20" s="54"/>
      <c r="Z20" s="54"/>
      <c r="AA20" s="54"/>
      <c r="AB20" s="54"/>
      <c r="AC20" s="54"/>
      <c r="AD20" s="54"/>
      <c r="AE20" s="54"/>
      <c r="AF20" s="54"/>
      <c r="AG20" s="54"/>
      <c r="AH20" s="54"/>
      <c r="AI20" s="54"/>
      <c r="AJ20" s="54"/>
      <c r="AK20" s="54"/>
      <c r="AL20" s="54"/>
      <c r="AM20" s="54"/>
      <c r="AN20" s="54"/>
      <c r="AO20" s="54"/>
      <c r="AP20" s="54"/>
      <c r="AQ20" s="54"/>
      <c r="AR20" s="54"/>
      <c r="AS20" s="54"/>
      <c r="AT20" s="54"/>
      <c r="AU20" s="54"/>
      <c r="AV20" s="54"/>
      <c r="AW20" s="54"/>
      <c r="AX20" s="54"/>
      <c r="AY20" s="54"/>
      <c r="AZ20" s="54"/>
      <c r="BA20" s="54"/>
      <c r="BB20" s="54"/>
      <c r="BC20" s="54"/>
      <c r="BD20" s="54"/>
      <c r="BE20" s="54"/>
      <c r="BF20" s="54"/>
      <c r="BG20" s="54"/>
      <c r="BH20" s="54"/>
      <c r="BI20" s="54"/>
      <c r="BJ20" s="54"/>
      <c r="BK20" s="54"/>
      <c r="BL20" s="54"/>
      <c r="BM20" s="54"/>
      <c r="BN20" s="54"/>
      <c r="BO20" s="54"/>
      <c r="BP20" s="54"/>
      <c r="BQ20" s="54"/>
      <c r="BR20" s="54"/>
      <c r="BS20" s="54"/>
      <c r="BT20" s="54"/>
      <c r="BU20" s="54"/>
      <c r="BV20" s="54"/>
      <c r="BW20" s="54"/>
      <c r="BX20" s="54"/>
      <c r="BY20" s="54"/>
      <c r="BZ20" s="54"/>
      <c r="CA20" s="54"/>
      <c r="CB20" s="54"/>
      <c r="CC20" s="54"/>
      <c r="CD20" s="54"/>
      <c r="CE20" s="54"/>
      <c r="CF20" s="54"/>
      <c r="CG20" s="54"/>
      <c r="CH20" s="54"/>
      <c r="CI20" s="54"/>
      <c r="CJ20" s="54"/>
      <c r="CK20" s="54"/>
      <c r="CL20" s="54"/>
      <c r="CM20" s="54"/>
      <c r="CN20" s="54"/>
      <c r="CO20" s="54"/>
      <c r="CP20" s="54"/>
      <c r="CQ20" s="54"/>
      <c r="CR20" s="54"/>
      <c r="CS20" s="54"/>
      <c r="CT20" s="54"/>
      <c r="CU20" s="54"/>
      <c r="CV20" s="54"/>
      <c r="CW20" s="54"/>
      <c r="CX20" s="54"/>
      <c r="CY20" s="54"/>
      <c r="CZ20" s="54"/>
      <c r="DA20" s="54"/>
      <c r="DB20" s="54"/>
      <c r="DC20" s="54"/>
      <c r="DD20" s="54"/>
      <c r="DE20" s="54"/>
      <c r="DF20" s="54"/>
      <c r="DG20" s="54"/>
      <c r="DH20" s="54"/>
      <c r="DI20" s="54"/>
      <c r="DJ20" s="54"/>
      <c r="DK20" s="54"/>
      <c r="DL20" s="54"/>
      <c r="DM20" s="54"/>
      <c r="DN20" s="54"/>
      <c r="DO20" s="54"/>
      <c r="DP20" s="54"/>
      <c r="DQ20" s="54"/>
      <c r="DR20" s="54"/>
      <c r="DS20" s="54"/>
      <c r="DT20" s="54"/>
      <c r="DU20" s="54"/>
      <c r="DV20" s="54"/>
      <c r="DW20" s="54"/>
      <c r="DX20" s="54"/>
      <c r="DY20" s="54"/>
      <c r="DZ20" s="54"/>
      <c r="EA20" s="54"/>
      <c r="EB20" s="54"/>
      <c r="EC20" s="54"/>
      <c r="ED20" s="54"/>
      <c r="EE20" s="54"/>
      <c r="EF20" s="54"/>
      <c r="EG20" s="54"/>
    </row>
    <row r="21" spans="1:137" s="56" customFormat="1" ht="30.75" customHeight="1">
      <c r="A21" s="54"/>
      <c r="B21" s="52" t="s">
        <v>454</v>
      </c>
      <c r="C21" s="555" t="s">
        <v>335</v>
      </c>
      <c r="D21" s="555"/>
      <c r="E21" s="555"/>
      <c r="F21" s="74">
        <v>5</v>
      </c>
      <c r="G21" s="54"/>
      <c r="H21" s="54"/>
      <c r="I21" s="70" t="str">
        <f>C48</f>
        <v>Interrupción o afectación en la prestación del servicio administrativo</v>
      </c>
      <c r="J21" s="54"/>
      <c r="K21" s="54"/>
      <c r="L21" s="54"/>
      <c r="M21" s="54"/>
      <c r="N21" s="54"/>
      <c r="O21" s="54"/>
      <c r="P21" s="54"/>
      <c r="Q21" s="54"/>
      <c r="R21" s="54"/>
      <c r="S21" s="54"/>
      <c r="T21" s="54"/>
      <c r="U21" s="54"/>
      <c r="V21" s="54"/>
      <c r="W21" s="54"/>
      <c r="X21" s="54"/>
      <c r="Y21" s="54"/>
      <c r="Z21" s="54"/>
      <c r="AA21" s="54"/>
      <c r="AB21" s="54"/>
      <c r="AC21" s="54"/>
      <c r="AD21" s="54"/>
      <c r="AE21" s="54"/>
      <c r="AF21" s="54"/>
      <c r="AG21" s="54"/>
      <c r="AH21" s="54"/>
      <c r="AI21" s="54"/>
      <c r="AJ21" s="54"/>
      <c r="AK21" s="54"/>
      <c r="AL21" s="54"/>
      <c r="AM21" s="54"/>
      <c r="AN21" s="54"/>
      <c r="AO21" s="54"/>
      <c r="AP21" s="54"/>
      <c r="AQ21" s="54"/>
      <c r="AR21" s="54"/>
      <c r="AS21" s="54"/>
      <c r="AT21" s="54"/>
      <c r="AU21" s="54"/>
      <c r="AV21" s="54"/>
      <c r="AW21" s="54"/>
      <c r="AX21" s="54"/>
      <c r="AY21" s="54"/>
      <c r="AZ21" s="54"/>
      <c r="BA21" s="54"/>
      <c r="BB21" s="54"/>
      <c r="BC21" s="54"/>
      <c r="BD21" s="54"/>
      <c r="BE21" s="54"/>
      <c r="BF21" s="54"/>
      <c r="BG21" s="54"/>
      <c r="BH21" s="54"/>
      <c r="BI21" s="54"/>
      <c r="BJ21" s="54"/>
      <c r="BK21" s="54"/>
      <c r="BL21" s="54"/>
      <c r="BM21" s="54"/>
      <c r="BN21" s="54"/>
      <c r="BO21" s="54"/>
      <c r="BP21" s="54"/>
      <c r="BQ21" s="54"/>
      <c r="BR21" s="54"/>
      <c r="BS21" s="54"/>
      <c r="BT21" s="54"/>
      <c r="BU21" s="54"/>
      <c r="BV21" s="54"/>
      <c r="BW21" s="54"/>
      <c r="BX21" s="54"/>
      <c r="BY21" s="54"/>
      <c r="BZ21" s="54"/>
      <c r="CA21" s="54"/>
      <c r="CB21" s="54"/>
      <c r="CC21" s="54"/>
      <c r="CD21" s="54"/>
      <c r="CE21" s="54"/>
      <c r="CF21" s="54"/>
      <c r="CG21" s="54"/>
      <c r="CH21" s="54"/>
      <c r="CI21" s="54"/>
      <c r="CJ21" s="54"/>
      <c r="CK21" s="54"/>
      <c r="CL21" s="54"/>
      <c r="CM21" s="54"/>
      <c r="CN21" s="54"/>
      <c r="CO21" s="54"/>
      <c r="CP21" s="54"/>
      <c r="CQ21" s="54"/>
      <c r="CR21" s="54"/>
      <c r="CS21" s="54"/>
      <c r="CT21" s="54"/>
      <c r="CU21" s="54"/>
      <c r="CV21" s="54"/>
      <c r="CW21" s="54"/>
      <c r="CX21" s="54"/>
      <c r="CY21" s="54"/>
      <c r="CZ21" s="54"/>
      <c r="DA21" s="54"/>
      <c r="DB21" s="54"/>
      <c r="DC21" s="54"/>
      <c r="DD21" s="54"/>
      <c r="DE21" s="54"/>
      <c r="DF21" s="54"/>
      <c r="DG21" s="54"/>
      <c r="DH21" s="54"/>
      <c r="DI21" s="54"/>
      <c r="DJ21" s="54"/>
      <c r="DK21" s="54"/>
      <c r="DL21" s="54"/>
      <c r="DM21" s="54"/>
      <c r="DN21" s="54"/>
      <c r="DO21" s="54"/>
      <c r="DP21" s="54"/>
      <c r="DQ21" s="54"/>
      <c r="DR21" s="54"/>
      <c r="DS21" s="54"/>
      <c r="DT21" s="54"/>
      <c r="DU21" s="54"/>
      <c r="DV21" s="54"/>
      <c r="DW21" s="54"/>
      <c r="DX21" s="54"/>
      <c r="DY21" s="54"/>
      <c r="DZ21" s="54"/>
      <c r="EA21" s="54"/>
      <c r="EB21" s="54"/>
      <c r="EC21" s="54"/>
      <c r="ED21" s="54"/>
      <c r="EE21" s="54"/>
      <c r="EF21" s="54"/>
      <c r="EG21" s="54"/>
    </row>
    <row r="22" spans="1:137" s="56" customFormat="1" ht="20.25">
      <c r="A22" s="54"/>
      <c r="B22" s="62"/>
      <c r="C22" s="53"/>
      <c r="D22" s="53"/>
      <c r="E22" s="53"/>
      <c r="F22" s="63"/>
      <c r="G22" s="54"/>
      <c r="H22" s="54"/>
      <c r="I22" s="70" t="str">
        <f>C56</f>
        <v>Afectación Ambiental</v>
      </c>
      <c r="J22" s="54"/>
      <c r="K22" s="54"/>
      <c r="L22" s="54"/>
      <c r="M22" s="54"/>
      <c r="N22" s="54"/>
      <c r="O22" s="54"/>
      <c r="P22" s="54"/>
      <c r="Q22" s="54"/>
      <c r="R22" s="54"/>
      <c r="S22" s="54"/>
      <c r="T22" s="54"/>
      <c r="U22" s="54"/>
      <c r="V22" s="54"/>
      <c r="W22" s="54"/>
      <c r="X22" s="54"/>
      <c r="Y22" s="54"/>
      <c r="Z22" s="54"/>
      <c r="AA22" s="54"/>
      <c r="AB22" s="54"/>
      <c r="AC22" s="54"/>
      <c r="AD22" s="54"/>
      <c r="AE22" s="54"/>
      <c r="AF22" s="54"/>
      <c r="AG22" s="54"/>
      <c r="AH22" s="54"/>
      <c r="AI22" s="54"/>
      <c r="AJ22" s="54"/>
      <c r="AK22" s="54"/>
      <c r="AL22" s="54"/>
      <c r="AM22" s="54"/>
      <c r="AN22" s="54"/>
      <c r="AO22" s="54"/>
      <c r="AP22" s="54"/>
      <c r="AQ22" s="54"/>
      <c r="AR22" s="54"/>
      <c r="AS22" s="54"/>
      <c r="AT22" s="54"/>
      <c r="AU22" s="54"/>
      <c r="AV22" s="54"/>
      <c r="AW22" s="54"/>
      <c r="AX22" s="54"/>
      <c r="AY22" s="54"/>
      <c r="AZ22" s="54"/>
      <c r="BA22" s="54"/>
      <c r="BB22" s="54"/>
      <c r="BC22" s="54"/>
      <c r="BD22" s="54"/>
      <c r="BE22" s="54"/>
      <c r="BF22" s="54"/>
      <c r="BG22" s="54"/>
      <c r="BH22" s="54"/>
      <c r="BI22" s="54"/>
      <c r="BJ22" s="54"/>
      <c r="BK22" s="54"/>
      <c r="BL22" s="54"/>
      <c r="BM22" s="54"/>
      <c r="BN22" s="54"/>
      <c r="BO22" s="54"/>
      <c r="BP22" s="54"/>
      <c r="BQ22" s="54"/>
      <c r="BR22" s="54"/>
      <c r="BS22" s="54"/>
      <c r="BT22" s="54"/>
      <c r="BU22" s="54"/>
      <c r="BV22" s="54"/>
      <c r="BW22" s="54"/>
      <c r="BX22" s="54"/>
      <c r="BY22" s="54"/>
      <c r="BZ22" s="54"/>
      <c r="CA22" s="54"/>
      <c r="CB22" s="54"/>
      <c r="CC22" s="54"/>
      <c r="CD22" s="54"/>
      <c r="CE22" s="54"/>
      <c r="CF22" s="54"/>
      <c r="CG22" s="54"/>
      <c r="CH22" s="54"/>
      <c r="CI22" s="54"/>
      <c r="CJ22" s="54"/>
      <c r="CK22" s="54"/>
      <c r="CL22" s="54"/>
      <c r="CM22" s="54"/>
      <c r="CN22" s="54"/>
      <c r="CO22" s="54"/>
      <c r="CP22" s="54"/>
      <c r="CQ22" s="54"/>
      <c r="CR22" s="54"/>
      <c r="CS22" s="54"/>
      <c r="CT22" s="54"/>
      <c r="CU22" s="54"/>
      <c r="CV22" s="54"/>
      <c r="CW22" s="54"/>
      <c r="CX22" s="54"/>
      <c r="CY22" s="54"/>
      <c r="CZ22" s="54"/>
      <c r="DA22" s="54"/>
      <c r="DB22" s="54"/>
      <c r="DC22" s="54"/>
      <c r="DD22" s="54"/>
      <c r="DE22" s="54"/>
      <c r="DF22" s="54"/>
      <c r="DG22" s="54"/>
      <c r="DH22" s="54"/>
      <c r="DI22" s="54"/>
      <c r="DJ22" s="54"/>
      <c r="DK22" s="54"/>
      <c r="DL22" s="54"/>
      <c r="DM22" s="54"/>
      <c r="DN22" s="54"/>
      <c r="DO22" s="54"/>
      <c r="DP22" s="54"/>
      <c r="DQ22" s="54"/>
      <c r="DR22" s="54"/>
      <c r="DS22" s="54"/>
      <c r="DT22" s="54"/>
      <c r="DU22" s="54"/>
      <c r="DV22" s="54"/>
      <c r="DW22" s="54"/>
      <c r="DX22" s="54"/>
      <c r="DY22" s="54"/>
      <c r="DZ22" s="54"/>
      <c r="EA22" s="54"/>
      <c r="EB22" s="54"/>
      <c r="EC22" s="54"/>
      <c r="ED22" s="54"/>
      <c r="EE22" s="54"/>
      <c r="EF22" s="54"/>
      <c r="EG22" s="54"/>
    </row>
    <row r="23" spans="1:137" s="56" customFormat="1" ht="20.25">
      <c r="A23" s="54"/>
      <c r="B23" s="62"/>
      <c r="C23" s="53"/>
      <c r="D23" s="53"/>
      <c r="E23" s="53"/>
      <c r="F23" s="63"/>
      <c r="G23" s="54"/>
      <c r="H23" s="54"/>
      <c r="I23" s="54"/>
      <c r="J23" s="54"/>
      <c r="K23" s="54"/>
      <c r="L23" s="54"/>
      <c r="M23" s="54"/>
      <c r="N23" s="54"/>
      <c r="O23" s="54"/>
      <c r="P23" s="54"/>
      <c r="Q23" s="54"/>
      <c r="R23" s="54"/>
      <c r="S23" s="54"/>
      <c r="T23" s="54"/>
      <c r="U23" s="54"/>
      <c r="V23" s="54"/>
      <c r="W23" s="54"/>
      <c r="X23" s="54"/>
      <c r="Y23" s="54"/>
      <c r="Z23" s="54"/>
      <c r="AA23" s="54"/>
      <c r="AB23" s="54"/>
      <c r="AC23" s="54"/>
      <c r="AD23" s="54"/>
      <c r="AE23" s="54"/>
      <c r="AF23" s="54"/>
      <c r="AG23" s="54"/>
      <c r="AH23" s="54"/>
      <c r="AI23" s="54"/>
      <c r="AJ23" s="54"/>
      <c r="AK23" s="54"/>
      <c r="AL23" s="54"/>
      <c r="AM23" s="54"/>
      <c r="AN23" s="54"/>
      <c r="AO23" s="54"/>
      <c r="AP23" s="54"/>
      <c r="AQ23" s="54"/>
      <c r="AR23" s="54"/>
      <c r="AS23" s="54"/>
      <c r="AT23" s="54"/>
      <c r="AU23" s="54"/>
      <c r="AV23" s="54"/>
      <c r="AW23" s="54"/>
      <c r="AX23" s="54"/>
      <c r="AY23" s="54"/>
      <c r="AZ23" s="54"/>
      <c r="BA23" s="54"/>
      <c r="BB23" s="54"/>
      <c r="BC23" s="54"/>
      <c r="BD23" s="54"/>
      <c r="BE23" s="54"/>
      <c r="BF23" s="54"/>
      <c r="BG23" s="54"/>
      <c r="BH23" s="54"/>
      <c r="BI23" s="54"/>
      <c r="BJ23" s="54"/>
      <c r="BK23" s="54"/>
      <c r="BL23" s="54"/>
      <c r="BM23" s="54"/>
      <c r="BN23" s="54"/>
      <c r="BO23" s="54"/>
      <c r="BP23" s="54"/>
      <c r="BQ23" s="54"/>
      <c r="BR23" s="54"/>
      <c r="BS23" s="54"/>
      <c r="BT23" s="54"/>
      <c r="BU23" s="54"/>
      <c r="BV23" s="54"/>
      <c r="BW23" s="54"/>
      <c r="BX23" s="54"/>
      <c r="BY23" s="54"/>
      <c r="BZ23" s="54"/>
      <c r="CA23" s="54"/>
      <c r="CB23" s="54"/>
      <c r="CC23" s="54"/>
      <c r="CD23" s="54"/>
      <c r="CE23" s="54"/>
      <c r="CF23" s="54"/>
      <c r="CG23" s="54"/>
      <c r="CH23" s="54"/>
      <c r="CI23" s="54"/>
      <c r="CJ23" s="54"/>
      <c r="CK23" s="54"/>
      <c r="CL23" s="54"/>
      <c r="CM23" s="54"/>
      <c r="CN23" s="54"/>
      <c r="CO23" s="54"/>
      <c r="CP23" s="54"/>
      <c r="CQ23" s="54"/>
      <c r="CR23" s="54"/>
      <c r="CS23" s="54"/>
      <c r="CT23" s="54"/>
      <c r="CU23" s="54"/>
      <c r="CV23" s="54"/>
      <c r="CW23" s="54"/>
      <c r="CX23" s="54"/>
      <c r="CY23" s="54"/>
      <c r="CZ23" s="54"/>
      <c r="DA23" s="54"/>
      <c r="DB23" s="54"/>
      <c r="DC23" s="54"/>
      <c r="DD23" s="54"/>
      <c r="DE23" s="54"/>
      <c r="DF23" s="54"/>
      <c r="DG23" s="54"/>
      <c r="DH23" s="54"/>
      <c r="DI23" s="54"/>
      <c r="DJ23" s="54"/>
      <c r="DK23" s="54"/>
      <c r="DL23" s="54"/>
      <c r="DM23" s="54"/>
      <c r="DN23" s="54"/>
      <c r="DO23" s="54"/>
      <c r="DP23" s="54"/>
      <c r="DQ23" s="54"/>
      <c r="DR23" s="54"/>
      <c r="DS23" s="54"/>
      <c r="DT23" s="54"/>
      <c r="DU23" s="54"/>
      <c r="DV23" s="54"/>
      <c r="DW23" s="54"/>
      <c r="DX23" s="54"/>
      <c r="DY23" s="54"/>
      <c r="DZ23" s="54"/>
      <c r="EA23" s="54"/>
      <c r="EB23" s="54"/>
      <c r="EC23" s="54"/>
      <c r="ED23" s="54"/>
      <c r="EE23" s="54"/>
      <c r="EF23" s="54"/>
      <c r="EG23" s="54"/>
    </row>
    <row r="24" spans="1:137" s="56" customFormat="1" ht="20.25">
      <c r="A24" s="54"/>
      <c r="B24" s="55"/>
      <c r="C24" s="558" t="s">
        <v>303</v>
      </c>
      <c r="D24" s="558"/>
      <c r="E24" s="558"/>
      <c r="F24" s="63"/>
      <c r="G24" s="54"/>
      <c r="H24" s="54"/>
      <c r="I24" s="54"/>
      <c r="J24" s="54"/>
      <c r="K24" s="54"/>
      <c r="L24" s="54"/>
      <c r="M24" s="54"/>
      <c r="N24" s="54"/>
      <c r="O24" s="54"/>
      <c r="P24" s="54"/>
      <c r="Q24" s="54"/>
      <c r="R24" s="54"/>
      <c r="S24" s="54"/>
      <c r="T24" s="54"/>
      <c r="U24" s="54"/>
      <c r="V24" s="54"/>
      <c r="W24" s="54"/>
      <c r="X24" s="54"/>
      <c r="Y24" s="54"/>
      <c r="Z24" s="54"/>
      <c r="AA24" s="54"/>
      <c r="AB24" s="54"/>
      <c r="AC24" s="54"/>
      <c r="AD24" s="54"/>
      <c r="AE24" s="54"/>
      <c r="AF24" s="54"/>
      <c r="AG24" s="54"/>
      <c r="AH24" s="54"/>
      <c r="AI24" s="54"/>
      <c r="AJ24" s="54"/>
      <c r="AK24" s="54"/>
      <c r="AL24" s="54"/>
      <c r="AM24" s="54"/>
      <c r="AN24" s="54"/>
      <c r="AO24" s="54"/>
      <c r="AP24" s="54"/>
      <c r="AQ24" s="54"/>
      <c r="AR24" s="54"/>
      <c r="AS24" s="54"/>
      <c r="AT24" s="54"/>
      <c r="AU24" s="54"/>
      <c r="AV24" s="54"/>
      <c r="AW24" s="54"/>
      <c r="AX24" s="54"/>
      <c r="AY24" s="54"/>
      <c r="AZ24" s="54"/>
      <c r="BA24" s="54"/>
      <c r="BB24" s="54"/>
      <c r="BC24" s="54"/>
      <c r="BD24" s="54"/>
      <c r="BE24" s="54"/>
      <c r="BF24" s="54"/>
      <c r="BG24" s="54"/>
      <c r="BH24" s="54"/>
      <c r="BI24" s="54"/>
      <c r="BJ24" s="54"/>
      <c r="BK24" s="54"/>
      <c r="BL24" s="54"/>
      <c r="BM24" s="54"/>
      <c r="BN24" s="54"/>
      <c r="BO24" s="54"/>
      <c r="BP24" s="54"/>
      <c r="BQ24" s="54"/>
      <c r="BR24" s="54"/>
      <c r="BS24" s="54"/>
      <c r="BT24" s="54"/>
      <c r="BU24" s="54"/>
      <c r="BV24" s="54"/>
      <c r="BW24" s="54"/>
      <c r="BX24" s="54"/>
      <c r="BY24" s="54"/>
      <c r="BZ24" s="54"/>
      <c r="CA24" s="54"/>
      <c r="CB24" s="54"/>
      <c r="CC24" s="54"/>
      <c r="CD24" s="54"/>
      <c r="CE24" s="54"/>
      <c r="CF24" s="54"/>
      <c r="CG24" s="54"/>
      <c r="CH24" s="54"/>
      <c r="CI24" s="54"/>
      <c r="CJ24" s="54"/>
      <c r="CK24" s="54"/>
      <c r="CL24" s="54"/>
      <c r="CM24" s="54"/>
      <c r="CN24" s="54"/>
      <c r="CO24" s="54"/>
      <c r="CP24" s="54"/>
      <c r="CQ24" s="54"/>
      <c r="CR24" s="54"/>
      <c r="CS24" s="54"/>
      <c r="CT24" s="54"/>
      <c r="CU24" s="54"/>
      <c r="CV24" s="54"/>
      <c r="CW24" s="54"/>
      <c r="CX24" s="54"/>
      <c r="CY24" s="54"/>
      <c r="CZ24" s="54"/>
      <c r="DA24" s="54"/>
      <c r="DB24" s="54"/>
      <c r="DC24" s="54"/>
      <c r="DD24" s="54"/>
      <c r="DE24" s="54"/>
      <c r="DF24" s="54"/>
      <c r="DG24" s="54"/>
      <c r="DH24" s="54"/>
      <c r="DI24" s="54"/>
      <c r="DJ24" s="54"/>
      <c r="DK24" s="54"/>
      <c r="DL24" s="54"/>
      <c r="DM24" s="54"/>
      <c r="DN24" s="54"/>
      <c r="DO24" s="54"/>
      <c r="DP24" s="54"/>
      <c r="DQ24" s="54"/>
      <c r="DR24" s="54"/>
      <c r="DS24" s="54"/>
      <c r="DT24" s="54"/>
      <c r="DU24" s="54"/>
      <c r="DV24" s="54"/>
      <c r="DW24" s="54"/>
      <c r="DX24" s="54"/>
      <c r="DY24" s="54"/>
      <c r="DZ24" s="54"/>
      <c r="EA24" s="54"/>
      <c r="EB24" s="54"/>
      <c r="EC24" s="54"/>
      <c r="ED24" s="54"/>
      <c r="EE24" s="54"/>
      <c r="EF24" s="54"/>
      <c r="EG24" s="54"/>
    </row>
    <row r="25" spans="1:137" s="56" customFormat="1" ht="20.25">
      <c r="A25" s="54"/>
      <c r="B25" s="57" t="s">
        <v>446</v>
      </c>
      <c r="C25" s="555" t="s">
        <v>455</v>
      </c>
      <c r="D25" s="555"/>
      <c r="E25" s="555"/>
      <c r="F25" s="74">
        <v>1</v>
      </c>
      <c r="G25" s="54"/>
      <c r="H25" s="54"/>
      <c r="I25" s="54"/>
      <c r="J25" s="54"/>
      <c r="K25" s="54"/>
      <c r="L25" s="54"/>
      <c r="M25" s="54"/>
      <c r="N25" s="54"/>
      <c r="O25" s="54"/>
      <c r="P25" s="54"/>
      <c r="Q25" s="54"/>
      <c r="R25" s="54"/>
      <c r="S25" s="54"/>
      <c r="T25" s="54"/>
      <c r="U25" s="54"/>
      <c r="V25" s="54"/>
      <c r="W25" s="54"/>
      <c r="X25" s="54"/>
      <c r="Y25" s="54"/>
      <c r="Z25" s="54"/>
      <c r="AA25" s="54"/>
      <c r="AB25" s="54"/>
      <c r="AC25" s="54"/>
      <c r="AD25" s="54"/>
      <c r="AE25" s="54"/>
      <c r="AF25" s="54"/>
      <c r="AG25" s="54"/>
      <c r="AH25" s="54"/>
      <c r="AI25" s="54"/>
      <c r="AJ25" s="54"/>
      <c r="AK25" s="54"/>
      <c r="AL25" s="54"/>
      <c r="AM25" s="54"/>
      <c r="AN25" s="54"/>
      <c r="AO25" s="54"/>
      <c r="AP25" s="54"/>
      <c r="AQ25" s="54"/>
      <c r="AR25" s="54"/>
      <c r="AS25" s="54"/>
      <c r="AT25" s="54"/>
      <c r="AU25" s="54"/>
      <c r="AV25" s="54"/>
      <c r="AW25" s="54"/>
      <c r="AX25" s="54"/>
      <c r="AY25" s="54"/>
      <c r="AZ25" s="54"/>
      <c r="BA25" s="54"/>
      <c r="BB25" s="54"/>
      <c r="BC25" s="54"/>
      <c r="BD25" s="54"/>
      <c r="BE25" s="54"/>
      <c r="BF25" s="54"/>
      <c r="BG25" s="54"/>
      <c r="BH25" s="54"/>
      <c r="BI25" s="54"/>
      <c r="BJ25" s="54"/>
      <c r="BK25" s="54"/>
      <c r="BL25" s="54"/>
      <c r="BM25" s="54"/>
      <c r="BN25" s="54"/>
      <c r="BO25" s="54"/>
      <c r="BP25" s="54"/>
      <c r="BQ25" s="54"/>
      <c r="BR25" s="54"/>
      <c r="BS25" s="54"/>
      <c r="BT25" s="54"/>
      <c r="BU25" s="54"/>
      <c r="BV25" s="54"/>
      <c r="BW25" s="54"/>
      <c r="BX25" s="54"/>
      <c r="BY25" s="54"/>
      <c r="BZ25" s="54"/>
      <c r="CA25" s="54"/>
      <c r="CB25" s="54"/>
      <c r="CC25" s="54"/>
      <c r="CD25" s="54"/>
      <c r="CE25" s="54"/>
      <c r="CF25" s="54"/>
      <c r="CG25" s="54"/>
      <c r="CH25" s="54"/>
      <c r="CI25" s="54"/>
      <c r="CJ25" s="54"/>
      <c r="CK25" s="54"/>
      <c r="CL25" s="54"/>
      <c r="CM25" s="54"/>
      <c r="CN25" s="54"/>
      <c r="CO25" s="54"/>
      <c r="CP25" s="54"/>
      <c r="CQ25" s="54"/>
      <c r="CR25" s="54"/>
      <c r="CS25" s="54"/>
      <c r="CT25" s="54"/>
      <c r="CU25" s="54"/>
      <c r="CV25" s="54"/>
      <c r="CW25" s="54"/>
      <c r="CX25" s="54"/>
      <c r="CY25" s="54"/>
      <c r="CZ25" s="54"/>
      <c r="DA25" s="54"/>
      <c r="DB25" s="54"/>
      <c r="DC25" s="54"/>
      <c r="DD25" s="54"/>
      <c r="DE25" s="54"/>
      <c r="DF25" s="54"/>
      <c r="DG25" s="54"/>
      <c r="DH25" s="54"/>
      <c r="DI25" s="54"/>
      <c r="DJ25" s="54"/>
      <c r="DK25" s="54"/>
      <c r="DL25" s="54"/>
      <c r="DM25" s="54"/>
      <c r="DN25" s="54"/>
      <c r="DO25" s="54"/>
      <c r="DP25" s="54"/>
      <c r="DQ25" s="54"/>
      <c r="DR25" s="54"/>
      <c r="DS25" s="54"/>
      <c r="DT25" s="54"/>
      <c r="DU25" s="54"/>
      <c r="DV25" s="54"/>
      <c r="DW25" s="54"/>
      <c r="DX25" s="54"/>
      <c r="DY25" s="54"/>
      <c r="DZ25" s="54"/>
      <c r="EA25" s="54"/>
      <c r="EB25" s="54"/>
      <c r="EC25" s="54"/>
      <c r="ED25" s="54"/>
      <c r="EE25" s="54"/>
      <c r="EF25" s="54"/>
      <c r="EG25" s="54"/>
    </row>
    <row r="26" spans="1:137" s="56" customFormat="1" ht="20.25">
      <c r="A26" s="54"/>
      <c r="B26" s="58" t="s">
        <v>448</v>
      </c>
      <c r="C26" s="555" t="s">
        <v>353</v>
      </c>
      <c r="D26" s="555"/>
      <c r="E26" s="555"/>
      <c r="F26" s="74">
        <v>2</v>
      </c>
      <c r="G26" s="54"/>
      <c r="H26" s="54"/>
      <c r="I26" s="62"/>
      <c r="J26" s="62"/>
      <c r="K26" s="62"/>
      <c r="L26" s="62"/>
      <c r="M26" s="62"/>
      <c r="N26" s="62"/>
      <c r="O26" s="62"/>
      <c r="P26" s="62"/>
      <c r="Q26" s="62"/>
      <c r="R26" s="62"/>
      <c r="S26" s="62"/>
      <c r="T26" s="54"/>
      <c r="U26" s="54"/>
      <c r="V26" s="54"/>
      <c r="W26" s="54"/>
      <c r="X26" s="54"/>
      <c r="Y26" s="54"/>
      <c r="Z26" s="54"/>
      <c r="AA26" s="54"/>
      <c r="AB26" s="54"/>
      <c r="AC26" s="54"/>
      <c r="AD26" s="54"/>
      <c r="AE26" s="54"/>
      <c r="AF26" s="54"/>
      <c r="AG26" s="54"/>
      <c r="AH26" s="54"/>
      <c r="AI26" s="54"/>
      <c r="AJ26" s="54"/>
      <c r="AK26" s="54"/>
      <c r="AL26" s="54"/>
      <c r="AM26" s="54"/>
      <c r="AN26" s="54"/>
      <c r="AO26" s="54"/>
      <c r="AP26" s="54"/>
      <c r="AQ26" s="54"/>
      <c r="AR26" s="54"/>
      <c r="AS26" s="54"/>
      <c r="AT26" s="54"/>
      <c r="AU26" s="54"/>
      <c r="AV26" s="54"/>
      <c r="AW26" s="54"/>
      <c r="AX26" s="54"/>
      <c r="AY26" s="54"/>
      <c r="AZ26" s="54"/>
      <c r="BA26" s="54"/>
      <c r="BB26" s="54"/>
      <c r="BC26" s="54"/>
      <c r="BD26" s="54"/>
      <c r="BE26" s="54"/>
      <c r="BF26" s="54"/>
      <c r="BG26" s="54"/>
      <c r="BH26" s="54"/>
      <c r="BI26" s="54"/>
      <c r="BJ26" s="54"/>
      <c r="BK26" s="54"/>
      <c r="BL26" s="54"/>
      <c r="BM26" s="54"/>
      <c r="BN26" s="54"/>
      <c r="BO26" s="54"/>
      <c r="BP26" s="54"/>
      <c r="BQ26" s="54"/>
      <c r="BR26" s="54"/>
      <c r="BS26" s="54"/>
      <c r="BT26" s="54"/>
      <c r="BU26" s="54"/>
      <c r="BV26" s="54"/>
      <c r="BW26" s="54"/>
      <c r="BX26" s="54"/>
      <c r="BY26" s="54"/>
      <c r="BZ26" s="54"/>
      <c r="CA26" s="54"/>
      <c r="CB26" s="54"/>
      <c r="CC26" s="54"/>
      <c r="CD26" s="54"/>
      <c r="CE26" s="54"/>
      <c r="CF26" s="54"/>
      <c r="CG26" s="54"/>
      <c r="CH26" s="54"/>
      <c r="CI26" s="54"/>
      <c r="CJ26" s="54"/>
      <c r="CK26" s="54"/>
      <c r="CL26" s="54"/>
      <c r="CM26" s="54"/>
      <c r="CN26" s="54"/>
      <c r="CO26" s="54"/>
      <c r="CP26" s="54"/>
      <c r="CQ26" s="54"/>
      <c r="CR26" s="54"/>
      <c r="CS26" s="54"/>
      <c r="CT26" s="54"/>
      <c r="CU26" s="54"/>
      <c r="CV26" s="54"/>
      <c r="CW26" s="54"/>
      <c r="CX26" s="54"/>
      <c r="CY26" s="54"/>
      <c r="CZ26" s="54"/>
      <c r="DA26" s="54"/>
      <c r="DB26" s="54"/>
      <c r="DC26" s="54"/>
      <c r="DD26" s="54"/>
      <c r="DE26" s="54"/>
      <c r="DF26" s="54"/>
      <c r="DG26" s="54"/>
      <c r="DH26" s="54"/>
      <c r="DI26" s="54"/>
      <c r="DJ26" s="54"/>
      <c r="DK26" s="54"/>
      <c r="DL26" s="54"/>
      <c r="DM26" s="54"/>
      <c r="DN26" s="54"/>
      <c r="DO26" s="54"/>
      <c r="DP26" s="54"/>
      <c r="DQ26" s="54"/>
      <c r="DR26" s="54"/>
      <c r="DS26" s="54"/>
      <c r="DT26" s="54"/>
      <c r="DU26" s="54"/>
      <c r="DV26" s="54"/>
      <c r="DW26" s="54"/>
      <c r="DX26" s="54"/>
      <c r="DY26" s="54"/>
      <c r="DZ26" s="54"/>
      <c r="EA26" s="54"/>
      <c r="EB26" s="54"/>
      <c r="EC26" s="54"/>
      <c r="ED26" s="54"/>
      <c r="EE26" s="54"/>
      <c r="EF26" s="54"/>
      <c r="EG26" s="54"/>
    </row>
    <row r="27" spans="1:137" s="56" customFormat="1" ht="20.25">
      <c r="A27" s="54"/>
      <c r="B27" s="59" t="s">
        <v>450</v>
      </c>
      <c r="C27" s="555" t="s">
        <v>319</v>
      </c>
      <c r="D27" s="555"/>
      <c r="E27" s="555"/>
      <c r="F27" s="74">
        <v>3</v>
      </c>
      <c r="G27" s="54"/>
      <c r="H27" s="54"/>
      <c r="I27" s="62" t="s">
        <v>456</v>
      </c>
      <c r="J27" s="62"/>
      <c r="K27" s="62"/>
      <c r="L27" s="62"/>
      <c r="M27" s="62"/>
      <c r="N27" s="62"/>
      <c r="O27" s="62"/>
      <c r="P27" s="62"/>
      <c r="Q27" s="62"/>
      <c r="R27" s="62"/>
      <c r="S27" s="62"/>
      <c r="T27" s="54"/>
      <c r="U27" s="54"/>
      <c r="V27" s="54"/>
      <c r="W27" s="54"/>
      <c r="X27" s="54"/>
      <c r="Y27" s="54"/>
      <c r="Z27" s="54"/>
      <c r="AA27" s="54"/>
      <c r="AB27" s="54"/>
      <c r="AC27" s="54"/>
      <c r="AD27" s="54"/>
      <c r="AE27" s="54"/>
      <c r="AF27" s="54"/>
      <c r="AG27" s="54"/>
      <c r="AH27" s="54"/>
      <c r="AI27" s="54"/>
      <c r="AJ27" s="54"/>
      <c r="AK27" s="54"/>
      <c r="AL27" s="54"/>
      <c r="AM27" s="54"/>
      <c r="AN27" s="54"/>
      <c r="AO27" s="54"/>
      <c r="AP27" s="54"/>
      <c r="AQ27" s="54"/>
      <c r="AR27" s="54"/>
      <c r="AS27" s="54"/>
      <c r="AT27" s="54"/>
      <c r="AU27" s="54"/>
      <c r="AV27" s="54"/>
      <c r="AW27" s="54"/>
      <c r="AX27" s="54"/>
      <c r="AY27" s="54"/>
      <c r="AZ27" s="54"/>
      <c r="BA27" s="54"/>
      <c r="BB27" s="54"/>
      <c r="BC27" s="54"/>
      <c r="BD27" s="54"/>
      <c r="BE27" s="54"/>
      <c r="BF27" s="54"/>
      <c r="BG27" s="54"/>
      <c r="BH27" s="54"/>
      <c r="BI27" s="54"/>
      <c r="BJ27" s="54"/>
      <c r="BK27" s="54"/>
      <c r="BL27" s="54"/>
      <c r="BM27" s="54"/>
      <c r="BN27" s="54"/>
      <c r="BO27" s="54"/>
      <c r="BP27" s="54"/>
      <c r="BQ27" s="54"/>
      <c r="BR27" s="54"/>
      <c r="BS27" s="54"/>
      <c r="BT27" s="54"/>
      <c r="BU27" s="54"/>
      <c r="BV27" s="54"/>
      <c r="BW27" s="54"/>
      <c r="BX27" s="54"/>
      <c r="BY27" s="54"/>
      <c r="BZ27" s="54"/>
      <c r="CA27" s="54"/>
      <c r="CB27" s="54"/>
      <c r="CC27" s="54"/>
      <c r="CD27" s="54"/>
      <c r="CE27" s="54"/>
      <c r="CF27" s="54"/>
      <c r="CG27" s="54"/>
      <c r="CH27" s="54"/>
      <c r="CI27" s="54"/>
      <c r="CJ27" s="54"/>
      <c r="CK27" s="54"/>
      <c r="CL27" s="54"/>
      <c r="CM27" s="54"/>
      <c r="CN27" s="54"/>
      <c r="CO27" s="54"/>
      <c r="CP27" s="54"/>
      <c r="CQ27" s="54"/>
      <c r="CR27" s="54"/>
      <c r="CS27" s="54"/>
      <c r="CT27" s="54"/>
      <c r="CU27" s="54"/>
      <c r="CV27" s="54"/>
      <c r="CW27" s="54"/>
      <c r="CX27" s="54"/>
      <c r="CY27" s="54"/>
      <c r="CZ27" s="54"/>
      <c r="DA27" s="54"/>
      <c r="DB27" s="54"/>
      <c r="DC27" s="54"/>
      <c r="DD27" s="54"/>
      <c r="DE27" s="54"/>
      <c r="DF27" s="54"/>
      <c r="DG27" s="54"/>
      <c r="DH27" s="54"/>
      <c r="DI27" s="54"/>
      <c r="DJ27" s="54"/>
      <c r="DK27" s="54"/>
      <c r="DL27" s="54"/>
      <c r="DM27" s="54"/>
      <c r="DN27" s="54"/>
      <c r="DO27" s="54"/>
      <c r="DP27" s="54"/>
      <c r="DQ27" s="54"/>
      <c r="DR27" s="54"/>
      <c r="DS27" s="54"/>
      <c r="DT27" s="54"/>
      <c r="DU27" s="54"/>
      <c r="DV27" s="54"/>
      <c r="DW27" s="54"/>
      <c r="DX27" s="54"/>
      <c r="DY27" s="54"/>
      <c r="DZ27" s="54"/>
      <c r="EA27" s="54"/>
      <c r="EB27" s="54"/>
      <c r="EC27" s="54"/>
      <c r="ED27" s="54"/>
      <c r="EE27" s="54"/>
      <c r="EF27" s="54"/>
      <c r="EG27" s="54"/>
    </row>
    <row r="28" spans="1:137" s="56" customFormat="1" ht="20.25">
      <c r="A28" s="54"/>
      <c r="B28" s="60" t="s">
        <v>452</v>
      </c>
      <c r="C28" s="555" t="s">
        <v>304</v>
      </c>
      <c r="D28" s="555"/>
      <c r="E28" s="555"/>
      <c r="F28" s="74">
        <v>4</v>
      </c>
      <c r="G28" s="54"/>
      <c r="H28" s="54"/>
      <c r="I28" s="62" t="s">
        <v>457</v>
      </c>
      <c r="J28" s="62"/>
      <c r="K28" s="62"/>
      <c r="L28" s="62"/>
      <c r="M28" s="62"/>
      <c r="N28" s="62"/>
      <c r="O28" s="62"/>
      <c r="P28" s="62"/>
      <c r="Q28" s="62"/>
      <c r="R28" s="62"/>
      <c r="S28" s="62"/>
      <c r="T28" s="54"/>
      <c r="U28" s="54"/>
      <c r="V28" s="54"/>
      <c r="W28" s="54"/>
      <c r="X28" s="54"/>
      <c r="Y28" s="54"/>
      <c r="Z28" s="54"/>
      <c r="AA28" s="54"/>
      <c r="AB28" s="54"/>
      <c r="AC28" s="54"/>
      <c r="AD28" s="54"/>
      <c r="AE28" s="54"/>
      <c r="AF28" s="54"/>
      <c r="AG28" s="54"/>
      <c r="AH28" s="54"/>
      <c r="AI28" s="54"/>
      <c r="AJ28" s="54"/>
      <c r="AK28" s="54"/>
      <c r="AL28" s="54"/>
      <c r="AM28" s="54"/>
      <c r="AN28" s="54"/>
      <c r="AO28" s="54"/>
      <c r="AP28" s="54"/>
      <c r="AQ28" s="54"/>
      <c r="AR28" s="54"/>
      <c r="AS28" s="54"/>
      <c r="AT28" s="54"/>
      <c r="AU28" s="54"/>
      <c r="AV28" s="54"/>
      <c r="AW28" s="54"/>
      <c r="AX28" s="54"/>
      <c r="AY28" s="54"/>
      <c r="AZ28" s="54"/>
      <c r="BA28" s="54"/>
      <c r="BB28" s="54"/>
      <c r="BC28" s="54"/>
      <c r="BD28" s="54"/>
      <c r="BE28" s="54"/>
      <c r="BF28" s="54"/>
      <c r="BG28" s="54"/>
      <c r="BH28" s="54"/>
      <c r="BI28" s="54"/>
      <c r="BJ28" s="54"/>
      <c r="BK28" s="54"/>
      <c r="BL28" s="54"/>
      <c r="BM28" s="54"/>
      <c r="BN28" s="54"/>
      <c r="BO28" s="54"/>
      <c r="BP28" s="54"/>
      <c r="BQ28" s="54"/>
      <c r="BR28" s="54"/>
      <c r="BS28" s="54"/>
      <c r="BT28" s="54"/>
      <c r="BU28" s="54"/>
      <c r="BV28" s="54"/>
      <c r="BW28" s="54"/>
      <c r="BX28" s="54"/>
      <c r="BY28" s="54"/>
      <c r="BZ28" s="54"/>
      <c r="CA28" s="54"/>
      <c r="CB28" s="54"/>
      <c r="CC28" s="54"/>
      <c r="CD28" s="54"/>
      <c r="CE28" s="54"/>
      <c r="CF28" s="54"/>
      <c r="CG28" s="54"/>
      <c r="CH28" s="54"/>
      <c r="CI28" s="54"/>
      <c r="CJ28" s="54"/>
      <c r="CK28" s="54"/>
      <c r="CL28" s="54"/>
      <c r="CM28" s="54"/>
      <c r="CN28" s="54"/>
      <c r="CO28" s="54"/>
      <c r="CP28" s="54"/>
      <c r="CQ28" s="54"/>
      <c r="CR28" s="54"/>
      <c r="CS28" s="54"/>
      <c r="CT28" s="54"/>
      <c r="CU28" s="54"/>
      <c r="CV28" s="54"/>
      <c r="CW28" s="54"/>
      <c r="CX28" s="54"/>
      <c r="CY28" s="54"/>
      <c r="CZ28" s="54"/>
      <c r="DA28" s="54"/>
      <c r="DB28" s="54"/>
      <c r="DC28" s="54"/>
      <c r="DD28" s="54"/>
      <c r="DE28" s="54"/>
      <c r="DF28" s="54"/>
      <c r="DG28" s="54"/>
      <c r="DH28" s="54"/>
      <c r="DI28" s="54"/>
      <c r="DJ28" s="54"/>
      <c r="DK28" s="54"/>
      <c r="DL28" s="54"/>
      <c r="DM28" s="54"/>
      <c r="DN28" s="54"/>
      <c r="DO28" s="54"/>
      <c r="DP28" s="54"/>
      <c r="DQ28" s="54"/>
      <c r="DR28" s="54"/>
      <c r="DS28" s="54"/>
      <c r="DT28" s="54"/>
      <c r="DU28" s="54"/>
      <c r="DV28" s="54"/>
      <c r="DW28" s="54"/>
      <c r="DX28" s="54"/>
      <c r="DY28" s="54"/>
      <c r="DZ28" s="54"/>
      <c r="EA28" s="54"/>
      <c r="EB28" s="54"/>
      <c r="EC28" s="54"/>
      <c r="ED28" s="54"/>
      <c r="EE28" s="54"/>
      <c r="EF28" s="54"/>
      <c r="EG28" s="54"/>
    </row>
    <row r="29" spans="1:137" s="56" customFormat="1" ht="20.25">
      <c r="A29" s="54"/>
      <c r="B29" s="61" t="s">
        <v>454</v>
      </c>
      <c r="C29" s="555" t="s">
        <v>458</v>
      </c>
      <c r="D29" s="555"/>
      <c r="E29" s="555"/>
      <c r="F29" s="74">
        <v>5</v>
      </c>
      <c r="G29" s="54"/>
      <c r="H29" s="54"/>
      <c r="I29" s="62" t="s">
        <v>459</v>
      </c>
      <c r="J29" s="62"/>
      <c r="K29" s="62"/>
      <c r="L29" s="62"/>
      <c r="M29" s="62"/>
      <c r="N29" s="62"/>
      <c r="O29" s="62"/>
      <c r="P29" s="62"/>
      <c r="Q29" s="62"/>
      <c r="R29" s="62"/>
      <c r="S29" s="62"/>
      <c r="T29" s="54"/>
      <c r="U29" s="54"/>
      <c r="V29" s="54"/>
      <c r="W29" s="54"/>
      <c r="X29" s="54"/>
      <c r="Y29" s="54"/>
      <c r="Z29" s="54"/>
      <c r="AA29" s="54"/>
      <c r="AB29" s="54"/>
      <c r="AC29" s="54"/>
      <c r="AD29" s="54"/>
      <c r="AE29" s="54"/>
      <c r="AF29" s="54"/>
      <c r="AG29" s="54"/>
      <c r="AH29" s="54"/>
      <c r="AI29" s="54"/>
      <c r="AJ29" s="54"/>
      <c r="AK29" s="54"/>
      <c r="AL29" s="54"/>
      <c r="AM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c r="DJ29" s="54"/>
      <c r="DK29" s="54"/>
      <c r="DL29" s="54"/>
      <c r="DM29" s="54"/>
      <c r="DN29" s="54"/>
      <c r="DO29" s="54"/>
      <c r="DP29" s="54"/>
      <c r="DQ29" s="54"/>
      <c r="DR29" s="54"/>
      <c r="DS29" s="54"/>
      <c r="DT29" s="54"/>
      <c r="DU29" s="54"/>
      <c r="DV29" s="54"/>
      <c r="DW29" s="54"/>
      <c r="DX29" s="54"/>
      <c r="DY29" s="54"/>
      <c r="DZ29" s="54"/>
      <c r="EA29" s="54"/>
      <c r="EB29" s="54"/>
      <c r="EC29" s="54"/>
      <c r="ED29" s="54"/>
      <c r="EE29" s="54"/>
      <c r="EF29" s="54"/>
      <c r="EG29" s="54"/>
    </row>
    <row r="30" spans="1:137" s="56" customFormat="1" ht="20.25">
      <c r="A30" s="54"/>
      <c r="B30" s="62"/>
      <c r="C30" s="53"/>
      <c r="D30" s="53"/>
      <c r="E30" s="53"/>
      <c r="F30" s="63"/>
      <c r="G30" s="54"/>
      <c r="H30" s="54"/>
      <c r="I30" s="62" t="s">
        <v>460</v>
      </c>
      <c r="J30" s="62"/>
      <c r="K30" s="62"/>
      <c r="L30" s="62"/>
      <c r="M30" s="62"/>
      <c r="N30" s="62"/>
      <c r="O30" s="62"/>
      <c r="P30" s="62"/>
      <c r="Q30" s="62"/>
      <c r="R30" s="62"/>
      <c r="S30" s="62"/>
      <c r="T30" s="54"/>
      <c r="U30" s="54"/>
      <c r="V30" s="54"/>
      <c r="W30" s="54"/>
      <c r="X30" s="54"/>
      <c r="Y30" s="54"/>
      <c r="Z30" s="54"/>
      <c r="AA30" s="54"/>
      <c r="AB30" s="54"/>
      <c r="AC30" s="54"/>
      <c r="AD30" s="54"/>
      <c r="AE30" s="54"/>
      <c r="AF30" s="54"/>
      <c r="AG30" s="54"/>
      <c r="AH30" s="54"/>
      <c r="AI30" s="54"/>
      <c r="AJ30" s="54"/>
      <c r="AK30" s="54"/>
      <c r="AL30" s="54"/>
      <c r="AM30" s="54"/>
      <c r="AN30" s="54"/>
      <c r="AO30" s="54"/>
      <c r="AP30" s="54"/>
      <c r="AQ30" s="54"/>
      <c r="AR30" s="54"/>
      <c r="AS30" s="54"/>
      <c r="AT30" s="54"/>
      <c r="AU30" s="54"/>
      <c r="AV30" s="54"/>
      <c r="AW30" s="54"/>
      <c r="AX30" s="54"/>
      <c r="AY30" s="54"/>
      <c r="AZ30" s="54"/>
      <c r="BA30" s="54"/>
      <c r="BB30" s="54"/>
      <c r="BC30" s="54"/>
      <c r="BD30" s="54"/>
      <c r="BE30" s="54"/>
      <c r="BF30" s="54"/>
      <c r="BG30" s="54"/>
      <c r="BH30" s="54"/>
      <c r="BI30" s="54"/>
      <c r="BJ30" s="54"/>
      <c r="BK30" s="54"/>
      <c r="BL30" s="54"/>
      <c r="BM30" s="54"/>
      <c r="BN30" s="54"/>
      <c r="BO30" s="54"/>
      <c r="BP30" s="54"/>
      <c r="BQ30" s="54"/>
      <c r="BR30" s="54"/>
      <c r="BS30" s="54"/>
      <c r="BT30" s="54"/>
      <c r="BU30" s="54"/>
      <c r="BV30" s="54"/>
      <c r="BW30" s="54"/>
      <c r="BX30" s="54"/>
      <c r="BY30" s="54"/>
      <c r="BZ30" s="54"/>
      <c r="CA30" s="54"/>
      <c r="CB30" s="54"/>
      <c r="CC30" s="54"/>
      <c r="CD30" s="54"/>
      <c r="CE30" s="54"/>
      <c r="CF30" s="54"/>
      <c r="CG30" s="54"/>
      <c r="CH30" s="54"/>
      <c r="CI30" s="54"/>
      <c r="CJ30" s="54"/>
      <c r="CK30" s="54"/>
      <c r="CL30" s="54"/>
      <c r="CM30" s="54"/>
      <c r="CN30" s="54"/>
      <c r="CO30" s="54"/>
      <c r="CP30" s="54"/>
      <c r="CQ30" s="54"/>
      <c r="CR30" s="54"/>
      <c r="CS30" s="54"/>
      <c r="CT30" s="54"/>
      <c r="CU30" s="54"/>
      <c r="CV30" s="54"/>
      <c r="CW30" s="54"/>
      <c r="CX30" s="54"/>
      <c r="CY30" s="54"/>
      <c r="CZ30" s="54"/>
      <c r="DA30" s="54"/>
      <c r="DB30" s="54"/>
      <c r="DC30" s="54"/>
      <c r="DD30" s="54"/>
      <c r="DE30" s="54"/>
      <c r="DF30" s="54"/>
      <c r="DG30" s="54"/>
      <c r="DH30" s="54"/>
      <c r="DI30" s="54"/>
      <c r="DJ30" s="54"/>
      <c r="DK30" s="54"/>
      <c r="DL30" s="54"/>
      <c r="DM30" s="54"/>
      <c r="DN30" s="54"/>
      <c r="DO30" s="54"/>
      <c r="DP30" s="54"/>
      <c r="DQ30" s="54"/>
      <c r="DR30" s="54"/>
      <c r="DS30" s="54"/>
      <c r="DT30" s="54"/>
      <c r="DU30" s="54"/>
      <c r="DV30" s="54"/>
      <c r="DW30" s="54"/>
      <c r="DX30" s="54"/>
      <c r="DY30" s="54"/>
      <c r="DZ30" s="54"/>
      <c r="EA30" s="54"/>
      <c r="EB30" s="54"/>
      <c r="EC30" s="54"/>
      <c r="ED30" s="54"/>
      <c r="EE30" s="54"/>
      <c r="EF30" s="54"/>
      <c r="EG30" s="54"/>
    </row>
    <row r="31" spans="1:137" s="54" customFormat="1" ht="20.25">
      <c r="B31" s="64"/>
      <c r="C31" s="64"/>
      <c r="D31" s="64"/>
      <c r="E31" s="64"/>
      <c r="F31" s="63"/>
      <c r="I31" s="62" t="s">
        <v>461</v>
      </c>
      <c r="J31" s="62"/>
      <c r="K31" s="62"/>
      <c r="L31" s="62"/>
      <c r="M31" s="62"/>
      <c r="N31" s="62"/>
      <c r="O31" s="62"/>
      <c r="P31" s="62"/>
      <c r="Q31" s="62"/>
      <c r="R31" s="62"/>
      <c r="S31" s="62"/>
    </row>
    <row r="32" spans="1:137" s="54" customFormat="1" ht="20.25">
      <c r="B32" s="73"/>
      <c r="C32" s="556" t="s">
        <v>309</v>
      </c>
      <c r="D32" s="556"/>
      <c r="E32" s="556"/>
      <c r="F32" s="63"/>
      <c r="I32" s="62"/>
      <c r="J32" s="62"/>
      <c r="K32" s="62"/>
      <c r="L32" s="62"/>
      <c r="M32" s="62"/>
      <c r="N32" s="62"/>
      <c r="O32" s="62"/>
      <c r="P32" s="62"/>
      <c r="Q32" s="62"/>
      <c r="R32" s="62"/>
      <c r="S32" s="62"/>
    </row>
    <row r="33" spans="2:19" s="54" customFormat="1" ht="20.25">
      <c r="B33" s="48" t="s">
        <v>446</v>
      </c>
      <c r="C33" s="555" t="s">
        <v>328</v>
      </c>
      <c r="D33" s="555"/>
      <c r="E33" s="555"/>
      <c r="F33" s="74">
        <v>1</v>
      </c>
      <c r="I33" s="62" t="s">
        <v>456</v>
      </c>
      <c r="J33" s="62"/>
      <c r="K33" s="62"/>
      <c r="L33" s="62"/>
      <c r="M33" s="62"/>
      <c r="N33" s="62"/>
      <c r="O33" s="62"/>
      <c r="P33" s="62"/>
      <c r="Q33" s="62"/>
      <c r="R33" s="62"/>
      <c r="S33" s="62"/>
    </row>
    <row r="34" spans="2:19" s="54" customFormat="1" ht="20.25">
      <c r="B34" s="49" t="s">
        <v>448</v>
      </c>
      <c r="C34" s="555" t="s">
        <v>310</v>
      </c>
      <c r="D34" s="555"/>
      <c r="E34" s="555"/>
      <c r="F34" s="74">
        <v>2</v>
      </c>
      <c r="I34" s="62" t="s">
        <v>457</v>
      </c>
      <c r="J34" s="62"/>
      <c r="K34" s="62"/>
      <c r="L34" s="62"/>
      <c r="M34" s="62"/>
      <c r="N34" s="62"/>
      <c r="O34" s="62"/>
      <c r="P34" s="62"/>
      <c r="Q34" s="62"/>
      <c r="R34" s="62"/>
      <c r="S34" s="62"/>
    </row>
    <row r="35" spans="2:19" s="54" customFormat="1" ht="20.25">
      <c r="B35" s="50" t="s">
        <v>450</v>
      </c>
      <c r="C35" s="555" t="s">
        <v>462</v>
      </c>
      <c r="D35" s="555"/>
      <c r="E35" s="555"/>
      <c r="F35" s="74">
        <v>3</v>
      </c>
      <c r="I35" s="62" t="s">
        <v>459</v>
      </c>
      <c r="J35" s="62"/>
      <c r="K35" s="62"/>
      <c r="L35" s="62"/>
      <c r="M35" s="62"/>
      <c r="N35" s="62"/>
      <c r="O35" s="62"/>
      <c r="P35" s="62"/>
      <c r="Q35" s="62"/>
      <c r="R35" s="62"/>
      <c r="S35" s="62"/>
    </row>
    <row r="36" spans="2:19" s="54" customFormat="1" ht="20.25">
      <c r="B36" s="51" t="s">
        <v>452</v>
      </c>
      <c r="C36" s="555" t="s">
        <v>463</v>
      </c>
      <c r="D36" s="555"/>
      <c r="E36" s="555"/>
      <c r="F36" s="74">
        <v>4</v>
      </c>
      <c r="I36" s="62" t="s">
        <v>460</v>
      </c>
      <c r="J36" s="62"/>
      <c r="K36" s="62"/>
      <c r="L36" s="62"/>
      <c r="M36" s="62"/>
      <c r="N36" s="62"/>
      <c r="O36" s="62"/>
      <c r="P36" s="62"/>
      <c r="Q36" s="62"/>
      <c r="R36" s="62"/>
      <c r="S36" s="62"/>
    </row>
    <row r="37" spans="2:19" s="54" customFormat="1" ht="20.25">
      <c r="B37" s="52" t="s">
        <v>454</v>
      </c>
      <c r="C37" s="555" t="s">
        <v>464</v>
      </c>
      <c r="D37" s="555"/>
      <c r="E37" s="555"/>
      <c r="F37" s="74">
        <v>5</v>
      </c>
      <c r="I37" s="62" t="s">
        <v>461</v>
      </c>
      <c r="J37" s="62"/>
      <c r="K37" s="62"/>
      <c r="L37" s="62"/>
      <c r="M37" s="62"/>
      <c r="N37" s="62"/>
      <c r="O37" s="62"/>
      <c r="P37" s="62"/>
      <c r="Q37" s="62"/>
      <c r="R37" s="62"/>
      <c r="S37" s="62"/>
    </row>
    <row r="38" spans="2:19" s="54" customFormat="1" ht="20.25">
      <c r="B38" s="64"/>
      <c r="C38" s="64"/>
      <c r="D38" s="64"/>
      <c r="E38" s="64"/>
      <c r="F38" s="63"/>
      <c r="I38" s="62"/>
      <c r="J38" s="62"/>
      <c r="K38" s="62"/>
      <c r="L38" s="62"/>
      <c r="M38" s="62"/>
      <c r="N38" s="62"/>
      <c r="O38" s="62"/>
      <c r="P38" s="62"/>
      <c r="Q38" s="62"/>
      <c r="R38" s="62"/>
      <c r="S38" s="62"/>
    </row>
    <row r="39" spans="2:19" s="54" customFormat="1" ht="20.25">
      <c r="B39" s="64"/>
      <c r="C39" s="64"/>
      <c r="D39" s="64"/>
      <c r="E39" s="64"/>
      <c r="F39" s="63"/>
    </row>
    <row r="40" spans="2:19" s="54" customFormat="1" ht="20.25">
      <c r="B40" s="55"/>
      <c r="C40" s="556" t="s">
        <v>453</v>
      </c>
      <c r="D40" s="556"/>
      <c r="E40" s="556"/>
      <c r="F40" s="63"/>
    </row>
    <row r="41" spans="2:19" s="54" customFormat="1" ht="20.25">
      <c r="B41" s="210" t="s">
        <v>446</v>
      </c>
      <c r="C41" s="555" t="s">
        <v>465</v>
      </c>
      <c r="D41" s="555"/>
      <c r="E41" s="555"/>
      <c r="F41" s="74">
        <v>1</v>
      </c>
    </row>
    <row r="42" spans="2:19" s="54" customFormat="1" ht="20.25">
      <c r="B42" s="211" t="s">
        <v>448</v>
      </c>
      <c r="C42" s="555" t="s">
        <v>466</v>
      </c>
      <c r="D42" s="555"/>
      <c r="E42" s="555"/>
      <c r="F42" s="74">
        <v>2</v>
      </c>
    </row>
    <row r="43" spans="2:19" s="54" customFormat="1" ht="20.25">
      <c r="B43" s="212" t="s">
        <v>450</v>
      </c>
      <c r="C43" s="555" t="s">
        <v>467</v>
      </c>
      <c r="D43" s="555"/>
      <c r="E43" s="555"/>
      <c r="F43" s="74">
        <v>3</v>
      </c>
    </row>
    <row r="44" spans="2:19" s="54" customFormat="1" ht="20.25">
      <c r="B44" s="213" t="s">
        <v>452</v>
      </c>
      <c r="C44" s="555" t="s">
        <v>468</v>
      </c>
      <c r="D44" s="555"/>
      <c r="E44" s="555"/>
      <c r="F44" s="74">
        <v>4</v>
      </c>
    </row>
    <row r="45" spans="2:19" s="54" customFormat="1" ht="20.25">
      <c r="B45" s="214" t="s">
        <v>454</v>
      </c>
      <c r="C45" s="555" t="s">
        <v>469</v>
      </c>
      <c r="D45" s="555"/>
      <c r="E45" s="555"/>
      <c r="F45" s="74">
        <v>5</v>
      </c>
    </row>
    <row r="46" spans="2:19" s="54" customFormat="1" ht="20.25">
      <c r="B46" s="62"/>
      <c r="C46" s="62" t="s">
        <v>470</v>
      </c>
      <c r="D46" s="62"/>
      <c r="F46" s="63"/>
    </row>
    <row r="47" spans="2:19" s="54" customFormat="1" ht="20.25">
      <c r="B47" s="62"/>
      <c r="C47" s="62"/>
      <c r="D47" s="62"/>
      <c r="F47" s="63"/>
    </row>
    <row r="48" spans="2:19" s="54" customFormat="1" ht="20.25">
      <c r="B48" s="55"/>
      <c r="C48" s="558" t="s">
        <v>312</v>
      </c>
      <c r="D48" s="558"/>
      <c r="E48" s="558"/>
      <c r="F48" s="63"/>
    </row>
    <row r="49" spans="2:11" s="54" customFormat="1" ht="20.25" customHeight="1">
      <c r="B49" s="57" t="s">
        <v>446</v>
      </c>
      <c r="C49" s="555" t="s">
        <v>313</v>
      </c>
      <c r="D49" s="555"/>
      <c r="E49" s="555"/>
      <c r="F49" s="74">
        <v>1</v>
      </c>
    </row>
    <row r="50" spans="2:11" s="54" customFormat="1" ht="20.25" customHeight="1">
      <c r="B50" s="58" t="s">
        <v>448</v>
      </c>
      <c r="C50" s="555" t="s">
        <v>471</v>
      </c>
      <c r="D50" s="555"/>
      <c r="E50" s="555"/>
      <c r="F50" s="74">
        <v>2</v>
      </c>
      <c r="K50" s="55"/>
    </row>
    <row r="51" spans="2:11" s="54" customFormat="1" ht="20.25" customHeight="1">
      <c r="B51" s="59" t="s">
        <v>450</v>
      </c>
      <c r="C51" s="555" t="s">
        <v>472</v>
      </c>
      <c r="D51" s="555"/>
      <c r="E51" s="555"/>
      <c r="F51" s="74">
        <v>3</v>
      </c>
    </row>
    <row r="52" spans="2:11" s="54" customFormat="1" ht="20.25" customHeight="1">
      <c r="B52" s="60" t="s">
        <v>452</v>
      </c>
      <c r="C52" s="555" t="s">
        <v>473</v>
      </c>
      <c r="D52" s="555"/>
      <c r="E52" s="555"/>
      <c r="F52" s="74">
        <v>4</v>
      </c>
    </row>
    <row r="53" spans="2:11" s="54" customFormat="1" ht="20.25" customHeight="1">
      <c r="B53" s="61" t="s">
        <v>454</v>
      </c>
      <c r="C53" s="555" t="s">
        <v>474</v>
      </c>
      <c r="D53" s="555"/>
      <c r="E53" s="555"/>
      <c r="F53" s="74">
        <v>5</v>
      </c>
    </row>
    <row r="54" spans="2:11" s="54" customFormat="1" ht="20.25">
      <c r="B54" s="62"/>
      <c r="C54" s="62"/>
      <c r="D54" s="62"/>
      <c r="E54" s="62"/>
      <c r="F54" s="63"/>
    </row>
    <row r="55" spans="2:11" s="54" customFormat="1" ht="20.25"/>
    <row r="56" spans="2:11" s="54" customFormat="1" ht="20.25" customHeight="1">
      <c r="B56" s="55"/>
      <c r="C56" s="215" t="s">
        <v>444</v>
      </c>
      <c r="D56" s="215"/>
      <c r="E56" s="215"/>
      <c r="F56" s="63"/>
    </row>
    <row r="57" spans="2:11" s="54" customFormat="1" ht="20.25" customHeight="1">
      <c r="B57" s="57" t="s">
        <v>446</v>
      </c>
      <c r="C57" s="557" t="s">
        <v>456</v>
      </c>
      <c r="D57" s="557"/>
      <c r="E57" s="557"/>
      <c r="F57" s="74">
        <v>1</v>
      </c>
    </row>
    <row r="58" spans="2:11" s="54" customFormat="1" ht="20.25" customHeight="1">
      <c r="B58" s="58" t="s">
        <v>448</v>
      </c>
      <c r="C58" s="557" t="s">
        <v>457</v>
      </c>
      <c r="D58" s="557"/>
      <c r="E58" s="557"/>
      <c r="F58" s="74">
        <v>2</v>
      </c>
    </row>
    <row r="59" spans="2:11" s="54" customFormat="1" ht="20.25" customHeight="1">
      <c r="B59" s="59" t="s">
        <v>450</v>
      </c>
      <c r="C59" s="557" t="s">
        <v>459</v>
      </c>
      <c r="D59" s="557"/>
      <c r="E59" s="557"/>
      <c r="F59" s="74">
        <v>3</v>
      </c>
    </row>
    <row r="60" spans="2:11" s="54" customFormat="1" ht="20.25" customHeight="1">
      <c r="B60" s="60" t="s">
        <v>452</v>
      </c>
      <c r="C60" s="557" t="s">
        <v>460</v>
      </c>
      <c r="D60" s="557"/>
      <c r="E60" s="557"/>
      <c r="F60" s="74">
        <v>4</v>
      </c>
    </row>
    <row r="61" spans="2:11" s="54" customFormat="1" ht="20.25" customHeight="1">
      <c r="B61" s="61" t="s">
        <v>454</v>
      </c>
      <c r="C61" s="557" t="s">
        <v>461</v>
      </c>
      <c r="D61" s="557"/>
      <c r="E61" s="557"/>
      <c r="F61" s="74">
        <v>5</v>
      </c>
    </row>
    <row r="62" spans="2:11" s="54" customFormat="1" ht="20.25">
      <c r="E62" s="65"/>
    </row>
    <row r="63" spans="2:11" s="54" customFormat="1" ht="20.25">
      <c r="E63" s="65"/>
    </row>
    <row r="64" spans="2:11" s="54" customFormat="1" ht="20.25">
      <c r="E64" s="65"/>
    </row>
    <row r="65" spans="5:5" s="54" customFormat="1" ht="20.25">
      <c r="E65" s="65"/>
    </row>
    <row r="66" spans="5:5" s="54" customFormat="1" ht="20.25">
      <c r="E66" s="65"/>
    </row>
    <row r="67" spans="5:5" s="54" customFormat="1" ht="20.25">
      <c r="E67" s="65"/>
    </row>
    <row r="68" spans="5:5" s="54" customFormat="1" ht="20.25">
      <c r="E68" s="65"/>
    </row>
    <row r="69" spans="5:5" s="54" customFormat="1" ht="20.25">
      <c r="E69" s="65"/>
    </row>
    <row r="70" spans="5:5" s="54" customFormat="1" ht="20.25">
      <c r="E70" s="65"/>
    </row>
    <row r="71" spans="5:5" s="54" customFormat="1" ht="20.25">
      <c r="E71" s="65"/>
    </row>
    <row r="72" spans="5:5" s="54" customFormat="1" ht="20.25">
      <c r="E72" s="65"/>
    </row>
    <row r="73" spans="5:5" s="54" customFormat="1" ht="20.25">
      <c r="E73" s="65"/>
    </row>
    <row r="74" spans="5:5" s="54" customFormat="1" ht="20.25">
      <c r="E74" s="65"/>
    </row>
    <row r="75" spans="5:5" s="54" customFormat="1" ht="20.25">
      <c r="E75" s="65"/>
    </row>
    <row r="76" spans="5:5" s="54" customFormat="1" ht="20.25">
      <c r="E76" s="65"/>
    </row>
    <row r="77" spans="5:5" s="54" customFormat="1" ht="20.25">
      <c r="E77" s="65"/>
    </row>
    <row r="78" spans="5:5" s="54" customFormat="1" ht="20.25">
      <c r="E78" s="65"/>
    </row>
    <row r="79" spans="5:5" s="54" customFormat="1" ht="20.25">
      <c r="E79" s="65"/>
    </row>
    <row r="80" spans="5:5" s="54" customFormat="1" ht="20.25">
      <c r="E80" s="65"/>
    </row>
    <row r="81" spans="5:5" s="54" customFormat="1" ht="20.25">
      <c r="E81" s="65"/>
    </row>
    <row r="82" spans="5:5" s="54" customFormat="1" ht="20.25">
      <c r="E82" s="65"/>
    </row>
    <row r="83" spans="5:5" s="54" customFormat="1" ht="20.25">
      <c r="E83" s="65"/>
    </row>
    <row r="84" spans="5:5" s="54" customFormat="1" ht="20.25">
      <c r="E84" s="65"/>
    </row>
    <row r="85" spans="5:5" s="54" customFormat="1" ht="20.25">
      <c r="E85" s="65"/>
    </row>
    <row r="86" spans="5:5" s="54" customFormat="1" ht="20.25">
      <c r="E86" s="65"/>
    </row>
    <row r="87" spans="5:5" s="54" customFormat="1" ht="20.25">
      <c r="E87" s="65"/>
    </row>
    <row r="88" spans="5:5" s="54" customFormat="1" ht="20.25">
      <c r="E88" s="65"/>
    </row>
    <row r="89" spans="5:5" s="54" customFormat="1" ht="20.25">
      <c r="E89" s="65"/>
    </row>
    <row r="90" spans="5:5" s="54" customFormat="1" ht="20.25">
      <c r="E90" s="65"/>
    </row>
    <row r="91" spans="5:5" s="54" customFormat="1" ht="20.25">
      <c r="E91" s="65"/>
    </row>
    <row r="92" spans="5:5" s="54" customFormat="1" ht="20.25">
      <c r="E92" s="65"/>
    </row>
    <row r="93" spans="5:5" s="54" customFormat="1" ht="20.25">
      <c r="E93" s="65"/>
    </row>
    <row r="94" spans="5:5" s="54" customFormat="1" ht="20.25">
      <c r="E94" s="65"/>
    </row>
    <row r="95" spans="5:5" s="54" customFormat="1" ht="20.25">
      <c r="E95" s="65"/>
    </row>
    <row r="96" spans="5:5" s="54" customFormat="1" ht="20.25">
      <c r="E96" s="65"/>
    </row>
    <row r="97" spans="5:5" s="54" customFormat="1" ht="20.25">
      <c r="E97" s="65"/>
    </row>
    <row r="98" spans="5:5" s="54" customFormat="1" ht="20.25">
      <c r="E98" s="65"/>
    </row>
    <row r="99" spans="5:5" s="54" customFormat="1" ht="20.25">
      <c r="E99" s="65"/>
    </row>
    <row r="100" spans="5:5" s="54" customFormat="1" ht="20.25">
      <c r="E100" s="65"/>
    </row>
    <row r="101" spans="5:5" s="54" customFormat="1" ht="20.25">
      <c r="E101" s="65"/>
    </row>
    <row r="102" spans="5:5" s="54" customFormat="1" ht="20.25">
      <c r="E102" s="65"/>
    </row>
    <row r="103" spans="5:5" s="54" customFormat="1" ht="20.25">
      <c r="E103" s="65"/>
    </row>
    <row r="104" spans="5:5" s="54" customFormat="1" ht="20.25">
      <c r="E104" s="65"/>
    </row>
    <row r="105" spans="5:5" s="54" customFormat="1" ht="20.25">
      <c r="E105" s="65"/>
    </row>
    <row r="106" spans="5:5" s="54" customFormat="1" ht="20.25">
      <c r="E106" s="65"/>
    </row>
    <row r="107" spans="5:5" s="54" customFormat="1" ht="20.25">
      <c r="E107" s="65"/>
    </row>
    <row r="108" spans="5:5" s="54" customFormat="1" ht="20.25">
      <c r="E108" s="65"/>
    </row>
    <row r="109" spans="5:5" s="54" customFormat="1" ht="20.25">
      <c r="E109" s="65"/>
    </row>
    <row r="110" spans="5:5" s="54" customFormat="1" ht="20.25">
      <c r="E110" s="65"/>
    </row>
    <row r="111" spans="5:5" s="54" customFormat="1" ht="20.25">
      <c r="E111" s="65"/>
    </row>
    <row r="112" spans="5:5" s="54" customFormat="1" ht="20.25">
      <c r="E112" s="65"/>
    </row>
    <row r="113" spans="5:5" s="54" customFormat="1" ht="20.25">
      <c r="E113" s="65"/>
    </row>
    <row r="114" spans="5:5" s="54" customFormat="1" ht="20.25">
      <c r="E114" s="65"/>
    </row>
    <row r="115" spans="5:5" s="54" customFormat="1" ht="20.25">
      <c r="E115" s="65"/>
    </row>
    <row r="116" spans="5:5" s="54" customFormat="1" ht="20.25">
      <c r="E116" s="65"/>
    </row>
    <row r="117" spans="5:5" s="54" customFormat="1" ht="20.25">
      <c r="E117" s="65"/>
    </row>
    <row r="118" spans="5:5" s="54" customFormat="1" ht="20.25">
      <c r="E118" s="65"/>
    </row>
    <row r="119" spans="5:5" s="54" customFormat="1" ht="20.25">
      <c r="E119" s="65"/>
    </row>
    <row r="120" spans="5:5" s="54" customFormat="1" ht="20.25">
      <c r="E120" s="65"/>
    </row>
    <row r="121" spans="5:5" s="54" customFormat="1" ht="20.25">
      <c r="E121" s="65"/>
    </row>
    <row r="122" spans="5:5" s="54" customFormat="1" ht="20.25">
      <c r="E122" s="65"/>
    </row>
    <row r="123" spans="5:5" s="54" customFormat="1" ht="20.25">
      <c r="E123" s="65"/>
    </row>
    <row r="124" spans="5:5" s="54" customFormat="1" ht="20.25">
      <c r="E124" s="65"/>
    </row>
    <row r="125" spans="5:5" s="54" customFormat="1" ht="20.25">
      <c r="E125" s="65"/>
    </row>
    <row r="126" spans="5:5" s="54" customFormat="1" ht="20.25">
      <c r="E126" s="65"/>
    </row>
    <row r="127" spans="5:5" s="54" customFormat="1" ht="20.25">
      <c r="E127" s="65"/>
    </row>
    <row r="128" spans="5:5" s="54" customFormat="1" ht="20.25">
      <c r="E128" s="65"/>
    </row>
    <row r="129" spans="5:5" s="54" customFormat="1" ht="20.25">
      <c r="E129" s="65"/>
    </row>
    <row r="130" spans="5:5" s="54" customFormat="1" ht="20.25">
      <c r="E130" s="65"/>
    </row>
    <row r="131" spans="5:5" s="54" customFormat="1" ht="20.25">
      <c r="E131" s="65"/>
    </row>
    <row r="132" spans="5:5" s="54" customFormat="1" ht="20.25">
      <c r="E132" s="65"/>
    </row>
    <row r="133" spans="5:5" s="54" customFormat="1" ht="20.25">
      <c r="E133" s="65"/>
    </row>
    <row r="134" spans="5:5" s="54" customFormat="1" ht="20.25">
      <c r="E134" s="65"/>
    </row>
    <row r="135" spans="5:5" s="54" customFormat="1" ht="20.25">
      <c r="E135" s="65"/>
    </row>
    <row r="136" spans="5:5" s="54" customFormat="1" ht="20.25">
      <c r="E136" s="65"/>
    </row>
    <row r="137" spans="5:5" s="54" customFormat="1" ht="20.25">
      <c r="E137" s="65"/>
    </row>
    <row r="138" spans="5:5" s="54" customFormat="1" ht="20.25">
      <c r="E138" s="65"/>
    </row>
    <row r="139" spans="5:5" s="54" customFormat="1" ht="20.25">
      <c r="E139" s="65"/>
    </row>
    <row r="140" spans="5:5" s="54" customFormat="1" ht="20.25">
      <c r="E140" s="65"/>
    </row>
    <row r="141" spans="5:5" s="54" customFormat="1" ht="20.25">
      <c r="E141" s="65"/>
    </row>
    <row r="142" spans="5:5" s="54" customFormat="1" ht="20.25">
      <c r="E142" s="65"/>
    </row>
    <row r="143" spans="5:5" s="54" customFormat="1" ht="20.25">
      <c r="E143" s="65"/>
    </row>
    <row r="144" spans="5:5" s="54" customFormat="1" ht="20.25">
      <c r="E144" s="65"/>
    </row>
    <row r="145" spans="5:5" s="54" customFormat="1" ht="20.25">
      <c r="E145" s="65"/>
    </row>
    <row r="146" spans="5:5" s="54" customFormat="1" ht="20.25">
      <c r="E146" s="65"/>
    </row>
    <row r="147" spans="5:5" s="54" customFormat="1" ht="20.25">
      <c r="E147" s="65"/>
    </row>
    <row r="148" spans="5:5" s="54" customFormat="1" ht="20.25">
      <c r="E148" s="65"/>
    </row>
    <row r="149" spans="5:5" s="54" customFormat="1" ht="20.25">
      <c r="E149" s="65"/>
    </row>
    <row r="150" spans="5:5" s="54" customFormat="1" ht="20.25">
      <c r="E150" s="65"/>
    </row>
    <row r="151" spans="5:5" s="54" customFormat="1" ht="20.25">
      <c r="E151" s="65"/>
    </row>
    <row r="152" spans="5:5" s="54" customFormat="1" ht="20.25">
      <c r="E152" s="65"/>
    </row>
    <row r="153" spans="5:5" s="54" customFormat="1" ht="20.25">
      <c r="E153" s="65"/>
    </row>
    <row r="154" spans="5:5" s="54" customFormat="1" ht="20.25">
      <c r="E154" s="65"/>
    </row>
    <row r="155" spans="5:5" s="54" customFormat="1" ht="20.25">
      <c r="E155" s="65"/>
    </row>
    <row r="156" spans="5:5" s="54" customFormat="1" ht="20.25">
      <c r="E156" s="65"/>
    </row>
    <row r="157" spans="5:5" s="54" customFormat="1" ht="20.25">
      <c r="E157" s="65"/>
    </row>
    <row r="158" spans="5:5" s="54" customFormat="1" ht="20.25">
      <c r="E158" s="65"/>
    </row>
    <row r="159" spans="5:5" s="54" customFormat="1" ht="20.25">
      <c r="E159" s="65"/>
    </row>
    <row r="160" spans="5:5" s="54" customFormat="1" ht="20.25">
      <c r="E160" s="65"/>
    </row>
    <row r="161" spans="5:5" s="54" customFormat="1" ht="20.25">
      <c r="E161" s="65"/>
    </row>
    <row r="162" spans="5:5" s="54" customFormat="1" ht="20.25">
      <c r="E162" s="65"/>
    </row>
    <row r="163" spans="5:5" s="54" customFormat="1" ht="20.25">
      <c r="E163" s="65"/>
    </row>
    <row r="164" spans="5:5" s="54" customFormat="1" ht="20.25">
      <c r="E164" s="65"/>
    </row>
    <row r="165" spans="5:5" s="54" customFormat="1" ht="20.25">
      <c r="E165" s="65"/>
    </row>
    <row r="166" spans="5:5" s="54" customFormat="1" ht="20.25">
      <c r="E166" s="65"/>
    </row>
    <row r="167" spans="5:5" s="54" customFormat="1" ht="20.25">
      <c r="E167" s="65"/>
    </row>
    <row r="168" spans="5:5" s="54" customFormat="1" ht="20.25">
      <c r="E168" s="65"/>
    </row>
    <row r="169" spans="5:5" s="54" customFormat="1" ht="20.25">
      <c r="E169" s="65"/>
    </row>
    <row r="170" spans="5:5" s="54" customFormat="1" ht="20.25">
      <c r="E170" s="65"/>
    </row>
    <row r="171" spans="5:5" s="54" customFormat="1" ht="20.25">
      <c r="E171" s="65"/>
    </row>
    <row r="172" spans="5:5" s="54" customFormat="1" ht="20.25">
      <c r="E172" s="65"/>
    </row>
    <row r="173" spans="5:5" s="54" customFormat="1" ht="20.25">
      <c r="E173" s="65"/>
    </row>
    <row r="174" spans="5:5" s="54" customFormat="1" ht="20.25">
      <c r="E174" s="65"/>
    </row>
    <row r="175" spans="5:5" s="54" customFormat="1" ht="20.25">
      <c r="E175" s="65"/>
    </row>
    <row r="176" spans="5:5" s="54" customFormat="1" ht="20.25">
      <c r="E176" s="65"/>
    </row>
    <row r="177" spans="5:5" s="54" customFormat="1" ht="20.25">
      <c r="E177" s="65"/>
    </row>
    <row r="178" spans="5:5" s="54" customFormat="1" ht="20.25">
      <c r="E178" s="65"/>
    </row>
    <row r="179" spans="5:5" s="54" customFormat="1" ht="20.25">
      <c r="E179" s="65"/>
    </row>
    <row r="180" spans="5:5" s="54" customFormat="1" ht="20.25">
      <c r="E180" s="65"/>
    </row>
    <row r="181" spans="5:5" s="54" customFormat="1" ht="20.25">
      <c r="E181" s="65"/>
    </row>
    <row r="182" spans="5:5" s="54" customFormat="1" ht="20.25">
      <c r="E182" s="65"/>
    </row>
    <row r="183" spans="5:5" s="54" customFormat="1" ht="20.25">
      <c r="E183" s="65"/>
    </row>
    <row r="184" spans="5:5" s="54" customFormat="1" ht="20.25">
      <c r="E184" s="65"/>
    </row>
    <row r="185" spans="5:5" s="54" customFormat="1" ht="20.25">
      <c r="E185" s="65"/>
    </row>
    <row r="186" spans="5:5" s="54" customFormat="1" ht="20.25">
      <c r="E186" s="65"/>
    </row>
    <row r="187" spans="5:5" s="54" customFormat="1" ht="20.25">
      <c r="E187" s="65"/>
    </row>
    <row r="188" spans="5:5" s="54" customFormat="1" ht="20.25">
      <c r="E188" s="65"/>
    </row>
    <row r="189" spans="5:5" s="54" customFormat="1" ht="20.25">
      <c r="E189" s="65"/>
    </row>
    <row r="190" spans="5:5" s="54" customFormat="1" ht="20.25">
      <c r="E190" s="65"/>
    </row>
    <row r="191" spans="5:5" s="54" customFormat="1" ht="20.25">
      <c r="E191" s="65"/>
    </row>
    <row r="192" spans="5:5" s="54" customFormat="1" ht="20.25">
      <c r="E192" s="65"/>
    </row>
    <row r="193" spans="5:5" s="54" customFormat="1" ht="20.25">
      <c r="E193" s="65"/>
    </row>
    <row r="194" spans="5:5" s="54" customFormat="1" ht="20.25">
      <c r="E194" s="65"/>
    </row>
    <row r="195" spans="5:5" s="54" customFormat="1" ht="20.25">
      <c r="E195" s="65"/>
    </row>
    <row r="196" spans="5:5" s="54" customFormat="1" ht="20.25">
      <c r="E196" s="65"/>
    </row>
    <row r="197" spans="5:5" s="54" customFormat="1" ht="20.25">
      <c r="E197" s="65"/>
    </row>
    <row r="198" spans="5:5" s="54" customFormat="1" ht="20.25">
      <c r="E198" s="65"/>
    </row>
    <row r="199" spans="5:5" s="1" customFormat="1">
      <c r="E199" s="31"/>
    </row>
    <row r="200" spans="5:5" s="1" customFormat="1">
      <c r="E200" s="31"/>
    </row>
    <row r="201" spans="5:5" s="1" customFormat="1">
      <c r="E201" s="31"/>
    </row>
    <row r="202" spans="5:5" s="1" customFormat="1">
      <c r="E202" s="31"/>
    </row>
    <row r="203" spans="5:5" s="1" customFormat="1">
      <c r="E203" s="31"/>
    </row>
    <row r="204" spans="5:5" s="1" customFormat="1">
      <c r="E204" s="31"/>
    </row>
    <row r="205" spans="5:5" s="1" customFormat="1">
      <c r="E205" s="31"/>
    </row>
    <row r="206" spans="5:5" s="1" customFormat="1">
      <c r="E206" s="31"/>
    </row>
    <row r="207" spans="5:5" s="1" customFormat="1">
      <c r="E207" s="31"/>
    </row>
    <row r="208" spans="5:5" s="1" customFormat="1">
      <c r="E208" s="31"/>
    </row>
    <row r="209" spans="5:5" s="1" customFormat="1">
      <c r="E209" s="31"/>
    </row>
    <row r="210" spans="5:5" s="1" customFormat="1">
      <c r="E210" s="31"/>
    </row>
    <row r="211" spans="5:5" s="1" customFormat="1">
      <c r="E211" s="31"/>
    </row>
    <row r="212" spans="5:5" s="1" customFormat="1">
      <c r="E212" s="31"/>
    </row>
    <row r="213" spans="5:5" s="1" customFormat="1">
      <c r="E213" s="31"/>
    </row>
    <row r="214" spans="5:5" s="1" customFormat="1">
      <c r="E214" s="31"/>
    </row>
    <row r="215" spans="5:5" s="1" customFormat="1">
      <c r="E215" s="31"/>
    </row>
    <row r="216" spans="5:5" s="1" customFormat="1">
      <c r="E216" s="31"/>
    </row>
    <row r="217" spans="5:5" s="1" customFormat="1">
      <c r="E217" s="31"/>
    </row>
    <row r="218" spans="5:5" s="1" customFormat="1">
      <c r="E218" s="31"/>
    </row>
    <row r="219" spans="5:5" s="1" customFormat="1">
      <c r="E219" s="31"/>
    </row>
    <row r="220" spans="5:5" s="1" customFormat="1">
      <c r="E220" s="31"/>
    </row>
    <row r="221" spans="5:5" s="1" customFormat="1">
      <c r="E221" s="31"/>
    </row>
    <row r="222" spans="5:5" s="1" customFormat="1">
      <c r="E222" s="31"/>
    </row>
    <row r="223" spans="5:5" s="1" customFormat="1">
      <c r="E223" s="31"/>
    </row>
    <row r="224" spans="5:5" s="1" customFormat="1">
      <c r="E224" s="31"/>
    </row>
    <row r="225" spans="5:5" s="1" customFormat="1">
      <c r="E225" s="31"/>
    </row>
    <row r="226" spans="5:5" s="1" customFormat="1">
      <c r="E226" s="31"/>
    </row>
    <row r="227" spans="5:5" s="1" customFormat="1">
      <c r="E227" s="31"/>
    </row>
    <row r="228" spans="5:5" s="1" customFormat="1">
      <c r="E228" s="31"/>
    </row>
    <row r="229" spans="5:5" s="1" customFormat="1">
      <c r="E229" s="31"/>
    </row>
    <row r="230" spans="5:5" s="1" customFormat="1">
      <c r="E230" s="31"/>
    </row>
    <row r="231" spans="5:5" s="1" customFormat="1">
      <c r="E231" s="31"/>
    </row>
    <row r="232" spans="5:5" s="1" customFormat="1">
      <c r="E232" s="31"/>
    </row>
    <row r="233" spans="5:5" s="1" customFormat="1">
      <c r="E233" s="31"/>
    </row>
    <row r="234" spans="5:5" s="1" customFormat="1">
      <c r="E234" s="31"/>
    </row>
    <row r="235" spans="5:5" s="1" customFormat="1">
      <c r="E235" s="31"/>
    </row>
    <row r="236" spans="5:5" s="1" customFormat="1">
      <c r="E236" s="31"/>
    </row>
    <row r="237" spans="5:5" s="1" customFormat="1">
      <c r="E237" s="31"/>
    </row>
    <row r="238" spans="5:5" s="1" customFormat="1">
      <c r="E238" s="31"/>
    </row>
    <row r="239" spans="5:5" s="1" customFormat="1">
      <c r="E239" s="31"/>
    </row>
    <row r="240" spans="5:5" s="1" customFormat="1">
      <c r="E240" s="31"/>
    </row>
    <row r="241" spans="5:5" s="1" customFormat="1">
      <c r="E241" s="31"/>
    </row>
    <row r="242" spans="5:5" s="1" customFormat="1">
      <c r="E242" s="31"/>
    </row>
    <row r="243" spans="5:5" s="1" customFormat="1">
      <c r="E243" s="31"/>
    </row>
    <row r="244" spans="5:5" s="1" customFormat="1">
      <c r="E244" s="31"/>
    </row>
    <row r="245" spans="5:5" s="1" customFormat="1">
      <c r="E245" s="31"/>
    </row>
    <row r="246" spans="5:5" s="1" customFormat="1">
      <c r="E246" s="31"/>
    </row>
    <row r="247" spans="5:5" s="1" customFormat="1">
      <c r="E247" s="31"/>
    </row>
    <row r="248" spans="5:5" s="1" customFormat="1">
      <c r="E248" s="31"/>
    </row>
    <row r="249" spans="5:5" s="1" customFormat="1">
      <c r="E249" s="31"/>
    </row>
    <row r="250" spans="5:5" s="1" customFormat="1">
      <c r="E250" s="31"/>
    </row>
    <row r="251" spans="5:5" s="1" customFormat="1">
      <c r="E251" s="31"/>
    </row>
    <row r="252" spans="5:5" s="1" customFormat="1">
      <c r="E252" s="31"/>
    </row>
    <row r="253" spans="5:5" s="1" customFormat="1">
      <c r="E253" s="31"/>
    </row>
    <row r="254" spans="5:5" s="1" customFormat="1">
      <c r="E254" s="31"/>
    </row>
    <row r="255" spans="5:5" s="1" customFormat="1">
      <c r="E255" s="31"/>
    </row>
    <row r="256" spans="5:5" s="1" customFormat="1">
      <c r="E256" s="31"/>
    </row>
    <row r="257" spans="5:5" s="1" customFormat="1">
      <c r="E257" s="31"/>
    </row>
    <row r="258" spans="5:5" s="1" customFormat="1">
      <c r="E258" s="31"/>
    </row>
    <row r="259" spans="5:5" s="1" customFormat="1">
      <c r="E259" s="31"/>
    </row>
    <row r="260" spans="5:5" s="1" customFormat="1">
      <c r="E260" s="31"/>
    </row>
    <row r="261" spans="5:5" s="1" customFormat="1">
      <c r="E261" s="31"/>
    </row>
    <row r="262" spans="5:5" s="1" customFormat="1">
      <c r="E262" s="31"/>
    </row>
    <row r="263" spans="5:5" s="1" customFormat="1">
      <c r="E263" s="31"/>
    </row>
    <row r="264" spans="5:5" s="1" customFormat="1">
      <c r="E264" s="31"/>
    </row>
    <row r="265" spans="5:5" s="1" customFormat="1">
      <c r="E265" s="31"/>
    </row>
    <row r="266" spans="5:5" s="1" customFormat="1">
      <c r="E266" s="31"/>
    </row>
    <row r="267" spans="5:5" s="1" customFormat="1">
      <c r="E267" s="31"/>
    </row>
    <row r="268" spans="5:5" s="1" customFormat="1">
      <c r="E268" s="31"/>
    </row>
    <row r="269" spans="5:5" s="1" customFormat="1">
      <c r="E269" s="31"/>
    </row>
    <row r="270" spans="5:5" s="1" customFormat="1">
      <c r="E270" s="31"/>
    </row>
    <row r="271" spans="5:5" s="1" customFormat="1">
      <c r="E271" s="31"/>
    </row>
    <row r="272" spans="5:5" s="1" customFormat="1">
      <c r="E272" s="31"/>
    </row>
    <row r="273" spans="5:5" s="1" customFormat="1">
      <c r="E273" s="31"/>
    </row>
    <row r="274" spans="5:5" s="1" customFormat="1">
      <c r="E274" s="31"/>
    </row>
    <row r="275" spans="5:5" s="1" customFormat="1">
      <c r="E275" s="31"/>
    </row>
    <row r="276" spans="5:5" s="1" customFormat="1">
      <c r="E276" s="31"/>
    </row>
    <row r="277" spans="5:5" s="1" customFormat="1">
      <c r="E277" s="31"/>
    </row>
    <row r="278" spans="5:5" s="1" customFormat="1">
      <c r="E278" s="31"/>
    </row>
    <row r="279" spans="5:5" s="1" customFormat="1">
      <c r="E279" s="31"/>
    </row>
    <row r="280" spans="5:5" s="1" customFormat="1">
      <c r="E280" s="31"/>
    </row>
    <row r="281" spans="5:5" s="1" customFormat="1">
      <c r="E281" s="31"/>
    </row>
    <row r="282" spans="5:5" s="1" customFormat="1">
      <c r="E282" s="31"/>
    </row>
    <row r="283" spans="5:5" s="1" customFormat="1">
      <c r="E283" s="31"/>
    </row>
    <row r="284" spans="5:5" s="1" customFormat="1">
      <c r="E284" s="31"/>
    </row>
    <row r="285" spans="5:5" s="1" customFormat="1">
      <c r="E285" s="31"/>
    </row>
    <row r="286" spans="5:5" s="1" customFormat="1">
      <c r="E286" s="31"/>
    </row>
    <row r="287" spans="5:5" s="1" customFormat="1">
      <c r="E287" s="31"/>
    </row>
    <row r="288" spans="5:5" s="1" customFormat="1">
      <c r="E288" s="31"/>
    </row>
    <row r="289" spans="5:5" s="1" customFormat="1">
      <c r="E289" s="31"/>
    </row>
    <row r="290" spans="5:5" s="1" customFormat="1">
      <c r="E290" s="31"/>
    </row>
    <row r="291" spans="5:5" s="1" customFormat="1">
      <c r="E291" s="31"/>
    </row>
    <row r="292" spans="5:5" s="1" customFormat="1">
      <c r="E292" s="31"/>
    </row>
    <row r="293" spans="5:5" s="1" customFormat="1">
      <c r="E293" s="31"/>
    </row>
    <row r="294" spans="5:5" s="1" customFormat="1">
      <c r="E294" s="31"/>
    </row>
    <row r="295" spans="5:5" s="1" customFormat="1">
      <c r="E295" s="31"/>
    </row>
    <row r="296" spans="5:5" s="1" customFormat="1">
      <c r="E296" s="31"/>
    </row>
    <row r="297" spans="5:5" s="1" customFormat="1">
      <c r="E297" s="31"/>
    </row>
    <row r="298" spans="5:5" s="1" customFormat="1">
      <c r="E298" s="31"/>
    </row>
    <row r="299" spans="5:5" s="1" customFormat="1">
      <c r="E299" s="31"/>
    </row>
    <row r="300" spans="5:5" s="1" customFormat="1">
      <c r="E300" s="31"/>
    </row>
    <row r="301" spans="5:5" s="1" customFormat="1">
      <c r="E301" s="31"/>
    </row>
    <row r="302" spans="5:5" s="1" customFormat="1">
      <c r="E302" s="31"/>
    </row>
    <row r="303" spans="5:5" s="1" customFormat="1">
      <c r="E303" s="31"/>
    </row>
    <row r="304" spans="5:5" s="1" customFormat="1">
      <c r="E304" s="31"/>
    </row>
    <row r="305" spans="5:5" s="1" customFormat="1">
      <c r="E305" s="31"/>
    </row>
    <row r="306" spans="5:5" s="1" customFormat="1">
      <c r="E306" s="31"/>
    </row>
    <row r="307" spans="5:5" s="1" customFormat="1">
      <c r="E307" s="31"/>
    </row>
    <row r="308" spans="5:5" s="1" customFormat="1">
      <c r="E308" s="31"/>
    </row>
    <row r="309" spans="5:5" s="1" customFormat="1">
      <c r="E309" s="31"/>
    </row>
    <row r="310" spans="5:5" s="1" customFormat="1">
      <c r="E310" s="31"/>
    </row>
    <row r="311" spans="5:5" s="1" customFormat="1">
      <c r="E311" s="31"/>
    </row>
    <row r="312" spans="5:5" s="1" customFormat="1">
      <c r="E312" s="31"/>
    </row>
    <row r="313" spans="5:5" s="1" customFormat="1">
      <c r="E313" s="31"/>
    </row>
    <row r="314" spans="5:5" s="1" customFormat="1">
      <c r="E314" s="31"/>
    </row>
    <row r="315" spans="5:5" s="1" customFormat="1">
      <c r="E315" s="31"/>
    </row>
    <row r="316" spans="5:5" s="1" customFormat="1">
      <c r="E316" s="31"/>
    </row>
    <row r="317" spans="5:5" s="1" customFormat="1">
      <c r="E317" s="31"/>
    </row>
    <row r="318" spans="5:5" s="1" customFormat="1">
      <c r="E318" s="31"/>
    </row>
    <row r="319" spans="5:5" s="1" customFormat="1">
      <c r="E319" s="31"/>
    </row>
    <row r="320" spans="5:5" s="1" customFormat="1">
      <c r="E320" s="31"/>
    </row>
    <row r="321" spans="5:5" s="1" customFormat="1">
      <c r="E321" s="31"/>
    </row>
    <row r="322" spans="5:5" s="1" customFormat="1">
      <c r="E322" s="31"/>
    </row>
    <row r="323" spans="5:5" s="1" customFormat="1">
      <c r="E323" s="31"/>
    </row>
    <row r="324" spans="5:5" s="1" customFormat="1">
      <c r="E324" s="31"/>
    </row>
    <row r="325" spans="5:5" s="1" customFormat="1">
      <c r="E325" s="31"/>
    </row>
    <row r="326" spans="5:5" s="1" customFormat="1">
      <c r="E326" s="31"/>
    </row>
    <row r="327" spans="5:5" s="1" customFormat="1">
      <c r="E327" s="31"/>
    </row>
    <row r="328" spans="5:5" s="1" customFormat="1">
      <c r="E328" s="31"/>
    </row>
    <row r="329" spans="5:5" s="1" customFormat="1">
      <c r="E329" s="31"/>
    </row>
    <row r="330" spans="5:5" s="1" customFormat="1">
      <c r="E330" s="31"/>
    </row>
    <row r="331" spans="5:5" s="1" customFormat="1">
      <c r="E331" s="31"/>
    </row>
    <row r="332" spans="5:5" s="1" customFormat="1">
      <c r="E332" s="31"/>
    </row>
    <row r="333" spans="5:5" s="1" customFormat="1">
      <c r="E333" s="31"/>
    </row>
    <row r="334" spans="5:5" s="1" customFormat="1">
      <c r="E334" s="31"/>
    </row>
    <row r="335" spans="5:5" s="1" customFormat="1">
      <c r="E335" s="31"/>
    </row>
    <row r="336" spans="5:5" s="1" customFormat="1">
      <c r="E336" s="31"/>
    </row>
    <row r="337" spans="5:5" s="1" customFormat="1">
      <c r="E337" s="31"/>
    </row>
    <row r="338" spans="5:5" s="1" customFormat="1">
      <c r="E338" s="31"/>
    </row>
    <row r="339" spans="5:5" s="1" customFormat="1">
      <c r="E339" s="31"/>
    </row>
    <row r="340" spans="5:5" s="1" customFormat="1">
      <c r="E340" s="31"/>
    </row>
    <row r="341" spans="5:5" s="1" customFormat="1">
      <c r="E341" s="31"/>
    </row>
    <row r="342" spans="5:5" s="1" customFormat="1">
      <c r="E342" s="31"/>
    </row>
    <row r="343" spans="5:5" s="1" customFormat="1">
      <c r="E343" s="31"/>
    </row>
    <row r="344" spans="5:5" s="1" customFormat="1">
      <c r="E344" s="31"/>
    </row>
    <row r="345" spans="5:5" s="1" customFormat="1">
      <c r="E345" s="31"/>
    </row>
    <row r="346" spans="5:5" s="1" customFormat="1">
      <c r="E346" s="31"/>
    </row>
    <row r="347" spans="5:5" s="1" customFormat="1">
      <c r="E347" s="31"/>
    </row>
    <row r="348" spans="5:5" s="1" customFormat="1">
      <c r="E348" s="31"/>
    </row>
    <row r="349" spans="5:5" s="1" customFormat="1">
      <c r="E349" s="31"/>
    </row>
    <row r="350" spans="5:5" s="1" customFormat="1">
      <c r="E350" s="31"/>
    </row>
    <row r="351" spans="5:5" s="1" customFormat="1">
      <c r="E351" s="31"/>
    </row>
    <row r="352" spans="5:5" s="1" customFormat="1">
      <c r="E352" s="31"/>
    </row>
    <row r="353" spans="5:5" s="1" customFormat="1">
      <c r="E353" s="31"/>
    </row>
    <row r="354" spans="5:5" s="1" customFormat="1">
      <c r="E354" s="31"/>
    </row>
    <row r="355" spans="5:5" s="1" customFormat="1">
      <c r="E355" s="31"/>
    </row>
    <row r="356" spans="5:5" s="1" customFormat="1">
      <c r="E356" s="31"/>
    </row>
    <row r="357" spans="5:5" s="1" customFormat="1">
      <c r="E357" s="31"/>
    </row>
    <row r="358" spans="5:5" s="1" customFormat="1">
      <c r="E358" s="31"/>
    </row>
    <row r="359" spans="5:5" s="1" customFormat="1">
      <c r="E359" s="31"/>
    </row>
    <row r="360" spans="5:5" s="1" customFormat="1">
      <c r="E360" s="31"/>
    </row>
    <row r="361" spans="5:5" s="1" customFormat="1">
      <c r="E361" s="31"/>
    </row>
    <row r="362" spans="5:5" s="1" customFormat="1">
      <c r="E362" s="31"/>
    </row>
    <row r="363" spans="5:5" s="1" customFormat="1">
      <c r="E363" s="31"/>
    </row>
    <row r="364" spans="5:5" s="1" customFormat="1">
      <c r="E364" s="31"/>
    </row>
    <row r="365" spans="5:5" s="1" customFormat="1">
      <c r="E365" s="31"/>
    </row>
    <row r="366" spans="5:5" s="1" customFormat="1">
      <c r="E366" s="31"/>
    </row>
    <row r="367" spans="5:5" s="1" customFormat="1">
      <c r="E367" s="31"/>
    </row>
    <row r="368" spans="5:5" s="1" customFormat="1">
      <c r="E368" s="31"/>
    </row>
    <row r="369" spans="5:5" s="1" customFormat="1">
      <c r="E369" s="31"/>
    </row>
    <row r="370" spans="5:5" s="1" customFormat="1">
      <c r="E370" s="31"/>
    </row>
    <row r="371" spans="5:5" s="1" customFormat="1">
      <c r="E371" s="31"/>
    </row>
    <row r="372" spans="5:5" s="1" customFormat="1">
      <c r="E372" s="31"/>
    </row>
    <row r="373" spans="5:5" s="1" customFormat="1">
      <c r="E373" s="31"/>
    </row>
    <row r="374" spans="5:5" s="1" customFormat="1">
      <c r="E374" s="31"/>
    </row>
    <row r="375" spans="5:5" s="1" customFormat="1">
      <c r="E375" s="31"/>
    </row>
    <row r="376" spans="5:5" s="1" customFormat="1">
      <c r="E376" s="31"/>
    </row>
    <row r="377" spans="5:5" s="1" customFormat="1">
      <c r="E377" s="31"/>
    </row>
    <row r="378" spans="5:5" s="1" customFormat="1">
      <c r="E378" s="31"/>
    </row>
    <row r="379" spans="5:5" s="1" customFormat="1">
      <c r="E379" s="31"/>
    </row>
    <row r="380" spans="5:5" s="1" customFormat="1">
      <c r="E380" s="31"/>
    </row>
    <row r="381" spans="5:5" s="1" customFormat="1">
      <c r="E381" s="31"/>
    </row>
    <row r="382" spans="5:5" s="1" customFormat="1">
      <c r="E382" s="31"/>
    </row>
    <row r="383" spans="5:5" s="1" customFormat="1">
      <c r="E383" s="31"/>
    </row>
    <row r="384" spans="5:5" s="1" customFormat="1">
      <c r="E384" s="31"/>
    </row>
    <row r="385" spans="5:5" s="1" customFormat="1">
      <c r="E385" s="31"/>
    </row>
    <row r="386" spans="5:5" s="1" customFormat="1">
      <c r="E386" s="31"/>
    </row>
    <row r="387" spans="5:5" s="1" customFormat="1">
      <c r="E387" s="31"/>
    </row>
    <row r="388" spans="5:5" s="1" customFormat="1">
      <c r="E388" s="31"/>
    </row>
    <row r="389" spans="5:5" s="1" customFormat="1">
      <c r="E389" s="31"/>
    </row>
    <row r="390" spans="5:5" s="1" customFormat="1">
      <c r="E390" s="31"/>
    </row>
    <row r="391" spans="5:5" s="1" customFormat="1">
      <c r="E391" s="31"/>
    </row>
    <row r="392" spans="5:5" s="1" customFormat="1">
      <c r="E392" s="31"/>
    </row>
    <row r="393" spans="5:5" s="1" customFormat="1">
      <c r="E393" s="31"/>
    </row>
    <row r="394" spans="5:5" s="1" customFormat="1">
      <c r="E394" s="31"/>
    </row>
    <row r="395" spans="5:5" s="1" customFormat="1">
      <c r="E395" s="31"/>
    </row>
    <row r="396" spans="5:5" s="1" customFormat="1">
      <c r="E396" s="31"/>
    </row>
    <row r="397" spans="5:5" s="1" customFormat="1">
      <c r="E397" s="31"/>
    </row>
    <row r="398" spans="5:5" s="1" customFormat="1">
      <c r="E398" s="31"/>
    </row>
    <row r="399" spans="5:5" s="1" customFormat="1">
      <c r="E399" s="31"/>
    </row>
    <row r="400" spans="5:5" s="1" customFormat="1">
      <c r="E400" s="31"/>
    </row>
    <row r="401" spans="5:5" s="1" customFormat="1">
      <c r="E401" s="31"/>
    </row>
    <row r="402" spans="5:5" s="1" customFormat="1">
      <c r="E402" s="31"/>
    </row>
    <row r="403" spans="5:5" s="1" customFormat="1">
      <c r="E403" s="31"/>
    </row>
    <row r="404" spans="5:5" s="1" customFormat="1">
      <c r="E404" s="31"/>
    </row>
    <row r="405" spans="5:5" s="1" customFormat="1">
      <c r="E405" s="31"/>
    </row>
    <row r="406" spans="5:5" s="1" customFormat="1">
      <c r="E406" s="31"/>
    </row>
    <row r="407" spans="5:5" s="1" customFormat="1">
      <c r="E407" s="31"/>
    </row>
    <row r="408" spans="5:5" s="1" customFormat="1">
      <c r="E408" s="31"/>
    </row>
    <row r="409" spans="5:5" s="1" customFormat="1">
      <c r="E409" s="31"/>
    </row>
    <row r="410" spans="5:5" s="1" customFormat="1">
      <c r="E410" s="31"/>
    </row>
    <row r="411" spans="5:5" s="1" customFormat="1">
      <c r="E411" s="31"/>
    </row>
    <row r="412" spans="5:5" s="1" customFormat="1">
      <c r="E412" s="31"/>
    </row>
    <row r="413" spans="5:5" s="1" customFormat="1">
      <c r="E413" s="31"/>
    </row>
    <row r="414" spans="5:5" s="1" customFormat="1">
      <c r="E414" s="31"/>
    </row>
    <row r="415" spans="5:5" s="1" customFormat="1">
      <c r="E415" s="31"/>
    </row>
    <row r="416" spans="5:5" s="1" customFormat="1">
      <c r="E416" s="31"/>
    </row>
    <row r="417" spans="5:5" s="1" customFormat="1">
      <c r="E417" s="31"/>
    </row>
    <row r="418" spans="5:5" s="1" customFormat="1">
      <c r="E418" s="31"/>
    </row>
    <row r="419" spans="5:5" s="1" customFormat="1">
      <c r="E419" s="31"/>
    </row>
    <row r="420" spans="5:5" s="1" customFormat="1">
      <c r="E420" s="31"/>
    </row>
    <row r="421" spans="5:5" s="1" customFormat="1">
      <c r="E421" s="31"/>
    </row>
    <row r="422" spans="5:5" s="1" customFormat="1">
      <c r="E422" s="31"/>
    </row>
    <row r="423" spans="5:5" s="1" customFormat="1">
      <c r="E423" s="31"/>
    </row>
    <row r="424" spans="5:5" s="1" customFormat="1">
      <c r="E424" s="31"/>
    </row>
    <row r="425" spans="5:5" s="1" customFormat="1">
      <c r="E425" s="31"/>
    </row>
    <row r="426" spans="5:5" s="1" customFormat="1">
      <c r="E426" s="31"/>
    </row>
    <row r="427" spans="5:5" s="1" customFormat="1">
      <c r="E427" s="31"/>
    </row>
    <row r="428" spans="5:5" s="1" customFormat="1">
      <c r="E428" s="31"/>
    </row>
    <row r="429" spans="5:5" s="1" customFormat="1">
      <c r="E429" s="31"/>
    </row>
    <row r="430" spans="5:5" s="1" customFormat="1">
      <c r="E430" s="31"/>
    </row>
    <row r="431" spans="5:5" s="1" customFormat="1">
      <c r="E431" s="31"/>
    </row>
    <row r="432" spans="5:5" s="1" customFormat="1">
      <c r="E432" s="31"/>
    </row>
    <row r="433" spans="5:5" s="1" customFormat="1">
      <c r="E433" s="31"/>
    </row>
    <row r="434" spans="5:5" s="1" customFormat="1">
      <c r="E434" s="31"/>
    </row>
    <row r="435" spans="5:5" s="1" customFormat="1">
      <c r="E435" s="31"/>
    </row>
    <row r="436" spans="5:5" s="1" customFormat="1">
      <c r="E436" s="31"/>
    </row>
    <row r="437" spans="5:5" s="1" customFormat="1">
      <c r="E437" s="31"/>
    </row>
    <row r="438" spans="5:5" s="1" customFormat="1">
      <c r="E438" s="31"/>
    </row>
    <row r="439" spans="5:5" s="1" customFormat="1">
      <c r="E439" s="31"/>
    </row>
    <row r="440" spans="5:5" s="1" customFormat="1">
      <c r="E440" s="31"/>
    </row>
    <row r="441" spans="5:5" s="1" customFormat="1">
      <c r="E441" s="31"/>
    </row>
    <row r="442" spans="5:5" s="1" customFormat="1">
      <c r="E442" s="31"/>
    </row>
    <row r="443" spans="5:5" s="1" customFormat="1">
      <c r="E443" s="31"/>
    </row>
    <row r="444" spans="5:5" s="1" customFormat="1">
      <c r="E444" s="31"/>
    </row>
    <row r="445" spans="5:5" s="1" customFormat="1">
      <c r="E445" s="31"/>
    </row>
    <row r="446" spans="5:5" s="1" customFormat="1">
      <c r="E446" s="31"/>
    </row>
    <row r="447" spans="5:5" s="1" customFormat="1">
      <c r="E447" s="31"/>
    </row>
    <row r="448" spans="5:5" s="1" customFormat="1">
      <c r="E448" s="31"/>
    </row>
    <row r="449" spans="5:5" s="1" customFormat="1">
      <c r="E449" s="31"/>
    </row>
    <row r="450" spans="5:5" s="1" customFormat="1">
      <c r="E450" s="31"/>
    </row>
    <row r="451" spans="5:5" s="1" customFormat="1">
      <c r="E451" s="31"/>
    </row>
    <row r="452" spans="5:5" s="1" customFormat="1">
      <c r="E452" s="31"/>
    </row>
    <row r="453" spans="5:5" s="1" customFormat="1">
      <c r="E453" s="31"/>
    </row>
    <row r="454" spans="5:5" s="1" customFormat="1">
      <c r="E454" s="31"/>
    </row>
    <row r="455" spans="5:5" s="1" customFormat="1">
      <c r="E455" s="31"/>
    </row>
    <row r="456" spans="5:5" s="1" customFormat="1">
      <c r="E456" s="31"/>
    </row>
    <row r="457" spans="5:5" s="1" customFormat="1">
      <c r="E457" s="31"/>
    </row>
    <row r="458" spans="5:5" s="1" customFormat="1">
      <c r="E458" s="31"/>
    </row>
    <row r="459" spans="5:5" s="1" customFormat="1">
      <c r="E459" s="31"/>
    </row>
    <row r="460" spans="5:5" s="1" customFormat="1">
      <c r="E460" s="31"/>
    </row>
    <row r="461" spans="5:5" s="1" customFormat="1">
      <c r="E461" s="31"/>
    </row>
    <row r="462" spans="5:5" s="1" customFormat="1">
      <c r="E462" s="31"/>
    </row>
    <row r="463" spans="5:5" s="1" customFormat="1">
      <c r="E463" s="31"/>
    </row>
    <row r="464" spans="5:5" s="1" customFormat="1">
      <c r="E464" s="31"/>
    </row>
    <row r="465" spans="5:5" s="1" customFormat="1">
      <c r="E465" s="31"/>
    </row>
    <row r="466" spans="5:5" s="1" customFormat="1">
      <c r="E466" s="31"/>
    </row>
    <row r="467" spans="5:5" s="1" customFormat="1">
      <c r="E467" s="31"/>
    </row>
    <row r="468" spans="5:5" s="1" customFormat="1">
      <c r="E468" s="31"/>
    </row>
    <row r="469" spans="5:5" s="1" customFormat="1">
      <c r="E469" s="31"/>
    </row>
    <row r="470" spans="5:5" s="1" customFormat="1">
      <c r="E470" s="31"/>
    </row>
    <row r="471" spans="5:5" s="1" customFormat="1">
      <c r="E471" s="31"/>
    </row>
    <row r="472" spans="5:5" s="1" customFormat="1">
      <c r="E472" s="31"/>
    </row>
    <row r="473" spans="5:5" s="1" customFormat="1">
      <c r="E473" s="31"/>
    </row>
    <row r="474" spans="5:5" s="1" customFormat="1">
      <c r="E474" s="31"/>
    </row>
    <row r="475" spans="5:5" s="1" customFormat="1">
      <c r="E475" s="31"/>
    </row>
    <row r="476" spans="5:5" s="1" customFormat="1">
      <c r="E476" s="31"/>
    </row>
    <row r="477" spans="5:5" s="1" customFormat="1">
      <c r="E477" s="31"/>
    </row>
    <row r="478" spans="5:5" s="1" customFormat="1">
      <c r="E478" s="31"/>
    </row>
    <row r="479" spans="5:5" s="1" customFormat="1">
      <c r="E479" s="31"/>
    </row>
    <row r="480" spans="5:5" s="1" customFormat="1">
      <c r="E480" s="31"/>
    </row>
    <row r="481" spans="5:5" s="1" customFormat="1">
      <c r="E481" s="31"/>
    </row>
    <row r="482" spans="5:5" s="1" customFormat="1">
      <c r="E482" s="31"/>
    </row>
    <row r="483" spans="5:5" s="1" customFormat="1">
      <c r="E483" s="31"/>
    </row>
    <row r="484" spans="5:5" s="1" customFormat="1">
      <c r="E484" s="31"/>
    </row>
    <row r="485" spans="5:5" s="1" customFormat="1">
      <c r="E485" s="31"/>
    </row>
    <row r="486" spans="5:5" s="1" customFormat="1">
      <c r="E486" s="31"/>
    </row>
    <row r="487" spans="5:5" s="1" customFormat="1">
      <c r="E487" s="31"/>
    </row>
    <row r="488" spans="5:5" s="1" customFormat="1">
      <c r="E488" s="31"/>
    </row>
    <row r="489" spans="5:5" s="1" customFormat="1">
      <c r="E489" s="31"/>
    </row>
    <row r="490" spans="5:5" s="1" customFormat="1">
      <c r="E490" s="31"/>
    </row>
    <row r="491" spans="5:5" s="1" customFormat="1">
      <c r="E491" s="31"/>
    </row>
    <row r="492" spans="5:5" s="1" customFormat="1">
      <c r="E492" s="31"/>
    </row>
    <row r="493" spans="5:5" s="1" customFormat="1">
      <c r="E493" s="31"/>
    </row>
    <row r="494" spans="5:5" s="1" customFormat="1">
      <c r="E494" s="31"/>
    </row>
    <row r="495" spans="5:5" s="1" customFormat="1">
      <c r="E495" s="31"/>
    </row>
    <row r="496" spans="5:5" s="1" customFormat="1">
      <c r="E496" s="31"/>
    </row>
    <row r="497" spans="5:5" s="1" customFormat="1">
      <c r="E497" s="31"/>
    </row>
    <row r="498" spans="5:5" s="1" customFormat="1">
      <c r="E498" s="31"/>
    </row>
    <row r="499" spans="5:5" s="1" customFormat="1">
      <c r="E499" s="31"/>
    </row>
    <row r="500" spans="5:5" s="1" customFormat="1">
      <c r="E500" s="31"/>
    </row>
    <row r="501" spans="5:5" s="1" customFormat="1">
      <c r="E501" s="31"/>
    </row>
    <row r="502" spans="5:5" s="1" customFormat="1">
      <c r="E502" s="31"/>
    </row>
    <row r="503" spans="5:5" s="1" customFormat="1">
      <c r="E503" s="31"/>
    </row>
    <row r="504" spans="5:5" s="1" customFormat="1">
      <c r="E504" s="31"/>
    </row>
    <row r="505" spans="5:5" s="1" customFormat="1">
      <c r="E505" s="31"/>
    </row>
    <row r="506" spans="5:5" s="1" customFormat="1">
      <c r="E506" s="31"/>
    </row>
    <row r="507" spans="5:5" s="1" customFormat="1">
      <c r="E507" s="31"/>
    </row>
    <row r="508" spans="5:5" s="1" customFormat="1">
      <c r="E508" s="31"/>
    </row>
    <row r="509" spans="5:5" s="1" customFormat="1">
      <c r="E509" s="31"/>
    </row>
    <row r="510" spans="5:5" s="1" customFormat="1">
      <c r="E510" s="31"/>
    </row>
    <row r="511" spans="5:5" s="1" customFormat="1">
      <c r="E511" s="31"/>
    </row>
    <row r="512" spans="5:5" s="1" customFormat="1">
      <c r="E512" s="31"/>
    </row>
    <row r="513" spans="5:5" s="1" customFormat="1">
      <c r="E513" s="31"/>
    </row>
    <row r="514" spans="5:5" s="1" customFormat="1">
      <c r="E514" s="31"/>
    </row>
    <row r="515" spans="5:5" s="1" customFormat="1">
      <c r="E515" s="31"/>
    </row>
    <row r="516" spans="5:5" s="1" customFormat="1">
      <c r="E516" s="31"/>
    </row>
    <row r="517" spans="5:5" s="1" customFormat="1">
      <c r="E517" s="31"/>
    </row>
    <row r="518" spans="5:5" s="1" customFormat="1">
      <c r="E518" s="31"/>
    </row>
    <row r="519" spans="5:5" s="1" customFormat="1">
      <c r="E519" s="31"/>
    </row>
    <row r="520" spans="5:5" s="1" customFormat="1">
      <c r="E520" s="31"/>
    </row>
    <row r="521" spans="5:5" s="1" customFormat="1">
      <c r="E521" s="31"/>
    </row>
    <row r="522" spans="5:5" s="1" customFormat="1">
      <c r="E522" s="31"/>
    </row>
    <row r="523" spans="5:5" s="1" customFormat="1">
      <c r="E523" s="31"/>
    </row>
    <row r="524" spans="5:5" s="1" customFormat="1">
      <c r="E524" s="31"/>
    </row>
    <row r="525" spans="5:5" s="1" customFormat="1">
      <c r="E525" s="31"/>
    </row>
    <row r="526" spans="5:5" s="1" customFormat="1">
      <c r="E526" s="31"/>
    </row>
    <row r="527" spans="5:5" s="1" customFormat="1">
      <c r="E527" s="31"/>
    </row>
    <row r="528" spans="5:5" s="1" customFormat="1">
      <c r="E528" s="31"/>
    </row>
    <row r="529" spans="5:5" s="1" customFormat="1">
      <c r="E529" s="31"/>
    </row>
    <row r="530" spans="5:5" s="1" customFormat="1">
      <c r="E530" s="31"/>
    </row>
    <row r="531" spans="5:5" s="1" customFormat="1">
      <c r="E531" s="31"/>
    </row>
    <row r="532" spans="5:5" s="1" customFormat="1">
      <c r="E532" s="31"/>
    </row>
    <row r="533" spans="5:5" s="1" customFormat="1">
      <c r="E533" s="31"/>
    </row>
    <row r="534" spans="5:5" s="1" customFormat="1">
      <c r="E534" s="31"/>
    </row>
    <row r="535" spans="5:5" s="1" customFormat="1">
      <c r="E535" s="31"/>
    </row>
    <row r="536" spans="5:5" s="1" customFormat="1">
      <c r="E536" s="31"/>
    </row>
    <row r="537" spans="5:5" s="1" customFormat="1">
      <c r="E537" s="31"/>
    </row>
    <row r="538" spans="5:5" s="1" customFormat="1">
      <c r="E538" s="31"/>
    </row>
    <row r="539" spans="5:5" s="1" customFormat="1">
      <c r="E539" s="31"/>
    </row>
    <row r="540" spans="5:5" s="1" customFormat="1">
      <c r="E540" s="31"/>
    </row>
    <row r="541" spans="5:5" s="1" customFormat="1">
      <c r="E541" s="31"/>
    </row>
    <row r="542" spans="5:5" s="1" customFormat="1">
      <c r="E542" s="31"/>
    </row>
    <row r="543" spans="5:5" s="1" customFormat="1">
      <c r="E543" s="31"/>
    </row>
    <row r="544" spans="5:5" s="1" customFormat="1">
      <c r="E544" s="31"/>
    </row>
    <row r="545" spans="5:5" s="1" customFormat="1">
      <c r="E545" s="31"/>
    </row>
    <row r="546" spans="5:5" s="1" customFormat="1">
      <c r="E546" s="31"/>
    </row>
    <row r="547" spans="5:5" s="1" customFormat="1">
      <c r="E547" s="31"/>
    </row>
    <row r="548" spans="5:5" s="1" customFormat="1">
      <c r="E548" s="31"/>
    </row>
    <row r="549" spans="5:5" s="1" customFormat="1">
      <c r="E549" s="31"/>
    </row>
    <row r="550" spans="5:5" s="1" customFormat="1">
      <c r="E550" s="31"/>
    </row>
    <row r="551" spans="5:5" s="1" customFormat="1">
      <c r="E551" s="31"/>
    </row>
    <row r="552" spans="5:5" s="1" customFormat="1">
      <c r="E552" s="31"/>
    </row>
    <row r="553" spans="5:5" s="1" customFormat="1">
      <c r="E553" s="31"/>
    </row>
    <row r="554" spans="5:5" s="1" customFormat="1">
      <c r="E554" s="31"/>
    </row>
    <row r="555" spans="5:5" s="1" customFormat="1">
      <c r="E555" s="31"/>
    </row>
    <row r="556" spans="5:5" s="1" customFormat="1">
      <c r="E556" s="31"/>
    </row>
    <row r="557" spans="5:5" s="1" customFormat="1">
      <c r="E557" s="31"/>
    </row>
    <row r="558" spans="5:5" s="1" customFormat="1">
      <c r="E558" s="31"/>
    </row>
    <row r="559" spans="5:5" s="1" customFormat="1">
      <c r="E559" s="31"/>
    </row>
    <row r="560" spans="5:5" s="1" customFormat="1">
      <c r="E560" s="31"/>
    </row>
    <row r="561" spans="5:5" s="1" customFormat="1">
      <c r="E561" s="31"/>
    </row>
    <row r="562" spans="5:5" s="1" customFormat="1">
      <c r="E562" s="31"/>
    </row>
    <row r="563" spans="5:5" s="1" customFormat="1">
      <c r="E563" s="31"/>
    </row>
    <row r="564" spans="5:5" s="1" customFormat="1">
      <c r="E564" s="31"/>
    </row>
    <row r="565" spans="5:5" s="1" customFormat="1">
      <c r="E565" s="31"/>
    </row>
    <row r="566" spans="5:5" s="1" customFormat="1">
      <c r="E566" s="31"/>
    </row>
    <row r="567" spans="5:5" s="1" customFormat="1">
      <c r="E567" s="31"/>
    </row>
    <row r="568" spans="5:5" s="1" customFormat="1">
      <c r="E568" s="31"/>
    </row>
    <row r="569" spans="5:5" s="1" customFormat="1">
      <c r="E569" s="31"/>
    </row>
    <row r="570" spans="5:5" s="1" customFormat="1">
      <c r="E570" s="31"/>
    </row>
    <row r="571" spans="5:5" s="1" customFormat="1">
      <c r="E571" s="31"/>
    </row>
    <row r="572" spans="5:5" s="1" customFormat="1">
      <c r="E572" s="31"/>
    </row>
    <row r="573" spans="5:5" s="1" customFormat="1">
      <c r="E573" s="31"/>
    </row>
    <row r="574" spans="5:5" s="1" customFormat="1">
      <c r="E574" s="31"/>
    </row>
    <row r="575" spans="5:5" s="1" customFormat="1">
      <c r="E575" s="31"/>
    </row>
    <row r="576" spans="5:5" s="1" customFormat="1">
      <c r="E576" s="31"/>
    </row>
    <row r="577" spans="5:5" s="1" customFormat="1">
      <c r="E577" s="31"/>
    </row>
    <row r="578" spans="5:5" s="1" customFormat="1">
      <c r="E578" s="31"/>
    </row>
    <row r="579" spans="5:5" s="1" customFormat="1">
      <c r="E579" s="31"/>
    </row>
    <row r="580" spans="5:5" s="1" customFormat="1">
      <c r="E580" s="31"/>
    </row>
    <row r="581" spans="5:5" s="1" customFormat="1">
      <c r="E581" s="31"/>
    </row>
    <row r="582" spans="5:5" s="1" customFormat="1">
      <c r="E582" s="31"/>
    </row>
    <row r="583" spans="5:5" s="1" customFormat="1">
      <c r="E583" s="31"/>
    </row>
    <row r="584" spans="5:5" s="1" customFormat="1">
      <c r="E584" s="31"/>
    </row>
    <row r="585" spans="5:5" s="1" customFormat="1">
      <c r="E585" s="31"/>
    </row>
    <row r="586" spans="5:5" s="1" customFormat="1">
      <c r="E586" s="31"/>
    </row>
    <row r="587" spans="5:5" s="1" customFormat="1">
      <c r="E587" s="31"/>
    </row>
    <row r="588" spans="5:5" s="1" customFormat="1">
      <c r="E588" s="31"/>
    </row>
    <row r="589" spans="5:5" s="1" customFormat="1">
      <c r="E589" s="31"/>
    </row>
    <row r="590" spans="5:5" s="1" customFormat="1">
      <c r="E590" s="31"/>
    </row>
    <row r="591" spans="5:5" s="1" customFormat="1">
      <c r="E591" s="31"/>
    </row>
    <row r="592" spans="5:5" s="1" customFormat="1">
      <c r="E592" s="31"/>
    </row>
    <row r="593" spans="5:5" s="1" customFormat="1">
      <c r="E593" s="31"/>
    </row>
    <row r="594" spans="5:5" s="1" customFormat="1">
      <c r="E594" s="31"/>
    </row>
    <row r="595" spans="5:5" s="1" customFormat="1">
      <c r="E595" s="31"/>
    </row>
    <row r="596" spans="5:5" s="1" customFormat="1">
      <c r="E596" s="31"/>
    </row>
    <row r="597" spans="5:5" s="1" customFormat="1">
      <c r="E597" s="31"/>
    </row>
    <row r="598" spans="5:5" s="1" customFormat="1">
      <c r="E598" s="31"/>
    </row>
    <row r="599" spans="5:5" s="1" customFormat="1">
      <c r="E599" s="31"/>
    </row>
    <row r="600" spans="5:5" s="1" customFormat="1">
      <c r="E600" s="31"/>
    </row>
    <row r="601" spans="5:5" s="1" customFormat="1">
      <c r="E601" s="31"/>
    </row>
    <row r="602" spans="5:5" s="1" customFormat="1">
      <c r="E602" s="31"/>
    </row>
    <row r="603" spans="5:5" s="1" customFormat="1">
      <c r="E603" s="31"/>
    </row>
    <row r="604" spans="5:5" s="1" customFormat="1">
      <c r="E604" s="31"/>
    </row>
    <row r="605" spans="5:5" s="1" customFormat="1">
      <c r="E605" s="31"/>
    </row>
    <row r="606" spans="5:5" s="1" customFormat="1">
      <c r="E606" s="31"/>
    </row>
    <row r="607" spans="5:5" s="1" customFormat="1">
      <c r="E607" s="31"/>
    </row>
    <row r="608" spans="5:5" s="1" customFormat="1">
      <c r="E608" s="31"/>
    </row>
    <row r="609" spans="5:5" s="1" customFormat="1">
      <c r="E609" s="31"/>
    </row>
    <row r="610" spans="5:5" s="1" customFormat="1">
      <c r="E610" s="31"/>
    </row>
    <row r="611" spans="5:5" s="1" customFormat="1">
      <c r="E611" s="31"/>
    </row>
    <row r="612" spans="5:5" s="1" customFormat="1">
      <c r="E612" s="31"/>
    </row>
    <row r="613" spans="5:5" s="1" customFormat="1">
      <c r="E613" s="31"/>
    </row>
    <row r="614" spans="5:5" s="1" customFormat="1">
      <c r="E614" s="31"/>
    </row>
    <row r="615" spans="5:5" s="1" customFormat="1">
      <c r="E615" s="31"/>
    </row>
    <row r="616" spans="5:5" s="1" customFormat="1">
      <c r="E616" s="31"/>
    </row>
    <row r="617" spans="5:5" s="1" customFormat="1">
      <c r="E617" s="31"/>
    </row>
    <row r="618" spans="5:5" s="1" customFormat="1">
      <c r="E618" s="31"/>
    </row>
    <row r="619" spans="5:5" s="1" customFormat="1">
      <c r="E619" s="31"/>
    </row>
    <row r="620" spans="5:5" s="1" customFormat="1">
      <c r="E620" s="31"/>
    </row>
    <row r="621" spans="5:5" s="1" customFormat="1">
      <c r="E621" s="31"/>
    </row>
    <row r="622" spans="5:5" s="1" customFormat="1">
      <c r="E622" s="31"/>
    </row>
    <row r="623" spans="5:5" s="1" customFormat="1">
      <c r="E623" s="31"/>
    </row>
    <row r="624" spans="5:5" s="1" customFormat="1">
      <c r="E624" s="31"/>
    </row>
    <row r="625" spans="5:5" s="1" customFormat="1">
      <c r="E625" s="31"/>
    </row>
    <row r="626" spans="5:5" s="1" customFormat="1">
      <c r="E626" s="31"/>
    </row>
    <row r="627" spans="5:5" s="1" customFormat="1">
      <c r="E627" s="31"/>
    </row>
    <row r="628" spans="5:5" s="1" customFormat="1">
      <c r="E628" s="31"/>
    </row>
    <row r="629" spans="5:5" s="1" customFormat="1">
      <c r="E629" s="31"/>
    </row>
    <row r="630" spans="5:5" s="1" customFormat="1">
      <c r="E630" s="31"/>
    </row>
    <row r="631" spans="5:5" s="1" customFormat="1">
      <c r="E631" s="31"/>
    </row>
    <row r="632" spans="5:5" s="1" customFormat="1">
      <c r="E632" s="31"/>
    </row>
    <row r="633" spans="5:5" s="1" customFormat="1">
      <c r="E633" s="31"/>
    </row>
    <row r="634" spans="5:5" s="1" customFormat="1">
      <c r="E634" s="31"/>
    </row>
    <row r="635" spans="5:5" s="1" customFormat="1">
      <c r="E635" s="31"/>
    </row>
    <row r="636" spans="5:5" s="1" customFormat="1">
      <c r="E636" s="31"/>
    </row>
    <row r="637" spans="5:5" s="1" customFormat="1">
      <c r="E637" s="31"/>
    </row>
    <row r="638" spans="5:5" s="1" customFormat="1">
      <c r="E638" s="31"/>
    </row>
    <row r="639" spans="5:5" s="1" customFormat="1">
      <c r="E639" s="31"/>
    </row>
    <row r="640" spans="5:5" s="1" customFormat="1">
      <c r="E640" s="31"/>
    </row>
    <row r="641" spans="5:5" s="1" customFormat="1">
      <c r="E641" s="31"/>
    </row>
    <row r="642" spans="5:5" s="1" customFormat="1">
      <c r="E642" s="31"/>
    </row>
    <row r="643" spans="5:5" s="1" customFormat="1">
      <c r="E643" s="31"/>
    </row>
    <row r="644" spans="5:5" s="1" customFormat="1">
      <c r="E644" s="31"/>
    </row>
    <row r="645" spans="5:5" s="1" customFormat="1">
      <c r="E645" s="31"/>
    </row>
    <row r="646" spans="5:5" s="1" customFormat="1">
      <c r="E646" s="31"/>
    </row>
    <row r="647" spans="5:5" s="1" customFormat="1">
      <c r="E647" s="31"/>
    </row>
    <row r="648" spans="5:5" s="1" customFormat="1">
      <c r="E648" s="31"/>
    </row>
    <row r="649" spans="5:5" s="1" customFormat="1">
      <c r="E649" s="31"/>
    </row>
    <row r="650" spans="5:5" s="1" customFormat="1">
      <c r="E650" s="31"/>
    </row>
    <row r="651" spans="5:5" s="1" customFormat="1">
      <c r="E651" s="31"/>
    </row>
    <row r="652" spans="5:5" s="1" customFormat="1">
      <c r="E652" s="31"/>
    </row>
    <row r="653" spans="5:5" s="1" customFormat="1">
      <c r="E653" s="31"/>
    </row>
    <row r="654" spans="5:5" s="1" customFormat="1">
      <c r="E654" s="31"/>
    </row>
    <row r="655" spans="5:5" s="1" customFormat="1">
      <c r="E655" s="31"/>
    </row>
    <row r="656" spans="5:5" s="1" customFormat="1">
      <c r="E656" s="31"/>
    </row>
    <row r="657" spans="5:5" s="1" customFormat="1">
      <c r="E657" s="31"/>
    </row>
    <row r="658" spans="5:5" s="1" customFormat="1">
      <c r="E658" s="31"/>
    </row>
    <row r="659" spans="5:5" s="1" customFormat="1">
      <c r="E659" s="31"/>
    </row>
    <row r="660" spans="5:5" s="1" customFormat="1">
      <c r="E660" s="31"/>
    </row>
    <row r="661" spans="5:5" s="1" customFormat="1">
      <c r="E661" s="31"/>
    </row>
    <row r="662" spans="5:5" s="1" customFormat="1">
      <c r="E662" s="31"/>
    </row>
    <row r="663" spans="5:5" s="1" customFormat="1">
      <c r="E663" s="31"/>
    </row>
    <row r="664" spans="5:5" s="1" customFormat="1">
      <c r="E664" s="31"/>
    </row>
    <row r="665" spans="5:5" s="1" customFormat="1">
      <c r="E665" s="31"/>
    </row>
    <row r="666" spans="5:5" s="1" customFormat="1">
      <c r="E666" s="31"/>
    </row>
    <row r="667" spans="5:5" s="1" customFormat="1">
      <c r="E667" s="31"/>
    </row>
    <row r="668" spans="5:5" s="1" customFormat="1">
      <c r="E668" s="31"/>
    </row>
    <row r="669" spans="5:5" s="1" customFormat="1">
      <c r="E669" s="31"/>
    </row>
    <row r="670" spans="5:5" s="1" customFormat="1">
      <c r="E670" s="31"/>
    </row>
    <row r="671" spans="5:5" s="1" customFormat="1">
      <c r="E671" s="31"/>
    </row>
    <row r="672" spans="5:5" s="1" customFormat="1">
      <c r="E672" s="31"/>
    </row>
    <row r="673" spans="5:5" s="1" customFormat="1">
      <c r="E673" s="31"/>
    </row>
    <row r="674" spans="5:5" s="1" customFormat="1">
      <c r="E674" s="31"/>
    </row>
    <row r="675" spans="5:5" s="1" customFormat="1">
      <c r="E675" s="31"/>
    </row>
    <row r="676" spans="5:5" s="1" customFormat="1">
      <c r="E676" s="31"/>
    </row>
    <row r="677" spans="5:5" s="1" customFormat="1">
      <c r="E677" s="31"/>
    </row>
    <row r="678" spans="5:5" s="1" customFormat="1">
      <c r="E678" s="31"/>
    </row>
    <row r="679" spans="5:5" s="1" customFormat="1">
      <c r="E679" s="31"/>
    </row>
    <row r="680" spans="5:5" s="1" customFormat="1">
      <c r="E680" s="31"/>
    </row>
    <row r="681" spans="5:5" s="1" customFormat="1">
      <c r="E681" s="31"/>
    </row>
    <row r="682" spans="5:5" s="1" customFormat="1">
      <c r="E682" s="31"/>
    </row>
    <row r="683" spans="5:5" s="1" customFormat="1">
      <c r="E683" s="31"/>
    </row>
    <row r="684" spans="5:5" s="1" customFormat="1">
      <c r="E684" s="31"/>
    </row>
    <row r="685" spans="5:5" s="1" customFormat="1">
      <c r="E685" s="31"/>
    </row>
    <row r="686" spans="5:5" s="1" customFormat="1">
      <c r="E686" s="31"/>
    </row>
    <row r="687" spans="5:5" s="1" customFormat="1">
      <c r="E687" s="31"/>
    </row>
    <row r="688" spans="5:5" s="1" customFormat="1">
      <c r="E688" s="31"/>
    </row>
    <row r="689" spans="5:5" s="1" customFormat="1">
      <c r="E689" s="31"/>
    </row>
    <row r="690" spans="5:5" s="1" customFormat="1">
      <c r="E690" s="31"/>
    </row>
    <row r="691" spans="5:5" s="1" customFormat="1">
      <c r="E691" s="31"/>
    </row>
    <row r="692" spans="5:5" s="1" customFormat="1">
      <c r="E692" s="31"/>
    </row>
    <row r="693" spans="5:5" s="1" customFormat="1">
      <c r="E693" s="31"/>
    </row>
    <row r="694" spans="5:5" s="1" customFormat="1">
      <c r="E694" s="31"/>
    </row>
    <row r="695" spans="5:5" s="1" customFormat="1">
      <c r="E695" s="31"/>
    </row>
    <row r="696" spans="5:5" s="1" customFormat="1">
      <c r="E696" s="31"/>
    </row>
    <row r="697" spans="5:5" s="1" customFormat="1">
      <c r="E697" s="31"/>
    </row>
    <row r="698" spans="5:5" s="1" customFormat="1">
      <c r="E698" s="31"/>
    </row>
    <row r="699" spans="5:5" s="1" customFormat="1">
      <c r="E699" s="31"/>
    </row>
    <row r="700" spans="5:5" s="1" customFormat="1">
      <c r="E700" s="31"/>
    </row>
    <row r="701" spans="5:5" s="1" customFormat="1">
      <c r="E701" s="31"/>
    </row>
    <row r="702" spans="5:5" s="1" customFormat="1">
      <c r="E702" s="31"/>
    </row>
    <row r="703" spans="5:5" s="1" customFormat="1">
      <c r="E703" s="31"/>
    </row>
    <row r="704" spans="5:5" s="1" customFormat="1">
      <c r="E704" s="31"/>
    </row>
    <row r="705" spans="5:5" s="1" customFormat="1">
      <c r="E705" s="31"/>
    </row>
    <row r="706" spans="5:5" s="1" customFormat="1">
      <c r="E706" s="31"/>
    </row>
    <row r="707" spans="5:5" s="1" customFormat="1">
      <c r="E707" s="31"/>
    </row>
    <row r="708" spans="5:5" s="1" customFormat="1">
      <c r="E708" s="31"/>
    </row>
    <row r="709" spans="5:5" s="1" customFormat="1">
      <c r="E709" s="31"/>
    </row>
    <row r="710" spans="5:5" s="1" customFormat="1">
      <c r="E710" s="31"/>
    </row>
    <row r="711" spans="5:5" s="1" customFormat="1">
      <c r="E711" s="31"/>
    </row>
    <row r="712" spans="5:5" s="1" customFormat="1">
      <c r="E712" s="31"/>
    </row>
    <row r="713" spans="5:5" s="1" customFormat="1">
      <c r="E713" s="31"/>
    </row>
    <row r="714" spans="5:5" s="1" customFormat="1">
      <c r="E714" s="31"/>
    </row>
    <row r="715" spans="5:5" s="1" customFormat="1">
      <c r="E715" s="31"/>
    </row>
    <row r="716" spans="5:5" s="1" customFormat="1">
      <c r="E716" s="31"/>
    </row>
    <row r="717" spans="5:5" s="1" customFormat="1">
      <c r="E717" s="31"/>
    </row>
    <row r="718" spans="5:5" s="1" customFormat="1">
      <c r="E718" s="31"/>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0A5EBB5456F0B498D7DCDD8043A5987" ma:contentTypeVersion="18" ma:contentTypeDescription="Crear nuevo documento." ma:contentTypeScope="" ma:versionID="ed1c75dae8921d1981ad5f0aaa7e7ba6">
  <xsd:schema xmlns:xsd="http://www.w3.org/2001/XMLSchema" xmlns:xs="http://www.w3.org/2001/XMLSchema" xmlns:p="http://schemas.microsoft.com/office/2006/metadata/properties" xmlns:ns2="4a143100-8fb8-4f36-ba07-b55f7b0a8753" xmlns:ns3="7f1b8216-73a0-4a64-853c-7a0e8b1ece23" targetNamespace="http://schemas.microsoft.com/office/2006/metadata/properties" ma:root="true" ma:fieldsID="7975af989969efeb0901ac4f5e1d19d5" ns2:_="" ns3:_="">
    <xsd:import namespace="4a143100-8fb8-4f36-ba07-b55f7b0a8753"/>
    <xsd:import namespace="7f1b8216-73a0-4a64-853c-7a0e8b1ece23"/>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a143100-8fb8-4f36-ba07-b55f7b0a87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Extracted Text" ma:internalName="MediaServiceOCR" ma:readOnly="true">
      <xsd:simpleType>
        <xsd:restriction base="dms:Note">
          <xsd:maxLength value="255"/>
        </xsd:restriction>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indexed="true" ma:internalName="MediaServiceLocatio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b8216-73a0-4a64-853c-7a0e8b1ece23"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1" nillable="true" ma:displayName="Taxonomy Catch All Column" ma:hidden="true" ma:list="{8be8443d-a7a0-42b5-9deb-26180b2c0eba}" ma:internalName="TaxCatchAll" ma:showField="CatchAllData" ma:web="7f1b8216-73a0-4a64-853c-7a0e8b1ece2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a143100-8fb8-4f36-ba07-b55f7b0a8753">
      <Terms xmlns="http://schemas.microsoft.com/office/infopath/2007/PartnerControls"/>
    </lcf76f155ced4ddcb4097134ff3c332f>
    <TaxCatchAll xmlns="7f1b8216-73a0-4a64-853c-7a0e8b1ece2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F80B3E-5039-4619-8BB3-4BA216C39690}"/>
</file>

<file path=customXml/itemProps2.xml><?xml version="1.0" encoding="utf-8"?>
<ds:datastoreItem xmlns:ds="http://schemas.openxmlformats.org/officeDocument/2006/customXml" ds:itemID="{0DEE337F-F4E4-47F6-AD7A-B0773ED190D4}"/>
</file>

<file path=customXml/itemProps3.xml><?xml version="1.0" encoding="utf-8"?>
<ds:datastoreItem xmlns:ds="http://schemas.openxmlformats.org/officeDocument/2006/customXml" ds:itemID="{1658E5DD-F4EC-4469-9D28-C77C1B9E9DC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Secretaría Oficina Coordinación Administrativa - Caquetá - Florencia</cp:lastModifiedBy>
  <cp:revision/>
  <dcterms:created xsi:type="dcterms:W3CDTF">2021-04-16T16:11:31Z</dcterms:created>
  <dcterms:modified xsi:type="dcterms:W3CDTF">2025-04-22T20:16:49Z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0x01010060A5EBB5456F0B498D7DCDD8043A5987</vt:lpwstr>
  </property>
  <property fmtid="{D5CDD505-2E9C-101B-9397-08002B2CF9AE}" pid="3" name="MediaServiceImageTags">
    <vt:lpwstr/>
  </property>
</Properties>
</file>