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06"/>
  <workbookPr hidePivotFieldList="1" defaultThemeVersion="166925"/>
  <mc:AlternateContent xmlns:mc="http://schemas.openxmlformats.org/markup-compatibility/2006">
    <mc:Choice Requires="x15">
      <x15ac:absPath xmlns:x15ac="http://schemas.microsoft.com/office/spreadsheetml/2010/11/ac" url="C:\Users\pruizqui\Downloads\"/>
    </mc:Choice>
  </mc:AlternateContent>
  <xr:revisionPtr revIDLastSave="0" documentId="8_{59089750-8DF9-49C0-9FAC-06EDA47B8517}" xr6:coauthVersionLast="47" xr6:coauthVersionMax="47" xr10:uidLastSave="{00000000-0000-0000-0000-000000000000}"/>
  <bookViews>
    <workbookView xWindow="-120" yWindow="-120" windowWidth="29040" windowHeight="15840" tabRatio="908" firstSheet="13" activeTab="13" xr2:uid="{00000000-000D-0000-FFFF-FFFF00000000}"/>
  </bookViews>
  <sheets>
    <sheet name="1. Presentacion " sheetId="34" r:id="rId1"/>
    <sheet name="Conceptos 37001" sheetId="35" r:id="rId2"/>
    <sheet name="2. Análisis de Contexto" sheetId="46" r:id="rId3"/>
    <sheet name="3. Estrategias" sheetId="38" r:id="rId4"/>
    <sheet name="4. Instructivo Riesgos " sheetId="39" r:id="rId5"/>
    <sheet name="5. Identificación de Riesgos" sheetId="40" r:id="rId6"/>
    <sheet name="6. Valoración Controles" sheetId="41" r:id="rId7"/>
    <sheet name="7. Mapa Final" sheetId="29" r:id="rId8"/>
    <sheet name="8- Politicas de admiistracion " sheetId="5" r:id="rId9"/>
    <sheet name="9- Matriz de Calor " sheetId="21" r:id="rId10"/>
    <sheet name="Seguimiento 1 Trimestre" sheetId="18" r:id="rId11"/>
    <sheet name="Seguimiento 2 Trimestre (2)" sheetId="47" r:id="rId12"/>
    <sheet name="Seguimiento 3er Trimestre (3)" sheetId="49" r:id="rId13"/>
    <sheet name="Seguimiento 4To Trimestre (2)" sheetId="48" r:id="rId14"/>
  </sheets>
  <externalReferences>
    <externalReference r:id="rId15"/>
    <externalReference r:id="rId16"/>
    <externalReference r:id="rId17"/>
    <externalReference r:id="rId18"/>
    <externalReference r:id="rId19"/>
    <externalReference r:id="rId20"/>
    <externalReference r:id="rId21"/>
  </externalReferences>
  <definedNames>
    <definedName name="_xlnm.Print_Area" localSheetId="2">'2. Análisis de Contexto'!$A$1:$F$80</definedName>
    <definedName name="_xlnm.Print_Area" localSheetId="5">'5. Identificación de Riesgos'!$A$1:$N$29</definedName>
    <definedName name="_xlnm.Print_Area" localSheetId="6">'6. Valoración Controles'!$A$1:$V$29</definedName>
    <definedName name="_xlnm.Print_Area" localSheetId="7">'7. Mapa Final'!$A$1:$N$39</definedName>
    <definedName name="Data" localSheetId="0">'[1]Tabla de Valoración'!$I$2:$L$5</definedName>
    <definedName name="Data" localSheetId="2">'[1]Tabla de Valoración'!$I$2:$L$5</definedName>
    <definedName name="Data" localSheetId="3">'[1]Tabla de Valoración'!$I$2:$L$5</definedName>
    <definedName name="Data" localSheetId="4">'[1]Tabla de Valoración'!$I$2:$L$5</definedName>
    <definedName name="Data" localSheetId="5">'[1]Tabla de Valoración'!$I$2:$L$5</definedName>
    <definedName name="Data" localSheetId="6">'[1]Tabla de Valoración'!$I$2:$L$5</definedName>
    <definedName name="Data" localSheetId="1">'[1]Tabla de Valoración'!$I$2:$L$5</definedName>
    <definedName name="Data">'[2]Tabla de Valoración'!$I$2:$L$5</definedName>
    <definedName name="Diseño" localSheetId="0">'[1]Tabla de Valoración'!$I$2:$I$5</definedName>
    <definedName name="Diseño" localSheetId="2">'[1]Tabla de Valoración'!$I$2:$I$5</definedName>
    <definedName name="Diseño" localSheetId="3">'[1]Tabla de Valoración'!$I$2:$I$5</definedName>
    <definedName name="Diseño" localSheetId="4">'[1]Tabla de Valoración'!$I$2:$I$5</definedName>
    <definedName name="Diseño" localSheetId="5">'[1]Tabla de Valoración'!$I$2:$I$5</definedName>
    <definedName name="Diseño" localSheetId="6">'[1]Tabla de Valoración'!$I$2:$I$5</definedName>
    <definedName name="Diseño" localSheetId="1">'[1]Tabla de Valoración'!$I$2:$I$5</definedName>
    <definedName name="Diseño">'[2]Tabla de Valoración'!$I$2:$I$5</definedName>
    <definedName name="Ejecución" localSheetId="0">'[1]Tabla de Valoración'!$I$2:$L$2</definedName>
    <definedName name="Ejecución" localSheetId="2">'[1]Tabla de Valoración'!$I$2:$L$2</definedName>
    <definedName name="Ejecución" localSheetId="3">'[1]Tabla de Valoración'!$I$2:$L$2</definedName>
    <definedName name="Ejecución" localSheetId="4">'[1]Tabla de Valoración'!$I$2:$L$2</definedName>
    <definedName name="Ejecución" localSheetId="5">'[1]Tabla de Valoración'!$I$2:$L$2</definedName>
    <definedName name="Ejecución" localSheetId="6">'[1]Tabla de Valoración'!$I$2:$L$2</definedName>
    <definedName name="Ejecución" localSheetId="1">'[1]Tabla de Valoración'!$I$2:$L$2</definedName>
    <definedName name="Ejecución">'[2]Tabla de Valoración'!$I$2:$L$2</definedName>
    <definedName name="GEST" localSheetId="2">[3]GESTION!#REF!</definedName>
    <definedName name="GEST" localSheetId="11">[4]GESTION!#REF!</definedName>
    <definedName name="GEST" localSheetId="12">[4]GESTION!#REF!</definedName>
    <definedName name="GEST" localSheetId="13">[4]GESTION!#REF!</definedName>
    <definedName name="GEST">[4]GESTION!#REF!</definedName>
    <definedName name="GESTION_SEG_3_TRIM">[3]GESTION!#REF!</definedName>
    <definedName name="INV" localSheetId="2">[3]INVERSION_SEG_3_TRIM!#REF!</definedName>
    <definedName name="INV" localSheetId="11">[4]INVERSION!#REF!</definedName>
    <definedName name="INV" localSheetId="12">[4]INVERSION!#REF!</definedName>
    <definedName name="INV" localSheetId="13">[4]INVERSION!#REF!</definedName>
    <definedName name="INV">[4]INVERSION!#REF!</definedName>
    <definedName name="INV_GEST" localSheetId="2">#REF!</definedName>
    <definedName name="INV_GEST" localSheetId="11">#REF!</definedName>
    <definedName name="INV_GEST" localSheetId="12">#REF!</definedName>
    <definedName name="INV_GEST" localSheetId="13">#REF!</definedName>
    <definedName name="INV_GEST">#REF!</definedName>
    <definedName name="Posibilidad" localSheetId="0">[5]Hoja2!$H$3:$H$7</definedName>
    <definedName name="Posibilidad" localSheetId="2">[5]Hoja2!$H$3:$H$7</definedName>
    <definedName name="Posibilidad" localSheetId="3">[6]Hoja2!$H$3:$H$7</definedName>
    <definedName name="Posibilidad" localSheetId="4">[5]Hoja2!$H$3:$H$7</definedName>
    <definedName name="Posibilidad" localSheetId="5">[5]Hoja2!$H$3:$H$7</definedName>
    <definedName name="Posibilidad" localSheetId="6">[5]Hoja2!$H$3:$H$7</definedName>
    <definedName name="Posibilidad" localSheetId="1">[5]Hoja2!$H$3:$H$7</definedName>
    <definedName name="Posibilidad">[7]Hoja2!$H$3:$H$7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3" i="29" l="1"/>
  <c r="E42" i="29"/>
  <c r="E41" i="29"/>
  <c r="E40" i="29"/>
  <c r="E50" i="29"/>
  <c r="L14" i="41"/>
  <c r="L13" i="41"/>
  <c r="L12" i="41"/>
  <c r="L11" i="41"/>
  <c r="L10" i="41"/>
  <c r="L23" i="41"/>
  <c r="L22" i="41"/>
  <c r="L21" i="41"/>
  <c r="L20" i="41"/>
  <c r="L36" i="41"/>
  <c r="L35" i="41"/>
  <c r="L34" i="41"/>
  <c r="L33" i="41"/>
  <c r="L32" i="41"/>
  <c r="L31" i="41"/>
  <c r="L30" i="41"/>
  <c r="L44" i="41"/>
  <c r="L43" i="41"/>
  <c r="L42" i="41"/>
  <c r="L41" i="41"/>
  <c r="L40" i="41"/>
  <c r="L93" i="41"/>
  <c r="L92" i="41"/>
  <c r="L91" i="41"/>
  <c r="L94" i="41"/>
  <c r="L90" i="41"/>
  <c r="L83" i="41"/>
  <c r="L82" i="41"/>
  <c r="L81" i="41"/>
  <c r="L80" i="41"/>
  <c r="L73" i="41"/>
  <c r="L72" i="41"/>
  <c r="L71" i="41"/>
  <c r="L70" i="41"/>
  <c r="L63" i="41"/>
  <c r="L62" i="41"/>
  <c r="L61" i="41"/>
  <c r="L60" i="41"/>
  <c r="L53" i="41"/>
  <c r="L52" i="41"/>
  <c r="L51" i="41"/>
  <c r="L50" i="41"/>
  <c r="C5" i="49"/>
  <c r="C4" i="49"/>
  <c r="C5" i="48"/>
  <c r="C4" i="48"/>
  <c r="C5" i="47"/>
  <c r="C4" i="47"/>
  <c r="R41" i="41" l="1"/>
  <c r="R40" i="41"/>
  <c r="J41" i="41"/>
  <c r="J40" i="41"/>
  <c r="K40" i="41" s="1"/>
  <c r="C43" i="41"/>
  <c r="C42" i="41"/>
  <c r="C41" i="41"/>
  <c r="C40" i="41"/>
  <c r="B40" i="41"/>
  <c r="C40" i="29"/>
  <c r="B40" i="29"/>
  <c r="M40" i="40"/>
  <c r="G40" i="29" s="1"/>
  <c r="M30" i="40"/>
  <c r="G40" i="40"/>
  <c r="H40" i="40" s="1"/>
  <c r="G30" i="40"/>
  <c r="B40" i="49" l="1"/>
  <c r="B40" i="48"/>
  <c r="B40" i="47"/>
  <c r="C40" i="49"/>
  <c r="C40" i="48"/>
  <c r="C40" i="47"/>
  <c r="S40" i="41"/>
  <c r="B40" i="18"/>
  <c r="C40" i="18"/>
  <c r="U40" i="41"/>
  <c r="K40" i="29" s="1"/>
  <c r="N40" i="40"/>
  <c r="H40" i="29" s="1"/>
  <c r="F40" i="29"/>
  <c r="C5" i="18"/>
  <c r="E40" i="49" l="1"/>
  <c r="E40" i="48"/>
  <c r="E40" i="47"/>
  <c r="E40" i="18"/>
  <c r="I22" i="5"/>
  <c r="I21" i="5"/>
  <c r="G90" i="40" l="1"/>
  <c r="G80" i="40"/>
  <c r="G70" i="40"/>
  <c r="G60" i="40"/>
  <c r="G50" i="40"/>
  <c r="C4" i="18" l="1"/>
  <c r="R52" i="41"/>
  <c r="R53" i="41"/>
  <c r="R54" i="41"/>
  <c r="R55" i="41"/>
  <c r="R56" i="41"/>
  <c r="R57" i="41"/>
  <c r="R58" i="41"/>
  <c r="R59" i="41"/>
  <c r="R79" i="41"/>
  <c r="R72" i="41"/>
  <c r="R73" i="41"/>
  <c r="R74" i="41"/>
  <c r="R75" i="41"/>
  <c r="R76" i="41"/>
  <c r="R77" i="41"/>
  <c r="R78" i="41"/>
  <c r="J79" i="41"/>
  <c r="J75" i="41"/>
  <c r="J76" i="41"/>
  <c r="J77" i="41"/>
  <c r="J78" i="41"/>
  <c r="J61" i="41"/>
  <c r="J62" i="41"/>
  <c r="J63" i="41"/>
  <c r="J64" i="41"/>
  <c r="J65" i="41"/>
  <c r="J66" i="41"/>
  <c r="J67" i="41"/>
  <c r="J68" i="41"/>
  <c r="J69" i="41"/>
  <c r="J53" i="41"/>
  <c r="J54" i="41"/>
  <c r="J55" i="41"/>
  <c r="J56" i="41"/>
  <c r="J57" i="41"/>
  <c r="J58" i="41"/>
  <c r="J59" i="41"/>
  <c r="J25" i="41"/>
  <c r="J26" i="41"/>
  <c r="J27" i="41"/>
  <c r="J28" i="41"/>
  <c r="J29" i="41"/>
  <c r="R21" i="41"/>
  <c r="R22" i="41"/>
  <c r="R23" i="41"/>
  <c r="R24" i="41"/>
  <c r="R25" i="41"/>
  <c r="R26" i="41"/>
  <c r="R27" i="41"/>
  <c r="R28" i="41"/>
  <c r="R29" i="41"/>
  <c r="R12" i="41"/>
  <c r="R14" i="41"/>
  <c r="R15" i="41"/>
  <c r="R16" i="41"/>
  <c r="R17" i="41"/>
  <c r="R18" i="41"/>
  <c r="R19" i="41"/>
  <c r="J15" i="41"/>
  <c r="J16" i="41"/>
  <c r="J17" i="41"/>
  <c r="J18" i="41"/>
  <c r="J19" i="41"/>
  <c r="C5" i="29"/>
  <c r="C4" i="29"/>
  <c r="B20" i="41"/>
  <c r="B30" i="41"/>
  <c r="B50" i="41"/>
  <c r="B60" i="41"/>
  <c r="B70" i="41"/>
  <c r="B80" i="41"/>
  <c r="B90" i="41"/>
  <c r="B10" i="41"/>
  <c r="E99" i="29" l="1"/>
  <c r="E98" i="29"/>
  <c r="E97" i="29"/>
  <c r="E96" i="29"/>
  <c r="E95" i="29"/>
  <c r="E94" i="29"/>
  <c r="E93" i="29"/>
  <c r="E92" i="29"/>
  <c r="E91" i="29"/>
  <c r="E90" i="29"/>
  <c r="C90" i="29"/>
  <c r="B90" i="29"/>
  <c r="A90" i="29"/>
  <c r="E89" i="29"/>
  <c r="E88" i="29"/>
  <c r="E87" i="29"/>
  <c r="E86" i="29"/>
  <c r="E85" i="29"/>
  <c r="E84" i="29"/>
  <c r="E83" i="29"/>
  <c r="E82" i="29"/>
  <c r="E81" i="29"/>
  <c r="E80" i="29"/>
  <c r="C80" i="29"/>
  <c r="B80" i="29"/>
  <c r="A80" i="29"/>
  <c r="E79" i="29"/>
  <c r="E78" i="29"/>
  <c r="E77" i="29"/>
  <c r="E76" i="29"/>
  <c r="E75" i="29"/>
  <c r="E74" i="29"/>
  <c r="E73" i="29"/>
  <c r="E72" i="29"/>
  <c r="E71" i="29"/>
  <c r="E70" i="29"/>
  <c r="C70" i="29"/>
  <c r="B70" i="29"/>
  <c r="A70" i="29"/>
  <c r="E51" i="29"/>
  <c r="E52" i="29"/>
  <c r="E53" i="29"/>
  <c r="E54" i="29"/>
  <c r="E55" i="29"/>
  <c r="E56" i="29"/>
  <c r="E57" i="29"/>
  <c r="E58" i="29"/>
  <c r="E59" i="29"/>
  <c r="E60" i="29"/>
  <c r="E61" i="29"/>
  <c r="E62" i="29"/>
  <c r="E63" i="29"/>
  <c r="E64" i="29"/>
  <c r="E65" i="29"/>
  <c r="E66" i="29"/>
  <c r="E67" i="29"/>
  <c r="E68" i="29"/>
  <c r="E69" i="29"/>
  <c r="E30" i="29"/>
  <c r="E31" i="29"/>
  <c r="E32" i="29"/>
  <c r="E33" i="29"/>
  <c r="E34" i="29"/>
  <c r="E35" i="29"/>
  <c r="E36" i="29"/>
  <c r="E37" i="29"/>
  <c r="E38" i="29"/>
  <c r="E39" i="29"/>
  <c r="E20" i="29"/>
  <c r="E21" i="29"/>
  <c r="E22" i="29"/>
  <c r="E23" i="29"/>
  <c r="E24" i="29"/>
  <c r="E25" i="29"/>
  <c r="E26" i="29"/>
  <c r="E27" i="29"/>
  <c r="E28" i="29"/>
  <c r="E29" i="29"/>
  <c r="E11" i="29"/>
  <c r="E12" i="29"/>
  <c r="E13" i="29"/>
  <c r="E14" i="29"/>
  <c r="E15" i="29"/>
  <c r="E16" i="29"/>
  <c r="E17" i="29"/>
  <c r="E18" i="29"/>
  <c r="E19" i="29"/>
  <c r="E10" i="29"/>
  <c r="L10" i="40"/>
  <c r="K10" i="40" s="1"/>
  <c r="C80" i="41"/>
  <c r="C81" i="41"/>
  <c r="C82" i="41"/>
  <c r="C83" i="41"/>
  <c r="C84" i="41"/>
  <c r="C85" i="41"/>
  <c r="C86" i="41"/>
  <c r="C87" i="41"/>
  <c r="C88" i="41"/>
  <c r="C89" i="41"/>
  <c r="C90" i="41"/>
  <c r="C91" i="41"/>
  <c r="C92" i="41"/>
  <c r="C93" i="41"/>
  <c r="C94" i="41"/>
  <c r="C95" i="41"/>
  <c r="C96" i="41"/>
  <c r="C97" i="41"/>
  <c r="C98" i="41"/>
  <c r="C99" i="41"/>
  <c r="C70" i="41"/>
  <c r="C71" i="41"/>
  <c r="C72" i="41"/>
  <c r="C73" i="41"/>
  <c r="C74" i="41"/>
  <c r="C75" i="41"/>
  <c r="C76" i="41"/>
  <c r="C77" i="41"/>
  <c r="C78" i="41"/>
  <c r="C79" i="41"/>
  <c r="C60" i="41"/>
  <c r="C61" i="41"/>
  <c r="C62" i="41"/>
  <c r="C63" i="41"/>
  <c r="C64" i="41"/>
  <c r="C65" i="41"/>
  <c r="C66" i="41"/>
  <c r="C67" i="41"/>
  <c r="C68" i="41"/>
  <c r="C69" i="41"/>
  <c r="C39" i="41"/>
  <c r="C50" i="41"/>
  <c r="C51" i="41"/>
  <c r="C52" i="41"/>
  <c r="C53" i="41"/>
  <c r="C54" i="41"/>
  <c r="C55" i="41"/>
  <c r="C56" i="41"/>
  <c r="C57" i="41"/>
  <c r="C58" i="41"/>
  <c r="C59" i="41"/>
  <c r="C30" i="41"/>
  <c r="C31" i="41"/>
  <c r="C32" i="41"/>
  <c r="C33" i="41"/>
  <c r="C34" i="41"/>
  <c r="C35" i="41"/>
  <c r="C36" i="41"/>
  <c r="C37" i="41"/>
  <c r="C38" i="41"/>
  <c r="C15" i="41"/>
  <c r="C16" i="41"/>
  <c r="C17" i="41"/>
  <c r="C18" i="41"/>
  <c r="C19" i="41"/>
  <c r="C20" i="41"/>
  <c r="C21" i="41"/>
  <c r="C22" i="41"/>
  <c r="C23" i="41"/>
  <c r="C24" i="41"/>
  <c r="C25" i="41"/>
  <c r="C26" i="41"/>
  <c r="C27" i="41"/>
  <c r="C28" i="41"/>
  <c r="C29" i="41"/>
  <c r="C11" i="41"/>
  <c r="C12" i="41"/>
  <c r="C13" i="41"/>
  <c r="C14" i="41"/>
  <c r="C10" i="41"/>
  <c r="L24" i="41"/>
  <c r="L25" i="41"/>
  <c r="L26" i="41"/>
  <c r="L27" i="41"/>
  <c r="L28" i="41"/>
  <c r="L29" i="41"/>
  <c r="L37" i="41"/>
  <c r="L38" i="41"/>
  <c r="L39" i="41"/>
  <c r="L54" i="41"/>
  <c r="L55" i="41"/>
  <c r="L56" i="41"/>
  <c r="L57" i="41"/>
  <c r="L58" i="41"/>
  <c r="L59" i="41"/>
  <c r="L64" i="41"/>
  <c r="L65" i="41"/>
  <c r="L66" i="41"/>
  <c r="L67" i="41"/>
  <c r="L68" i="41"/>
  <c r="L69" i="41"/>
  <c r="L74" i="41"/>
  <c r="L75" i="41"/>
  <c r="L76" i="41"/>
  <c r="L77" i="41"/>
  <c r="L78" i="41"/>
  <c r="L79" i="41"/>
  <c r="L84" i="41"/>
  <c r="L85" i="41"/>
  <c r="L86" i="41"/>
  <c r="L87" i="41"/>
  <c r="L88" i="41"/>
  <c r="L89" i="41"/>
  <c r="L95" i="41"/>
  <c r="L97" i="41"/>
  <c r="L98" i="41"/>
  <c r="L99" i="41"/>
  <c r="L15" i="41"/>
  <c r="L16" i="41"/>
  <c r="L17" i="41"/>
  <c r="L18" i="41"/>
  <c r="L19" i="41"/>
  <c r="R11" i="41"/>
  <c r="R10" i="41"/>
  <c r="R99" i="41"/>
  <c r="J99" i="41"/>
  <c r="R98" i="41"/>
  <c r="J98" i="41"/>
  <c r="R97" i="41"/>
  <c r="J97" i="41"/>
  <c r="R96" i="41"/>
  <c r="J96" i="41"/>
  <c r="R95" i="41"/>
  <c r="J95" i="41"/>
  <c r="R94" i="41"/>
  <c r="J94" i="41"/>
  <c r="R93" i="41"/>
  <c r="J93" i="41"/>
  <c r="R92" i="41"/>
  <c r="J92" i="41"/>
  <c r="R91" i="41"/>
  <c r="J91" i="41"/>
  <c r="R90" i="41"/>
  <c r="J90" i="41"/>
  <c r="R89" i="41"/>
  <c r="J89" i="41"/>
  <c r="R88" i="41"/>
  <c r="J88" i="41"/>
  <c r="R87" i="41"/>
  <c r="J87" i="41"/>
  <c r="R86" i="41"/>
  <c r="J86" i="41"/>
  <c r="R85" i="41"/>
  <c r="J85" i="41"/>
  <c r="R84" i="41"/>
  <c r="J84" i="41"/>
  <c r="R83" i="41"/>
  <c r="J83" i="41"/>
  <c r="R82" i="41"/>
  <c r="J82" i="41"/>
  <c r="R81" i="41"/>
  <c r="J81" i="41"/>
  <c r="R80" i="41"/>
  <c r="J80" i="41"/>
  <c r="J74" i="41"/>
  <c r="J73" i="41"/>
  <c r="J72" i="41"/>
  <c r="R71" i="41"/>
  <c r="J71" i="41"/>
  <c r="R70" i="41"/>
  <c r="J70" i="41"/>
  <c r="R69" i="41"/>
  <c r="R68" i="41"/>
  <c r="R67" i="41"/>
  <c r="R66" i="41"/>
  <c r="R65" i="41"/>
  <c r="R64" i="41"/>
  <c r="R63" i="41"/>
  <c r="R62" i="41"/>
  <c r="R61" i="41"/>
  <c r="R60" i="41"/>
  <c r="S60" i="41" s="1"/>
  <c r="J60" i="41"/>
  <c r="J52" i="41"/>
  <c r="R51" i="41"/>
  <c r="J51" i="41"/>
  <c r="R50" i="41"/>
  <c r="J50" i="41"/>
  <c r="R39" i="41"/>
  <c r="J39" i="41"/>
  <c r="R38" i="41"/>
  <c r="J38" i="41"/>
  <c r="R37" i="41"/>
  <c r="J37" i="41"/>
  <c r="R36" i="41"/>
  <c r="J36" i="41"/>
  <c r="R35" i="41"/>
  <c r="J35" i="41"/>
  <c r="R34" i="41"/>
  <c r="J34" i="41"/>
  <c r="R33" i="41"/>
  <c r="J33" i="41"/>
  <c r="R32" i="41"/>
  <c r="J32" i="41"/>
  <c r="R31" i="41"/>
  <c r="J31" i="41"/>
  <c r="R30" i="41"/>
  <c r="J30" i="41"/>
  <c r="K30" i="41" s="1"/>
  <c r="J24" i="41"/>
  <c r="J23" i="41"/>
  <c r="J22" i="41"/>
  <c r="J21" i="41"/>
  <c r="R20" i="41"/>
  <c r="S20" i="41" s="1"/>
  <c r="J20" i="41"/>
  <c r="J14" i="41"/>
  <c r="J13" i="41"/>
  <c r="J12" i="41"/>
  <c r="J11" i="41"/>
  <c r="J10" i="41"/>
  <c r="C60" i="29"/>
  <c r="B60" i="29"/>
  <c r="A60" i="29"/>
  <c r="C50" i="29"/>
  <c r="B50" i="29"/>
  <c r="A50" i="29"/>
  <c r="C30" i="29"/>
  <c r="B30" i="29"/>
  <c r="A30" i="29"/>
  <c r="C20" i="29"/>
  <c r="B20" i="29"/>
  <c r="A20" i="29"/>
  <c r="C10" i="29"/>
  <c r="B10" i="29"/>
  <c r="A10" i="29"/>
  <c r="F90" i="29"/>
  <c r="F80" i="29"/>
  <c r="F70" i="29"/>
  <c r="H30" i="40"/>
  <c r="G20" i="40"/>
  <c r="H20" i="40" s="1"/>
  <c r="F20" i="29" s="1"/>
  <c r="G10" i="40"/>
  <c r="H10" i="40" s="1"/>
  <c r="A10" i="49" l="1"/>
  <c r="A10" i="48"/>
  <c r="A10" i="47"/>
  <c r="B10" i="49"/>
  <c r="B10" i="48"/>
  <c r="B10" i="47"/>
  <c r="C10" i="49"/>
  <c r="C10" i="48"/>
  <c r="C10" i="47"/>
  <c r="A20" i="49"/>
  <c r="A20" i="48"/>
  <c r="A20" i="47"/>
  <c r="B20" i="49"/>
  <c r="B20" i="48"/>
  <c r="B20" i="47"/>
  <c r="C20" i="49"/>
  <c r="C20" i="48"/>
  <c r="C20" i="47"/>
  <c r="A30" i="49"/>
  <c r="A30" i="48"/>
  <c r="A30" i="47"/>
  <c r="B30" i="49"/>
  <c r="B30" i="48"/>
  <c r="B30" i="47"/>
  <c r="C30" i="49"/>
  <c r="C30" i="48"/>
  <c r="C30" i="47"/>
  <c r="A50" i="49"/>
  <c r="A50" i="48"/>
  <c r="A50" i="47"/>
  <c r="B50" i="49"/>
  <c r="B50" i="48"/>
  <c r="B50" i="47"/>
  <c r="C50" i="49"/>
  <c r="C50" i="48"/>
  <c r="C50" i="47"/>
  <c r="A60" i="49"/>
  <c r="A60" i="48"/>
  <c r="A60" i="47"/>
  <c r="B60" i="49"/>
  <c r="B60" i="48"/>
  <c r="B60" i="47"/>
  <c r="C60" i="49"/>
  <c r="C60" i="48"/>
  <c r="C60" i="47"/>
  <c r="A70" i="49"/>
  <c r="A70" i="48"/>
  <c r="A70" i="47"/>
  <c r="B70" i="49"/>
  <c r="B70" i="48"/>
  <c r="B70" i="47"/>
  <c r="C70" i="49"/>
  <c r="C70" i="48"/>
  <c r="C70" i="47"/>
  <c r="A80" i="49"/>
  <c r="A80" i="48"/>
  <c r="A80" i="47"/>
  <c r="B80" i="49"/>
  <c r="B80" i="48"/>
  <c r="B80" i="47"/>
  <c r="C80" i="49"/>
  <c r="C80" i="48"/>
  <c r="C80" i="47"/>
  <c r="A90" i="49"/>
  <c r="A90" i="48"/>
  <c r="A90" i="47"/>
  <c r="B90" i="49"/>
  <c r="B90" i="48"/>
  <c r="B90" i="47"/>
  <c r="C90" i="49"/>
  <c r="C90" i="48"/>
  <c r="C90" i="47"/>
  <c r="S50" i="41"/>
  <c r="F30" i="29"/>
  <c r="T40" i="41"/>
  <c r="S90" i="41"/>
  <c r="S10" i="41"/>
  <c r="K70" i="41"/>
  <c r="T70" i="41" s="1"/>
  <c r="J70" i="29" s="1"/>
  <c r="K10" i="41"/>
  <c r="T10" i="41" s="1"/>
  <c r="J10" i="29" s="1"/>
  <c r="K80" i="41"/>
  <c r="T80" i="41" s="1"/>
  <c r="J80" i="29" s="1"/>
  <c r="S70" i="41"/>
  <c r="S80" i="41"/>
  <c r="K50" i="41"/>
  <c r="T50" i="41" s="1"/>
  <c r="J50" i="29" s="1"/>
  <c r="K60" i="41"/>
  <c r="T60" i="41" s="1"/>
  <c r="J60" i="29" s="1"/>
  <c r="F60" i="29"/>
  <c r="A70" i="18"/>
  <c r="C80" i="18"/>
  <c r="B70" i="18"/>
  <c r="C70" i="18"/>
  <c r="F50" i="29"/>
  <c r="A90" i="18"/>
  <c r="B90" i="18"/>
  <c r="A80" i="18"/>
  <c r="C90" i="18"/>
  <c r="B80" i="18"/>
  <c r="T30" i="41"/>
  <c r="F10" i="29"/>
  <c r="S30" i="41"/>
  <c r="K90" i="41"/>
  <c r="T90" i="41" s="1"/>
  <c r="J90" i="29" s="1"/>
  <c r="K20" i="41"/>
  <c r="T20" i="41" s="1"/>
  <c r="M70" i="40"/>
  <c r="M60" i="40"/>
  <c r="M50" i="40"/>
  <c r="M20" i="40"/>
  <c r="M10" i="40"/>
  <c r="D90" i="49" l="1"/>
  <c r="D90" i="48"/>
  <c r="D90" i="47"/>
  <c r="D60" i="49"/>
  <c r="D60" i="48"/>
  <c r="D60" i="47"/>
  <c r="D50" i="49"/>
  <c r="D40" i="49"/>
  <c r="D50" i="48"/>
  <c r="D40" i="48"/>
  <c r="D50" i="47"/>
  <c r="D40" i="47"/>
  <c r="D80" i="49"/>
  <c r="D80" i="48"/>
  <c r="D80" i="47"/>
  <c r="D10" i="49"/>
  <c r="D10" i="48"/>
  <c r="D10" i="47"/>
  <c r="D70" i="49"/>
  <c r="D70" i="48"/>
  <c r="D70" i="47"/>
  <c r="D40" i="18"/>
  <c r="J40" i="29"/>
  <c r="V40" i="41"/>
  <c r="M40" i="29" s="1"/>
  <c r="H80" i="29"/>
  <c r="G80" i="29"/>
  <c r="U80" i="41"/>
  <c r="H90" i="29"/>
  <c r="G90" i="29"/>
  <c r="U90" i="41"/>
  <c r="D90" i="18"/>
  <c r="D70" i="18"/>
  <c r="D80" i="18"/>
  <c r="G70" i="29"/>
  <c r="U70" i="41"/>
  <c r="K70" i="29" s="1"/>
  <c r="O20" i="40"/>
  <c r="U20" i="41"/>
  <c r="K20" i="29" s="1"/>
  <c r="G20" i="29"/>
  <c r="J20" i="29"/>
  <c r="N30" i="40"/>
  <c r="H30" i="29" s="1"/>
  <c r="G30" i="29"/>
  <c r="U30" i="41"/>
  <c r="K30" i="29" s="1"/>
  <c r="N50" i="40"/>
  <c r="H50" i="29" s="1"/>
  <c r="U50" i="41"/>
  <c r="G50" i="29"/>
  <c r="N60" i="40"/>
  <c r="H60" i="29" s="1"/>
  <c r="G60" i="29"/>
  <c r="U60" i="41"/>
  <c r="J30" i="29"/>
  <c r="N10" i="40"/>
  <c r="H10" i="29" s="1"/>
  <c r="G10" i="29"/>
  <c r="U10" i="41"/>
  <c r="K10" i="29" s="1"/>
  <c r="N70" i="40"/>
  <c r="H70" i="29" s="1"/>
  <c r="O90" i="40"/>
  <c r="O60" i="40"/>
  <c r="N20" i="40"/>
  <c r="H20" i="29" s="1"/>
  <c r="O50" i="40"/>
  <c r="O30" i="40"/>
  <c r="O10" i="40"/>
  <c r="E10" i="49" l="1"/>
  <c r="E10" i="48"/>
  <c r="E10" i="47"/>
  <c r="D30" i="49"/>
  <c r="D30" i="48"/>
  <c r="D30" i="47"/>
  <c r="E30" i="49"/>
  <c r="E30" i="48"/>
  <c r="E30" i="47"/>
  <c r="D20" i="49"/>
  <c r="D20" i="48"/>
  <c r="D20" i="47"/>
  <c r="E20" i="49"/>
  <c r="E20" i="48"/>
  <c r="E20" i="47"/>
  <c r="E70" i="49"/>
  <c r="E70" i="48"/>
  <c r="E70" i="47"/>
  <c r="F40" i="49"/>
  <c r="F40" i="48"/>
  <c r="F40" i="47"/>
  <c r="F40" i="18"/>
  <c r="K90" i="29"/>
  <c r="V90" i="41"/>
  <c r="M90" i="29" s="1"/>
  <c r="E70" i="18"/>
  <c r="K80" i="29"/>
  <c r="V80" i="41"/>
  <c r="M80" i="29" s="1"/>
  <c r="V30" i="41"/>
  <c r="M30" i="29" s="1"/>
  <c r="K60" i="29"/>
  <c r="V60" i="41"/>
  <c r="M60" i="29" s="1"/>
  <c r="V70" i="41"/>
  <c r="M70" i="29" s="1"/>
  <c r="K50" i="29"/>
  <c r="V50" i="41"/>
  <c r="M50" i="29" s="1"/>
  <c r="V20" i="41"/>
  <c r="M20" i="29" s="1"/>
  <c r="V10" i="41"/>
  <c r="M10" i="29" s="1"/>
  <c r="F10" i="49" l="1"/>
  <c r="F10" i="48"/>
  <c r="F10" i="47"/>
  <c r="F20" i="49"/>
  <c r="F20" i="48"/>
  <c r="F20" i="47"/>
  <c r="F50" i="49"/>
  <c r="F50" i="48"/>
  <c r="F50" i="47"/>
  <c r="E50" i="49"/>
  <c r="E50" i="48"/>
  <c r="E50" i="47"/>
  <c r="F70" i="49"/>
  <c r="F70" i="48"/>
  <c r="F70" i="47"/>
  <c r="F60" i="49"/>
  <c r="F60" i="48"/>
  <c r="F60" i="47"/>
  <c r="E60" i="49"/>
  <c r="E60" i="48"/>
  <c r="E60" i="47"/>
  <c r="F30" i="49"/>
  <c r="F30" i="48"/>
  <c r="F30" i="47"/>
  <c r="F80" i="49"/>
  <c r="F80" i="48"/>
  <c r="F80" i="47"/>
  <c r="E80" i="49"/>
  <c r="E80" i="48"/>
  <c r="E80" i="47"/>
  <c r="F90" i="49"/>
  <c r="F90" i="48"/>
  <c r="F90" i="47"/>
  <c r="E90" i="49"/>
  <c r="E90" i="48"/>
  <c r="E90" i="47"/>
  <c r="F90" i="18"/>
  <c r="E90" i="18"/>
  <c r="F80" i="18"/>
  <c r="E80" i="18"/>
  <c r="F70" i="18"/>
  <c r="A60" i="18"/>
  <c r="A50" i="18"/>
  <c r="C50" i="18"/>
  <c r="C10" i="18"/>
  <c r="B10" i="18"/>
  <c r="A10" i="18"/>
  <c r="B60" i="18" l="1"/>
  <c r="B50" i="18"/>
  <c r="C60" i="18"/>
  <c r="A30" i="18"/>
  <c r="A20" i="18"/>
  <c r="C30" i="18"/>
  <c r="B20" i="18"/>
  <c r="B30" i="18"/>
  <c r="C20" i="18"/>
  <c r="D10" i="18" l="1"/>
  <c r="D60" i="18"/>
  <c r="D30" i="18"/>
  <c r="D50" i="18"/>
  <c r="E50" i="18"/>
  <c r="E20" i="18" l="1"/>
  <c r="E60" i="18"/>
  <c r="E30" i="18"/>
  <c r="F30" i="18"/>
  <c r="F10" i="18"/>
  <c r="F50" i="18"/>
  <c r="D20" i="18"/>
  <c r="E10" i="18" l="1"/>
  <c r="F20" i="18"/>
  <c r="F60"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NatyT</author>
  </authors>
  <commentList>
    <comment ref="K8" authorId="0" shapeId="0" xr:uid="{00000000-0006-0000-0500-000001000000}">
      <text>
        <r>
          <rPr>
            <b/>
            <sz val="9"/>
            <color indexed="81"/>
            <rFont val="Tahoma"/>
            <family val="2"/>
          </rPr>
          <t>NatyT:</t>
        </r>
        <r>
          <rPr>
            <sz val="9"/>
            <color indexed="81"/>
            <rFont val="Tahoma"/>
            <family val="2"/>
          </rPr>
          <t xml:space="preserve">
impacto por el maximola
por el probabilidad promedio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Cindy Paola Lopez Roncancio</author>
  </authors>
  <commentList>
    <comment ref="N30" authorId="0" shapeId="0" xr:uid="{00000000-0006-0000-0600-000001000000}">
      <text>
        <r>
          <rPr>
            <b/>
            <sz val="9"/>
            <color indexed="81"/>
            <rFont val="Tahoma"/>
            <family val="2"/>
          </rPr>
          <t>Cindy Paola Lopez Roncancio:</t>
        </r>
        <r>
          <rPr>
            <sz val="9"/>
            <color indexed="81"/>
            <rFont val="Tahoma"/>
            <family val="2"/>
          </rPr>
          <t xml:space="preserve">
</t>
        </r>
      </text>
    </comment>
    <comment ref="N60" authorId="0" shapeId="0" xr:uid="{00000000-0006-0000-0600-000002000000}">
      <text>
        <r>
          <rPr>
            <b/>
            <sz val="9"/>
            <color indexed="81"/>
            <rFont val="Tahoma"/>
            <family val="2"/>
          </rPr>
          <t>Cindy Paola Lopez Roncancio:</t>
        </r>
        <r>
          <rPr>
            <sz val="9"/>
            <color indexed="81"/>
            <rFont val="Tahoma"/>
            <family val="2"/>
          </rPr>
          <t xml:space="preserve">
</t>
        </r>
      </text>
    </comment>
    <comment ref="N80" authorId="0" shapeId="0" xr:uid="{00000000-0006-0000-0600-000003000000}">
      <text>
        <r>
          <rPr>
            <b/>
            <sz val="9"/>
            <color indexed="81"/>
            <rFont val="Tahoma"/>
            <family val="2"/>
          </rPr>
          <t>Cindy Paola Lopez Roncancio:</t>
        </r>
        <r>
          <rPr>
            <sz val="9"/>
            <color indexed="81"/>
            <rFont val="Tahoma"/>
            <family val="2"/>
          </rPr>
          <t xml:space="preserve">
</t>
        </r>
      </text>
    </comment>
  </commentList>
</comments>
</file>

<file path=xl/sharedStrings.xml><?xml version="1.0" encoding="utf-8"?>
<sst xmlns="http://schemas.openxmlformats.org/spreadsheetml/2006/main" count="1340" uniqueCount="588">
  <si>
    <t xml:space="preserve"> MAPA DE RIESGOS SIGCMA</t>
  </si>
  <si>
    <t>DEPENDENCIA (Unidad misional del CSJ o Unidad de la DEAJ o Seccional o CSJ en caso de despachos judiciales certificados)</t>
  </si>
  <si>
    <t xml:space="preserve">DIRECCIÓN EJECUTIVA DE ADMINISTRACIÓN JUDICIAL </t>
  </si>
  <si>
    <t>PROCESO (indique el tipo de proceso si es Estratégico. Misional, Apoyo, Evaluación y Mejora y especifique el nombre del proceso)</t>
  </si>
  <si>
    <t>Misionales</t>
  </si>
  <si>
    <t>MEJORAMIENTO INFRAESTRUCTURA FÍSICA</t>
  </si>
  <si>
    <t>CONSEJO SUPERIOR DE LA JUDICATURA</t>
  </si>
  <si>
    <t>X</t>
  </si>
  <si>
    <t>CONSEJO SECCIONAL DE LA JUDICATURA</t>
  </si>
  <si>
    <t>DIRECCIÓN SECCIONAL DE ADMINISTRACIÓN JUDICIAL</t>
  </si>
  <si>
    <t>DESPACHO JUDICIAL CERTIFICADO</t>
  </si>
  <si>
    <t>FECHA</t>
  </si>
  <si>
    <t>CÓDIGO</t>
  </si>
  <si>
    <t>ELABORÓ</t>
  </si>
  <si>
    <t>REVISÓ</t>
  </si>
  <si>
    <t>APROBÓ</t>
  </si>
  <si>
    <t>F-EVSG-11</t>
  </si>
  <si>
    <t>Líder de Proceso</t>
  </si>
  <si>
    <t xml:space="preserve">Coordinación Nacional SIGCMA </t>
  </si>
  <si>
    <t>Comité Nacional SIGCMA</t>
  </si>
  <si>
    <t>VERSIÓN</t>
  </si>
  <si>
    <t>RIESGOS DE SOBORNO</t>
  </si>
  <si>
    <r>
      <t>La norma ISO37001:2017  define el soborno como: "</t>
    </r>
    <r>
      <rPr>
        <sz val="11"/>
        <color theme="4"/>
        <rFont val="Calibri"/>
        <family val="2"/>
        <scheme val="minor"/>
      </rPr>
      <t>Oferta</t>
    </r>
    <r>
      <rPr>
        <sz val="11"/>
        <color theme="1"/>
        <rFont val="Calibri"/>
        <family val="2"/>
        <scheme val="minor"/>
      </rPr>
      <t xml:space="preserve">, </t>
    </r>
    <r>
      <rPr>
        <sz val="11"/>
        <color theme="5"/>
        <rFont val="Calibri"/>
        <family val="2"/>
        <scheme val="minor"/>
      </rPr>
      <t>promesa</t>
    </r>
    <r>
      <rPr>
        <sz val="11"/>
        <color theme="1"/>
        <rFont val="Calibri"/>
        <family val="2"/>
        <scheme val="minor"/>
      </rPr>
      <t xml:space="preserve">, </t>
    </r>
    <r>
      <rPr>
        <sz val="11"/>
        <color theme="9"/>
        <rFont val="Calibri"/>
        <family val="2"/>
        <scheme val="minor"/>
      </rPr>
      <t>entrega</t>
    </r>
    <r>
      <rPr>
        <sz val="11"/>
        <color theme="1"/>
        <rFont val="Calibri"/>
        <family val="2"/>
        <scheme val="minor"/>
      </rPr>
      <t xml:space="preserve">, </t>
    </r>
    <r>
      <rPr>
        <sz val="11"/>
        <rFont val="Calibri"/>
        <family val="2"/>
        <scheme val="minor"/>
      </rPr>
      <t>aceptación</t>
    </r>
    <r>
      <rPr>
        <sz val="11"/>
        <color theme="1"/>
        <rFont val="Calibri"/>
        <family val="2"/>
        <scheme val="minor"/>
      </rPr>
      <t xml:space="preserve"> o </t>
    </r>
    <r>
      <rPr>
        <sz val="11"/>
        <color rgb="FF7030A0"/>
        <rFont val="Calibri"/>
        <family val="2"/>
        <scheme val="minor"/>
      </rPr>
      <t>solicitud</t>
    </r>
    <r>
      <rPr>
        <sz val="11"/>
        <color theme="1"/>
        <rFont val="Calibri"/>
        <family val="2"/>
        <scheme val="minor"/>
      </rPr>
      <t xml:space="preserve"> de una ventaja indebida de cualquier valor (que puede ser de naturaleza financiera o no financiera), directamente o indirectamente, e independiente de su ubicación, en violación de la ley aplicable, como incentivo o recompensa para que una persona actúe o deje de actuar en relación con el desempeño de las obligaciones de esa persona.</t>
    </r>
  </si>
  <si>
    <t xml:space="preserve">Sin lugar a duda la causa raíz de cualquier situacion de soborno es la ausencia o debilidad de principios y valores en las actuaciones, ya sea por parte de quien ofrece, promete, entrega o de quien acepta o solicita. 
Estos son factores difíciles de controlar porque tienen que ver con características personales que, en el acaso de los adultos, se han ido forjando desde su niñez, y por lo general ya están arraigados al ser. Sin embargo, es deber de cada entidad hacer su mejor esfuerzo para que cada servidor público mantenga siempre presente el compromiso que hizo al convertirise en un servidor público, el compromiso de ejercer a cabalidad su labor en el marco de la integridad. 
</t>
  </si>
  <si>
    <t>Los mapas de riesgo de soborno del Consejo Superior de la Judicatura se han elaborado bajo de la directriz de que si bien es cierto la causa raíz de la ocurrencia de un hecho de soborno esta asociada a debilidades en los principios y valores, también es cierto que las debilidades en los controles de la realización de las actividades susceptibles al soborno, pueden dejar mas expuesta a la entidad a que esto ocurra.</t>
  </si>
  <si>
    <t>Los mapas de riesgos de soborno contemplan como causas los aspectos antes mencionados, y las acciones para tratar los riesgos se enfocan en:
1. La realización de actividades sistemáticas para fortalecer la toma de conciencia,  la aplicación del Código de Ética del Servidor Juidicial y el cumplimiento de lo estipulado en la Ley 270 de 1996, especialmente en relacionado con los deberes y las prohibiciones de los servidores.
2. El fortalecimiento de los controles asociados a las actividades susceptibles al riesgo de corrupción en cada uno de los procesos.</t>
  </si>
  <si>
    <t>ANÁLISIS DE CONTEXTO</t>
  </si>
  <si>
    <t>CONSEJO SECCIONAL/DIRECCIÓN SECCIONAL DE ADMINISTRACIÓN JUDICIAL Y/O DISTRITO JUDICIAL SEGÚN SEA EL CASO</t>
  </si>
  <si>
    <t>Dirección Ejecutiva de Administración Judicial- Unidad de Infraestructura Física</t>
  </si>
  <si>
    <t xml:space="preserve">PROCESO </t>
  </si>
  <si>
    <t>Mejoramiento de la Infraestructura Física</t>
  </si>
  <si>
    <t xml:space="preserve">DEPENDENCIA ADMINISTRATIVA O JUDICIAL CERTIFICADA </t>
  </si>
  <si>
    <t>Unidad de Infraestructura Física</t>
  </si>
  <si>
    <t>OBJETIVO DEL PROCESO</t>
  </si>
  <si>
    <t>MAPA DE PROCESOS DIRECCIÓN EJECUTIVA DE ADMINISTRACIÓN JUDICIAL</t>
  </si>
  <si>
    <t>PROCESOS DEPENDENCIA JUDICIALES CERTIFICADAS</t>
  </si>
  <si>
    <t xml:space="preserve">Mejorar las condiciones locativas de la infraestructura física, mediante la adquisición, contratación de diseños, estudios, construcción, mejoramiento y mantenimiento de las sedes judiciales y administrativas en el territorio nacional, en concordancia con la reglamentación ambiental y de seguridad y salud en el trabajo y antisoborno para ofrecer unas condiciones acordes a las necesidades de la administración de justicia. </t>
  </si>
  <si>
    <t xml:space="preserve">CONTEXTO EXTERNO </t>
  </si>
  <si>
    <t>FACTORES TEMÁTICOS</t>
  </si>
  <si>
    <t>No.</t>
  </si>
  <si>
    <t xml:space="preserve">AMENAZAS (Factores específicos) </t>
  </si>
  <si>
    <t xml:space="preserve">No. </t>
  </si>
  <si>
    <t xml:space="preserve">OPORTUNIDADES (Factores específicos) </t>
  </si>
  <si>
    <t>Político (cambios de gobierno, legislación, políticas públicas, regulación)</t>
  </si>
  <si>
    <t>Cambios de gerentes públicos</t>
  </si>
  <si>
    <t>Ley 2213 de 2022, por medio de la cual se establece la vigencia permanente del Decreto Legislativo 806 de 2020 y se adoptan medidas para implementar las tecnologías de la información y las comunicaciones en las actuaciones judiciales, agilizar los procesos judiciales y flexibilizar la atención a los usuarios del servicio de justicia y se dictan otras disposiciones</t>
  </si>
  <si>
    <t>Cambio de Normatividad y Regulaciones Expedidas por el Gobierno Nacional o el Congreso de la Republica que afecten la administración de Justicia.</t>
  </si>
  <si>
    <t>Económicos y Financieros (disponibilidad de capital, liquidez, mercados financieros, desempleo, competencia)</t>
  </si>
  <si>
    <t>Presupuesto insuficiente asignado para  la vigencia 2023 de la Rama Judicial</t>
  </si>
  <si>
    <t xml:space="preserve">Incremento del PIB que potencialice el crecimiento económico del país y viabilice la asignación suficiente de recursos para la Rama Judicial </t>
  </si>
  <si>
    <t>No contar con el PAC oportunamente para la ejecución de proyectos de inversión</t>
  </si>
  <si>
    <t xml:space="preserve">Numero deficiente de proveedores inscritos en la plataforma de Colombia Compra Eficiente, para suplir las necesidades de adquisición de bienes y servicios </t>
  </si>
  <si>
    <t>Sociales  y culturales (cultura, religión, demografía, responsabilidad social, orden público)</t>
  </si>
  <si>
    <t>Interrupción del servicio público de Administrar Justicia a causa del conflicto armado de la región.</t>
  </si>
  <si>
    <t xml:space="preserve">Incremento de la credibilidad y confianza en la administración de justicia al implementar y certificar sus Sistemas de Gestión. </t>
  </si>
  <si>
    <t>Interrupción del servicio público de Administrar Justicia a causa del pandemias y sus variantes.</t>
  </si>
  <si>
    <t>Visibilizacion de la Administración de Justicia  entre los actores no formales de la justicia (Grupos y minorías Indígenas, género)</t>
  </si>
  <si>
    <t>Interrupción del servicio público de Administrar Justicia por razones de orden público</t>
  </si>
  <si>
    <t xml:space="preserve">Limitaciones en  la movilidad asociados a factores del orden público </t>
  </si>
  <si>
    <t>Aumento de la demanda de Justicia a causa de la problemática social y/u otros factores</t>
  </si>
  <si>
    <t>Amenazas a servidores judiciales en razón al ejercicio de sus funciones.</t>
  </si>
  <si>
    <t xml:space="preserve">Afectaciones a la infraestructura física de las sedes Judiciales y Administrativas </t>
  </si>
  <si>
    <t>Tecnológicos (desarrollo digital, avances en tecnología, acceso a sistemas de información externos, gobierno en línea)</t>
  </si>
  <si>
    <t>Perdida o hackeo de información derivada de ataques cibernéticos</t>
  </si>
  <si>
    <t>Marco regulatorio del  MINTICs, para la gobernanza, gobernabilidad y transformación digital</t>
  </si>
  <si>
    <t xml:space="preserve">Indisponibilidad y/o colapso de la infraestructura tecnológica </t>
  </si>
  <si>
    <t>Desarrollo de alianzas estratégicas para el fortalecimiento del servicio público de administración de justicia, a través de las TICs</t>
  </si>
  <si>
    <t xml:space="preserve">Afectación de la prestación del servicio de conectividad </t>
  </si>
  <si>
    <t>Generar espacios donde se realicen acuerdo interinstitucionales para poder consultar información que beneficie a la administración de justicia</t>
  </si>
  <si>
    <t>Ausencia de portal único de información del Estado (Ramas del poder, órganos autónomos y demás entes especiales), que garantice la consulta de información en línea de toda la información oficial. Gobierno en Línea)</t>
  </si>
  <si>
    <t>Legales y reglamentarios (estándares nacionales, internacionales, regulación)</t>
  </si>
  <si>
    <t>Normas expedidas que afecten el desarrollo de las etapas propias de los procesos</t>
  </si>
  <si>
    <t>Actualización del marco normativo que afecte de manera directa o indirecta la función pública de administrar justicia.</t>
  </si>
  <si>
    <t>Ambientales (emisiones y residuos, energía, catástrofes naturales, desarrollo sostenible)</t>
  </si>
  <si>
    <t>Fenómenos naturales (Inundación, quema de bosques, sismo, vendavales, epidemias y plagas)</t>
  </si>
  <si>
    <t>Aumento de los impactos ambientales negativos por pandemias</t>
  </si>
  <si>
    <t xml:space="preserve">CONTEXTO INTERNO </t>
  </si>
  <si>
    <t xml:space="preserve">DEBILIDADES  (Factores específicos)  </t>
  </si>
  <si>
    <t>FORTALEZAS(Factores específicos)</t>
  </si>
  <si>
    <t>Estratégicos (direccionamiento estratégico, planeación institucional, liderazgo, trabajo en equipo)</t>
  </si>
  <si>
    <t>No realización oportuna del plan de acción, matriz de riesgos y demás documentos del SIGCMA, con su seguimiento correspondiente en los periodos establecidos,  conforme a los lineamientos emitidos desde el despacho de la Magistrada Líder del SIGCMA y la Coordinación Nacional del SIGCMA</t>
  </si>
  <si>
    <t>Contar con el Plan Sectorial de Desarrollo de la Rama Judicial</t>
  </si>
  <si>
    <t xml:space="preserve">Falta de socialización de estrategias con las dependencias para fomentar el trabajo colaborativo para la implementación del Plan Estratégico de Transformación Digital (PETD) de la Rama Judicial </t>
  </si>
  <si>
    <t>Socialización de buenas prácticas de la gestión judicial en el contexto internacional a través de la CICAJ o eventos de Cumbre</t>
  </si>
  <si>
    <t>Mantenimiento y ampliación de SIGCMA en los esquemas que se encuentra certificados la Rama Judicial</t>
  </si>
  <si>
    <t>Definición de roles y responsabilidades de los  líderes de proceso para el funcionamiento del SIGCMA</t>
  </si>
  <si>
    <t>Contar con la Norma Técnica de Calidad Actualizada NTC 6256:2021 y GTC 286 2021</t>
  </si>
  <si>
    <t>El compromiso de la Alta Dirección y de los líderes de proceso para ampliar, mantener y mejorar el SIGCMA</t>
  </si>
  <si>
    <t>Encuentro nacional e internacional del SIGCMA</t>
  </si>
  <si>
    <t>Recursos financieros (presupuesto de funcionamiento, recursos de inversión</t>
  </si>
  <si>
    <t>Recursos insuficientes para atender el Plan de necesidades formulado</t>
  </si>
  <si>
    <t>Presupuesto asignado para el desarrollo de proyecto de inversión del SIGCMA</t>
  </si>
  <si>
    <t>Conocimiento de la reglamentación que establece el procedimiento para el manejo de los recursos presupuestales, financieros y de contratación estatal</t>
  </si>
  <si>
    <t>Estandarización de procesos y procedimientos para el desarrollo del proceso contractual</t>
  </si>
  <si>
    <t>Manual de contratación actualizado</t>
  </si>
  <si>
    <t>Personal (competencia del personal, disponibilidad, suficiencia, seguridad y salud  en el trabajo)</t>
  </si>
  <si>
    <t>No contar con el recurso humano suficiente y necesario para responder a la demanda de Justicia</t>
  </si>
  <si>
    <t>Personal integrado por servidores judiciales de alto nivel profesional y capacitado para llevar a cabo las funciones asignadas</t>
  </si>
  <si>
    <t>Servidores Judiciales con comorbilidades y/o enfermedades laborales</t>
  </si>
  <si>
    <t>Extensión en los horarios laborales de trabajo en casa y presencial, que afecta el bienestar físico, mental y emocional en los servidores judiciales y su entorno familiar</t>
  </si>
  <si>
    <t>Desarrollo y fortalecimiento de competencias de los servidores judiciales en modelos de gestión</t>
  </si>
  <si>
    <t xml:space="preserve">Carencia  de manuales  de funciones y procedimientos  para los servidores Judiciales </t>
  </si>
  <si>
    <t>Mejor prestación del servicio de administración de justicia debido a la implementación de buenas practicas en bioseguridad definidos por la Rama Judicial</t>
  </si>
  <si>
    <t>Debilidad en los procesos de inducción y reinducción de los servidores judiciales</t>
  </si>
  <si>
    <t>Fortalecimiento de los concursos de méritos para ingreso de la Rama Judicial</t>
  </si>
  <si>
    <t>Debilidad para el fortalecimiento de competencias propias en el desarrollo de las actividades asignadas</t>
  </si>
  <si>
    <t>El desarrollo de competencia a través de procesos de sensibilización, capacitación y formación en modelo de gestión para el desarrollo de competencias de los servidores judiciales.</t>
  </si>
  <si>
    <t>Proceso (capacidad, diseño, ejecución, proveedores, entradas, salidas, gestión del conocimiento)</t>
  </si>
  <si>
    <t xml:space="preserve">Resistencia por parte de algunos servidores judiciales a implementar la gestión de conocimiento para la gestión del cambio en lo relativo al SIGCMA, a modelos de gestión, implementación de PETD, ambiental, seguridad y salud en el trabajo, seguridad de la información, normas antisoborno, normas de bioseguridad, entre otras.  </t>
  </si>
  <si>
    <t>Actualización de la plataforma estratégica para responder a los cambios normativos y legales</t>
  </si>
  <si>
    <t>Falta de tiempo para acceder a la formación de  interés, tales como: Sensibilizaciones, cursos, talleres,  capacitaciones, diplomados, entre otros</t>
  </si>
  <si>
    <t xml:space="preserve">Aplicabilidad de la Gestión del conocimiento generada por las experiencias de los servidores judiciales documentada en instructivos y guías
</t>
  </si>
  <si>
    <t>Debilidad en la retroalimentación de la evaluación  realizada a los proveedores y contratistas del producto o servicio entregado</t>
  </si>
  <si>
    <t>Fortalecimiento en los procesos de contratación por el uso adecuado del SECOP II</t>
  </si>
  <si>
    <t xml:space="preserve">Tecnológicos </t>
  </si>
  <si>
    <t>Debilidad de la plataforma tecnológica a nivel nacional de  software y hardware en las sedes administrativas y judiciales</t>
  </si>
  <si>
    <t>Accesibilidad a nuevas herramientas virtuales, que facilitan el acceso a la información, la optimización del tiempo y contribuyen a la disminución de los consumos de papel</t>
  </si>
  <si>
    <t>Falta de apropiación y aplicación del conocimiento y de las buenas prácticas en los avances tecnológicos</t>
  </si>
  <si>
    <t xml:space="preserve">Capacitación para el uso de herramientas tecnológicas  </t>
  </si>
  <si>
    <t>Limitación en formación en tecnologías de la información y la comunicación aplicadas al desarrollo de la gestión Judicial estableciendo las diferencias entre: Transformación digital, digitalización, expediente digital y estrategias para la digitalización</t>
  </si>
  <si>
    <t>Fallas de conectividad para la realización de las actividades propias del proceso.</t>
  </si>
  <si>
    <t xml:space="preserve">Falta de cobertura tecnológica en las sedes judiciales </t>
  </si>
  <si>
    <t>Falencias en la articulación con los modelos gobernanza de Tecnologías de la Información (TI) en la entidad</t>
  </si>
  <si>
    <t>Carencia del software de gestión para el manejo integral de la información.</t>
  </si>
  <si>
    <t>Falta de  comunicación asertiva entre los diferentes actores para la articulación de proyectos tecnológicos</t>
  </si>
  <si>
    <t>Debilidad en la generación de estrategias articuladas para la digitalización entre los proveedores y las dependencias Judiciales y Administrativas</t>
  </si>
  <si>
    <t>Deficiencia en el  mantenimiento de la pagina web de la Rama Judicial</t>
  </si>
  <si>
    <t xml:space="preserve">Documentación (actualización, coherencia, aplicabilidad) </t>
  </si>
  <si>
    <t>Los documentos actuales no están alineados al PETD 2021-2025</t>
  </si>
  <si>
    <t>La estandarización de la plataforma estratégica del SIGCMA y documentos impartidos  desde la Coordinación Nacional del SIGCMA para la mejor prestación del servicio</t>
  </si>
  <si>
    <t>Falta de comunicación y socialización de tablas de retención documental</t>
  </si>
  <si>
    <t>Micrositio de fácil acceso a los documentos propios del Sistema Integrado de Gestión y Control de la Calidad y el Medio Ambiente.</t>
  </si>
  <si>
    <t>Debilidad en  la estandarización de tablas de retención documental</t>
  </si>
  <si>
    <t>Infraestructura física (suficiencia, comodidad)</t>
  </si>
  <si>
    <t>Sedes Judiciales arrendadas, en comodato y propias que no cuentan con las condiciones mínimas de seguridad para los servidores judiciales, contratistas y usuarios de la justicia según la normatividad vigente</t>
  </si>
  <si>
    <t>Cumplimiento del plan de infraestructura de la Rama Judicial</t>
  </si>
  <si>
    <t>Elementos de trabajo (papel, equipos, herramientas)</t>
  </si>
  <si>
    <t>Falta de modernización y mantenimiento del mobiliario con que cuenta la Rama Judicial</t>
  </si>
  <si>
    <t>Uso adecuado de los elementos de trabajo</t>
  </si>
  <si>
    <t>Actualización permanente de la plataforma tecnológica de la Rama Judicial para el cumplimiento del PETD</t>
  </si>
  <si>
    <t>Comunicación Interna (canales utilizados y su efectividad, flujo de la información necesaria para el desarrollo de las actividades)</t>
  </si>
  <si>
    <t>Uso deficiente de las herramientas de comunicación establecidas en el plan de comunicaciones</t>
  </si>
  <si>
    <t>Elaboración y seguimiento del Plan de Comunicaciones</t>
  </si>
  <si>
    <t>Desaprovechamiento de canales de comunicaciones, para generar mayor información a las partes interesadas</t>
  </si>
  <si>
    <t>Implementación de estrategias y mecanismos para el fortalecimiento de la atención al usuario</t>
  </si>
  <si>
    <t>Fortalecimiento de la pagina web institucional y mecanismos de comunicación</t>
  </si>
  <si>
    <t>Uso adecuado del micrositio asignado al Consejo Seccional de la Judicatura</t>
  </si>
  <si>
    <t>Uso adecuado de los correos electrónicos</t>
  </si>
  <si>
    <t>Uso adecuado del aplicativo SIGOBIUS</t>
  </si>
  <si>
    <t>Fortalecimiento para el tratamiento de PQRS</t>
  </si>
  <si>
    <t>Uso adecuado de la imagen corporativa y los logos en los cuales se encuentra certificada la Rama Judicial</t>
  </si>
  <si>
    <t>Ambientales</t>
  </si>
  <si>
    <t>Desconocimiento del Plan de Gestión Ambiental que aplica para la Rama Judicial Acuerdo PSAA14-10160</t>
  </si>
  <si>
    <t>Disminución en el uso de papel, toners y demás elementos de oficina al implementar el uso de medios tecnológicos</t>
  </si>
  <si>
    <t>Ausencia de indicadores ambientales establecidos en los programas de gestión del Acuerdo PSAA14-10160</t>
  </si>
  <si>
    <t>Participación virtual es los espacios  de sensibilización ambiental, como el Día SIGCMA</t>
  </si>
  <si>
    <t>Baja implementación en sistemas ahorradores de agua  y energía en sedes judiciales y administrativas</t>
  </si>
  <si>
    <t>Mantener la certificación operaciones bioseguras: Sellos de bioseguridad huella de confianza</t>
  </si>
  <si>
    <t>Falta en la separación adecuada de residuos en la fuente </t>
  </si>
  <si>
    <t>Formación de Auditores en modelos de gestión en los esquemas en los que se encuentran certificada la Rama Judicial.</t>
  </si>
  <si>
    <t xml:space="preserve"> </t>
  </si>
  <si>
    <t>Desconocimiento por parte de los brigadistas, servidores judiciales y contratistas de las acciones necesarias para actuar ante una emergencia ambiental</t>
  </si>
  <si>
    <t>Implementación de buenas practicas tendientes a la protección del medio ambiente</t>
  </si>
  <si>
    <t>ESTRATEGIAS  DOFA</t>
  </si>
  <si>
    <t>ESTRATEGIA / ACCIÓN / PROYECTO</t>
  </si>
  <si>
    <t xml:space="preserve">GESTIONA  </t>
  </si>
  <si>
    <t xml:space="preserve">DOCUMENTADA EN </t>
  </si>
  <si>
    <t>A</t>
  </si>
  <si>
    <t>O</t>
  </si>
  <si>
    <t>D</t>
  </si>
  <si>
    <t>F</t>
  </si>
  <si>
    <t xml:space="preserve">Desarrollar el plan de formación de la Escuela Judicial para el fortalecimiento de competencias de los servidores judiciales </t>
  </si>
  <si>
    <t xml:space="preserve">Plan de acción </t>
  </si>
  <si>
    <t xml:space="preserve">Asistir y participar activamente en los procesos de sensibilización, capacitación y formación en los procesos SIGCMA </t>
  </si>
  <si>
    <t>6,16, 36</t>
  </si>
  <si>
    <t>Realizar seguimiento al plan de acción y realizar el reporte oportuno</t>
  </si>
  <si>
    <t>6, 12, 23</t>
  </si>
  <si>
    <t>Implementar mecanismos para la retroalimentación de las  partes interesadas</t>
  </si>
  <si>
    <t>1, 12, 34</t>
  </si>
  <si>
    <t>27,28,29,34</t>
  </si>
  <si>
    <t>Mantener, actualizar y documentar  el Sistema Integrado de Gestión SIGCMA, en el contexto especifico</t>
  </si>
  <si>
    <t>13,14,15</t>
  </si>
  <si>
    <t>1,10,13,16,17,19</t>
  </si>
  <si>
    <t>4,6,7,8,5,10,17,1820,22,23,37</t>
  </si>
  <si>
    <t>Solicitar apoyo al CENDOJ para realización de capacitaciones en tablas de retención documental (TRD)</t>
  </si>
  <si>
    <t>24,25,29</t>
  </si>
  <si>
    <t>Hacer uso de la información y de las herramientas tecnológicas dispuestas para la prestación del servicios</t>
  </si>
  <si>
    <t>13,14,15,16,28</t>
  </si>
  <si>
    <t>Motivar a los servidores judiciales en la Implementación del plan de gestión ambiental en cada sede administrativa o judicial</t>
  </si>
  <si>
    <t>30,31,32,33,34</t>
  </si>
  <si>
    <t>35,36,38,39</t>
  </si>
  <si>
    <t>Realizar identificación y cumplimiento de los requisitos legales y reglamentarios</t>
  </si>
  <si>
    <t>3,9,17</t>
  </si>
  <si>
    <t>Matriz de riesgos</t>
  </si>
  <si>
    <t>Matriz Mapa de Riesgos</t>
  </si>
  <si>
    <t>Orientaciones Generales</t>
  </si>
  <si>
    <r>
      <t xml:space="preserve">Antes de iniciar con el diligenciamiento de la información en la matriz, se requiere haber efectuado el análisis DOFA ( Hoja 1-Análisis de Contexto)  y revisado todos los elementos del proceso: </t>
    </r>
    <r>
      <rPr>
        <b/>
        <sz val="11"/>
        <rFont val="Arial"/>
        <family val="2"/>
      </rPr>
      <t xml:space="preserve"> objetivo, alcance, actividades , y en especial los productos y servicios que entrega.</t>
    </r>
    <r>
      <rPr>
        <sz val="11"/>
        <rFont val="Arial"/>
        <family val="2"/>
      </rPr>
      <t xml:space="preserve">
</t>
    </r>
  </si>
  <si>
    <r>
      <t xml:space="preserve">El archivo contiene las siguientes hojas:
-   </t>
    </r>
    <r>
      <rPr>
        <b/>
        <sz val="9"/>
        <rFont val="Arial"/>
        <family val="2"/>
      </rPr>
      <t>Hoja 1 Presentación 
    Conceptos 37001</t>
    </r>
    <r>
      <rPr>
        <sz val="9"/>
        <rFont val="Arial"/>
        <family val="2"/>
      </rPr>
      <t xml:space="preserve">
 -  </t>
    </r>
    <r>
      <rPr>
        <b/>
        <sz val="9"/>
        <rFont val="Arial"/>
        <family val="2"/>
      </rPr>
      <t>Hoja 2 Análisis de Contexto ( Se toma para el Plan de Acción y para Riesgos)</t>
    </r>
    <r>
      <rPr>
        <sz val="9"/>
        <rFont val="Arial"/>
        <family val="2"/>
      </rPr>
      <t xml:space="preserve">
 -  </t>
    </r>
    <r>
      <rPr>
        <b/>
        <sz val="9"/>
        <rFont val="Arial"/>
        <family val="2"/>
      </rPr>
      <t>Hoja 3 Estrategias DOFA</t>
    </r>
    <r>
      <rPr>
        <sz val="9"/>
        <rFont val="Arial"/>
        <family val="2"/>
      </rPr>
      <t xml:space="preserve">
 -  </t>
    </r>
    <r>
      <rPr>
        <b/>
        <sz val="9"/>
        <rFont val="Arial"/>
        <family val="2"/>
      </rPr>
      <t>Hoja 4  Este instructivo</t>
    </r>
  </si>
  <si>
    <t xml:space="preserve">HOJA </t>
  </si>
  <si>
    <t>Columna</t>
  </si>
  <si>
    <t>Descripción - Lineamientos para el diligenciamiento</t>
  </si>
  <si>
    <t>Proceso</t>
  </si>
  <si>
    <t>Diligenciar el nombre del proceso al cual se le identificarán y valorarán los riesgos.</t>
  </si>
  <si>
    <t>Objetivo</t>
  </si>
  <si>
    <t>Diligenciar el objetivo del proceso. ( Ver caracterización del proceso)</t>
  </si>
  <si>
    <t>Alcance</t>
  </si>
  <si>
    <t>Diligenciar el alcance del proceso.( Ver caracterización del proceso)</t>
  </si>
  <si>
    <t>No. Referencia</t>
  </si>
  <si>
    <t>Enumerar  consecutivamente los riesgos  (1, 2,…)</t>
  </si>
  <si>
    <t>Riesgo</t>
  </si>
  <si>
    <t>Enunciar   el riesgo</t>
  </si>
  <si>
    <t>Descripción del Riesgo</t>
  </si>
  <si>
    <t>Describir el riesgo  de forma mas amplia para mayor comprensión . Facilita la descripción el determinar cómo se materializa el riesgo.</t>
  </si>
  <si>
    <t xml:space="preserve">Causas </t>
  </si>
  <si>
    <t xml:space="preserve">Identificar  las causas que pueden generar el riesgo. Estas pueden estar relacionadas entre otros con factores de:  recursos financieros, talento humano, infraestructura, estilo de dirección, procedimientos, documentación, etc. </t>
  </si>
  <si>
    <t>Número de veces que se realizó  la actividad en un año o se  proyecta  realizar</t>
  </si>
  <si>
    <t>Diligenciar  el número de veces que se  ejecuta la actividad durante el año si se  conocen estadísticas.  Si no hay  estadísticas , proyectar  de acuerdo con el conocimiento que se tiene del proceso .</t>
  </si>
  <si>
    <t>Número de veces que se materializó el riesgo en un  año</t>
  </si>
  <si>
    <t xml:space="preserve">Diligenciar  el número de veces que se  materializo el riesgo, en el año anterior, o que se podría materializar.   </t>
  </si>
  <si>
    <t xml:space="preserve">% Frecuencia </t>
  </si>
  <si>
    <t xml:space="preserve">Resultado de: Número de veces que se materializó el riesgo en un año  numero de veces que se realizó la actividad en un año o se proyecta realizar  Ver Hoja Politicas </t>
  </si>
  <si>
    <t>PROBABILIDAD</t>
  </si>
  <si>
    <t xml:space="preserve">La hoja valora la probabilidad de acuerdo con los criterio definidos e la Hoja 8- Políticas de Administración </t>
  </si>
  <si>
    <t xml:space="preserve">Efectos </t>
  </si>
  <si>
    <t>Seleccionar  el efecto o los efectos que  tendrá la entidad si se materializara el riesgo .Se pueden seleccionar   1 o mas de los efectos que  presenta el desplegable. No seleccionar el mismo efecto mas de una vez. NOTA: Para los riesgos de soborno, no se debe seleccionar el efecto de interrupción en la prestación del servicio judicial. (En razón al alcance actual del SGAS)</t>
  </si>
  <si>
    <t xml:space="preserve">Valoración de Efectos </t>
  </si>
  <si>
    <t xml:space="preserve">Seleccionar  por cada efecto que identifico  la valoración que le correspondería en términos de afectación </t>
  </si>
  <si>
    <t>Impacto Inherente</t>
  </si>
  <si>
    <t>La Hoja calcula el impacto por cada valoración de efecto que haya seleccionado</t>
  </si>
  <si>
    <t xml:space="preserve">Impacto Inherente Total </t>
  </si>
  <si>
    <t>La Hoja calcula el impacto total teniendo en cuenta si selecciono mas de un efecto</t>
  </si>
  <si>
    <t xml:space="preserve">Zona de Riesgo Inherente </t>
  </si>
  <si>
    <t xml:space="preserve">La Hoja calcula el riesgo inherente : Probabilidad inherente  por probabilidad residual </t>
  </si>
  <si>
    <r>
      <rPr>
        <b/>
        <sz val="9"/>
        <rFont val="Arial"/>
        <family val="2"/>
      </rPr>
      <t>NOTA</t>
    </r>
    <r>
      <rPr>
        <sz val="9"/>
        <rFont val="Arial"/>
        <family val="2"/>
      </rPr>
      <t>: Si desea adicionar mas riesgos, copie las filas del riesgo anterior - No modifique las formulas</t>
    </r>
  </si>
  <si>
    <r>
      <t xml:space="preserve"> - </t>
    </r>
    <r>
      <rPr>
        <b/>
        <sz val="9"/>
        <rFont val="Arial"/>
        <family val="2"/>
      </rPr>
      <t xml:space="preserve"> Hoja 5 Valoración Controles:</t>
    </r>
    <r>
      <rPr>
        <sz val="9"/>
        <rFont val="Arial"/>
        <family val="2"/>
      </rPr>
      <t xml:space="preserve"> Información pertinente refente a los controles y mitigación del riesgo</t>
    </r>
  </si>
  <si>
    <t>Diligencie el nombre del proceso al cual se le identificarán y valorarán los riesgos.</t>
  </si>
  <si>
    <t>Diligencie el objetivo del proceso.</t>
  </si>
  <si>
    <t>Diligencie el alcance del proceso.</t>
  </si>
  <si>
    <t>Permite definir el consecutivo de riesgos.</t>
  </si>
  <si>
    <t>La hoja trae el riesgo de la hoja 5</t>
  </si>
  <si>
    <t>Causas</t>
  </si>
  <si>
    <t xml:space="preserve">Diligencie las causas. Recuerde que estan estan asociadas a los factores: personal, recursos, sistema de infirmacion procedimientos, etc., relacionados en el DOFA-  si encuentra causas adionales considere si ES PERTINENTE COMPLEMENTAR   el DOFA: o no </t>
  </si>
  <si>
    <t>CONTROLES PREVENTIVOS 
(Controles para las causas - Disminuyen la probabilidad)</t>
  </si>
  <si>
    <t>Relacione las medidas con las que cuenta el proceso actualmente para prevenir que el riesgo se materialice por cada una de las causas identificadas. Debe haber coherencia entre las causas y los controles preventivos.</t>
  </si>
  <si>
    <t xml:space="preserve">¿El control esta documentado? </t>
  </si>
  <si>
    <t>Responda la pregunta con SI o NO, según corresponda.</t>
  </si>
  <si>
    <t>¿Queda evidencia de la ejecución del control?</t>
  </si>
  <si>
    <t>La frecuencia del control está definida?</t>
  </si>
  <si>
    <t>¿Esta definido el responsable de la ejecución del control?</t>
  </si>
  <si>
    <t>Valoración de los controles</t>
  </si>
  <si>
    <t>La hoja califica la eficacia del control preventivo de acuerdo con las respuestas anteriores.</t>
  </si>
  <si>
    <t>CONTROLES CORRECTIVOS
(Controles para los efectos - Disminuyen el impacto)</t>
  </si>
  <si>
    <t xml:space="preserve">Frente a cada causa  identificada describa el control , si lo hay. La descripción del control debe contener la siguiente información:  Responsable de aplicar el control, periodicidad con que se aplica, cómo se realiza, qué se hace si se encuentran falencias y que registro queda de la aplicación del control. </t>
  </si>
  <si>
    <t xml:space="preserve"> ¿Queda evidencia de la socialización o capacitación a los responsables?</t>
  </si>
  <si>
    <t xml:space="preserve">Eficacia del Control </t>
  </si>
  <si>
    <t>La hoja califica la eficacia del control correctivo</t>
  </si>
  <si>
    <t>Probabilidad Residual</t>
  </si>
  <si>
    <t>La hoja calcula Impacto Inherente vs. Eficacia controles preventivos</t>
  </si>
  <si>
    <t xml:space="preserve">Impacto Residual </t>
  </si>
  <si>
    <t xml:space="preserve">La hoja calcula Probabilidad inherente vs. Eficacia controles correctivos </t>
  </si>
  <si>
    <t xml:space="preserve">Zona de Riesgo  Residual </t>
  </si>
  <si>
    <t xml:space="preserve">La hoja calcula Probabilidad  Residual por Impacto Residual </t>
  </si>
  <si>
    <r>
      <t xml:space="preserve"> -</t>
    </r>
    <r>
      <rPr>
        <sz val="11"/>
        <rFont val="Arial"/>
        <family val="2"/>
      </rPr>
      <t xml:space="preserve"> </t>
    </r>
    <r>
      <rPr>
        <b/>
        <sz val="11"/>
        <rFont val="Arial"/>
        <family val="2"/>
      </rPr>
      <t xml:space="preserve"> Hoja7  Mapa Final</t>
    </r>
    <r>
      <rPr>
        <sz val="10"/>
        <rFont val="Arial"/>
        <family val="2"/>
      </rPr>
      <t>. Resumen del análisis de riesgo inherente , riesgo residual y tratamiento a ejecutar</t>
    </r>
  </si>
  <si>
    <r>
      <t xml:space="preserve"> -</t>
    </r>
    <r>
      <rPr>
        <sz val="11"/>
        <rFont val="Arial"/>
        <family val="2"/>
      </rPr>
      <t xml:space="preserve"> </t>
    </r>
    <r>
      <rPr>
        <b/>
        <sz val="11"/>
        <rFont val="Arial"/>
        <family val="2"/>
      </rPr>
      <t xml:space="preserve"> Hoja 7 Tabla de Clasificación Riesgo: </t>
    </r>
    <r>
      <rPr>
        <sz val="11"/>
        <rFont val="Arial"/>
        <family val="2"/>
      </rPr>
      <t>Tabla referente para todos los cálculos (no se diligencia)</t>
    </r>
  </si>
  <si>
    <r>
      <t xml:space="preserve"> -</t>
    </r>
    <r>
      <rPr>
        <sz val="11"/>
        <rFont val="Arial"/>
        <family val="2"/>
      </rPr>
      <t xml:space="preserve"> </t>
    </r>
    <r>
      <rPr>
        <b/>
        <sz val="11"/>
        <rFont val="Arial"/>
        <family val="2"/>
      </rPr>
      <t xml:space="preserve"> Hoja 8 Politicas de administración. </t>
    </r>
    <r>
      <rPr>
        <sz val="11"/>
        <rFont val="Arial"/>
        <family val="2"/>
      </rPr>
      <t>Se establecen los criterios de probabilidad e impacto ( según apetito y tolerancia de riesgo)</t>
    </r>
  </si>
  <si>
    <r>
      <t xml:space="preserve"> -</t>
    </r>
    <r>
      <rPr>
        <sz val="11"/>
        <rFont val="Arial"/>
        <family val="2"/>
      </rPr>
      <t xml:space="preserve"> </t>
    </r>
    <r>
      <rPr>
        <b/>
        <sz val="11"/>
        <rFont val="Arial"/>
        <family val="2"/>
      </rPr>
      <t xml:space="preserve"> Hoja 9 Matriz de Calor :  </t>
    </r>
    <r>
      <rPr>
        <sz val="11"/>
        <rFont val="Arial"/>
        <family val="2"/>
      </rPr>
      <t>Criterios  según politica para el tratamiento de riesgos acorde con su evaluación</t>
    </r>
  </si>
  <si>
    <r>
      <t xml:space="preserve"> -  </t>
    </r>
    <r>
      <rPr>
        <b/>
        <sz val="10"/>
        <rFont val="Arial"/>
        <family val="2"/>
      </rPr>
      <t>Hoja 10 a la 13 Seguimientos Trimestrales</t>
    </r>
    <r>
      <rPr>
        <sz val="10"/>
        <rFont val="Arial"/>
        <family val="2"/>
      </rPr>
      <t>: En estas hojas de cálculo se realiza el seguimiento trimestral a las acciones formuladas para gestionar  los riesgos residuales</t>
    </r>
  </si>
  <si>
    <t>PROCESO</t>
  </si>
  <si>
    <t>OBJETIVO</t>
  </si>
  <si>
    <t>ALCANCE</t>
  </si>
  <si>
    <t>Nivel Nacional</t>
  </si>
  <si>
    <t>IDENTIFICACIÓN DEL RIESGO</t>
  </si>
  <si>
    <t>CAUSAS</t>
  </si>
  <si>
    <t>PROBABILIDAD INHERENTE</t>
  </si>
  <si>
    <t>IMPACTO INHERENTE</t>
  </si>
  <si>
    <t>RIESGO INHERENTE</t>
  </si>
  <si>
    <t>N.</t>
  </si>
  <si>
    <t>RIESGO 
(Posibilidad de…..)</t>
  </si>
  <si>
    <t>DESCRIPCIÓN  DEL RIESGO</t>
  </si>
  <si>
    <t>Número de veces que se materializo el riesgo en un  año o que se puede materializar</t>
  </si>
  <si>
    <t>% Probabilidad</t>
  </si>
  <si>
    <t xml:space="preserve">EFECTOS  </t>
  </si>
  <si>
    <t>VALORACIÓN DEL EFECTO</t>
  </si>
  <si>
    <t>Valor Inherente</t>
  </si>
  <si>
    <t>IMPACTO INHERENTE TOTAL</t>
  </si>
  <si>
    <t>ZONA DE RIESGO INHERENTE</t>
  </si>
  <si>
    <t>VALORACIÓN DEL RIESGO INHERENTE</t>
  </si>
  <si>
    <t xml:space="preserve">¿Qué pasa, cómo se materializa el riesgo? </t>
  </si>
  <si>
    <t>IMPACTO</t>
  </si>
  <si>
    <t>CALIFICACION DEL RIESGO</t>
  </si>
  <si>
    <t>Dificultad en la adquisición de inmuebles</t>
  </si>
  <si>
    <t>Posibilidad de no disminuir la brecha en materia de Infraestructura, debido a la falta de oportunidad por entidades externas que intervienen en el proceso de adquisición de inmuebles.</t>
  </si>
  <si>
    <t>1. Una vez se determina por algún aspecto técnico la no viabilidad para la adquisición del inmueble.</t>
  </si>
  <si>
    <t>Afectación de reputacion,imagén,  credibilidad, satisfacción de usuarios y PI</t>
  </si>
  <si>
    <t xml:space="preserve">De la entidad, seccional, despachos a nivel local o municipal </t>
  </si>
  <si>
    <t>2. Demoras en la obtención de documentos necesarios, los cuales deben ser suministrados por parte del vendedor de la propiedad.</t>
  </si>
  <si>
    <t>Afectación Económica</t>
  </si>
  <si>
    <t>Afectación al presupuesto  en un valor  &lt;1% y ≥5%.</t>
  </si>
  <si>
    <t>Moderado - 3</t>
  </si>
  <si>
    <t>3. Cuando se presenta algún hallazgo, lo cual amerite implementar el saneamiento correspondiente.</t>
  </si>
  <si>
    <t>Interrupción o afectación en la prestación del servicio judicial</t>
  </si>
  <si>
    <t xml:space="preserve">Entre  0 a 48 horas habiles al año </t>
  </si>
  <si>
    <t>Leve - 1</t>
  </si>
  <si>
    <t>4. Al momento de evidenciarse un uso de suelo no compatible con el de justicia y sea necesario realizar un plan de implantación, según lo exija el ente territorial.</t>
  </si>
  <si>
    <t>Interrupción o afectación en la prestación del servicio administrativo</t>
  </si>
  <si>
    <t>Entre 0 a 96 horas habiles al año  o afectación minima</t>
  </si>
  <si>
    <t>5. Cuando no hay claridad en la aplicación de la norma urbana del inmueble.</t>
  </si>
  <si>
    <t/>
  </si>
  <si>
    <t>Demora en la ejecución de los contratos de Estudios y Diseños  de infraestructura física</t>
  </si>
  <si>
    <t>Posibilidad de que se genere retraso en la contratación de la construcción del proyecto, a causa de los cambios normativos, ajustes al programa arquitectónico o falta en la calidad de los diseños y estudios técnicos.</t>
  </si>
  <si>
    <t>1. Cuando se presenta un cambio y/o una revisión de la norma urbanística aplicable</t>
  </si>
  <si>
    <t>Afectación al presupuesto en un valor &lt;0,5% y ≥1%.</t>
  </si>
  <si>
    <t>Menor - 2</t>
  </si>
  <si>
    <t>2. Ante la falta de claridad en la norma urbanística establecida</t>
  </si>
  <si>
    <t>Entre  145 a 192 horas  hábiles al año</t>
  </si>
  <si>
    <t>Mayor - 4</t>
  </si>
  <si>
    <t>3. En el momento de ser necesario ajustar el programa arquitectónico</t>
  </si>
  <si>
    <t>Entre e 97 a 192 horas  habiles al año o afectación baja</t>
  </si>
  <si>
    <t>4. Cuando la calidad del diseño no cumple con los estándares requeridos</t>
  </si>
  <si>
    <t xml:space="preserve">De un área del nivel central, seccional o despacho judicial </t>
  </si>
  <si>
    <t>5. Demoras en la entrega de los productos de los estudios técnicos y diseños</t>
  </si>
  <si>
    <t>6. Mayores tiempos en la expedición de la licencia de construcción</t>
  </si>
  <si>
    <t>Demora en la ejecución de los contratos de construcción y mobiliario en proyectos de inversión de los proyectos de mediana y baja  complejidad</t>
  </si>
  <si>
    <t>Posibilidad de que la entrega de una sede judicial nueva se retrase, por factores asociados a la adquisición, contratación, ejecución de estudios, diseños y contrucción de infraestructura judicial.</t>
  </si>
  <si>
    <t>1. Peticiones, reclamos de la comunidad, bloqueos o problemas de orden público en la zona donde se construye la nueva sede judicial.</t>
  </si>
  <si>
    <t>2. La capacidad, experticia o calidad del Contratista de Obra e Interventor no cumplen con las exigencias o desafíos técnicos de la obra contratada.</t>
  </si>
  <si>
    <t>3. Dificultad en la disposición de recursos para la obra civil, lo que incluye mano de obra, materiales, equipos, recursos financieros, etc.</t>
  </si>
  <si>
    <t>Afectación al presupuesto en un valor ≥50%.</t>
  </si>
  <si>
    <t>Catastrófico - 5</t>
  </si>
  <si>
    <t>4. Al estar relacionado con procesos de liquidación de otros Contratos, por la demora en adquisiciones o contrataciones que deben ser formalizadas.</t>
  </si>
  <si>
    <t>Incumplimiento de las metas establecidas</t>
  </si>
  <si>
    <t>Incumplimiento del 40% de los indicadores del proceso</t>
  </si>
  <si>
    <t>5. Por cambios en las administraciones municipales, las cuales interfieren en el proceso constructivo de la nueva sede judicial que está en etapa inicial o se encuentra en marcha.</t>
  </si>
  <si>
    <t>6. Cuando por incumplimientos del Constructor, el proyecto recibe alguna sanción de alguna autoridad de orden laboral, constructivo, sanitario, ambiental, de tránsito, etc.</t>
  </si>
  <si>
    <t>7. En el evento que se presentan observaciones, falta de información, planos, procedimientos constructivos, permisos, licencias, autorizaciones u otros que debieron conformar los estudios técnicos y diseños.</t>
  </si>
  <si>
    <t>Impacto ambiental negativo, ocasionado por las actividades constructivas en los proyectos</t>
  </si>
  <si>
    <t>Posibilidad de que la ocurrencia de un incumplimiento ambiental, a causa del desconocimiento o la indebida aplicación de los requisitos ambientales, lo que puede acarrear sanciones y retrasos en los proyectos de infraestructura.</t>
  </si>
  <si>
    <t>1. Cuando se implementan malas prácticas constructivas y se deja de lado el cumplimiento de las medidas de manejo ambiental.</t>
  </si>
  <si>
    <t>Afectación Ambiental</t>
  </si>
  <si>
    <t>2. Falta de aplicación de las medidas de manejo ambiental que se encuentran señaladas en la Guía del Plan de Gestión Ambiental y Social.</t>
  </si>
  <si>
    <t>3. Debilidad en la labor de Supervisión Ambiental de la Interventoría.</t>
  </si>
  <si>
    <t xml:space="preserve">De la entidad y sector justicia a nivel nacional </t>
  </si>
  <si>
    <t>4. Al no contar con el equipo profesional competente que sea responsable de una adecuada gestión ambiental y social de la obra.</t>
  </si>
  <si>
    <t>5. Originado por un accidente en obra, el cual ocasione daños ambientales en el área de influencia de la construcción.</t>
  </si>
  <si>
    <t xml:space="preserve">Recibir dádivas o beneficios a nombre propio o de terceros para  afectar la seguridad o confidencialidad de la información   </t>
  </si>
  <si>
    <t>Recibir dádivas o beneficios a nombre propio o de terceros por   revelar información confidencial,  alterar, retener o no publicar información.</t>
  </si>
  <si>
    <t>1. Falta de ética y valores.</t>
  </si>
  <si>
    <t>Muy Baja - 1</t>
  </si>
  <si>
    <t xml:space="preserve">De la entidad y sector justicia a nivel internacional </t>
  </si>
  <si>
    <t>2. Insuficientes programas de capacitación para la toma de conciencia debido al desconocimiento de la ley antisoborno (ISO 37001:2016), Plan Anticorrupción y  de los  valores y principios propios de la entidad.</t>
  </si>
  <si>
    <t>3. Desconocimiento del Código de Etica y Buen Gobierno.</t>
  </si>
  <si>
    <t>4. Falta o inaplicación de controles.</t>
  </si>
  <si>
    <t>Ofrecer, prometer, entregar, aceptar o solicitar una ventaja indebida  para influir  en la toma de decisiones  para  la adquisición de predios en donación.</t>
  </si>
  <si>
    <t>Cuando se emite un concepto favorable que conlleve a la adquisición de un predio por donación omitiendo el cumplimiento de los requisitos establecidos, con el fin de favorecer intereses particulares.</t>
  </si>
  <si>
    <t>Media - 3</t>
  </si>
  <si>
    <t>Incumplimiento del 20% de los indicadores del proceso</t>
  </si>
  <si>
    <t>Ofrecer, prometer, entregar, aceptar o solicitar una ventaja indebida para conseguir el favorecimiento competitivo  en  la evaluación técnica (proceso de selección) en  contratos de Estudios y Diseños o Construcción de sedes y despachos judiciales.</t>
  </si>
  <si>
    <t>Cuando se emite un concepto técnico basado en una evaluación que redunde en ventajas para agentes internos y externos, sin la adecuada justificación técnica.</t>
  </si>
  <si>
    <t>Afectación al  presupuesto en un valor  &lt;5% y  ≥20%.</t>
  </si>
  <si>
    <t>Ofrecer, prometer, entregar, aceptar o solicitar una ventaja indebida para conseguir el favorecimiento competitivo  en  la adición  de  contratos de Estudios y Diseños o construcción de sedes y despachos judiciales.</t>
  </si>
  <si>
    <t>Cuando se adicionen contratos que son ventajosos para agentes internos y externos, sin la adecuada justificación que soporte su valor.</t>
  </si>
  <si>
    <t>Ofrecer, prometer, entregar, aceptar o solicitar una ventaja indebida para conseguir la recepción de Diseños u obras.</t>
  </si>
  <si>
    <t>Cuando un agente interno o externos, obtiene una ventaja indebida por recibir Estudios y Diseños u Obras, que no cumplan con los requisitos contractuales.</t>
  </si>
  <si>
    <t>Bajo - 2</t>
  </si>
  <si>
    <t xml:space="preserve">MATRIZ DE RIESGOS </t>
  </si>
  <si>
    <t>PROCESO:</t>
  </si>
  <si>
    <t>OBJETIVO:</t>
  </si>
  <si>
    <t>ALCANCE:</t>
  </si>
  <si>
    <t>EVALUACIÓN DE RIESGO - VALORACIÓN DE LOS CONTROLES</t>
  </si>
  <si>
    <t>EVALUACIÓN DEL RIESGO - NIVEL DEL RIESGO RESIDUAL</t>
  </si>
  <si>
    <t xml:space="preserve">RIESGO </t>
  </si>
  <si>
    <t>No. Control</t>
  </si>
  <si>
    <r>
      <t xml:space="preserve">CONTROLES PREVENTIVOS 
</t>
    </r>
    <r>
      <rPr>
        <sz val="10"/>
        <color theme="0"/>
        <rFont val="Arial Narrow"/>
        <family val="2"/>
      </rPr>
      <t>(Controles para las causas - Disminuyen la probabilidad)</t>
    </r>
  </si>
  <si>
    <t>Criterios para valorar la eficacia de  los controles preventivos</t>
  </si>
  <si>
    <t>Criterios para  valorar la eficacia de los controles correctivos</t>
  </si>
  <si>
    <t>RIESGO RESIDUAL</t>
  </si>
  <si>
    <t>¿Está establecida la frecuencia del control?</t>
  </si>
  <si>
    <t>Eficacia del cada control</t>
  </si>
  <si>
    <t>Efectos</t>
  </si>
  <si>
    <r>
      <t xml:space="preserve">CONTROLES CORRECTIVOS
</t>
    </r>
    <r>
      <rPr>
        <sz val="10"/>
        <color theme="0"/>
        <rFont val="Arial Narrow"/>
        <family val="2"/>
      </rPr>
      <t>(Controles para los efectos - Disminuyen el impacto)</t>
    </r>
  </si>
  <si>
    <t xml:space="preserve">¿El control está documentado? </t>
  </si>
  <si>
    <t>¿Queda evidencia de la socialización o capacitación a los responsables?</t>
  </si>
  <si>
    <t>¿Está definido el responsable de la ejecución del control?</t>
  </si>
  <si>
    <t>¿Queda   evidencia de la ejecución del control ?</t>
  </si>
  <si>
    <t>Eficacia de cada control</t>
  </si>
  <si>
    <t xml:space="preserve">Eficacia del control </t>
  </si>
  <si>
    <t>Zona Riesgo Residual</t>
  </si>
  <si>
    <t>Identificar la necesidad de áreas funcionales.</t>
  </si>
  <si>
    <t>SI</t>
  </si>
  <si>
    <t>NO</t>
  </si>
  <si>
    <t>Comisión de servicios de un profesional del Grupo de Inmuebles UIF, quien elabora un informe técnico del inmueble.</t>
  </si>
  <si>
    <t xml:space="preserve">Informes de viabilidad  </t>
  </si>
  <si>
    <t>Se cuenta con un listado de documentos, requeridos para iniciar el proceso a través de la oferta formal.</t>
  </si>
  <si>
    <t>Realizar supervisión a los controles técnicos definidos para la Adquisición de lotes por Donación.</t>
  </si>
  <si>
    <t>Contratar un estudio de títulos, actividad que deber ser realizada por una firma jurídica con experiencia en ese campo.</t>
  </si>
  <si>
    <t>Seguimiento al cumplimiento del trámite de adquisición.</t>
  </si>
  <si>
    <t>A través de la entrega del certificado de uso de suelo como parte de los documentos que conforman la oferta.</t>
  </si>
  <si>
    <t>Revisión de la norma urbanística, por el equipo de profesionales del de Inmuebles UIF, determinando los criterios técnicos que se deben cumplir en este inmueble.</t>
  </si>
  <si>
    <t xml:space="preserve">Seguimiento, validación, desarrollo y control de cambios a los Diseños. 
</t>
  </si>
  <si>
    <t xml:space="preserve">Pólizas de Calidad y Cumplimiento </t>
  </si>
  <si>
    <t>Priorización de necesidades</t>
  </si>
  <si>
    <t>El Interventor externo será el Supervisor del Contrato.</t>
  </si>
  <si>
    <t xml:space="preserve">Seguimiento a la Ejecución del Plan de
Inversiones
</t>
  </si>
  <si>
    <t>Periódicamente, se realiza seguimiento al avance temporal, financiero y de entregables del contrato.</t>
  </si>
  <si>
    <t xml:space="preserve">Seguimiento, validación, desarrollo y control </t>
  </si>
  <si>
    <t>Acciones de respuesta ante noticias que afectan la imagen de la entidad</t>
  </si>
  <si>
    <t>Interventoría externa para la Supervisión integral de las actividades contratadas.</t>
  </si>
  <si>
    <t>Tratamiento de partes interesadas, Ley de veedurias ciudadanas, apoyo de autoridades, decisiones administrativas y apoyo de la fuerza pública para prevenir daños.</t>
  </si>
  <si>
    <t>Solicitar a la UCP elevar los requisitos de experiencia de los proponentes para Constructor e Interventor, sin comprometer la pluralidad de los procesos</t>
  </si>
  <si>
    <t>Compilación de Documentos Contractuales</t>
  </si>
  <si>
    <t>Estudio de mercado en los estudios técnicos y diseños, lo cual es un insumo fundamental para la fase constructiva.</t>
  </si>
  <si>
    <t>Fortalecimiento de los equipos de Supervisión de los proyectos de infraestructura de la DEAJ.</t>
  </si>
  <si>
    <t>Llevar a cabo todos los trámites con suficiente antelación y aplicar el  tratamiento de partes interesadas definiendo parámetros de interés público.</t>
  </si>
  <si>
    <t>La Interventoría es la principal responsable en la prevención de este riesgos de incumplimientos, advirtiendo y velando por el cumplimiento de las normas.</t>
  </si>
  <si>
    <t>Se implementa en la fase constructiva, la revisión de diseños por el Constructor e Interventor, dentro del cronograma de obra.</t>
  </si>
  <si>
    <t>Seguimiento del avance de las actividades contratadas, mediante comités e informes de Obra e Interventoría.</t>
  </si>
  <si>
    <t>Dando continuidad al requisito contractual de implementar la Guía del Plan de Gestión Ambiental y Social, así como el profesional ambiental en el equipo de obra y en el de Interventoría.</t>
  </si>
  <si>
    <t xml:space="preserve">Comités de seguimiento y visitas del equipo de apoyo a la Supervisión ambiental y social </t>
  </si>
  <si>
    <t>Supervisión y recepción de los informes semanales y mensuales de la Interventoría del Contrato de Obra.</t>
  </si>
  <si>
    <t>Requisitos de experiencia y formación académica adecuados para el tamaño de la obra a ejecutar.</t>
  </si>
  <si>
    <t>Plan de Emergencias del PGAS y del SG-SST.</t>
  </si>
  <si>
    <t>Realización de programas de formación, capacitación y sensibilización en temas de Probidad y ética de lo público</t>
  </si>
  <si>
    <t xml:space="preserve">Socialización constante del SGAS del CSJ </t>
  </si>
  <si>
    <t>Involucrar a todo el personal del proceso en los procesos de capacitación y formación para la prevención del soborno, de acuerdo con la política y SGA.</t>
  </si>
  <si>
    <t>La evaluación la desarrolla un equipo de evaluadores profesionales que asegura la objetividad en la evaluación técnica.
Los resultados de la evaluación técnica son revisados por parte de la Unidad de Compras Públicas.
Capacitación del equipo evaluador</t>
  </si>
  <si>
    <t>Revisión de la interventoria y supervisión e Inclusión de Obligaciones relacionadas con la inclusión de Items No previstos y con el hecho de no dar dadivas de acuerdo con la Ley 1474 de 2011 y el artículo 5 de la  Ley 80 de 1993.</t>
  </si>
  <si>
    <t>Revisión a interventoria y supervisión e Inclusión de Obligaciones relacionadas con la inclusión de Items No previstos y con el hecho de no dar dadivas de acuerdo con la Ley 1474 de 2011 y el artículo 5 de la  Ley 80 de 1993.</t>
  </si>
  <si>
    <t xml:space="preserve">MATRIZ DE RIESGOS SIGCMA </t>
  </si>
  <si>
    <t>Proceso:</t>
  </si>
  <si>
    <t>Objetivo:</t>
  </si>
  <si>
    <t>Alcance:</t>
  </si>
  <si>
    <t>IDENTIFICACIÓN DEL RIEGO</t>
  </si>
  <si>
    <t>VALORACIÓN  DEL RIESGO - NIVEL DEL RIESGO RESIDUAL</t>
  </si>
  <si>
    <t>Actividades</t>
  </si>
  <si>
    <t>Responsable</t>
  </si>
  <si>
    <t>Fecha Implementación</t>
  </si>
  <si>
    <t>Probabilidad inherente</t>
  </si>
  <si>
    <t>Impacto inherente</t>
  </si>
  <si>
    <t>Zona de Riesgo Inherente</t>
  </si>
  <si>
    <t>Probabilidad Residual Final</t>
  </si>
  <si>
    <t>Impacto Residual Final</t>
  </si>
  <si>
    <t>#</t>
  </si>
  <si>
    <t>Zona de Riesgo Final</t>
  </si>
  <si>
    <t>Opción de Tratamiento</t>
  </si>
  <si>
    <t>Aceptar el riesgo</t>
  </si>
  <si>
    <t>Evitar</t>
  </si>
  <si>
    <t>Reducir (Mitigar)</t>
  </si>
  <si>
    <t>Desarrollo de una cultura de integridad y transparencia</t>
  </si>
  <si>
    <t xml:space="preserve">Alta Direccion </t>
  </si>
  <si>
    <t>8- Política- Criterios para administrar riesgos</t>
  </si>
  <si>
    <t>Frecuencia de la Actividad</t>
  </si>
  <si>
    <t>Probabilidad</t>
  </si>
  <si>
    <t xml:space="preserve">Frecuencia:  Número de casos materializados /Total de actividades </t>
  </si>
  <si>
    <t xml:space="preserve">Factibilidad </t>
  </si>
  <si>
    <t>Muy Baja</t>
  </si>
  <si>
    <t>Resultados entre 0- 4%</t>
  </si>
  <si>
    <t>Puede ocurrir solo en circunstancias excepcionales</t>
  </si>
  <si>
    <t>Baja</t>
  </si>
  <si>
    <t>Resultados entre 5%- 9%</t>
  </si>
  <si>
    <t xml:space="preserve"> Puede ocurrir en algún momento</t>
  </si>
  <si>
    <t>Media</t>
  </si>
  <si>
    <t>Resultados entre 10%- 29%</t>
  </si>
  <si>
    <t xml:space="preserve"> Podría ocurrir en algún momento</t>
  </si>
  <si>
    <t>Alta</t>
  </si>
  <si>
    <t>Resultados entre 30% - 49%</t>
  </si>
  <si>
    <t>Probablemente ocurrirá en la mayoria de las circunstancias</t>
  </si>
  <si>
    <t>Muy Alta</t>
  </si>
  <si>
    <t>Resultados entre 50% - 100%</t>
  </si>
  <si>
    <t>Se espera que ocurra en la mayoría de las circunstancias</t>
  </si>
  <si>
    <t>Tabla Criterios para definir el nivel de impacto</t>
  </si>
  <si>
    <t>Leve</t>
  </si>
  <si>
    <t>Menor</t>
  </si>
  <si>
    <t>Moderado</t>
  </si>
  <si>
    <t xml:space="preserve">De la entidad, seccional, despachos a nivel departamental </t>
  </si>
  <si>
    <t>Mayor</t>
  </si>
  <si>
    <t>Catastrófico</t>
  </si>
  <si>
    <t>Afectación al presupuesto en un valor ≥0,5%.</t>
  </si>
  <si>
    <t>Incumplimiento del 60% de los indicadores del proceso</t>
  </si>
  <si>
    <t>Incumplimiento del 80% de los indicadores del proceso</t>
  </si>
  <si>
    <t>Incumplimiento del 100% de los indicadores del proceso</t>
  </si>
  <si>
    <t xml:space="preserve">Entre 49 a 96 horas  habiles al año  </t>
  </si>
  <si>
    <t xml:space="preserve">Entre  97 a 144 horas   habiles al año  </t>
  </si>
  <si>
    <t xml:space="preserve">Entre e 193 a 240 horas  habiles al año   </t>
  </si>
  <si>
    <t xml:space="preserve">     El riesgo afecta la imagen de la entidad con algunos usuarios de relevancia frente al logro de los objetivos</t>
  </si>
  <si>
    <t>Entre 193 a 288 horas   habiles al año  o afectación media</t>
  </si>
  <si>
    <t>Entre  289 a 384 horas o afectación alta</t>
  </si>
  <si>
    <t>Entre  385 a 540 horas  habiles al año  o afectación extrema</t>
  </si>
  <si>
    <t xml:space="preserve">Si el hecho llegara a presentarse, tendría consecuencias o efectos mínimos sobre la entidad.
</t>
  </si>
  <si>
    <t xml:space="preserve">Si el hecho llegara a presentarse, tendría bajo impacto o efecto sobre la entidad.
</t>
  </si>
  <si>
    <t xml:space="preserve">Si el hecho llegara a presentarse, tendría medianas consecuencias o efectos sobre la entidad.
</t>
  </si>
  <si>
    <t xml:space="preserve">Si el hecho llegara a presentarse, tendría altas consecuencias o efectos sobre la entidad
</t>
  </si>
  <si>
    <t xml:space="preserve">Si el hecho llegara a presentarse, tendría desastrosas consecuencias o efectos sobre la entidad.
</t>
  </si>
  <si>
    <t xml:space="preserve"> Matriz de Calor 9- </t>
  </si>
  <si>
    <t>Impacto</t>
  </si>
  <si>
    <t>Tratamiento</t>
  </si>
  <si>
    <t>Muy Alta
5</t>
  </si>
  <si>
    <t>Extremo</t>
  </si>
  <si>
    <t>Evitar,Reducir (Compartir),Reducir(Mitigar)</t>
  </si>
  <si>
    <t>Alta
4</t>
  </si>
  <si>
    <t>Alto</t>
  </si>
  <si>
    <t>Reducir (Compartir),Reducir(Mitigar), Evitar</t>
  </si>
  <si>
    <t>Media
3</t>
  </si>
  <si>
    <t>Aceptar el riesgo, Reducir (Compartir),Reducir(Mitigar)</t>
  </si>
  <si>
    <t>Compartir</t>
  </si>
  <si>
    <t>Baja
2</t>
  </si>
  <si>
    <t>Bajo</t>
  </si>
  <si>
    <t>Muy Baja
1</t>
  </si>
  <si>
    <t xml:space="preserve">Impacto </t>
  </si>
  <si>
    <t>Leve
1</t>
  </si>
  <si>
    <t>Menor
2</t>
  </si>
  <si>
    <t>Moderado
3</t>
  </si>
  <si>
    <t>Mayor
4</t>
  </si>
  <si>
    <t>Catastrófico
5</t>
  </si>
  <si>
    <t>Muy BajaLeve</t>
  </si>
  <si>
    <t>Muy BajaMenor</t>
  </si>
  <si>
    <t>Muy BajaModerado</t>
  </si>
  <si>
    <t>Muy BajaMayor</t>
  </si>
  <si>
    <t xml:space="preserve">Alto </t>
  </si>
  <si>
    <t>Muy BajaCatastrófico</t>
  </si>
  <si>
    <t>BajaLeve</t>
  </si>
  <si>
    <t>BajaMenor</t>
  </si>
  <si>
    <t>BajaModerado</t>
  </si>
  <si>
    <t>BajaMayor</t>
  </si>
  <si>
    <t>BajaCatastrófico</t>
  </si>
  <si>
    <t>MediaLeve</t>
  </si>
  <si>
    <t>MediaMenor</t>
  </si>
  <si>
    <t>MediaModerado</t>
  </si>
  <si>
    <t>MediaMayor</t>
  </si>
  <si>
    <t>MediaCatastrófico</t>
  </si>
  <si>
    <t>AltaLeve</t>
  </si>
  <si>
    <t>AltaMenor</t>
  </si>
  <si>
    <t>AltaModerado</t>
  </si>
  <si>
    <t>AltaMayor</t>
  </si>
  <si>
    <t>AltaCatastrófico</t>
  </si>
  <si>
    <t>Muy AltaLeve</t>
  </si>
  <si>
    <t>Muy AltaMenor</t>
  </si>
  <si>
    <t>Muy AltaModerado</t>
  </si>
  <si>
    <t>Muy AltaMayor</t>
  </si>
  <si>
    <t>Muy AltaCatastrófico</t>
  </si>
  <si>
    <t xml:space="preserve">IDENTIFICACIÓN DEL RIESGO </t>
  </si>
  <si>
    <t>VALORACION RIESGO RESIDUAL</t>
  </si>
  <si>
    <t>OPCION DE MANEJO</t>
  </si>
  <si>
    <t>ACTIVIDADES</t>
  </si>
  <si>
    <t>PROCESO LIDER</t>
  </si>
  <si>
    <t>FECHA DE LA ACTIVIDAD</t>
  </si>
  <si>
    <t>ANÁLISIS DEL RESULTADO FINAL 
1 TRIMESTRE</t>
  </si>
  <si>
    <t xml:space="preserve">IMPACTO </t>
  </si>
  <si>
    <t>NIVEL</t>
  </si>
  <si>
    <t>CENTRAL</t>
  </si>
  <si>
    <t>SECCIONAL</t>
  </si>
  <si>
    <t xml:space="preserve"> INICIO
DIA/MES/AÑO</t>
  </si>
  <si>
    <t>FIN 
DIA/MES/AÑO</t>
  </si>
  <si>
    <t xml:space="preserve">Solicitar que al momento de la presentación de la oferta se realice de manera simultanea la entrega de documentos.
Supervisión periódica al proceso
</t>
  </si>
  <si>
    <t>x</t>
  </si>
  <si>
    <r>
      <rPr>
        <sz val="10"/>
        <rFont val="Calibri"/>
        <family val="2"/>
        <scheme val="minor"/>
      </rPr>
      <t xml:space="preserve">Se realizaron mesas de trabajo ( Reunión con  partes interesadas) con los Municipios donantes y las Direcciones Seccionales con el fín  de revisar los documentos necesarios para la donación de inmuebles  y con corte al primer trimestre de 2024. 
Se reformuló la lista de inmuebles en las que se pretende recibir inmuebles en donación dado que, se analizó la situación de algunos municipios en los que se encuentran los despachos judiciales en comodato en las instalaciones de las alcaldías,  municipios listados a continuación:  
</t>
    </r>
    <r>
      <rPr>
        <i/>
        <sz val="10"/>
        <rFont val="Calibri"/>
        <family val="2"/>
        <scheme val="minor"/>
      </rPr>
      <t>Beteitiva (Boyacá), Tutazá (Boyacá),  Tópaga (Boyacá), Útica (Cundinamarca), Biotá (Cundinamarca), Galapa (Atlántico), San Andrés de Sotavento (Córdoba), Pueblo Viejo (Magdalena)Marsella (Risaralda), Morales (Bolívar), Santa Rosa del Sur (Bolívar), San Pablo ( Nariño), Murillo (Tolima), Cajamarca (Tolima), Guacamayo (Santander), Suaita (Santander) , Ocamonte (Santander), Guadalupe (Santander), Jordán, entre otros.</t>
    </r>
    <r>
      <rPr>
        <sz val="10"/>
        <rFont val="Calibri"/>
        <family val="2"/>
        <scheme val="minor"/>
      </rPr>
      <t xml:space="preserve">
A la fecha en proceso de recepción de donaciones se encuentran los municipios de:
 Pelaya (Cesar)
 Concordia (Antioquia),
 Sabana de San Ángel (Magdalena)
 Manaure ( La Guajira )
 De parte de la seccional Cundinamarca se recibió el Municipio de Cáqueza Cundinamarca
 De parte de la seccional de Bucaramanga se recibió inmueble en El Socorro Santander mediante restitución por sentencia judicial
</t>
    </r>
    <r>
      <rPr>
        <sz val="10"/>
        <color rgb="FFFF0000"/>
        <rFont val="Calibri"/>
        <family val="2"/>
        <scheme val="minor"/>
      </rPr>
      <t xml:space="preserve">
</t>
    </r>
  </si>
  <si>
    <t>Solicitud de actualización de concepto de norma a la oficina de Planeación o Curaduría, a la fecha de inicio de los diseños.
Solicitud de actualización de concepto de norma a la oficina de Planeación o Curaduría, a la fecha de inicio de los diseños.
Interventoría, Comité de Diseño y Supervisión a la Interventoría.
Cumplimiento del cronograma del proyecto de estudios y diseños.</t>
  </si>
  <si>
    <t xml:space="preserve">El consultor del contrato 201 de 2020, realizó la entrega final de 7 de las 13 sedes contratadas,pendientes 6 sedes judiciales. 
Para los contratos 201 de 2020 y 203 de 2020 se presenó la circunstancia de vigencias expiradas por la imposibilidad de contar con los entregables que permitieran realizar el pago en debida forma por encontrarse en tràmite ante el Ministerio de Cultura, el proyecto de Villa del Rosario.
El estado del contrato 201 de 2020 es el siguiente:
SUSPENDIDO hasta el 02 de Junio de 2024 
Fecha de reinicio: 03 de Junio de 2024. Fecha final del Contrato: 04 de Junio de 2024.
Se remitió a la Unidad de Compras Públicas la solicitud de incumplimiento en el segundo trimestre del 2023 y a la fecha se encuentra en proceso de incumplimiento.
El estado del contrato 203 de 2020 es el siguiente:
SUSPENDIDO hasta el 02 de Junio de 2024.
Fecha de reinicio: 03 de Junio de 2024. Fecha final del Contrato: 04 de Junio de 2024
La suspensión de los contratos 201 y 203 de 2020 es por falta de expedicion de la resolución por parte del Ministerio de Cultura, que permite la construcción del Palacio de Justicia en el centro histórico del Municipio de Villa del Rosario y pendiente la expedición de la licencia de construcción por la oficina de Planeación, para la construccion del proyecto de dicha sede.
</t>
  </si>
  <si>
    <t>Contrato de consultoría 147 de 2022 y de interventoría 131 de 2022:
Se materializó el riesgo, para lo cual se han realizado las siguientes acciones:
1. Se tramitaron las licencias de construccion para los municipíos de Barrancominas (Guainia), Bolivar (Cauca), Concordia (Magdalena), La Primavera (Vichada) y Orocue (Casanare), sin embargo por temas de gestión de terceros (expedición licencia de contrucción por el ente municipal) fue necesario prorrogar la suspensión del contrato hasta el 18 de abril de 2024, trámite que no depende de la consultoría e interventoría.
A corte del primer trimestre del año 2024, solo queda pendiente la expedión de la licencia de construcción del municipio de Concordia (Magdalena)</t>
  </si>
  <si>
    <t>Reclamación al Contratista de diseños para que realicen los ajustes correspondientes.
Tramitar la suspensión del contrato.
Procedimientos del Proceso de MIF Comités de obra o de diseño Seguimiento al cronograma y programación del proyecto Gestión, informes de Interventoría.
Garantizar la Reserva Presupuestal Solicitud de PAC de manera anticipada</t>
  </si>
  <si>
    <t>Las acciones realizadas y contempladas para los contratos de obra e interventoria correspondientes a las sedes de  Aguachica - Cesar (Cto de Obra No. 099 de 2022 e interventoria No. 102 de 2022) , Puerto Carreño -Vichada ( Cto de obra No. 084 de 2022 e interventoria No. 103 de 2022), Sincé - Sucre (Cto de Obra No. 088 de 2022 e interventoria No. 114 de 2022),  Mosquera y Francisco Pizarro - Nariño (Cto de Obra No 089 de 2022 e interventoria No. 109 de 2022  se relacionan a continuación: 
- Comités semanales para cada contrato con el fin de realizar el seguimiento a las  actividades de obra con el acompañamiento de la interventoría, donde se identifican alertas y pendientes en la ejecucion de los contratos. 
- Comités de seguimiento por parte de la DEAJ  al avance del cronograma, balance del contrato, seguimiento a la curva S, programacion, seguimiento financiero, inconvenientes y posibles soluciones  de los  contratos.  
 Las Interventorias de los contratos de obra presentan Informes semanales y mensuales donde se detallan y analizan los siguientes aspectos mas relevantes de los contratos de obra: 
o Generar un plan general de riesgos 
o Creación planes de contingencia
o identificar ruta crítica y hacer el seguimiento permanente.
o Recursos utilizados dentro del contrato 
o Seguimiento a rubro de imprevistos
o Control de Calidad de Obra (pruebas de calidad, ensayos de laboratorio) 
o Control de calidad de obra (aspectos técnicos)  
o Licencias, permisos, tramites especiales 
o Aspecto administrativo (control Plan Ambiental del proyecto, control plan SST, control PGAS entre otros) 
o Control plan social del proyecto
o Estado jurídico del contrato de obra (modificaciones contractuales, seguimiento a garantías) 
o Estado financiero del contrato de obra (seguimiento al anticipo, cortes de obra) 
o Temas por resolver o reportar. 
o Conclusiones y recomendaciones</t>
  </si>
  <si>
    <t>Matriz de Requisitos Ambientales - Matriz de Requisitos Legales.
Guía PGAS - Interventoría.
Profesional con título profesional o de posgrado en areas relacionadas con el tema ambiental en el equipo mínimo de Interventoría.
Plan de Emergencias y Contingencias Ambientales - PGAS.</t>
  </si>
  <si>
    <t>No se ha materializado el riesgo. Se continuan las actividades como se vienen desarrollando.</t>
  </si>
  <si>
    <t>Incluir Obligación de Items No previstos</t>
  </si>
  <si>
    <t>En el termino indicado no se presentaron evidencias de la situacion planteada en el riesgo</t>
  </si>
  <si>
    <t xml:space="preserve"> contemplar en la donacion la presentacion de un informe con el cumplimiento tecnico juridico, validado por los directores de division y unidad previo a la presentacion a la direccion ejecutiva.</t>
  </si>
  <si>
    <t>En el termino indicado no se presentaron evidencias de la situacion planteada en el riesgo.</t>
  </si>
  <si>
    <t>Incluir el procedimiento las actividades de capacitación a los evaluadores en procesos precontractuales.
Contar con Interventoría en los contratos de estudios y diseños, obra y suministro e instalación de mobiliario</t>
  </si>
  <si>
    <t>Incluir como Obligación: No ofrecer ni dar dádivas o sobornos, y ninguna otra forma de halago o dádiva a ningún funcionario público en relación con su contrato.
Contar con Interventoría en los contratos de estudios y diseños, obra y suministro e instalación de mobiliario</t>
  </si>
  <si>
    <t>Incluir como Obligación: No ofrecer ni dar dádivas o sobornos, y ninguna otra forma de halago o dádiva a ningún funcionario público en relación con su contrato.</t>
  </si>
  <si>
    <t>ANÁLISIS DEL RESULTADO FINAL 
2 TRIMESTRE</t>
  </si>
  <si>
    <t>Solicitar que al momento de la presentación de la oferta se realice de manera simultanea la entrega de documentos.
Supervisión periódica al proceso</t>
  </si>
  <si>
    <t xml:space="preserve">Se realizaron mesas de trabajo ( Reunión con  partes interesadas) con los Municipios en proceso de  Donación y las Direcciones Seccionales con el fín  de revisar,comparar y conocer los documentos necesarios para el proceso de recepción por donación de inmuebles  y con corte al Segundo trimestre de 2024. 
Se reformuló la lista de inmuebles en las que se pretende recibir  en donación dado que, se analizó la situación de algunos municipios en los que se encuentran los despachos judiciales en comodato en las instalaciones de las alcaldías,  municipios listados a continuación:  
Beteitiva (Boyacá), Tutazá (Boyacá),  Tópaga (Boyacá), Útica (Cundinamarca), Biotá (Cundinamarca), Galapa (Atlántico), San Andrés de Sotavento (Córdoba), Pueblo Viejo (Magdalena)Marsella (Risaralda), Morales (Bolívar), Santa Rosa del Sur (Bolívar), San Pablo ( Nariño), Murillo (Tolima), Cajamarca (Tolima), Guacamayo (Santander), Suaita (Santander) , Ocamonte (Santander), Guadalupe (Santander), Jordán, entre otros.
A la fecha en proceso de recepción de donaciones se encuentran los municipios de:
 Pelaya (Cesar)
 Concordia (Antioquia),
 Sabana de San Ángel (Magdalena)
 Manaure ( La Guajira )   
  Sardinata (Norte de Sanytander)
  Bosconia (Cesar)  
Adicional se desagrego el listado maestro de inmuebles en arrendamiento, en comodato para lograr asi verificar cuantos y cuales serán los juzgados  de los municipios que cuenten con 3,4 5y 6 despachos en funcionamiento, que sean cabecera de circuito, según instrucción verbal del Director de División de Estructuración de proyetcos Encargadado.
Durante el trimestre se conoció que la Seccional Bucaramanga, recibió dos inmuebles en donación por parte de la Alcaldia, el grupo de inmuebles se encuentra en proceso de recibir, confrontar y verificar los documentos legales de este negocio jurídico.
En el presente trimestre se han realizado ingentes esfuerzos de coordinacion con las autoridades municipales, en concreto oficinas de planeacion de aquellos municipios que desde el mes de enero y febrero se solicito por la direccion de Unidad de Infraestructura Fisica la viabilidad para que donaran lotes de terreno con aras de construir sedes judiciales, el listado de los municipios se encuentra en registro precedente.
</t>
  </si>
  <si>
    <t>El consultor del contrato 201 de 2020, realizó la entrega final de 7 de las 13 sedes contratadas,pendientes 6 sedes judiciales. 
Para los contratos 201 de 2020 y 203 de 2020 se presenó la circunstancia de vigencias expiradas por la imposibilidad de contar con los entregables que permitieran realizar el pago en debida forma por encontrarse en tràmite ante el Ministerio de Cultura, el proyecto de Villa del Rosario.
El estado del contrato 201 de 2020 es el siguiente:
SUSPENDIDO hasta el 02 de Junio de 2024 
Fecha de reinicio: 03 de Junio de 2024. Fecha final del Contrato: 04 de Junio de 2024.
Se remitió a la Unidad de Compras Públicas la solicitud de incumplimiento en el segundo trimestre del 2023 y a la fecha se encuentra en proceso de incumplimiento.
El estado del contrato 203 de 2020 es el siguiente:
SUSPENDIDO hasta el 02 de Junio de 2024.
Fecha de reinicio: 03 de Junio de 2024. Fecha final del Contrato: 04 de Junio de 2024
La suspensión de los contratos 201 y 203 de 2020 es por falta de expedicion de la resolución por parte del Ministerio de Cultura, que permite la construcción del Palacio de Justicia en el centro histórico del Municipio de Villa del Rosario y pendiente la expedición de la licencia de construcción por la oficina de Planeación, para la construccion del proyecto de dicha sede.</t>
  </si>
  <si>
    <t>Contrato de consultoría 147 de 2022 y de interventoría 131 de 2022:
Se materializó el riesgo, para lo cual se han realizado las siguientes acciones:
1. Se lograron obtener las licencias de construccion para los municipíos de Barrancominas (Guainia), Bolivar (Cauca), Concordia (Magdalena), La Primavera (Vichada) y Orocue (Casanare).
2. Se tramitó licencia de reforzamiento estructural para el municipío de Zipaquirá (Cundinamarca), sin embargo, por temas de gestión de terceros (expedición licencia por el ente municipal) se a demorado este tramite.
3. Faltan respuestas de terceros en los municipios de Barrancominas (Guainia), Bolivar (Cauca), Concordia (Magdalena), La Primavera (Vichada) y Orocue (Casanare), para poder finalizar los proyectos, entre ellos factibilidades electricas e hidraulicas, permisos ambientales, entre otros.
Por lo anterior, fue necesario prorrogar la suspensión del contrato hasta el 15 de agosto de 2024, ya que estos tramites NO dependen de la consultoría e interventoría.</t>
  </si>
  <si>
    <t>31/06/2024</t>
  </si>
  <si>
    <t>ANÁLISIS DEL RESULTADO FINAL 
3ER TRIMESTRE</t>
  </si>
  <si>
    <t xml:space="preserve">Se realizaron mesas de trabajo ( Reunión con  partes interesadas) con los Municipios en proceso de  Donación y las Direcciones Seccionales con el fín  de revisar,comparar y conocer los documentos necesarios para el proceso de recepción por donación de inmuebles  y con corte al Tercer trimestre de 2024. 
Se reformuló la lista de inmuebles en las que se pretende recibir  en donación dado que, se analizó la situación de algunos municipios en los que se encuentran los despachos judiciales en comodato en las instalaciones de las alcaldías,  municipios listados a continuación:  
Beteitiva (Boyacá), Tutazá (Boyacá),  Tópaga (Boyacá), Útica (Cundinamarca), Biotá (Cundinamarca), Galapa (Atlántico), San Andrés de Sotavento (Córdoba), Pueblo Viejo (Magdalena)Marsella (Risaralda), Morales (Bolívar), Santa Rosa del Sur (Bolívar), San Pablo ( Nariño), Murillo (Tolima), Cajamarca (Tolima), Guacamayo (Santander), Suaita (Santander) , Ocamonte (Santander), Guadalupe (Santander), Jordán, entre otros.
A la fecha en proceso de recepción de donaciones se encuentran los municipios de:
 Pelaya (Cesar)
 Concordia (Antioquia),
 Sabana de San Ángel (Magdalena)
 Manaure ( La Guajira )   
  Sardinata (Norte de Sanytander)
  Bosconia (Cesar)  
Adicional se desagrego el listado maestro de inmuebles en arrendamiento, en comodato para lograr asi verificar cuantos y cuales serán los juzgados  de los municipios que cuenten con 3,4 5y 6 despachos en funcionamiento, que sean cabecera de circuito, según instrucción verbal del Director de División de Estructuración de proyetcos Encargadado.
Durante el trimestre se conoció que la Seccional Bucaramanga, recibió dos inmuebles en donación por parte de la Alcaldia, el grupo de inmuebles se encuentra en proceso de recibir, confrontar y verificar los documentos legales de este negocio jurídico.
En el presente trimestre se han realizado ingentes esfuerzos de coordinacion con las autoridades municipales, en concreto oficinas de planeacion de aquellos municipios que desde el mes de enero y febrero se solicito por la direccion de Unidad de Infraestructura Fisica la viabilidad para que donaran lotes de terreno con aras de construir sedes judiciales, el listado de los municipios se encuentra en registro precedente.
</t>
  </si>
  <si>
    <t xml:space="preserve">No se ha realizado el recibo de los productos de los estudios y diseños finales por parte del consultor de los proyectos de los municipios de Fonseca (Guajira), Paz de Ariporo (Casanare), Villa del Rosario (Norte de Santander), Caucasia (Antioquia), Málaga (Santander) y Saravena (Arauca) por encontrarse en Suspensión; toda vez que se depende de trámites ante el Ministerio de Cultura y la oficina de Planeación del Municipio de Villa del Rosario. 
El Ministerio de Culturase expedió la resolución que aprueba el cambio de nivel del plan especial de manejo y protección del centro histórico (PEMP) de Villa del Rosario. 
Se solicitó por parte del consultor de estudios y diseños al Ministerio de Cultura la aprobación del proyecto arquitectónico para la construcción en Villa del Rosario.
Se está a la espera de la resolución para la construcción del Palacio de Justicia de Villa del Rosario. Una vez se emita la resolución por parte del Ministerio de Cultura, se procederá a solicitar la generación de la licencia de construcción a la Secretaría de Planeación de Villa del Rosario.
Para los contratos 201 de 2020 y 203 de 2020 se presentó la circunstancia de vigencias expiradas por la imposibilidad de contar con los entregables que permitieran realizar el pago en debida forma.
El estado del contrato 201 de 2020 es el siguiente:
SUSPENDIDO hasta el 01 de Octubre de 2024 
Fecha de reinicio: 02 de Octubre de 2024. Fecha final del Contrato: 03 de Octubre de 2024.
En septiembre del 2024 el consultor de diseños y la interventoria solicitaron el reinicio y prorroga de los contratos 201 y 203 del 2020, con el fin de atender observaciones emitidas por el Ministerio de Cultura, revision de concepto de norma y concepto favorable emitido por el municipio de Villa del Rosario.
El 30 de Julio de 2024, se solicito certificado de disponibilidad presupuestal para pago de vigencias expiradas de los contratos 201 y 203 de 2020.
El estado del contrato 203 de 2020 es el siguiente:
SUSPENDIDO hasta el 01 de Octubre de 2024.
Fecha de reinicio: 02 de Octubre de 2024. Fecha final del Contrato: 03 de Octubre de 2024.
</t>
  </si>
  <si>
    <t>Contrato de consultoría 147 de 2022 y de interventoría 131 de 2022:
Se materializó el riesgo, para lo cual se han realizado las siguientes acciones:
1. Se lograron obtener las licencias de construccion para los municipíos de Barrancominas (Guainia), Bolivar (Cauca), Concordia (Magdalena), La Primavera (Vichada) y Orocue (Casanare).
2. Se tramitó licencia de reforzamiento estructural para el municipío de Zipaquirá (Cundinamarca), sin embargo, por temas de gestión de terceros (expedición licencia por el ente municipal) aún se encuentra en espera de respuesta del municipio.
3. Faltan respuestas de terceros en los municipios de Barrancominas (Guainia), Bolivar (Cauca), Concordia (Magdalena), La Primavera (Vichada) y Orocue (Casanare), para poder finalizar los proyectos, entre ellos factibilidades electricas e hidraulicas, permisos ambientales, entre otros.
Por lo anterior, fue necesario prorrogar la suspensión del contrato hasta el 29 de octubre de 2024, ya que estos tramites NO dependen de la consultoría e interventoría.</t>
  </si>
  <si>
    <t>Las acciones realizadas y contempladas para los contratos de obra e interventoria correspondientes a las sedes de  Aguachica - Cesar (Cto de Obra No. 099 de 2022 e interventoria No. 102 de 2022) , Puerto Carreño -Vichada ( Cto de obra No. 084 de 2022 e interventoria No. 103 de 2022), Sincé - Sucre (Cto de Obra No. 088 de 2022 e interventoria No. 114 de 2022),  Mosquera y Francisco Pizarro - Nariño (Cto de Obra No 089 de 2022 e interventoria No. 109 de 2022  se relacionan a continuación: 
- Comités semanales para cada contrato con el fin de realizar el seguimiento a las  actividades de obra con el acompañamiento de la interventoría, donde se identifican alertas y pendientes en la ejecucion de los contratos. 
- Comités de seguimiento por parte de la DEAJ  al avance del cronograma, balance del contrato, seguimiento a la curva S, programacion, seguimiento financiero, inconvenientes y posibles soluciones  de los  contratos.  
- Las Interventorias de los contratos de obra presentan Informes semanales y mensuales donde se detallan y analizan los siguientes aspectos mas relevantes de los contratos de obra: 
o Generar un plan general de riesgos 
o Creación planes de contingencia
o identificar ruta crítica y hacer el seguimiento permanente.
o Recursos utilizados dentro del contrato 
o Seguimiento a rubro de imprevistos
o Control de Calidad de Obra (pruebas de calidad, ensayos de laboratorio) 
o Control de calidad de obra (aspectos técnicos)  
o Licencias, permisos, tramites especiales 
o Aspecto administrativo (control Plan Ambiental del proyecto, control plan SST, control PGAS entre otros) 
o Control plan social del proyecto
o Estado jurídico del contrato de obra (modificaciones contractuales, seguimiento a garantías) 
o Estado financiero del contrato de obra (seguimiento al anticipo, cortes de obra) 
o Temas por resolver o reportar. 
o Conclusiones y recomendaciones
Estado de Proyectos A corte cuarto trimestre vigencia 2024:
Francisco Pizarro y Mosquera - Nariño (Contrato de Obra 089-2022 e Interventoria 109-2022) 
Con corte al mes de septiembre de 2024 la obra presenta un avance fisico ejecutado del 100 %, la obra finalizo el 29 de agosto de 2024.</t>
  </si>
  <si>
    <t>31/09/2024</t>
  </si>
  <si>
    <t>ANÁLISIS DEL RESULTADO FINAL 
4To TRIMESTRE</t>
  </si>
  <si>
    <r>
      <rPr>
        <sz val="10"/>
        <color rgb="FF000000"/>
        <rFont val="Calibri"/>
        <scheme val="minor"/>
      </rPr>
      <t xml:space="preserve">Se materializó el riesgo. 
Durante la vigencia 2024 NO se recibieron lotes en donación. 
Sin embargo, se adelantaron proceso de recepción de donaciones en los municipios de: Puerto Gaitán (Meta), Concordia (Antioquia), Manaure (La Guajira), Sardinata (Norte de Santander), Bosconia (Cesar). 
A continuación, se describe el estado de gestión de los mencionados: 
Puerto Gaitán (Meta): Se encuentra en un avance del 47%, no obstante, se adelantaron gestiones para la obtención a completitud de los requisitos para la donación del lote. 
Concordia (Antioquia): Se encuentra en un avance del 95%, sin embargo, el acuerdo del concejo municipal tiene una cláusula resolutoria la cual se debe quitar de tal manera que la dirección seccional de Medellín y la administración municipal elevan la solicitud al concejo municipal para realizar el ajuste.  
Manaure (La Guajira), Se recibió lote, dicho lote no se cuenta con documentos de identificación predial (Escritura y Certificado de Tradición) para la legalización de este.    
 Sardinata (Norte de Santander), Bosconia (Cesar), se tiene conocimiento únicamente de las gestiones realizadas desde la Dirección de Administración Judicial de Valledupar en conjunto con las administraciones municipales actuales (No se cuenta con intensión de donación a la fecha).   
Por otro lado, en los municipios de Pelaya (Cesar), Sabana de San Ángel (Magdalena), se presentó perdida de voluntad política para la donación.  
Durante el primer semestre de 2024, se reformuló la lista de inmuebles en las que se pretende recibir lotes en donación, dado que, se analizó la situación de algunos municipios en los que se encuentran los despachos judiciales en comodato en las instalaciones de las alcaldías, municipios listados a continuación: Útica – Cundinamarca, Tutazá –Boyacá, Tópaga – Boyacá, Suaita – Santander, Santa Rosa del Sur – Bolívar, San Pablo – Nariño, San Pablo – Nariño, San Andrés de Sotavento – Córdoba, Ocamonte – Santander, Marsella - Risaralda 
Se genera acción de mejora  
</t>
    </r>
    <r>
      <rPr>
        <sz val="10"/>
        <color rgb="FFFF0000"/>
        <rFont val="Calibri"/>
        <scheme val="minor"/>
      </rPr>
      <t xml:space="preserve">
</t>
    </r>
    <r>
      <rPr>
        <sz val="10"/>
        <color rgb="FF000000"/>
        <rFont val="Calibri"/>
        <scheme val="minor"/>
      </rPr>
      <t xml:space="preserve">
</t>
    </r>
  </si>
  <si>
    <t>Solicitar la actualización de concepto de norma a la Oficina de Planeación o Curaduría, a la fecha de inicio de los Estudios y Diseños.
Informes de Interventoría (control y seguimiento)
Informes de Supervisión a la Interventoría (control y seguimiento)
Comités de Diseño y Supervisión a la Interventoría.
Seguimiento y control al cronograma del proyecto de Estudios y Diseños.
Seguimiento y control al avance y entrega final del Anexo Técnico de Entregables de los Contratos de Estudios y Diseños
Garantizar la Reserva Presupuestal Solicitud de PAC de manera anticipada</t>
  </si>
  <si>
    <r>
      <rPr>
        <sz val="10"/>
        <color rgb="FF000000"/>
        <rFont val="Calibri"/>
        <scheme val="minor"/>
      </rPr>
      <t xml:space="preserve">
Se materializó el riesgo, para lo cual se han realizado las siguientes acciones:
- Realización de Comites de Diseño semanales entre el Consultor y la Interventoría, con la participación de la Supervisión del Contrato de Interventoria. En dichos comités se revisa el avance programado de las actividades, validación del cumplimiento según cronograma del contrato, análisis de los retrasos y medidas de contingencia para ajustarse al cronograma pactado.
- Presentación de informes semanales por parte de la interventoría de Estudios y Diseños, donde se reporta el avance fisico, presupuestal y demás actividades contractualmente pactadas.
-Seguimiento a la programacion del PAC.
A continuación se presenta el estado actual de los Contratos de consultoría 201 de 2020 y de interventoría 203 de 2020:
1. Se lograron obtener las licencias de construccion para los municipíos de municipios de Fonseca (Guajira), Paz de Ariporo (Casanare), Caucasia (Antioquia), Málaga (Santander) y Saravena (Arauca).
Avance con corte a diciembre 2024:
Fonceca                  avance 100 %
Paz de Ariporo      avance 100 %
Caucasia                avance 100 %
Málaga                   avance 100 %
Saravena                avance 100 %
2. Se está a la espera de la resolución para la construcción del Palacio de Justicia de Villa del Rosario. Una vez se emita la resolución por parte del Ministerio de Cultura, se procederá a solicitar la generación de la licencia de construcción a la Secretaría de Planeación de Villa del Rosario.
</t>
    </r>
    <r>
      <rPr>
        <sz val="10"/>
        <color rgb="FFFF0000"/>
        <rFont val="Calibri"/>
        <scheme val="minor"/>
      </rPr>
      <t xml:space="preserve">
</t>
    </r>
    <r>
      <rPr>
        <sz val="10"/>
        <color rgb="FF000000"/>
        <rFont val="Calibri"/>
        <scheme val="minor"/>
      </rPr>
      <t xml:space="preserve">
</t>
    </r>
  </si>
  <si>
    <r>
      <rPr>
        <sz val="10"/>
        <color rgb="FF000000"/>
        <rFont val="Calibri"/>
      </rPr>
      <t xml:space="preserve">Se materializó el riesgo, para lo cual se han realizado las siguientes acciones:
Sin embargo, las acciones realizadas a los Contratos de consultoría 201 de 2020 y de interventoría 203 de 2020, son las siguientes:
- Realización de Comites de Diseño semanales entre el Consultor y la Interventoría, con la participación de la Supervisión del Contrato de Interventoria. En dichos comités se revisa el avance programado de las actividades, validación del cumplimiento según cronograma del contrato, análisis de los retrasos y medidas de contingencia para ajustarse al cronograma pactado.
- Presentación de informes semanales por parte de la interventoría de Estudios y Diseños, donde se reporta el avance fisico, presupuestal y demás actividades contractualmente pactadas.
-Seguimiento a la programacion del PAC.
A continuación se presenta el estado actual de los Contratos de consultoría 147 de 2022 y de interventoría 131 de 2022:
Se materializó el riesgo, para lo cual se han realizado las siguientes acciones:
1. Se lograron obtener las licencias de construccion para los municipíos de Barrancominas (Guainia), Bolivar (Cauca), Concordia (Magdalena), La Primavera (Vichada) y Orocue (Casanare).
Avance con corte a diciembre 2024:
Barrancominas   avance 93,30 %
Bolivar                  avance 92,85 %
Concordia            avance 92,80 %
La Primavera       avance 93,30 %
Orocue                  avance 93,60 %
2. Se tramitó licencia de reforzamiento estructural para el municipío de Zipaquirá (Cundinamarca), sin embargo, por temas de gestión de terceros (expedición licencia por el ente municipal) aún se encuentra en espera de respuesta del municipio.
3. Faltan respuestas de terceros en los municipios de Barrancominas (Guainia), Bolivar (Cauca), Concordia (Magdalena), La Primavera (Vichada) y Orocue (Casanare), para poder finalizar los proyectos, entre ellos factibilidades electricas e hidraulicas, permisos ambientales, entre otros.
</t>
    </r>
    <r>
      <rPr>
        <sz val="10"/>
        <color rgb="FFFF0000"/>
        <rFont val="Calibri"/>
      </rPr>
      <t xml:space="preserve">
</t>
    </r>
  </si>
  <si>
    <t xml:space="preserve">Las acciones realizadas y contempladas para los contratos de obra e interventoria correspondientes a las sedes de  Aguachica - Cesar (Cto de Obra No. 099 de 2022 e interventoria No. 102 de 2022) , Puerto Carreño -Vichada ( Cto de obra No. 084 de 2022 e interventoria No. 103 de 2022), Sincé - Sucre (Cto de Obra No. 088 de 2022 e interventoria No. 114 de 2022),  Mosquera y Francisco Pizarro - Nariño (Cto de Obra No 089 de 2022 e interventoria No. 109 de 2022  se relacionan a continuación: 
- Comités semanales para cada contrato con el fin de realizar el seguimiento a las  actividades de obra con el acompañamiento de la interventoría, donde se identifican alertas y pendientes en la ejecucion de los contratos. 
- Comités de seguimiento por parte de la DEAJ  al avance del cronograma, balance del contrato, seguimiento a la curva S, programacion, seguimiento financiero, inconvenientes y posibles soluciones  de los  contratos.  
- Las Interventorias de los contratos de obra presentan Informes semanales y mensuales donde se detallan y analizan los siguientes aspectos mas relevantes de los contratos de obra: 
o Generar un plan general de riesgos 
o Creación planes de contingencia
o identificar ruta crítica y hacer el seguimiento permanente.
o Recursos utilizados dentro del contrato 
o Seguimiento a rubro de imprevistos
o Control de Calidad de Obra (pruebas de calidad, ensayos de laboratorio) 
o Control de calidad de obra (aspectos técnicos)  
o Licencias, permisos, tramites especiales 
o Aspecto administrativo (control Plan Ambiental del proyecto, control plan SST, control PGAS entre otros) 
o Control plan social del proyecto
o Estado jurídico del contrato de obra (modificaciones contractuales, seguimiento a garantías) 
o Estado financiero del contrato de obra (seguimiento al anticipo, cortes de obra) 
o Temas por resolver o reportar. 
o Conclusiones y recomendaciones
Estado de Proyectos A corte cuarto trimestre vigencia 2024:
Sede Judicial Sincé - Sucre (Contrato de Obra 088-2022 e Interventoria 114-2022)
Con corte al mes de diciembre de 2024 la obra presenta un avance físico ejecutado del 100 %. la obra finalizo el 03 de diciembre de 2024.
Sede judicial Aguachica - Cesar  (Contrato de Obra 099-2022 e Interventoria 102-2022) 
Con corte al mes de diciembre de 2024 la obra presenta un avance físico ejecutado del 100 %, la obra finalizo el 10 de diciembre de 2024.
Sede Judicial Puerto Carreño  (Contrato de Obra 084-2022 e Interventoria 103-2022)
Con corte al mes de diciembre de 2024 la obra presenta un avance físico ejecutado del 100 %, la obra finalizo el 29 de Noviembre de 2024.
Para las sedes jucdiciales Since y Puerto Carreño se encuentran en el 100%, con algunos pendientes (adecuaciones locativas - resanes de pintura) y certificacio RETIE y RETILAP.
</t>
  </si>
  <si>
    <t>En el termino indicado no se materializo el riesgo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</si>
</sst>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240A]d&quot; de &quot;mmmm&quot; de &quot;yyyy;@"/>
    <numFmt numFmtId="165" formatCode="0.0"/>
  </numFmts>
  <fonts count="105">
    <font>
      <sz val="11"/>
      <color theme="1"/>
      <name val="Calibri"/>
      <family val="2"/>
      <scheme val="minor"/>
    </font>
    <font>
      <sz val="14"/>
      <color theme="1"/>
      <name val="Arial Narrow"/>
      <family val="2"/>
    </font>
    <font>
      <b/>
      <sz val="11"/>
      <color theme="1"/>
      <name val="Arial Narrow"/>
      <family val="2"/>
    </font>
    <font>
      <b/>
      <sz val="11"/>
      <color theme="0"/>
      <name val="Arial Narrow"/>
      <family val="2"/>
    </font>
    <font>
      <b/>
      <sz val="14"/>
      <color theme="0"/>
      <name val="Arial Narrow"/>
      <family val="2"/>
    </font>
    <font>
      <b/>
      <sz val="16"/>
      <color theme="0"/>
      <name val="Arial Narrow"/>
      <family val="2"/>
    </font>
    <font>
      <b/>
      <sz val="22"/>
      <color theme="1"/>
      <name val="Arial"/>
      <family val="2"/>
    </font>
    <font>
      <sz val="10"/>
      <name val="Arial"/>
      <family val="2"/>
    </font>
    <font>
      <sz val="12"/>
      <name val="Times New Roman"/>
      <family val="1"/>
    </font>
    <font>
      <b/>
      <sz val="11"/>
      <color theme="1"/>
      <name val="Calibri"/>
      <family val="2"/>
      <scheme val="minor"/>
    </font>
    <font>
      <sz val="11"/>
      <color theme="0"/>
      <name val="Calibri"/>
      <family val="2"/>
      <scheme val="minor"/>
    </font>
    <font>
      <sz val="11"/>
      <name val="Calibri"/>
      <family val="2"/>
      <scheme val="minor"/>
    </font>
    <font>
      <sz val="10"/>
      <color theme="1"/>
      <name val="Calibri"/>
      <family val="2"/>
      <scheme val="minor"/>
    </font>
    <font>
      <sz val="12"/>
      <color theme="1"/>
      <name val="Calibri"/>
      <family val="2"/>
      <scheme val="minor"/>
    </font>
    <font>
      <b/>
      <sz val="20"/>
      <color theme="1"/>
      <name val="Calibri"/>
      <family val="2"/>
      <scheme val="minor"/>
    </font>
    <font>
      <b/>
      <sz val="12"/>
      <color rgb="FF000000"/>
      <name val="Calibri"/>
      <family val="2"/>
    </font>
    <font>
      <b/>
      <i/>
      <sz val="10"/>
      <color theme="1"/>
      <name val="Calibri"/>
      <family val="2"/>
      <scheme val="minor"/>
    </font>
    <font>
      <sz val="11"/>
      <color theme="1"/>
      <name val="Arial"/>
      <family val="2"/>
    </font>
    <font>
      <b/>
      <sz val="10"/>
      <color theme="1"/>
      <name val="Arial"/>
      <family val="2"/>
    </font>
    <font>
      <b/>
      <sz val="10"/>
      <color theme="0"/>
      <name val="Arial"/>
      <family val="2"/>
    </font>
    <font>
      <sz val="11"/>
      <color theme="0"/>
      <name val="Arial"/>
      <family val="2"/>
    </font>
    <font>
      <sz val="10"/>
      <name val="Calibri"/>
      <family val="2"/>
      <scheme val="minor"/>
    </font>
    <font>
      <b/>
      <sz val="10"/>
      <name val="Arial"/>
      <family val="2"/>
    </font>
    <font>
      <b/>
      <i/>
      <sz val="16"/>
      <name val="Calibri"/>
      <family val="2"/>
      <scheme val="minor"/>
    </font>
    <font>
      <sz val="10"/>
      <color theme="1"/>
      <name val="Roboto"/>
    </font>
    <font>
      <b/>
      <sz val="22"/>
      <color theme="0"/>
      <name val="Arial Narrow"/>
      <family val="2"/>
    </font>
    <font>
      <sz val="11"/>
      <color theme="0"/>
      <name val="Arial Narrow"/>
      <family val="2"/>
    </font>
    <font>
      <sz val="11"/>
      <color rgb="FF00B050"/>
      <name val="Calibri"/>
      <family val="2"/>
      <scheme val="minor"/>
    </font>
    <font>
      <b/>
      <sz val="16"/>
      <color theme="1"/>
      <name val="Calibri"/>
      <family val="2"/>
      <scheme val="minor"/>
    </font>
    <font>
      <b/>
      <sz val="20"/>
      <color rgb="FF000000"/>
      <name val="Calibri"/>
      <family val="2"/>
    </font>
    <font>
      <b/>
      <sz val="16"/>
      <color rgb="FF000000"/>
      <name val="Calibri"/>
      <family val="2"/>
    </font>
    <font>
      <b/>
      <sz val="10"/>
      <color theme="1"/>
      <name val="Calibri"/>
      <family val="2"/>
      <scheme val="minor"/>
    </font>
    <font>
      <sz val="10"/>
      <color theme="4"/>
      <name val="Calibri"/>
      <family val="2"/>
      <scheme val="minor"/>
    </font>
    <font>
      <b/>
      <sz val="10"/>
      <color theme="0"/>
      <name val="Arial Narrow"/>
      <family val="2"/>
    </font>
    <font>
      <b/>
      <sz val="10"/>
      <color theme="2"/>
      <name val="Arial Narrow"/>
      <family val="2"/>
    </font>
    <font>
      <b/>
      <sz val="20"/>
      <color theme="0"/>
      <name val="Arial Narrow"/>
      <family val="2"/>
    </font>
    <font>
      <sz val="11"/>
      <color theme="1"/>
      <name val="Calibri"/>
      <family val="2"/>
      <scheme val="minor"/>
    </font>
    <font>
      <sz val="9"/>
      <color indexed="81"/>
      <name val="Tahoma"/>
      <family val="2"/>
    </font>
    <font>
      <b/>
      <sz val="9"/>
      <color indexed="81"/>
      <name val="Tahoma"/>
      <family val="2"/>
    </font>
    <font>
      <b/>
      <u/>
      <sz val="18"/>
      <color theme="1"/>
      <name val="Arial"/>
      <family val="2"/>
    </font>
    <font>
      <sz val="16"/>
      <name val="Arial"/>
      <family val="2"/>
    </font>
    <font>
      <b/>
      <sz val="16"/>
      <color rgb="FF000000"/>
      <name val="Arial"/>
      <family val="2"/>
    </font>
    <font>
      <sz val="16"/>
      <color rgb="FF000000"/>
      <name val="Arial"/>
      <family val="2"/>
    </font>
    <font>
      <sz val="16"/>
      <color rgb="FFFFFFFF"/>
      <name val="Arial"/>
      <family val="2"/>
    </font>
    <font>
      <sz val="16"/>
      <color theme="1"/>
      <name val="Arial"/>
      <family val="2"/>
    </font>
    <font>
      <sz val="16"/>
      <color theme="0"/>
      <name val="Arial"/>
      <family val="2"/>
    </font>
    <font>
      <b/>
      <sz val="16"/>
      <color theme="1"/>
      <name val="Arial"/>
      <family val="2"/>
    </font>
    <font>
      <sz val="11"/>
      <name val="Arial"/>
      <family val="2"/>
    </font>
    <font>
      <sz val="9"/>
      <name val="Arial"/>
      <family val="2"/>
    </font>
    <font>
      <b/>
      <sz val="12"/>
      <color theme="0"/>
      <name val="Calibri"/>
      <family val="2"/>
    </font>
    <font>
      <b/>
      <sz val="24"/>
      <color theme="1"/>
      <name val="Calibri"/>
      <family val="2"/>
      <scheme val="minor"/>
    </font>
    <font>
      <b/>
      <sz val="14"/>
      <color theme="0"/>
      <name val="Arial"/>
      <family val="2"/>
    </font>
    <font>
      <b/>
      <u/>
      <sz val="11"/>
      <name val="Arial"/>
      <family val="2"/>
    </font>
    <font>
      <b/>
      <sz val="11"/>
      <name val="Arial"/>
      <family val="2"/>
    </font>
    <font>
      <b/>
      <sz val="9"/>
      <name val="Arial"/>
      <family val="2"/>
    </font>
    <font>
      <b/>
      <sz val="9"/>
      <color theme="0"/>
      <name val="Arial"/>
      <family val="2"/>
    </font>
    <font>
      <sz val="11"/>
      <color theme="4"/>
      <name val="Calibri"/>
      <family val="2"/>
      <scheme val="minor"/>
    </font>
    <font>
      <sz val="11"/>
      <color theme="5"/>
      <name val="Calibri"/>
      <family val="2"/>
      <scheme val="minor"/>
    </font>
    <font>
      <sz val="11"/>
      <color theme="9"/>
      <name val="Calibri"/>
      <family val="2"/>
      <scheme val="minor"/>
    </font>
    <font>
      <sz val="11"/>
      <color rgb="FF7030A0"/>
      <name val="Calibri"/>
      <family val="2"/>
      <scheme val="minor"/>
    </font>
    <font>
      <sz val="9"/>
      <name val="Arial Narrow"/>
      <family val="2"/>
    </font>
    <font>
      <sz val="12"/>
      <name val="Azo Sans Medium"/>
    </font>
    <font>
      <sz val="11"/>
      <name val="Azo Sans Medium"/>
    </font>
    <font>
      <b/>
      <sz val="14"/>
      <color theme="1"/>
      <name val="Arial"/>
      <family val="2"/>
    </font>
    <font>
      <b/>
      <sz val="22"/>
      <color theme="1"/>
      <name val="Calibri"/>
      <family val="2"/>
      <scheme val="minor"/>
    </font>
    <font>
      <sz val="11"/>
      <color rgb="FF0070C0"/>
      <name val="Calibri"/>
      <family val="2"/>
      <scheme val="minor"/>
    </font>
    <font>
      <sz val="11"/>
      <color rgb="FF0070C0"/>
      <name val="Arial"/>
      <family val="2"/>
    </font>
    <font>
      <sz val="14"/>
      <color theme="1"/>
      <name val="Azo Sans Medium"/>
    </font>
    <font>
      <b/>
      <sz val="14"/>
      <color theme="1"/>
      <name val="Azo Sans Medium"/>
    </font>
    <font>
      <b/>
      <sz val="14"/>
      <color theme="0"/>
      <name val="Azo Sans Medium"/>
    </font>
    <font>
      <b/>
      <sz val="14"/>
      <name val="Azo Sans Medium"/>
    </font>
    <font>
      <sz val="14"/>
      <color theme="0"/>
      <name val="Azo Sans Medium"/>
    </font>
    <font>
      <b/>
      <sz val="14"/>
      <color rgb="FF0070C0"/>
      <name val="Calibri"/>
      <family val="2"/>
      <scheme val="minor"/>
    </font>
    <font>
      <b/>
      <sz val="11"/>
      <color theme="0"/>
      <name val="Azo Sans Medium"/>
    </font>
    <font>
      <b/>
      <sz val="11"/>
      <color rgb="FF004D6D"/>
      <name val="Azo Sans Medium"/>
    </font>
    <font>
      <sz val="11"/>
      <name val="Azo Sans Light"/>
    </font>
    <font>
      <b/>
      <sz val="10"/>
      <color theme="0"/>
      <name val="Calibri"/>
      <family val="2"/>
      <scheme val="minor"/>
    </font>
    <font>
      <sz val="10"/>
      <color theme="0"/>
      <name val="Calibri"/>
      <family val="2"/>
      <scheme val="minor"/>
    </font>
    <font>
      <b/>
      <sz val="8"/>
      <color theme="0"/>
      <name val="Calibri"/>
      <family val="2"/>
      <scheme val="minor"/>
    </font>
    <font>
      <sz val="8"/>
      <color theme="0"/>
      <name val="Calibri"/>
      <family val="2"/>
      <scheme val="minor"/>
    </font>
    <font>
      <b/>
      <sz val="12"/>
      <color theme="0"/>
      <name val="Arial Narrow"/>
      <family val="2"/>
    </font>
    <font>
      <sz val="12"/>
      <color theme="1"/>
      <name val="Arial Narrow"/>
      <family val="2"/>
    </font>
    <font>
      <sz val="10"/>
      <color theme="0"/>
      <name val="Arial Narrow"/>
      <family val="2"/>
    </font>
    <font>
      <sz val="11"/>
      <color theme="1"/>
      <name val="Azo Sans Medium"/>
    </font>
    <font>
      <sz val="11"/>
      <color theme="0"/>
      <name val="Azo Sans Medium"/>
    </font>
    <font>
      <sz val="11"/>
      <color rgb="FF004D6D"/>
      <name val="Azo Sans Medium"/>
    </font>
    <font>
      <sz val="11"/>
      <color rgb="FF595959"/>
      <name val="Azo Sans Light"/>
    </font>
    <font>
      <sz val="16"/>
      <color theme="1"/>
      <name val="Azo Sans Medium"/>
    </font>
    <font>
      <sz val="11"/>
      <color theme="0" tint="-4.9989318521683403E-2"/>
      <name val="Azo Sans Medium"/>
    </font>
    <font>
      <b/>
      <sz val="12"/>
      <name val="Azo Sans Medium"/>
    </font>
    <font>
      <b/>
      <sz val="14"/>
      <color theme="1"/>
      <name val="Calibri"/>
      <family val="2"/>
      <scheme val="minor"/>
    </font>
    <font>
      <b/>
      <sz val="11"/>
      <color rgb="FFFF0000"/>
      <name val="Arial Narrow"/>
      <family val="2"/>
    </font>
    <font>
      <sz val="16"/>
      <color theme="1"/>
      <name val="Calibri"/>
      <family val="2"/>
      <scheme val="minor"/>
    </font>
    <font>
      <b/>
      <sz val="8"/>
      <color rgb="FF000000"/>
      <name val="Times New Roman"/>
      <family val="1"/>
    </font>
    <font>
      <b/>
      <sz val="8"/>
      <color rgb="FF767171"/>
      <name val="Times New Roman"/>
      <family val="1"/>
    </font>
    <font>
      <sz val="10"/>
      <color rgb="FFFF0000"/>
      <name val="Calibri"/>
      <family val="2"/>
      <scheme val="minor"/>
    </font>
    <font>
      <i/>
      <sz val="10"/>
      <name val="Calibri"/>
      <family val="2"/>
      <scheme val="minor"/>
    </font>
    <font>
      <sz val="10"/>
      <name val="Calibri"/>
      <family val="2"/>
    </font>
    <font>
      <sz val="10"/>
      <color rgb="FF000000"/>
      <name val="Calibri"/>
      <family val="2"/>
    </font>
    <font>
      <sz val="10"/>
      <color rgb="FF000000"/>
      <name val="Calibri"/>
      <scheme val="minor"/>
    </font>
    <font>
      <sz val="10"/>
      <color rgb="FFFF0000"/>
      <name val="Calibri"/>
      <scheme val="minor"/>
    </font>
    <font>
      <sz val="10"/>
      <name val="Calibri"/>
      <scheme val="minor"/>
    </font>
    <font>
      <sz val="10"/>
      <color rgb="FF000000"/>
      <name val="Calibri"/>
    </font>
    <font>
      <sz val="10"/>
      <color rgb="FFFF0000"/>
      <name val="Calibri"/>
    </font>
    <font>
      <sz val="10"/>
      <color rgb="FF000000"/>
      <name val="Calibri"/>
      <charset val="1"/>
    </font>
  </fonts>
  <fills count="24">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002060"/>
        <bgColor indexed="64"/>
      </patternFill>
    </fill>
    <fill>
      <patternFill patternType="solid">
        <fgColor theme="0" tint="-0.14999847407452621"/>
        <bgColor indexed="64"/>
      </patternFill>
    </fill>
    <fill>
      <patternFill patternType="solid">
        <fgColor rgb="FFBFBFBF"/>
        <bgColor indexed="64"/>
      </patternFill>
    </fill>
    <fill>
      <patternFill patternType="solid">
        <fgColor rgb="FF92D050"/>
        <bgColor indexed="64"/>
      </patternFill>
    </fill>
    <fill>
      <patternFill patternType="solid">
        <fgColor rgb="FF00B050"/>
        <bgColor indexed="64"/>
      </patternFill>
    </fill>
    <fill>
      <patternFill patternType="solid">
        <fgColor rgb="FFFFFF66"/>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theme="0" tint="-0.34998626667073579"/>
        <bgColor indexed="64"/>
      </patternFill>
    </fill>
    <fill>
      <patternFill patternType="solid">
        <fgColor theme="9" tint="-0.249977111117893"/>
        <bgColor indexed="64"/>
      </patternFill>
    </fill>
    <fill>
      <patternFill patternType="solid">
        <fgColor theme="0" tint="-0.249977111117893"/>
        <bgColor indexed="64"/>
      </patternFill>
    </fill>
    <fill>
      <patternFill patternType="solid">
        <fgColor theme="7" tint="0.39997558519241921"/>
        <bgColor indexed="64"/>
      </patternFill>
    </fill>
    <fill>
      <patternFill patternType="solid">
        <fgColor rgb="FF0084B6"/>
        <bgColor indexed="64"/>
      </patternFill>
    </fill>
    <fill>
      <patternFill patternType="solid">
        <fgColor rgb="FF4DC0E3"/>
        <bgColor indexed="64"/>
      </patternFill>
    </fill>
    <fill>
      <patternFill patternType="solid">
        <fgColor theme="2"/>
        <bgColor indexed="64"/>
      </patternFill>
    </fill>
    <fill>
      <patternFill patternType="solid">
        <fgColor theme="8" tint="0.79998168889431442"/>
        <bgColor indexed="64"/>
      </patternFill>
    </fill>
    <fill>
      <patternFill patternType="solid">
        <fgColor rgb="FFFFFFFF"/>
        <bgColor indexed="64"/>
      </patternFill>
    </fill>
  </fills>
  <borders count="11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style="medium">
        <color indexed="64"/>
      </left>
      <right/>
      <top/>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hair">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ck">
        <color theme="0"/>
      </top>
      <bottom/>
      <diagonal/>
    </border>
    <border>
      <left style="thick">
        <color theme="0"/>
      </left>
      <right/>
      <top style="thick">
        <color theme="0"/>
      </top>
      <bottom/>
      <diagonal/>
    </border>
    <border>
      <left style="thick">
        <color theme="0"/>
      </left>
      <right/>
      <top/>
      <bottom/>
      <diagonal/>
    </border>
    <border>
      <left/>
      <right/>
      <top style="hair">
        <color indexed="64"/>
      </top>
      <bottom style="hair">
        <color indexed="64"/>
      </bottom>
      <diagonal/>
    </border>
    <border>
      <left style="thin">
        <color theme="0"/>
      </left>
      <right style="thin">
        <color theme="0"/>
      </right>
      <top style="thin">
        <color theme="0"/>
      </top>
      <bottom/>
      <diagonal/>
    </border>
    <border>
      <left/>
      <right style="medium">
        <color indexed="64"/>
      </right>
      <top/>
      <bottom style="thin">
        <color indexed="64"/>
      </bottom>
      <diagonal/>
    </border>
    <border>
      <left/>
      <right style="thin">
        <color theme="0"/>
      </right>
      <top/>
      <bottom/>
      <diagonal/>
    </border>
    <border>
      <left style="thin">
        <color theme="0"/>
      </left>
      <right style="medium">
        <color indexed="64"/>
      </right>
      <top style="thin">
        <color theme="0"/>
      </top>
      <bottom/>
      <diagonal/>
    </border>
    <border>
      <left style="hair">
        <color rgb="FF4DC0E3"/>
      </left>
      <right style="hair">
        <color rgb="FF4DC0E3"/>
      </right>
      <top style="hair">
        <color rgb="FF4DC0E3"/>
      </top>
      <bottom style="hair">
        <color rgb="FF4DC0E3"/>
      </bottom>
      <diagonal/>
    </border>
    <border>
      <left style="hair">
        <color rgb="FF4DC0E3"/>
      </left>
      <right/>
      <top style="hair">
        <color rgb="FF4DC0E3"/>
      </top>
      <bottom style="hair">
        <color rgb="FF4DC0E3"/>
      </bottom>
      <diagonal/>
    </border>
    <border>
      <left/>
      <right style="hair">
        <color rgb="FF4DC0E3"/>
      </right>
      <top style="hair">
        <color rgb="FF4DC0E3"/>
      </top>
      <bottom style="hair">
        <color rgb="FF4DC0E3"/>
      </bottom>
      <diagonal/>
    </border>
    <border>
      <left/>
      <right/>
      <top style="hair">
        <color rgb="FF4DC0E3"/>
      </top>
      <bottom style="hair">
        <color rgb="FF4DC0E3"/>
      </bottom>
      <diagonal/>
    </border>
    <border>
      <left style="dashed">
        <color rgb="FF00B0F0"/>
      </left>
      <right style="dashed">
        <color rgb="FF00B0F0"/>
      </right>
      <top style="dashed">
        <color rgb="FF00B0F0"/>
      </top>
      <bottom style="dashed">
        <color rgb="FF00B0F0"/>
      </bottom>
      <diagonal/>
    </border>
    <border>
      <left style="hair">
        <color rgb="FF4DC0E3"/>
      </left>
      <right style="hair">
        <color rgb="FF4DC0E3"/>
      </right>
      <top style="hair">
        <color rgb="FF4DC0E3"/>
      </top>
      <bottom/>
      <diagonal/>
    </border>
    <border>
      <left style="dashed">
        <color rgb="FF00B0F0"/>
      </left>
      <right style="hair">
        <color rgb="FF4DC0E3"/>
      </right>
      <top style="hair">
        <color rgb="FF4DC0E3"/>
      </top>
      <bottom/>
      <diagonal/>
    </border>
    <border>
      <left style="dashed">
        <color rgb="FF00B0F0"/>
      </left>
      <right style="hair">
        <color rgb="FF4DC0E3"/>
      </right>
      <top/>
      <bottom style="dashed">
        <color rgb="FF00B0F0"/>
      </bottom>
      <diagonal/>
    </border>
    <border>
      <left style="double">
        <color theme="0"/>
      </left>
      <right style="double">
        <color theme="0"/>
      </right>
      <top style="double">
        <color theme="0"/>
      </top>
      <bottom style="double">
        <color theme="0"/>
      </bottom>
      <diagonal/>
    </border>
    <border>
      <left style="dotted">
        <color rgb="FF4DC0E3"/>
      </left>
      <right style="dotted">
        <color rgb="FF4DC0E3"/>
      </right>
      <top style="dotted">
        <color rgb="FF4DC0E3"/>
      </top>
      <bottom style="dotted">
        <color rgb="FF4DC0E3"/>
      </bottom>
      <diagonal/>
    </border>
    <border>
      <left style="dotted">
        <color rgb="FF4DC0E3"/>
      </left>
      <right style="dotted">
        <color rgb="FF4DC0E3"/>
      </right>
      <top style="dotted">
        <color rgb="FF4DC0E3"/>
      </top>
      <bottom/>
      <diagonal/>
    </border>
    <border>
      <left style="dotted">
        <color rgb="FF4DC0E3"/>
      </left>
      <right style="dotted">
        <color rgb="FF4DC0E3"/>
      </right>
      <top/>
      <bottom style="dotted">
        <color rgb="FF4DC0E3"/>
      </bottom>
      <diagonal/>
    </border>
    <border>
      <left style="dotted">
        <color rgb="FF4DC0E3"/>
      </left>
      <right style="dotted">
        <color rgb="FF4DC0E3"/>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auto="1"/>
      </top>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theme="0"/>
      </right>
      <top style="medium">
        <color indexed="64"/>
      </top>
      <bottom/>
      <diagonal/>
    </border>
    <border>
      <left style="thin">
        <color theme="0"/>
      </left>
      <right/>
      <top style="medium">
        <color indexed="64"/>
      </top>
      <bottom style="thin">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double">
        <color theme="0"/>
      </bottom>
      <diagonal/>
    </border>
    <border>
      <left/>
      <right style="thin">
        <color indexed="64"/>
      </right>
      <top style="thin">
        <color indexed="64"/>
      </top>
      <bottom style="double">
        <color theme="0"/>
      </bottom>
      <diagonal/>
    </border>
    <border>
      <left style="thick">
        <color theme="0"/>
      </left>
      <right style="thick">
        <color theme="0"/>
      </right>
      <top style="thick">
        <color theme="0"/>
      </top>
      <bottom/>
      <diagonal/>
    </border>
    <border>
      <left style="thick">
        <color theme="0"/>
      </left>
      <right style="thick">
        <color theme="0"/>
      </right>
      <top style="thick">
        <color theme="0"/>
      </top>
      <bottom style="dashed">
        <color theme="9" tint="-0.24994659260841701"/>
      </bottom>
      <diagonal/>
    </border>
    <border>
      <left style="thick">
        <color theme="0"/>
      </left>
      <right style="thick">
        <color theme="0"/>
      </right>
      <top style="dashed">
        <color theme="9" tint="-0.24994659260841701"/>
      </top>
      <bottom/>
      <diagonal/>
    </border>
    <border>
      <left style="thick">
        <color theme="0"/>
      </left>
      <right style="thick">
        <color theme="0"/>
      </right>
      <top style="thick">
        <color theme="0"/>
      </top>
      <bottom style="thick">
        <color theme="0"/>
      </bottom>
      <diagonal/>
    </border>
    <border>
      <left style="thick">
        <color theme="0"/>
      </left>
      <right/>
      <top style="thick">
        <color theme="0"/>
      </top>
      <bottom style="thick">
        <color theme="0"/>
      </bottom>
      <diagonal/>
    </border>
    <border>
      <left/>
      <right/>
      <top style="thick">
        <color theme="0"/>
      </top>
      <bottom style="thick">
        <color theme="0"/>
      </bottom>
      <diagonal/>
    </border>
    <border>
      <left/>
      <right style="thick">
        <color theme="0"/>
      </right>
      <top style="thick">
        <color theme="0"/>
      </top>
      <bottom style="thick">
        <color theme="0"/>
      </bottom>
      <diagonal/>
    </border>
    <border>
      <left style="thick">
        <color theme="0"/>
      </left>
      <right/>
      <top style="thick">
        <color theme="0"/>
      </top>
      <bottom style="thin">
        <color indexed="64"/>
      </bottom>
      <diagonal/>
    </border>
    <border>
      <left style="dashed">
        <color theme="9" tint="-0.24994659260841701"/>
      </left>
      <right/>
      <top style="thick">
        <color theme="0"/>
      </top>
      <bottom/>
      <diagonal/>
    </border>
    <border>
      <left style="dashed">
        <color theme="9" tint="-0.24994659260841701"/>
      </left>
      <right/>
      <top style="thick">
        <color theme="0"/>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style="dashed">
        <color theme="9" tint="-0.24994659260841701"/>
      </right>
      <top style="dashed">
        <color theme="9" tint="-0.24994659260841701"/>
      </top>
      <bottom/>
      <diagonal/>
    </border>
    <border>
      <left style="thick">
        <color theme="0"/>
      </left>
      <right style="thick">
        <color theme="0"/>
      </right>
      <top/>
      <bottom style="thick">
        <color theme="0"/>
      </bottom>
      <diagonal/>
    </border>
    <border>
      <left/>
      <right/>
      <top/>
      <bottom style="thick">
        <color theme="0"/>
      </bottom>
      <diagonal/>
    </border>
    <border>
      <left/>
      <right style="thick">
        <color theme="0"/>
      </right>
      <top/>
      <bottom style="thick">
        <color theme="0"/>
      </bottom>
      <diagonal/>
    </border>
    <border>
      <left/>
      <right style="thick">
        <color theme="0"/>
      </right>
      <top style="thick">
        <color theme="0"/>
      </top>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style="thick">
        <color theme="0"/>
      </top>
      <bottom/>
      <diagonal/>
    </border>
    <border>
      <left/>
      <right style="thick">
        <color theme="0"/>
      </right>
      <top/>
      <bottom/>
      <diagonal/>
    </border>
    <border>
      <left style="dashed">
        <color theme="9" tint="-0.24994659260841701"/>
      </left>
      <right style="dashed">
        <color theme="9" tint="-0.24994659260841701"/>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double">
        <color indexed="64"/>
      </bottom>
      <diagonal/>
    </border>
    <border>
      <left style="dotted">
        <color rgb="FFF79646"/>
      </left>
      <right style="dotted">
        <color rgb="FFF79646"/>
      </right>
      <top/>
      <bottom style="dotted">
        <color rgb="FFF79646"/>
      </bottom>
      <diagonal/>
    </border>
    <border>
      <left style="dotted">
        <color rgb="FFF79646"/>
      </left>
      <right style="dotted">
        <color rgb="FFF79646"/>
      </right>
      <top style="dotted">
        <color rgb="FFF79646"/>
      </top>
      <bottom style="dotted">
        <color rgb="FFF79646"/>
      </bottom>
      <diagonal/>
    </border>
    <border>
      <left style="dotted">
        <color rgb="FFF79646"/>
      </left>
      <right/>
      <top/>
      <bottom style="dotted">
        <color rgb="FFF79646"/>
      </bottom>
      <diagonal/>
    </border>
    <border>
      <left style="dotted">
        <color rgb="FFF79646"/>
      </left>
      <right/>
      <top style="dotted">
        <color rgb="FFF79646"/>
      </top>
      <bottom style="dotted">
        <color rgb="FFF79646"/>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bottom/>
      <diagonal/>
    </border>
    <border>
      <left style="thin">
        <color rgb="FF000000"/>
      </left>
      <right style="thin">
        <color rgb="FF000000"/>
      </right>
      <top style="thin">
        <color rgb="FF000000"/>
      </top>
      <bottom style="thin">
        <color rgb="FF000000"/>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rgb="FF000000"/>
      </top>
      <bottom style="thin">
        <color indexed="64"/>
      </bottom>
      <diagonal/>
    </border>
    <border>
      <left style="thin">
        <color indexed="64"/>
      </left>
      <right/>
      <top style="thin">
        <color indexed="64"/>
      </top>
      <bottom style="medium">
        <color rgb="FF000000"/>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rgb="FF000000"/>
      </left>
      <right style="thin">
        <color rgb="FF000000"/>
      </right>
      <top/>
      <bottom style="thin">
        <color rgb="FF000000"/>
      </bottom>
      <diagonal/>
    </border>
    <border>
      <left style="thin">
        <color indexed="64"/>
      </left>
      <right style="medium">
        <color indexed="64"/>
      </right>
      <top style="medium">
        <color indexed="64"/>
      </top>
      <bottom/>
      <diagonal/>
    </border>
  </borders>
  <cellStyleXfs count="5">
    <xf numFmtId="0" fontId="0" fillId="0" borderId="0"/>
    <xf numFmtId="0" fontId="7" fillId="0" borderId="0"/>
    <xf numFmtId="0" fontId="8" fillId="0" borderId="0"/>
    <xf numFmtId="43" fontId="36" fillId="0" borderId="0" applyFont="0" applyFill="0" applyBorder="0" applyAlignment="0" applyProtection="0"/>
    <xf numFmtId="9" fontId="36" fillId="0" borderId="0" applyFont="0" applyFill="0" applyBorder="0" applyAlignment="0" applyProtection="0"/>
  </cellStyleXfs>
  <cellXfs count="577">
    <xf numFmtId="0" fontId="0" fillId="0" borderId="0" xfId="0"/>
    <xf numFmtId="0" fontId="0" fillId="3" borderId="0" xfId="0" applyFill="1"/>
    <xf numFmtId="0" fontId="11" fillId="3" borderId="0" xfId="0" applyFont="1" applyFill="1"/>
    <xf numFmtId="0" fontId="2" fillId="3" borderId="0" xfId="0" applyFont="1" applyFill="1" applyAlignment="1">
      <alignment horizontal="left" vertical="center"/>
    </xf>
    <xf numFmtId="0" fontId="16" fillId="0" borderId="0" xfId="0" applyFont="1" applyAlignment="1">
      <alignment horizontal="center"/>
    </xf>
    <xf numFmtId="0" fontId="17" fillId="0" borderId="0" xfId="0" applyFont="1"/>
    <xf numFmtId="0" fontId="20" fillId="0" borderId="0" xfId="0" applyFont="1" applyAlignment="1" applyProtection="1">
      <alignment horizontal="center" vertical="center"/>
      <protection locked="0"/>
    </xf>
    <xf numFmtId="0" fontId="18" fillId="0" borderId="0" xfId="0" applyFont="1" applyAlignment="1" applyProtection="1">
      <alignment horizontal="left" vertical="center"/>
      <protection locked="0"/>
    </xf>
    <xf numFmtId="0" fontId="9" fillId="0" borderId="0" xfId="0" applyFont="1" applyAlignment="1">
      <alignment horizontal="center"/>
    </xf>
    <xf numFmtId="0" fontId="10" fillId="3" borderId="0" xfId="0" applyFont="1" applyFill="1"/>
    <xf numFmtId="0" fontId="26" fillId="3" borderId="0" xfId="0" applyFont="1" applyFill="1"/>
    <xf numFmtId="0" fontId="26" fillId="0" borderId="0" xfId="0" applyFont="1"/>
    <xf numFmtId="0" fontId="3" fillId="3" borderId="0" xfId="0" applyFont="1" applyFill="1" applyAlignment="1">
      <alignment horizontal="center" vertical="center"/>
    </xf>
    <xf numFmtId="0" fontId="3" fillId="2" borderId="0" xfId="0" applyFont="1" applyFill="1" applyAlignment="1">
      <alignment horizontal="center" vertical="center"/>
    </xf>
    <xf numFmtId="0" fontId="10" fillId="0" borderId="0" xfId="0" applyFont="1"/>
    <xf numFmtId="165" fontId="0" fillId="0" borderId="0" xfId="3" applyNumberFormat="1" applyFont="1" applyAlignment="1">
      <alignment horizontal="center"/>
    </xf>
    <xf numFmtId="2" fontId="0" fillId="0" borderId="0" xfId="3" applyNumberFormat="1" applyFont="1"/>
    <xf numFmtId="165" fontId="0" fillId="0" borderId="0" xfId="3" applyNumberFormat="1" applyFont="1"/>
    <xf numFmtId="0" fontId="0" fillId="3" borderId="0" xfId="0" applyFill="1" applyAlignment="1">
      <alignment horizontal="center" vertical="center"/>
    </xf>
    <xf numFmtId="0" fontId="11" fillId="3" borderId="0" xfId="0" applyFont="1" applyFill="1" applyAlignment="1">
      <alignment horizontal="center" vertical="center"/>
    </xf>
    <xf numFmtId="0" fontId="0" fillId="0" borderId="0" xfId="0" applyAlignment="1">
      <alignment horizontal="center" vertical="center"/>
    </xf>
    <xf numFmtId="43" fontId="0" fillId="3" borderId="0" xfId="3" applyFont="1" applyFill="1"/>
    <xf numFmtId="3" fontId="0" fillId="0" borderId="0" xfId="0" applyNumberFormat="1" applyAlignment="1">
      <alignment horizontal="left"/>
    </xf>
    <xf numFmtId="0" fontId="39" fillId="0" borderId="0" xfId="0" applyFont="1" applyAlignment="1">
      <alignment horizontal="center" vertical="center"/>
    </xf>
    <xf numFmtId="0" fontId="42" fillId="3" borderId="0" xfId="0" applyFont="1" applyFill="1" applyAlignment="1">
      <alignment horizontal="justify" vertical="center" wrapText="1" readingOrder="1"/>
    </xf>
    <xf numFmtId="0" fontId="44" fillId="3" borderId="0" xfId="0" applyFont="1" applyFill="1"/>
    <xf numFmtId="0" fontId="44" fillId="0" borderId="0" xfId="0" applyFont="1"/>
    <xf numFmtId="0" fontId="45" fillId="3" borderId="0" xfId="0" applyFont="1" applyFill="1"/>
    <xf numFmtId="1" fontId="44" fillId="3" borderId="0" xfId="0" applyNumberFormat="1" applyFont="1" applyFill="1" applyAlignment="1">
      <alignment horizontal="center"/>
    </xf>
    <xf numFmtId="0" fontId="46" fillId="3" borderId="0" xfId="0" applyFont="1" applyFill="1" applyAlignment="1">
      <alignment vertical="center"/>
    </xf>
    <xf numFmtId="0" fontId="44" fillId="3" borderId="0" xfId="0" applyFont="1" applyFill="1" applyAlignment="1">
      <alignment horizontal="center" vertical="center"/>
    </xf>
    <xf numFmtId="0" fontId="49" fillId="0" borderId="0" xfId="0" applyFont="1" applyAlignment="1" applyProtection="1">
      <alignment horizontal="center" vertical="center" wrapText="1" readingOrder="1"/>
      <protection hidden="1"/>
    </xf>
    <xf numFmtId="0" fontId="18" fillId="15" borderId="0" xfId="0" applyFont="1" applyFill="1" applyAlignment="1" applyProtection="1">
      <alignment horizontal="center" vertical="center" wrapText="1"/>
      <protection locked="0"/>
    </xf>
    <xf numFmtId="0" fontId="23" fillId="0" borderId="0" xfId="0" applyFont="1" applyAlignment="1">
      <alignment wrapText="1"/>
    </xf>
    <xf numFmtId="0" fontId="0" fillId="21" borderId="0" xfId="0" applyFill="1"/>
    <xf numFmtId="0" fontId="18" fillId="0" borderId="0" xfId="0" applyFont="1" applyAlignment="1" applyProtection="1">
      <alignment horizontal="justify" vertical="center"/>
      <protection locked="0"/>
    </xf>
    <xf numFmtId="0" fontId="19" fillId="0" borderId="0" xfId="0" applyFont="1" applyAlignment="1" applyProtection="1">
      <alignment horizontal="justify" vertical="center"/>
      <protection locked="0"/>
    </xf>
    <xf numFmtId="0" fontId="0" fillId="0" borderId="0" xfId="0" applyAlignment="1">
      <alignment horizontal="justify" vertical="center"/>
    </xf>
    <xf numFmtId="0" fontId="16" fillId="0" borderId="0" xfId="0" applyFont="1" applyAlignment="1">
      <alignment horizontal="justify" vertical="center"/>
    </xf>
    <xf numFmtId="0" fontId="16" fillId="21" borderId="0" xfId="0" applyFont="1" applyFill="1" applyAlignment="1">
      <alignment horizontal="center"/>
    </xf>
    <xf numFmtId="0" fontId="65" fillId="21" borderId="0" xfId="0" applyFont="1" applyFill="1"/>
    <xf numFmtId="0" fontId="66" fillId="21" borderId="0" xfId="0" applyFont="1" applyFill="1"/>
    <xf numFmtId="0" fontId="0" fillId="21" borderId="0" xfId="0" applyFill="1" applyAlignment="1">
      <alignment horizontal="justify" vertical="center"/>
    </xf>
    <xf numFmtId="0" fontId="67" fillId="0" borderId="0" xfId="0" applyFont="1" applyAlignment="1">
      <alignment vertical="top"/>
    </xf>
    <xf numFmtId="0" fontId="69" fillId="19" borderId="21" xfId="0" applyFont="1" applyFill="1" applyBorder="1" applyAlignment="1" applyProtection="1">
      <alignment horizontal="left" vertical="top" wrapText="1"/>
      <protection locked="0"/>
    </xf>
    <xf numFmtId="0" fontId="69" fillId="19" borderId="21" xfId="0" applyFont="1" applyFill="1" applyBorder="1" applyAlignment="1" applyProtection="1">
      <alignment horizontal="center" vertical="center"/>
      <protection locked="0"/>
    </xf>
    <xf numFmtId="0" fontId="70" fillId="5" borderId="21" xfId="0" applyFont="1" applyFill="1" applyBorder="1" applyAlignment="1" applyProtection="1">
      <alignment horizontal="center" vertical="center" wrapText="1"/>
      <protection locked="0"/>
    </xf>
    <xf numFmtId="0" fontId="68" fillId="0" borderId="0" xfId="0" applyFont="1" applyAlignment="1" applyProtection="1">
      <alignment horizontal="left" vertical="top"/>
      <protection locked="0"/>
    </xf>
    <xf numFmtId="0" fontId="71" fillId="0" borderId="0" xfId="0" applyFont="1" applyAlignment="1" applyProtection="1">
      <alignment horizontal="center" vertical="center"/>
      <protection locked="0"/>
    </xf>
    <xf numFmtId="0" fontId="71" fillId="0" borderId="0" xfId="0" applyFont="1" applyAlignment="1" applyProtection="1">
      <alignment horizontal="center" vertical="top"/>
      <protection locked="0"/>
    </xf>
    <xf numFmtId="0" fontId="67" fillId="0" borderId="0" xfId="0" applyFont="1" applyAlignment="1" applyProtection="1">
      <alignment horizontal="center" vertical="center"/>
      <protection locked="0"/>
    </xf>
    <xf numFmtId="0" fontId="74" fillId="5" borderId="25" xfId="0" applyFont="1" applyFill="1" applyBorder="1" applyAlignment="1">
      <alignment horizontal="center" vertical="center"/>
    </xf>
    <xf numFmtId="0" fontId="62" fillId="0" borderId="25" xfId="0" applyFont="1" applyBorder="1" applyAlignment="1">
      <alignment horizontal="justify" vertical="center" wrapText="1"/>
    </xf>
    <xf numFmtId="0" fontId="62" fillId="0" borderId="25" xfId="0" applyFont="1" applyBorder="1" applyAlignment="1">
      <alignment horizontal="center" vertical="center" wrapText="1"/>
    </xf>
    <xf numFmtId="0" fontId="62" fillId="22" borderId="25" xfId="0" applyFont="1" applyFill="1" applyBorder="1" applyAlignment="1">
      <alignment horizontal="justify" vertical="center" wrapText="1"/>
    </xf>
    <xf numFmtId="0" fontId="62" fillId="22" borderId="25" xfId="0" applyFont="1" applyFill="1" applyBorder="1" applyAlignment="1">
      <alignment horizontal="center" vertical="center" wrapText="1"/>
    </xf>
    <xf numFmtId="0" fontId="75" fillId="22" borderId="25" xfId="0" applyFont="1" applyFill="1" applyBorder="1" applyAlignment="1">
      <alignment horizontal="left" vertical="center"/>
    </xf>
    <xf numFmtId="0" fontId="75" fillId="0" borderId="25" xfId="0" applyFont="1" applyBorder="1" applyAlignment="1">
      <alignment horizontal="left" vertical="center"/>
    </xf>
    <xf numFmtId="0" fontId="62" fillId="22" borderId="25" xfId="0" applyFont="1" applyFill="1" applyBorder="1" applyAlignment="1">
      <alignment horizontal="center" vertical="center"/>
    </xf>
    <xf numFmtId="0" fontId="62" fillId="0" borderId="25" xfId="0" applyFont="1" applyBorder="1" applyAlignment="1">
      <alignment horizontal="left" vertical="center" wrapText="1"/>
    </xf>
    <xf numFmtId="0" fontId="62" fillId="0" borderId="25" xfId="0" applyFont="1" applyBorder="1" applyAlignment="1">
      <alignment horizontal="center" vertical="center"/>
    </xf>
    <xf numFmtId="0" fontId="75" fillId="0" borderId="25" xfId="0" applyFont="1" applyBorder="1" applyAlignment="1">
      <alignment horizontal="left" vertical="center" wrapText="1"/>
    </xf>
    <xf numFmtId="0" fontId="62" fillId="0" borderId="25" xfId="0" applyFont="1" applyBorder="1" applyAlignment="1">
      <alignment horizontal="left" vertical="center"/>
    </xf>
    <xf numFmtId="0" fontId="77" fillId="3" borderId="0" xfId="0" applyFont="1" applyFill="1" applyAlignment="1">
      <alignment vertical="center"/>
    </xf>
    <xf numFmtId="0" fontId="77" fillId="0" borderId="0" xfId="0" applyFont="1" applyAlignment="1">
      <alignment vertical="center"/>
    </xf>
    <xf numFmtId="0" fontId="76" fillId="3" borderId="0" xfId="0" applyFont="1" applyFill="1" applyAlignment="1">
      <alignment horizontal="center" vertical="center"/>
    </xf>
    <xf numFmtId="0" fontId="76" fillId="2" borderId="0" xfId="0" applyFont="1" applyFill="1" applyAlignment="1">
      <alignment horizontal="center" vertical="center"/>
    </xf>
    <xf numFmtId="0" fontId="12" fillId="0" borderId="0" xfId="0" applyFont="1" applyAlignment="1">
      <alignment horizontal="justify" vertical="center"/>
    </xf>
    <xf numFmtId="0" fontId="12" fillId="0" borderId="0" xfId="0" applyFont="1" applyAlignment="1">
      <alignment vertical="center"/>
    </xf>
    <xf numFmtId="0" fontId="12" fillId="0" borderId="0" xfId="0" applyFont="1" applyAlignment="1">
      <alignment horizontal="left" vertical="center"/>
    </xf>
    <xf numFmtId="0" fontId="5" fillId="3" borderId="14" xfId="0" applyFont="1" applyFill="1" applyBorder="1" applyAlignment="1">
      <alignment vertical="center"/>
    </xf>
    <xf numFmtId="0" fontId="5" fillId="3" borderId="13" xfId="0" applyFont="1" applyFill="1" applyBorder="1" applyAlignment="1">
      <alignment vertical="center"/>
    </xf>
    <xf numFmtId="0" fontId="5" fillId="3" borderId="15" xfId="0" applyFont="1" applyFill="1" applyBorder="1" applyAlignment="1">
      <alignment vertical="center"/>
    </xf>
    <xf numFmtId="0" fontId="5" fillId="3" borderId="0" xfId="0" applyFont="1" applyFill="1" applyAlignment="1">
      <alignment vertical="center"/>
    </xf>
    <xf numFmtId="0" fontId="81" fillId="3" borderId="29" xfId="0" applyFont="1" applyFill="1" applyBorder="1" applyAlignment="1" applyProtection="1">
      <alignment vertical="center"/>
      <protection locked="0"/>
    </xf>
    <xf numFmtId="0" fontId="81" fillId="3" borderId="29" xfId="0" applyFont="1" applyFill="1" applyBorder="1" applyAlignment="1" applyProtection="1">
      <alignment vertical="center" wrapText="1"/>
      <protection locked="0"/>
    </xf>
    <xf numFmtId="0" fontId="3" fillId="0" borderId="0" xfId="0" applyFont="1" applyAlignment="1">
      <alignment horizontal="center" vertical="center"/>
    </xf>
    <xf numFmtId="0" fontId="26" fillId="21" borderId="0" xfId="0" applyFont="1" applyFill="1"/>
    <xf numFmtId="0" fontId="3" fillId="21" borderId="0" xfId="0" applyFont="1" applyFill="1" applyAlignment="1">
      <alignment horizontal="center" vertical="center"/>
    </xf>
    <xf numFmtId="0" fontId="10" fillId="21" borderId="0" xfId="0" applyFont="1" applyFill="1"/>
    <xf numFmtId="2" fontId="0" fillId="21" borderId="0" xfId="0" applyNumberFormat="1" applyFill="1"/>
    <xf numFmtId="0" fontId="61" fillId="5" borderId="21" xfId="0" applyFont="1" applyFill="1" applyBorder="1" applyAlignment="1" applyProtection="1">
      <alignment horizontal="center" vertical="center" wrapText="1"/>
      <protection locked="0"/>
    </xf>
    <xf numFmtId="0" fontId="83" fillId="0" borderId="0" xfId="0" applyFont="1"/>
    <xf numFmtId="0" fontId="83" fillId="0" borderId="0" xfId="0" applyFont="1" applyAlignment="1" applyProtection="1">
      <alignment horizontal="center" vertical="center"/>
      <protection locked="0"/>
    </xf>
    <xf numFmtId="0" fontId="83" fillId="0" borderId="0" xfId="0" applyFont="1" applyAlignment="1" applyProtection="1">
      <alignment horizontal="left"/>
      <protection locked="0"/>
    </xf>
    <xf numFmtId="0" fontId="83" fillId="0" borderId="0" xfId="0" applyFont="1" applyAlignment="1" applyProtection="1">
      <alignment horizontal="center"/>
      <protection locked="0"/>
    </xf>
    <xf numFmtId="0" fontId="86" fillId="3" borderId="30" xfId="0" applyFont="1" applyFill="1" applyBorder="1" applyAlignment="1">
      <alignment horizontal="center" vertical="center" wrapText="1" readingOrder="1"/>
    </xf>
    <xf numFmtId="0" fontId="86" fillId="3" borderId="30" xfId="0" applyFont="1" applyFill="1" applyBorder="1" applyAlignment="1">
      <alignment horizontal="center" vertical="center" wrapText="1"/>
    </xf>
    <xf numFmtId="0" fontId="83" fillId="3" borderId="0" xfId="0" applyFont="1" applyFill="1"/>
    <xf numFmtId="0" fontId="86" fillId="0" borderId="30" xfId="0" applyFont="1" applyBorder="1" applyAlignment="1">
      <alignment horizontal="center" vertical="center" wrapText="1" readingOrder="1"/>
    </xf>
    <xf numFmtId="0" fontId="62" fillId="0" borderId="0" xfId="0" applyFont="1" applyAlignment="1">
      <alignment vertical="center" wrapText="1"/>
    </xf>
    <xf numFmtId="0" fontId="84" fillId="0" borderId="0" xfId="0" applyFont="1"/>
    <xf numFmtId="0" fontId="85" fillId="0" borderId="0" xfId="0" applyFont="1" applyAlignment="1">
      <alignment vertical="center" wrapText="1" readingOrder="1"/>
    </xf>
    <xf numFmtId="0" fontId="86" fillId="3" borderId="0" xfId="0" applyFont="1" applyFill="1" applyAlignment="1">
      <alignment horizontal="center" vertical="center" wrapText="1" readingOrder="1"/>
    </xf>
    <xf numFmtId="0" fontId="86" fillId="0" borderId="0" xfId="0" applyFont="1" applyAlignment="1">
      <alignment vertical="center"/>
    </xf>
    <xf numFmtId="0" fontId="83" fillId="0" borderId="0" xfId="0" applyFont="1" applyAlignment="1">
      <alignment horizontal="left"/>
    </xf>
    <xf numFmtId="0" fontId="83" fillId="0" borderId="0" xfId="0" applyFont="1" applyAlignment="1">
      <alignment horizontal="center"/>
    </xf>
    <xf numFmtId="0" fontId="86" fillId="3" borderId="30" xfId="0" applyFont="1" applyFill="1" applyBorder="1" applyAlignment="1">
      <alignment horizontal="justify" vertical="center" wrapText="1"/>
    </xf>
    <xf numFmtId="0" fontId="83" fillId="3" borderId="0" xfId="0" applyFont="1" applyFill="1" applyAlignment="1">
      <alignment horizontal="justify" vertical="center"/>
    </xf>
    <xf numFmtId="0" fontId="86" fillId="3" borderId="30" xfId="0" applyFont="1" applyFill="1" applyBorder="1" applyAlignment="1">
      <alignment horizontal="justify" vertical="center" wrapText="1" readingOrder="1"/>
    </xf>
    <xf numFmtId="0" fontId="86" fillId="3" borderId="30" xfId="0" applyFont="1" applyFill="1" applyBorder="1" applyAlignment="1">
      <alignment horizontal="justify" vertical="center"/>
    </xf>
    <xf numFmtId="0" fontId="86" fillId="23" borderId="30" xfId="0" applyFont="1" applyFill="1" applyBorder="1" applyAlignment="1">
      <alignment horizontal="justify" vertical="center" wrapText="1"/>
    </xf>
    <xf numFmtId="0" fontId="86" fillId="0" borderId="30" xfId="0" applyFont="1" applyBorder="1" applyAlignment="1">
      <alignment horizontal="justify" vertical="center" wrapText="1"/>
    </xf>
    <xf numFmtId="0" fontId="83" fillId="0" borderId="0" xfId="0" applyFont="1" applyAlignment="1" applyProtection="1">
      <alignment vertical="center"/>
      <protection locked="0"/>
    </xf>
    <xf numFmtId="0" fontId="83" fillId="0" borderId="0" xfId="0" applyFont="1" applyProtection="1">
      <protection locked="0"/>
    </xf>
    <xf numFmtId="0" fontId="85" fillId="20" borderId="30" xfId="0" applyFont="1" applyFill="1" applyBorder="1" applyAlignment="1">
      <alignment horizontal="center" vertical="center" wrapText="1" readingOrder="1"/>
    </xf>
    <xf numFmtId="0" fontId="85" fillId="0" borderId="30" xfId="0" applyFont="1" applyBorder="1" applyAlignment="1">
      <alignment vertical="center" wrapText="1" readingOrder="1"/>
    </xf>
    <xf numFmtId="0" fontId="86" fillId="3" borderId="30" xfId="0" applyFont="1" applyFill="1" applyBorder="1" applyAlignment="1">
      <alignment horizontal="center" vertical="center"/>
    </xf>
    <xf numFmtId="0" fontId="86" fillId="3" borderId="31" xfId="0" applyFont="1" applyFill="1" applyBorder="1" applyAlignment="1">
      <alignment horizontal="center" vertical="center" wrapText="1" readingOrder="1"/>
    </xf>
    <xf numFmtId="0" fontId="86" fillId="3" borderId="31" xfId="0" applyFont="1" applyFill="1" applyBorder="1" applyAlignment="1">
      <alignment horizontal="center" vertical="center"/>
    </xf>
    <xf numFmtId="0" fontId="86" fillId="3" borderId="31" xfId="0" applyFont="1" applyFill="1" applyBorder="1" applyAlignment="1">
      <alignment horizontal="justify" vertical="center" wrapText="1"/>
    </xf>
    <xf numFmtId="0" fontId="89" fillId="20" borderId="21" xfId="0" applyFont="1" applyFill="1" applyBorder="1" applyAlignment="1" applyProtection="1">
      <alignment horizontal="center" vertical="center"/>
      <protection locked="0"/>
    </xf>
    <xf numFmtId="0" fontId="17" fillId="3" borderId="0" xfId="0" applyFont="1" applyFill="1"/>
    <xf numFmtId="0" fontId="17" fillId="3" borderId="0" xfId="0" applyFont="1" applyFill="1" applyAlignment="1">
      <alignment horizontal="center" vertical="center"/>
    </xf>
    <xf numFmtId="0" fontId="52" fillId="3" borderId="5" xfId="1" quotePrefix="1" applyFont="1" applyFill="1" applyBorder="1" applyAlignment="1">
      <alignment horizontal="left" vertical="top" wrapText="1"/>
    </xf>
    <xf numFmtId="0" fontId="52" fillId="3" borderId="0" xfId="1" quotePrefix="1" applyFont="1" applyFill="1" applyAlignment="1">
      <alignment horizontal="center" vertical="center" wrapText="1"/>
    </xf>
    <xf numFmtId="0" fontId="53" fillId="3" borderId="0" xfId="1" quotePrefix="1" applyFont="1" applyFill="1" applyAlignment="1">
      <alignment horizontal="center" vertical="center" wrapText="1"/>
    </xf>
    <xf numFmtId="0" fontId="53" fillId="3" borderId="0" xfId="1" quotePrefix="1" applyFont="1" applyFill="1" applyAlignment="1">
      <alignment horizontal="left" vertical="top" wrapText="1"/>
    </xf>
    <xf numFmtId="0" fontId="7" fillId="3" borderId="38" xfId="1" applyFill="1" applyBorder="1"/>
    <xf numFmtId="0" fontId="7" fillId="3" borderId="39" xfId="1" applyFill="1" applyBorder="1" applyAlignment="1">
      <alignment horizontal="center" vertical="center"/>
    </xf>
    <xf numFmtId="0" fontId="22" fillId="3" borderId="39" xfId="1" applyFont="1" applyFill="1" applyBorder="1" applyAlignment="1">
      <alignment horizontal="left" vertical="center" wrapText="1"/>
    </xf>
    <xf numFmtId="0" fontId="7" fillId="3" borderId="39" xfId="1" applyFill="1" applyBorder="1" applyAlignment="1">
      <alignment horizontal="left" vertical="center" wrapText="1"/>
    </xf>
    <xf numFmtId="0" fontId="7" fillId="3" borderId="46" xfId="1" applyFill="1" applyBorder="1"/>
    <xf numFmtId="0" fontId="19" fillId="4" borderId="47" xfId="1" applyFont="1" applyFill="1" applyBorder="1" applyAlignment="1">
      <alignment horizontal="center" vertical="center"/>
    </xf>
    <xf numFmtId="0" fontId="7" fillId="3" borderId="50" xfId="1" applyFill="1" applyBorder="1"/>
    <xf numFmtId="0" fontId="7" fillId="3" borderId="1" xfId="1" applyFill="1" applyBorder="1" applyAlignment="1">
      <alignment horizontal="center" vertical="center"/>
    </xf>
    <xf numFmtId="0" fontId="54" fillId="3" borderId="52" xfId="0" applyFont="1" applyFill="1" applyBorder="1" applyAlignment="1">
      <alignment vertical="center" wrapText="1"/>
    </xf>
    <xf numFmtId="0" fontId="54" fillId="3" borderId="8" xfId="0" applyFont="1" applyFill="1" applyBorder="1" applyAlignment="1">
      <alignment vertical="center" wrapText="1"/>
    </xf>
    <xf numFmtId="0" fontId="48" fillId="3" borderId="5" xfId="1" applyFont="1" applyFill="1" applyBorder="1" applyAlignment="1">
      <alignment horizontal="left" vertical="center" wrapText="1"/>
    </xf>
    <xf numFmtId="0" fontId="17" fillId="3" borderId="5" xfId="0" applyFont="1" applyFill="1" applyBorder="1"/>
    <xf numFmtId="0" fontId="54" fillId="3" borderId="0" xfId="0" applyFont="1" applyFill="1" applyAlignment="1">
      <alignment horizontal="center" vertical="center" wrapText="1"/>
    </xf>
    <xf numFmtId="0" fontId="54" fillId="3" borderId="0" xfId="0" applyFont="1" applyFill="1" applyAlignment="1">
      <alignment horizontal="left" vertical="center" wrapText="1"/>
    </xf>
    <xf numFmtId="0" fontId="48" fillId="3" borderId="0" xfId="1" applyFont="1" applyFill="1" applyAlignment="1">
      <alignment horizontal="justify" vertical="center" wrapText="1"/>
    </xf>
    <xf numFmtId="0" fontId="17" fillId="3" borderId="19" xfId="0" applyFont="1" applyFill="1" applyBorder="1" applyAlignment="1">
      <alignment horizontal="center" vertical="center"/>
    </xf>
    <xf numFmtId="0" fontId="7" fillId="3" borderId="5" xfId="1" applyFill="1" applyBorder="1"/>
    <xf numFmtId="0" fontId="7" fillId="3" borderId="0" xfId="1" applyFill="1" applyAlignment="1">
      <alignment horizontal="center" vertical="center"/>
    </xf>
    <xf numFmtId="0" fontId="17" fillId="3" borderId="35" xfId="0" applyFont="1" applyFill="1" applyBorder="1"/>
    <xf numFmtId="0" fontId="17" fillId="3" borderId="35" xfId="0" applyFont="1" applyFill="1" applyBorder="1" applyAlignment="1">
      <alignment horizontal="center" vertical="center"/>
    </xf>
    <xf numFmtId="0" fontId="76" fillId="4" borderId="1" xfId="0" applyFont="1" applyFill="1" applyBorder="1" applyAlignment="1">
      <alignment vertical="center"/>
    </xf>
    <xf numFmtId="0" fontId="12" fillId="3" borderId="1" xfId="0" applyFont="1" applyFill="1" applyBorder="1" applyAlignment="1" applyProtection="1">
      <alignment horizontal="left" vertical="center"/>
      <protection locked="0"/>
    </xf>
    <xf numFmtId="0" fontId="12" fillId="3" borderId="1" xfId="0" applyFont="1" applyFill="1" applyBorder="1" applyAlignment="1" applyProtection="1">
      <alignment horizontal="left" vertical="center" wrapText="1"/>
      <protection locked="0"/>
    </xf>
    <xf numFmtId="0" fontId="12" fillId="3" borderId="1" xfId="0" applyFont="1" applyFill="1" applyBorder="1" applyAlignment="1" applyProtection="1">
      <alignment vertical="center" wrapText="1"/>
      <protection locked="0"/>
    </xf>
    <xf numFmtId="0" fontId="76" fillId="4" borderId="1" xfId="0" applyFont="1" applyFill="1" applyBorder="1" applyAlignment="1">
      <alignment horizontal="center" vertical="center"/>
    </xf>
    <xf numFmtId="0" fontId="78" fillId="4" borderId="1" xfId="0" applyFont="1" applyFill="1" applyBorder="1" applyAlignment="1">
      <alignment horizontal="center" vertical="center" wrapText="1"/>
    </xf>
    <xf numFmtId="0" fontId="79" fillId="4" borderId="1" xfId="0" applyFont="1" applyFill="1" applyBorder="1" applyAlignment="1">
      <alignment horizontal="center" vertical="center"/>
    </xf>
    <xf numFmtId="0" fontId="12" fillId="0" borderId="1" xfId="0" applyFont="1" applyBorder="1" applyAlignment="1">
      <alignment horizontal="center" vertical="center" wrapText="1"/>
    </xf>
    <xf numFmtId="1" fontId="12" fillId="0" borderId="1" xfId="4" applyNumberFormat="1" applyFont="1" applyFill="1" applyBorder="1" applyAlignment="1">
      <alignment horizontal="center" vertical="center" wrapText="1"/>
    </xf>
    <xf numFmtId="0" fontId="21" fillId="0" borderId="1" xfId="0" applyFont="1" applyBorder="1" applyAlignment="1" applyProtection="1">
      <alignment horizontal="justify" vertical="center" wrapText="1"/>
      <protection locked="0"/>
    </xf>
    <xf numFmtId="0" fontId="12" fillId="0" borderId="1" xfId="0" applyFont="1" applyBorder="1" applyAlignment="1">
      <alignment horizontal="justify" vertical="top" wrapText="1"/>
    </xf>
    <xf numFmtId="0" fontId="21" fillId="0" borderId="1" xfId="0" applyFont="1" applyBorder="1" applyAlignment="1">
      <alignment horizontal="justify" vertical="top" wrapText="1"/>
    </xf>
    <xf numFmtId="0" fontId="12" fillId="0" borderId="1" xfId="0" applyFont="1" applyBorder="1" applyAlignment="1">
      <alignment horizontal="justify" vertical="center" wrapText="1"/>
    </xf>
    <xf numFmtId="0" fontId="21" fillId="0" borderId="1" xfId="0" applyFont="1" applyBorder="1" applyAlignment="1">
      <alignment horizontal="justify" vertical="center" wrapText="1"/>
    </xf>
    <xf numFmtId="0" fontId="12" fillId="0" borderId="1" xfId="0" applyFont="1" applyBorder="1" applyAlignment="1">
      <alignment horizontal="justify" vertical="center"/>
    </xf>
    <xf numFmtId="0" fontId="12" fillId="0" borderId="1" xfId="0" applyFont="1" applyBorder="1" applyAlignment="1">
      <alignment horizontal="left" vertical="center" wrapText="1"/>
    </xf>
    <xf numFmtId="0" fontId="76" fillId="4" borderId="56" xfId="0" applyFont="1" applyFill="1" applyBorder="1" applyAlignment="1">
      <alignment vertical="center"/>
    </xf>
    <xf numFmtId="0" fontId="76" fillId="4" borderId="0" xfId="0" applyFont="1" applyFill="1" applyAlignment="1">
      <alignment vertical="center"/>
    </xf>
    <xf numFmtId="0" fontId="76" fillId="4" borderId="0" xfId="0" applyFont="1" applyFill="1" applyAlignment="1">
      <alignment horizontal="left" vertical="center"/>
    </xf>
    <xf numFmtId="0" fontId="12" fillId="4" borderId="0" xfId="0" applyFont="1" applyFill="1" applyAlignment="1">
      <alignment horizontal="center" vertical="center"/>
    </xf>
    <xf numFmtId="0" fontId="1" fillId="3" borderId="55" xfId="0" applyFont="1" applyFill="1" applyBorder="1" applyAlignment="1" applyProtection="1">
      <alignment horizontal="justify" vertical="center" wrapText="1"/>
      <protection locked="0"/>
    </xf>
    <xf numFmtId="0" fontId="3" fillId="4" borderId="63" xfId="0" applyFont="1" applyFill="1" applyBorder="1" applyAlignment="1">
      <alignment horizontal="center" vertical="center" wrapText="1"/>
    </xf>
    <xf numFmtId="0" fontId="3" fillId="4" borderId="69" xfId="0" applyFont="1" applyFill="1" applyBorder="1" applyAlignment="1">
      <alignment horizontal="center" vertical="center"/>
    </xf>
    <xf numFmtId="0" fontId="3" fillId="4" borderId="70" xfId="0" applyFont="1" applyFill="1" applyBorder="1" applyAlignment="1">
      <alignment horizontal="center" vertical="center" textRotation="90" wrapText="1"/>
    </xf>
    <xf numFmtId="0" fontId="3" fillId="4" borderId="71" xfId="0" applyFont="1" applyFill="1" applyBorder="1" applyAlignment="1">
      <alignment horizontal="center" vertical="center" textRotation="90" wrapText="1"/>
    </xf>
    <xf numFmtId="0" fontId="3" fillId="4" borderId="72" xfId="0" applyFont="1" applyFill="1" applyBorder="1" applyAlignment="1">
      <alignment horizontal="center" vertical="center" wrapText="1"/>
    </xf>
    <xf numFmtId="0" fontId="3" fillId="4" borderId="63" xfId="0" applyFont="1" applyFill="1" applyBorder="1" applyAlignment="1">
      <alignment horizontal="center" vertical="center" textRotation="90" wrapText="1"/>
    </xf>
    <xf numFmtId="0" fontId="3" fillId="4" borderId="73" xfId="0" applyFont="1" applyFill="1" applyBorder="1" applyAlignment="1">
      <alignment horizontal="center" vertical="center" textRotation="90" wrapText="1"/>
    </xf>
    <xf numFmtId="0" fontId="3" fillId="4" borderId="74" xfId="0" applyFont="1" applyFill="1" applyBorder="1" applyAlignment="1">
      <alignment horizontal="center" vertical="center" textRotation="90" wrapText="1"/>
    </xf>
    <xf numFmtId="2" fontId="0" fillId="0" borderId="0" xfId="3" applyNumberFormat="1" applyFont="1" applyBorder="1"/>
    <xf numFmtId="165" fontId="0" fillId="0" borderId="0" xfId="3" applyNumberFormat="1" applyFont="1" applyBorder="1" applyAlignment="1">
      <alignment horizontal="center"/>
    </xf>
    <xf numFmtId="165" fontId="0" fillId="0" borderId="0" xfId="3" applyNumberFormat="1" applyFont="1" applyBorder="1"/>
    <xf numFmtId="3" fontId="12" fillId="0" borderId="1" xfId="0" applyNumberFormat="1" applyFont="1" applyBorder="1" applyAlignment="1">
      <alignment horizontal="justify" vertical="center" wrapText="1"/>
    </xf>
    <xf numFmtId="2" fontId="12" fillId="0" borderId="1" xfId="3" applyNumberFormat="1" applyFont="1" applyFill="1" applyBorder="1" applyAlignment="1">
      <alignment horizontal="justify" vertical="center" wrapText="1"/>
    </xf>
    <xf numFmtId="2" fontId="12" fillId="0" borderId="1" xfId="3" applyNumberFormat="1" applyFont="1" applyFill="1" applyBorder="1" applyAlignment="1">
      <alignment horizontal="center" vertical="center" wrapText="1"/>
    </xf>
    <xf numFmtId="0" fontId="91" fillId="4" borderId="63" xfId="0" applyFont="1" applyFill="1" applyBorder="1" applyAlignment="1">
      <alignment horizontal="center" vertical="center" textRotation="90" wrapText="1"/>
    </xf>
    <xf numFmtId="2" fontId="12" fillId="0" borderId="1" xfId="3" applyNumberFormat="1" applyFont="1" applyFill="1" applyBorder="1" applyAlignment="1">
      <alignment horizontal="left" vertical="center" wrapText="1"/>
    </xf>
    <xf numFmtId="0" fontId="25" fillId="4" borderId="1" xfId="0" applyFont="1" applyFill="1" applyBorder="1" applyAlignment="1">
      <alignment vertical="center"/>
    </xf>
    <xf numFmtId="0" fontId="3" fillId="3" borderId="7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85"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57" xfId="0" applyFont="1" applyFill="1" applyBorder="1" applyAlignment="1">
      <alignment horizontal="center" vertical="center"/>
    </xf>
    <xf numFmtId="0" fontId="10" fillId="3" borderId="59" xfId="0" applyFont="1" applyFill="1" applyBorder="1" applyAlignment="1">
      <alignment horizontal="center" vertical="center"/>
    </xf>
    <xf numFmtId="0" fontId="10" fillId="3" borderId="88" xfId="0" applyFont="1" applyFill="1" applyBorder="1" applyAlignment="1">
      <alignment horizontal="center" vertical="center"/>
    </xf>
    <xf numFmtId="0" fontId="10" fillId="3" borderId="90" xfId="0" applyFont="1" applyFill="1" applyBorder="1" applyAlignment="1">
      <alignment horizontal="center" vertical="center"/>
    </xf>
    <xf numFmtId="0" fontId="10" fillId="3" borderId="92" xfId="0" applyFont="1" applyFill="1" applyBorder="1" applyAlignment="1">
      <alignment horizontal="center" vertical="center"/>
    </xf>
    <xf numFmtId="0" fontId="10" fillId="3" borderId="9" xfId="0" applyFont="1" applyFill="1" applyBorder="1" applyAlignment="1">
      <alignment horizontal="center" vertical="center"/>
    </xf>
    <xf numFmtId="0" fontId="10" fillId="3" borderId="94" xfId="0" applyFont="1" applyFill="1" applyBorder="1" applyAlignment="1">
      <alignment horizontal="center" vertical="center"/>
    </xf>
    <xf numFmtId="0" fontId="21" fillId="0" borderId="47" xfId="0" applyFont="1" applyBorder="1" applyAlignment="1" applyProtection="1">
      <alignment horizontal="center" vertical="center" wrapText="1"/>
      <protection locked="0"/>
    </xf>
    <xf numFmtId="14" fontId="21" fillId="0" borderId="85" xfId="0" applyNumberFormat="1" applyFont="1" applyBorder="1" applyAlignment="1" applyProtection="1">
      <alignment horizontal="center" vertical="center" wrapText="1"/>
      <protection locked="0"/>
    </xf>
    <xf numFmtId="2" fontId="0" fillId="0" borderId="0" xfId="0" applyNumberFormat="1"/>
    <xf numFmtId="4" fontId="0" fillId="0" borderId="47" xfId="0" applyNumberFormat="1" applyBorder="1" applyAlignment="1">
      <alignment horizontal="left" vertical="center" wrapText="1"/>
    </xf>
    <xf numFmtId="4" fontId="0" fillId="0" borderId="1" xfId="0" applyNumberFormat="1" applyBorder="1" applyAlignment="1">
      <alignment horizontal="left" vertical="center" wrapText="1"/>
    </xf>
    <xf numFmtId="4" fontId="0" fillId="0" borderId="59" xfId="0" applyNumberFormat="1" applyBorder="1" applyAlignment="1">
      <alignment horizontal="left" vertical="center" wrapText="1"/>
    </xf>
    <xf numFmtId="4" fontId="0" fillId="0" borderId="90" xfId="0" applyNumberFormat="1" applyBorder="1" applyAlignment="1">
      <alignment horizontal="left" vertical="center" wrapText="1"/>
    </xf>
    <xf numFmtId="4" fontId="0" fillId="0" borderId="9" xfId="0" applyNumberFormat="1" applyBorder="1" applyAlignment="1">
      <alignment horizontal="left" vertical="center" wrapText="1"/>
    </xf>
    <xf numFmtId="0" fontId="0" fillId="3" borderId="95" xfId="0" applyFill="1" applyBorder="1"/>
    <xf numFmtId="0" fontId="40" fillId="0" borderId="0" xfId="0" applyFont="1" applyAlignment="1">
      <alignment horizontal="center" vertical="center" wrapText="1"/>
    </xf>
    <xf numFmtId="0" fontId="41" fillId="6" borderId="34" xfId="0" applyFont="1" applyFill="1" applyBorder="1" applyAlignment="1">
      <alignment horizontal="center" vertical="center" wrapText="1" readingOrder="1"/>
    </xf>
    <xf numFmtId="0" fontId="41" fillId="6" borderId="35" xfId="0" applyFont="1" applyFill="1" applyBorder="1" applyAlignment="1">
      <alignment horizontal="center" vertical="center" wrapText="1" readingOrder="1"/>
    </xf>
    <xf numFmtId="0" fontId="41" fillId="6" borderId="36" xfId="0" applyFont="1" applyFill="1" applyBorder="1" applyAlignment="1">
      <alignment horizontal="center" vertical="center" wrapText="1" readingOrder="1"/>
    </xf>
    <xf numFmtId="0" fontId="92" fillId="3" borderId="0" xfId="0" applyFont="1" applyFill="1"/>
    <xf numFmtId="0" fontId="41" fillId="6" borderId="59" xfId="0" applyFont="1" applyFill="1" applyBorder="1" applyAlignment="1">
      <alignment horizontal="center" vertical="center" wrapText="1" readingOrder="1"/>
    </xf>
    <xf numFmtId="0" fontId="41" fillId="6" borderId="0" xfId="0" applyFont="1" applyFill="1" applyAlignment="1">
      <alignment horizontal="center" vertical="center" wrapText="1" readingOrder="1"/>
    </xf>
    <xf numFmtId="0" fontId="42" fillId="7" borderId="1" xfId="0" applyFont="1" applyFill="1" applyBorder="1" applyAlignment="1">
      <alignment horizontal="center" vertical="center" wrapText="1" readingOrder="1"/>
    </xf>
    <xf numFmtId="0" fontId="42" fillId="0" borderId="1" xfId="0" applyFont="1" applyBorder="1" applyAlignment="1">
      <alignment horizontal="left" vertical="center" wrapText="1" readingOrder="1"/>
    </xf>
    <xf numFmtId="9" fontId="42" fillId="0" borderId="1" xfId="4" applyFont="1" applyBorder="1" applyAlignment="1">
      <alignment horizontal="center" vertical="center" wrapText="1" readingOrder="1"/>
    </xf>
    <xf numFmtId="0" fontId="42" fillId="0" borderId="1" xfId="0" applyFont="1" applyBorder="1" applyAlignment="1">
      <alignment horizontal="justify" vertical="center" wrapText="1" readingOrder="1"/>
    </xf>
    <xf numFmtId="1" fontId="42" fillId="0" borderId="1" xfId="3" applyNumberFormat="1" applyFont="1" applyBorder="1" applyAlignment="1">
      <alignment horizontal="center" vertical="center" wrapText="1" readingOrder="1"/>
    </xf>
    <xf numFmtId="0" fontId="42" fillId="8" borderId="1" xfId="0" applyFont="1" applyFill="1" applyBorder="1" applyAlignment="1">
      <alignment horizontal="center" vertical="center" wrapText="1" readingOrder="1"/>
    </xf>
    <xf numFmtId="0" fontId="42" fillId="9" borderId="1" xfId="0" applyFont="1" applyFill="1" applyBorder="1" applyAlignment="1">
      <alignment horizontal="center" vertical="center" wrapText="1" readingOrder="1"/>
    </xf>
    <xf numFmtId="0" fontId="42" fillId="10" borderId="1" xfId="0" applyFont="1" applyFill="1" applyBorder="1" applyAlignment="1">
      <alignment horizontal="center" vertical="center" wrapText="1" readingOrder="1"/>
    </xf>
    <xf numFmtId="0" fontId="43" fillId="11" borderId="1" xfId="0" applyFont="1" applyFill="1" applyBorder="1" applyAlignment="1">
      <alignment horizontal="center" vertical="center" wrapText="1" readingOrder="1"/>
    </xf>
    <xf numFmtId="0" fontId="0" fillId="0" borderId="1" xfId="0" applyBorder="1" applyAlignment="1">
      <alignment vertical="center" wrapText="1"/>
    </xf>
    <xf numFmtId="0" fontId="0" fillId="3" borderId="4" xfId="0" applyFill="1" applyBorder="1"/>
    <xf numFmtId="0" fontId="40" fillId="3" borderId="0" xfId="0" applyFont="1" applyFill="1" applyAlignment="1">
      <alignment horizontal="center" vertical="center" wrapText="1"/>
    </xf>
    <xf numFmtId="0" fontId="17" fillId="3" borderId="1" xfId="0" applyFont="1" applyFill="1" applyBorder="1"/>
    <xf numFmtId="0" fontId="9" fillId="5" borderId="0" xfId="0" applyFont="1" applyFill="1" applyAlignment="1">
      <alignment horizontal="center" vertical="center"/>
    </xf>
    <xf numFmtId="0" fontId="42" fillId="7" borderId="96" xfId="0" applyFont="1" applyFill="1" applyBorder="1" applyAlignment="1">
      <alignment horizontal="center" vertical="center" wrapText="1" readingOrder="1"/>
    </xf>
    <xf numFmtId="0" fontId="42" fillId="8" borderId="97" xfId="0" applyFont="1" applyFill="1" applyBorder="1" applyAlignment="1">
      <alignment horizontal="center" vertical="center" wrapText="1" readingOrder="1"/>
    </xf>
    <xf numFmtId="0" fontId="42" fillId="9" borderId="97" xfId="0" applyFont="1" applyFill="1" applyBorder="1" applyAlignment="1">
      <alignment horizontal="center" vertical="center" wrapText="1" readingOrder="1"/>
    </xf>
    <xf numFmtId="0" fontId="42" fillId="10" borderId="97" xfId="0" applyFont="1" applyFill="1" applyBorder="1" applyAlignment="1">
      <alignment horizontal="center" vertical="center" wrapText="1" readingOrder="1"/>
    </xf>
    <xf numFmtId="0" fontId="43" fillId="11" borderId="97" xfId="0" applyFont="1" applyFill="1" applyBorder="1" applyAlignment="1">
      <alignment horizontal="center" vertical="center" wrapText="1" readingOrder="1"/>
    </xf>
    <xf numFmtId="0" fontId="40" fillId="3" borderId="1" xfId="0" applyFont="1" applyFill="1" applyBorder="1" applyAlignment="1">
      <alignment horizontal="center" vertical="center" wrapText="1"/>
    </xf>
    <xf numFmtId="0" fontId="42" fillId="7" borderId="98" xfId="0" applyFont="1" applyFill="1" applyBorder="1" applyAlignment="1">
      <alignment horizontal="center" vertical="center" wrapText="1" readingOrder="1"/>
    </xf>
    <xf numFmtId="0" fontId="42" fillId="8" borderId="99" xfId="0" applyFont="1" applyFill="1" applyBorder="1" applyAlignment="1">
      <alignment horizontal="center" vertical="center" wrapText="1" readingOrder="1"/>
    </xf>
    <xf numFmtId="0" fontId="42" fillId="9" borderId="99" xfId="0" applyFont="1" applyFill="1" applyBorder="1" applyAlignment="1">
      <alignment horizontal="center" vertical="center" wrapText="1" readingOrder="1"/>
    </xf>
    <xf numFmtId="0" fontId="42" fillId="10" borderId="99" xfId="0" applyFont="1" applyFill="1" applyBorder="1" applyAlignment="1">
      <alignment horizontal="center" vertical="center" wrapText="1" readingOrder="1"/>
    </xf>
    <xf numFmtId="0" fontId="43" fillId="11" borderId="99" xfId="0" applyFont="1" applyFill="1" applyBorder="1" applyAlignment="1">
      <alignment horizontal="center" vertical="center" wrapText="1" readingOrder="1"/>
    </xf>
    <xf numFmtId="0" fontId="41" fillId="6" borderId="0" xfId="0" applyFont="1" applyFill="1" applyAlignment="1">
      <alignment vertical="center" wrapText="1" readingOrder="1"/>
    </xf>
    <xf numFmtId="0" fontId="0" fillId="3" borderId="34" xfId="0" applyFill="1" applyBorder="1"/>
    <xf numFmtId="0" fontId="0" fillId="3" borderId="35" xfId="0" applyFill="1" applyBorder="1"/>
    <xf numFmtId="0" fontId="0" fillId="3" borderId="36" xfId="0" applyFill="1" applyBorder="1"/>
    <xf numFmtId="0" fontId="0" fillId="3" borderId="5" xfId="0" applyFill="1" applyBorder="1"/>
    <xf numFmtId="0" fontId="0" fillId="3" borderId="37" xfId="0" applyFill="1" applyBorder="1"/>
    <xf numFmtId="0" fontId="28" fillId="0" borderId="1" xfId="0" applyFont="1" applyBorder="1" applyAlignment="1">
      <alignment horizontal="center" vertical="center" wrapText="1"/>
    </xf>
    <xf numFmtId="0" fontId="15" fillId="13" borderId="1" xfId="0" applyFont="1" applyFill="1" applyBorder="1" applyAlignment="1" applyProtection="1">
      <alignment horizontal="center" vertical="center" wrapText="1" readingOrder="1"/>
      <protection hidden="1"/>
    </xf>
    <xf numFmtId="0" fontId="15" fillId="14" borderId="57" xfId="0" applyFont="1" applyFill="1" applyBorder="1" applyAlignment="1" applyProtection="1">
      <alignment horizontal="center" vertical="center" wrapText="1" readingOrder="1"/>
      <protection hidden="1"/>
    </xf>
    <xf numFmtId="0" fontId="15" fillId="18" borderId="1" xfId="0" applyFont="1" applyFill="1" applyBorder="1" applyAlignment="1" applyProtection="1">
      <alignment horizontal="center" vertical="center" wrapText="1" readingOrder="1"/>
      <protection hidden="1"/>
    </xf>
    <xf numFmtId="0" fontId="15" fillId="7" borderId="1" xfId="0" applyFont="1" applyFill="1" applyBorder="1" applyAlignment="1" applyProtection="1">
      <alignment horizontal="center" vertical="center" wrapText="1" readingOrder="1"/>
      <protection hidden="1"/>
    </xf>
    <xf numFmtId="0" fontId="0" fillId="3" borderId="38" xfId="0" applyFill="1" applyBorder="1"/>
    <xf numFmtId="0" fontId="28" fillId="0" borderId="38" xfId="0" applyFont="1" applyBorder="1" applyAlignment="1">
      <alignment horizontal="center" vertical="center" wrapText="1"/>
    </xf>
    <xf numFmtId="0" fontId="28" fillId="0" borderId="103" xfId="0" applyFont="1" applyBorder="1" applyAlignment="1">
      <alignment horizontal="center" vertical="center" wrapText="1"/>
    </xf>
    <xf numFmtId="0" fontId="35" fillId="4" borderId="1" xfId="0" applyFont="1" applyFill="1" applyBorder="1" applyAlignment="1">
      <alignment vertical="center" wrapText="1"/>
    </xf>
    <xf numFmtId="0" fontId="27" fillId="17" borderId="59" xfId="0" applyFont="1" applyFill="1" applyBorder="1"/>
    <xf numFmtId="0" fontId="12" fillId="0" borderId="0" xfId="0" applyFont="1" applyAlignment="1" applyProtection="1">
      <alignment vertical="center"/>
      <protection locked="0"/>
    </xf>
    <xf numFmtId="0" fontId="31" fillId="0" borderId="0" xfId="0" applyFont="1" applyAlignment="1" applyProtection="1">
      <alignment horizontal="center" vertical="center"/>
      <protection locked="0"/>
    </xf>
    <xf numFmtId="0" fontId="12" fillId="0" borderId="0" xfId="0" applyFont="1"/>
    <xf numFmtId="0" fontId="0" fillId="0" borderId="0" xfId="0" applyAlignment="1">
      <alignment wrapText="1"/>
    </xf>
    <xf numFmtId="0" fontId="11" fillId="0" borderId="0" xfId="0" applyFont="1" applyProtection="1">
      <protection locked="0"/>
    </xf>
    <xf numFmtId="0" fontId="0" fillId="0" borderId="0" xfId="0" applyProtection="1">
      <protection locked="0"/>
    </xf>
    <xf numFmtId="0" fontId="33" fillId="4" borderId="66" xfId="0" applyFont="1" applyFill="1" applyBorder="1" applyAlignment="1" applyProtection="1">
      <alignment horizontal="center" vertical="center" wrapText="1"/>
      <protection locked="0"/>
    </xf>
    <xf numFmtId="0" fontId="33" fillId="16" borderId="66" xfId="0" applyFont="1" applyFill="1" applyBorder="1" applyAlignment="1" applyProtection="1">
      <alignment horizontal="center" vertical="center" textRotation="90"/>
      <protection locked="0"/>
    </xf>
    <xf numFmtId="0" fontId="34" fillId="4" borderId="66" xfId="0" applyFont="1" applyFill="1" applyBorder="1" applyAlignment="1">
      <alignment horizontal="center" vertical="center" wrapText="1"/>
    </xf>
    <xf numFmtId="0" fontId="27" fillId="0" borderId="59" xfId="0" applyFont="1" applyBorder="1"/>
    <xf numFmtId="0" fontId="65" fillId="0" borderId="0" xfId="0" applyFont="1"/>
    <xf numFmtId="0" fontId="66" fillId="0" borderId="0" xfId="0" applyFont="1"/>
    <xf numFmtId="0" fontId="93" fillId="0" borderId="104" xfId="0" applyFont="1" applyBorder="1" applyAlignment="1">
      <alignment horizontal="center" vertical="center" wrapText="1"/>
    </xf>
    <xf numFmtId="0" fontId="93" fillId="0" borderId="36" xfId="0" applyFont="1" applyBorder="1" applyAlignment="1">
      <alignment horizontal="center" vertical="center" wrapText="1"/>
    </xf>
    <xf numFmtId="0" fontId="94" fillId="0" borderId="103" xfId="0" applyFont="1" applyBorder="1" applyAlignment="1">
      <alignment horizontal="center" vertical="center" wrapText="1"/>
    </xf>
    <xf numFmtId="0" fontId="94" fillId="0" borderId="40" xfId="0" applyFont="1" applyBorder="1" applyAlignment="1">
      <alignment horizontal="center" vertical="center" wrapText="1"/>
    </xf>
    <xf numFmtId="0" fontId="93" fillId="0" borderId="105" xfId="0" applyFont="1" applyBorder="1" applyAlignment="1">
      <alignment horizontal="center" vertical="center" wrapText="1"/>
    </xf>
    <xf numFmtId="0" fontId="93" fillId="0" borderId="37" xfId="0" applyFont="1" applyBorder="1" applyAlignment="1">
      <alignment horizontal="center" vertical="center" wrapText="1"/>
    </xf>
    <xf numFmtId="14" fontId="94" fillId="0" borderId="40" xfId="0" applyNumberFormat="1" applyFont="1" applyBorder="1" applyAlignment="1">
      <alignment horizontal="center" vertical="center" wrapText="1"/>
    </xf>
    <xf numFmtId="0" fontId="0" fillId="3" borderId="10" xfId="0" applyFill="1" applyBorder="1" applyAlignment="1">
      <alignment horizontal="center" vertical="center" wrapText="1"/>
    </xf>
    <xf numFmtId="2" fontId="0" fillId="0" borderId="10" xfId="0" applyNumberFormat="1" applyBorder="1" applyAlignment="1">
      <alignment horizontal="center" vertical="center" wrapText="1"/>
    </xf>
    <xf numFmtId="0" fontId="97" fillId="0" borderId="1" xfId="0" applyFont="1" applyBorder="1" applyAlignment="1">
      <alignment wrapText="1"/>
    </xf>
    <xf numFmtId="0" fontId="97" fillId="0" borderId="9" xfId="0" applyFont="1" applyBorder="1" applyAlignment="1">
      <alignment wrapText="1"/>
    </xf>
    <xf numFmtId="0" fontId="98" fillId="0" borderId="0" xfId="0" applyFont="1" applyAlignment="1">
      <alignment wrapText="1"/>
    </xf>
    <xf numFmtId="0" fontId="98" fillId="0" borderId="9" xfId="0" applyFont="1" applyBorder="1" applyAlignment="1">
      <alignment wrapText="1"/>
    </xf>
    <xf numFmtId="4" fontId="0" fillId="0" borderId="107" xfId="0" applyNumberFormat="1" applyBorder="1" applyAlignment="1">
      <alignment vertical="center" wrapText="1"/>
    </xf>
    <xf numFmtId="4" fontId="0" fillId="0" borderId="114" xfId="0" applyNumberFormat="1" applyBorder="1" applyAlignment="1">
      <alignment vertical="center" wrapText="1"/>
    </xf>
    <xf numFmtId="0" fontId="23" fillId="0" borderId="0" xfId="0" applyFont="1" applyAlignment="1">
      <alignment horizontal="center" vertical="center" wrapText="1"/>
    </xf>
    <xf numFmtId="0" fontId="64" fillId="0" borderId="0" xfId="0" applyFont="1" applyAlignment="1">
      <alignment horizontal="center" vertical="center"/>
    </xf>
    <xf numFmtId="0" fontId="19" fillId="4" borderId="0" xfId="0" applyFont="1" applyFill="1" applyAlignment="1" applyProtection="1">
      <alignment horizontal="justify" vertical="center" wrapText="1"/>
      <protection locked="0"/>
    </xf>
    <xf numFmtId="0" fontId="18" fillId="15" borderId="0" xfId="0" applyFont="1" applyFill="1" applyAlignment="1" applyProtection="1">
      <alignment horizontal="center" vertical="center" wrapText="1"/>
      <protection locked="0"/>
    </xf>
    <xf numFmtId="0" fontId="18" fillId="15" borderId="0" xfId="0" applyFont="1" applyFill="1" applyAlignment="1" applyProtection="1">
      <alignment horizontal="center" vertical="center"/>
      <protection locked="0"/>
    </xf>
    <xf numFmtId="164" fontId="18" fillId="15" borderId="0" xfId="0" applyNumberFormat="1" applyFont="1" applyFill="1" applyAlignment="1" applyProtection="1">
      <alignment horizontal="center" vertical="center" wrapText="1"/>
      <protection locked="0"/>
    </xf>
    <xf numFmtId="0" fontId="63" fillId="15" borderId="0" xfId="0" applyFont="1" applyFill="1" applyAlignment="1" applyProtection="1">
      <alignment horizontal="center" vertical="center" wrapText="1"/>
      <protection locked="0"/>
    </xf>
    <xf numFmtId="0" fontId="90" fillId="0" borderId="0" xfId="0" applyFont="1" applyAlignment="1">
      <alignment horizontal="center"/>
    </xf>
    <xf numFmtId="0" fontId="0" fillId="0" borderId="34" xfId="0" applyBorder="1" applyAlignment="1">
      <alignment horizontal="left" vertical="top" wrapText="1"/>
    </xf>
    <xf numFmtId="0" fontId="0" fillId="0" borderId="35" xfId="0" applyBorder="1" applyAlignment="1">
      <alignment horizontal="left" vertical="top" wrapText="1"/>
    </xf>
    <xf numFmtId="0" fontId="0" fillId="0" borderId="36" xfId="0" applyBorder="1" applyAlignment="1">
      <alignment horizontal="left" vertical="top" wrapText="1"/>
    </xf>
    <xf numFmtId="0" fontId="0" fillId="0" borderId="5" xfId="0" applyBorder="1" applyAlignment="1">
      <alignment horizontal="left" vertical="top" wrapText="1"/>
    </xf>
    <xf numFmtId="0" fontId="0" fillId="0" borderId="0" xfId="0" applyAlignment="1">
      <alignment horizontal="left" vertical="top" wrapText="1"/>
    </xf>
    <xf numFmtId="0" fontId="0" fillId="0" borderId="37" xfId="0" applyBorder="1" applyAlignment="1">
      <alignment horizontal="left" vertical="top" wrapText="1"/>
    </xf>
    <xf numFmtId="0" fontId="0" fillId="0" borderId="38" xfId="0" applyBorder="1" applyAlignment="1">
      <alignment horizontal="left" vertical="top" wrapText="1"/>
    </xf>
    <xf numFmtId="0" fontId="0" fillId="0" borderId="39" xfId="0" applyBorder="1" applyAlignment="1">
      <alignment horizontal="left" vertical="top" wrapText="1"/>
    </xf>
    <xf numFmtId="0" fontId="0" fillId="0" borderId="40" xfId="0" applyBorder="1" applyAlignment="1">
      <alignment horizontal="left" vertical="top" wrapText="1"/>
    </xf>
    <xf numFmtId="0" fontId="85" fillId="0" borderId="31" xfId="0" applyFont="1" applyBorder="1" applyAlignment="1">
      <alignment horizontal="center" vertical="center" wrapText="1" readingOrder="1"/>
    </xf>
    <xf numFmtId="0" fontId="85" fillId="0" borderId="33" xfId="0" applyFont="1" applyBorder="1" applyAlignment="1">
      <alignment horizontal="center" vertical="center" wrapText="1" readingOrder="1"/>
    </xf>
    <xf numFmtId="0" fontId="88" fillId="19" borderId="30" xfId="0" applyFont="1" applyFill="1" applyBorder="1" applyAlignment="1">
      <alignment horizontal="center" vertical="center" wrapText="1" readingOrder="1"/>
    </xf>
    <xf numFmtId="0" fontId="85" fillId="0" borderId="30" xfId="0" applyFont="1" applyBorder="1" applyAlignment="1">
      <alignment horizontal="center" vertical="center" wrapText="1" readingOrder="1"/>
    </xf>
    <xf numFmtId="0" fontId="85" fillId="0" borderId="32" xfId="0" applyFont="1" applyBorder="1" applyAlignment="1">
      <alignment horizontal="center" vertical="center" wrapText="1" readingOrder="1"/>
    </xf>
    <xf numFmtId="0" fontId="87" fillId="0" borderId="0" xfId="0" applyFont="1" applyAlignment="1" applyProtection="1">
      <alignment horizontal="center" vertical="center" wrapText="1"/>
      <protection locked="0"/>
    </xf>
    <xf numFmtId="0" fontId="70" fillId="5" borderId="22" xfId="0" applyFont="1" applyFill="1" applyBorder="1" applyAlignment="1" applyProtection="1">
      <alignment horizontal="center" vertical="center" wrapText="1"/>
      <protection locked="0"/>
    </xf>
    <xf numFmtId="0" fontId="70" fillId="5" borderId="23" xfId="0" applyFont="1" applyFill="1" applyBorder="1" applyAlignment="1" applyProtection="1">
      <alignment horizontal="center" vertical="center" wrapText="1"/>
      <protection locked="0"/>
    </xf>
    <xf numFmtId="0" fontId="70" fillId="5" borderId="21" xfId="0" applyFont="1" applyFill="1" applyBorder="1" applyAlignment="1" applyProtection="1">
      <alignment horizontal="center" vertical="top"/>
      <protection locked="0"/>
    </xf>
    <xf numFmtId="0" fontId="69" fillId="5" borderId="21" xfId="0" applyFont="1" applyFill="1" applyBorder="1" applyAlignment="1" applyProtection="1">
      <alignment horizontal="center" vertical="top"/>
      <protection locked="0"/>
    </xf>
    <xf numFmtId="0" fontId="70" fillId="0" borderId="21" xfId="0" applyFont="1" applyBorder="1" applyAlignment="1" applyProtection="1">
      <alignment horizontal="center" vertical="center"/>
      <protection locked="0"/>
    </xf>
    <xf numFmtId="0" fontId="89" fillId="20" borderId="22" xfId="0" applyFont="1" applyFill="1" applyBorder="1" applyAlignment="1" applyProtection="1">
      <alignment horizontal="center" vertical="center"/>
      <protection locked="0"/>
    </xf>
    <xf numFmtId="0" fontId="89" fillId="20" borderId="24" xfId="0" applyFont="1" applyFill="1" applyBorder="1" applyAlignment="1" applyProtection="1">
      <alignment horizontal="center" vertical="center"/>
      <protection locked="0"/>
    </xf>
    <xf numFmtId="0" fontId="89" fillId="20" borderId="23" xfId="0" applyFont="1" applyFill="1" applyBorder="1" applyAlignment="1" applyProtection="1">
      <alignment horizontal="center" vertical="center"/>
      <protection locked="0"/>
    </xf>
    <xf numFmtId="0" fontId="61" fillId="5" borderId="22" xfId="0" applyFont="1" applyFill="1" applyBorder="1" applyAlignment="1" applyProtection="1">
      <alignment horizontal="justify" vertical="center" wrapText="1"/>
      <protection locked="0"/>
    </xf>
    <xf numFmtId="0" fontId="61" fillId="5" borderId="24" xfId="0" applyFont="1" applyFill="1" applyBorder="1" applyAlignment="1" applyProtection="1">
      <alignment horizontal="justify" vertical="center" wrapText="1"/>
      <protection locked="0"/>
    </xf>
    <xf numFmtId="0" fontId="61" fillId="5" borderId="23" xfId="0" applyFont="1" applyFill="1" applyBorder="1" applyAlignment="1" applyProtection="1">
      <alignment horizontal="justify" vertical="center" wrapText="1"/>
      <protection locked="0"/>
    </xf>
    <xf numFmtId="0" fontId="85" fillId="3" borderId="30" xfId="0" applyFont="1" applyFill="1" applyBorder="1" applyAlignment="1">
      <alignment horizontal="center" vertical="center" wrapText="1" readingOrder="1"/>
    </xf>
    <xf numFmtId="0" fontId="85" fillId="0" borderId="30" xfId="0" applyFont="1" applyBorder="1" applyAlignment="1">
      <alignment horizontal="left" vertical="center" wrapText="1" readingOrder="1"/>
    </xf>
    <xf numFmtId="0" fontId="72" fillId="0" borderId="0" xfId="0" applyFont="1" applyAlignment="1">
      <alignment horizontal="center" vertical="center"/>
    </xf>
    <xf numFmtId="0" fontId="73" fillId="19" borderId="26" xfId="0" applyFont="1" applyFill="1" applyBorder="1" applyAlignment="1">
      <alignment horizontal="center" vertical="center"/>
    </xf>
    <xf numFmtId="0" fontId="73" fillId="19" borderId="21" xfId="0" applyFont="1" applyFill="1" applyBorder="1" applyAlignment="1">
      <alignment horizontal="center" vertical="center"/>
    </xf>
    <xf numFmtId="0" fontId="74" fillId="20" borderId="25" xfId="0" applyFont="1" applyFill="1" applyBorder="1" applyAlignment="1">
      <alignment horizontal="center" vertical="center" wrapText="1"/>
    </xf>
    <xf numFmtId="0" fontId="74" fillId="20" borderId="25" xfId="0" applyFont="1" applyFill="1" applyBorder="1" applyAlignment="1">
      <alignment horizontal="center" vertical="center"/>
    </xf>
    <xf numFmtId="0" fontId="74" fillId="20" borderId="27" xfId="0" applyFont="1" applyFill="1" applyBorder="1" applyAlignment="1">
      <alignment horizontal="center" vertical="center"/>
    </xf>
    <xf numFmtId="0" fontId="74" fillId="20" borderId="28" xfId="0" applyFont="1" applyFill="1" applyBorder="1" applyAlignment="1">
      <alignment horizontal="center" vertical="center"/>
    </xf>
    <xf numFmtId="0" fontId="7" fillId="3" borderId="5" xfId="1" applyFill="1" applyBorder="1" applyAlignment="1">
      <alignment horizontal="left" vertical="top" wrapText="1"/>
    </xf>
    <xf numFmtId="0" fontId="7" fillId="3" borderId="0" xfId="1" applyFill="1" applyAlignment="1">
      <alignment horizontal="left" vertical="top" wrapText="1"/>
    </xf>
    <xf numFmtId="0" fontId="7" fillId="3" borderId="37" xfId="1" applyFill="1" applyBorder="1" applyAlignment="1">
      <alignment horizontal="left" vertical="top" wrapText="1"/>
    </xf>
    <xf numFmtId="0" fontId="7" fillId="3" borderId="38" xfId="1" applyFill="1" applyBorder="1" applyAlignment="1">
      <alignment horizontal="left" vertical="top" wrapText="1"/>
    </xf>
    <xf numFmtId="0" fontId="7" fillId="3" borderId="39" xfId="1" applyFill="1" applyBorder="1" applyAlignment="1">
      <alignment horizontal="left" vertical="top" wrapText="1"/>
    </xf>
    <xf numFmtId="0" fontId="7" fillId="3" borderId="40" xfId="1" applyFill="1" applyBorder="1" applyAlignment="1">
      <alignment horizontal="left" vertical="top" wrapText="1"/>
    </xf>
    <xf numFmtId="0" fontId="60" fillId="3" borderId="0" xfId="1" applyFont="1" applyFill="1" applyAlignment="1">
      <alignment horizontal="justify" vertical="center" wrapText="1"/>
    </xf>
    <xf numFmtId="0" fontId="54" fillId="3" borderId="1" xfId="0" applyFont="1" applyFill="1" applyBorder="1" applyAlignment="1">
      <alignment horizontal="left" vertical="center" wrapText="1"/>
    </xf>
    <xf numFmtId="0" fontId="48" fillId="3" borderId="1" xfId="1" applyFont="1" applyFill="1" applyBorder="1" applyAlignment="1">
      <alignment horizontal="justify" vertical="center" wrapText="1"/>
    </xf>
    <xf numFmtId="0" fontId="48" fillId="3" borderId="57" xfId="1" applyFont="1" applyFill="1" applyBorder="1" applyAlignment="1">
      <alignment horizontal="justify" vertical="center" wrapText="1"/>
    </xf>
    <xf numFmtId="0" fontId="54" fillId="3" borderId="55" xfId="0" applyFont="1" applyFill="1" applyBorder="1" applyAlignment="1">
      <alignment horizontal="left" vertical="center" wrapText="1"/>
    </xf>
    <xf numFmtId="0" fontId="54" fillId="3" borderId="56" xfId="0" applyFont="1" applyFill="1" applyBorder="1" applyAlignment="1">
      <alignment horizontal="left" vertical="center" wrapText="1"/>
    </xf>
    <xf numFmtId="0" fontId="60" fillId="3" borderId="1" xfId="1" applyFont="1" applyFill="1" applyBorder="1" applyAlignment="1">
      <alignment horizontal="justify" vertical="center" wrapText="1"/>
    </xf>
    <xf numFmtId="0" fontId="60" fillId="3" borderId="57" xfId="1" applyFont="1" applyFill="1" applyBorder="1" applyAlignment="1">
      <alignment horizontal="justify" vertical="center" wrapText="1"/>
    </xf>
    <xf numFmtId="0" fontId="48" fillId="3" borderId="55" xfId="1" applyFont="1" applyFill="1" applyBorder="1" applyAlignment="1">
      <alignment horizontal="justify" vertical="center" wrapText="1"/>
    </xf>
    <xf numFmtId="0" fontId="48" fillId="3" borderId="58" xfId="1" applyFont="1" applyFill="1" applyBorder="1" applyAlignment="1">
      <alignment horizontal="justify" vertical="center" wrapText="1"/>
    </xf>
    <xf numFmtId="0" fontId="60" fillId="3" borderId="0" xfId="1" applyFont="1" applyFill="1" applyAlignment="1">
      <alignment horizontal="left" vertical="center" wrapText="1"/>
    </xf>
    <xf numFmtId="0" fontId="48" fillId="3" borderId="0" xfId="1" applyFont="1" applyFill="1" applyAlignment="1">
      <alignment horizontal="left" vertical="center" wrapText="1"/>
    </xf>
    <xf numFmtId="0" fontId="0" fillId="0" borderId="0" xfId="0" applyAlignment="1">
      <alignment horizontal="left" vertical="center" wrapText="1"/>
    </xf>
    <xf numFmtId="0" fontId="0" fillId="0" borderId="37" xfId="0" applyBorder="1" applyAlignment="1">
      <alignment horizontal="left" vertical="center" wrapText="1"/>
    </xf>
    <xf numFmtId="0" fontId="48" fillId="3" borderId="5" xfId="1" applyFont="1" applyFill="1" applyBorder="1" applyAlignment="1">
      <alignment horizontal="left" vertical="top" wrapText="1"/>
    </xf>
    <xf numFmtId="0" fontId="48" fillId="3" borderId="0" xfId="1" applyFont="1" applyFill="1" applyAlignment="1">
      <alignment horizontal="left" vertical="top" wrapText="1"/>
    </xf>
    <xf numFmtId="0" fontId="48" fillId="3" borderId="37" xfId="1" applyFont="1" applyFill="1" applyBorder="1" applyAlignment="1">
      <alignment horizontal="left" vertical="top" wrapText="1"/>
    </xf>
    <xf numFmtId="0" fontId="55" fillId="4" borderId="17" xfId="2" applyFont="1" applyFill="1" applyBorder="1" applyAlignment="1">
      <alignment horizontal="center" vertical="center" wrapText="1"/>
    </xf>
    <xf numFmtId="0" fontId="54" fillId="7" borderId="55" xfId="0" applyFont="1" applyFill="1" applyBorder="1" applyAlignment="1">
      <alignment horizontal="left" vertical="center" wrapText="1"/>
    </xf>
    <xf numFmtId="0" fontId="54" fillId="7" borderId="56" xfId="0" applyFont="1" applyFill="1" applyBorder="1" applyAlignment="1">
      <alignment horizontal="left" vertical="center" wrapText="1"/>
    </xf>
    <xf numFmtId="0" fontId="48" fillId="3" borderId="16" xfId="1" applyFont="1" applyFill="1" applyBorder="1" applyAlignment="1">
      <alignment horizontal="justify" vertical="center" wrapText="1"/>
    </xf>
    <xf numFmtId="0" fontId="48" fillId="3" borderId="51" xfId="1" applyFont="1" applyFill="1" applyBorder="1" applyAlignment="1">
      <alignment horizontal="justify" vertical="center" wrapText="1"/>
    </xf>
    <xf numFmtId="0" fontId="55" fillId="4" borderId="17" xfId="1" applyFont="1" applyFill="1" applyBorder="1" applyAlignment="1">
      <alignment horizontal="center" vertical="center"/>
    </xf>
    <xf numFmtId="0" fontId="55" fillId="4" borderId="20" xfId="1" applyFont="1" applyFill="1" applyBorder="1" applyAlignment="1">
      <alignment horizontal="center" vertical="center"/>
    </xf>
    <xf numFmtId="0" fontId="60" fillId="3" borderId="0" xfId="1" applyFont="1" applyFill="1" applyAlignment="1">
      <alignment horizontal="center" vertical="center" wrapText="1"/>
    </xf>
    <xf numFmtId="0" fontId="51" fillId="4" borderId="2" xfId="1" applyFont="1" applyFill="1" applyBorder="1" applyAlignment="1">
      <alignment horizontal="center" vertical="center" wrapText="1"/>
    </xf>
    <xf numFmtId="0" fontId="51" fillId="4" borderId="41" xfId="1" applyFont="1" applyFill="1" applyBorder="1" applyAlignment="1">
      <alignment horizontal="center" vertical="center" wrapText="1"/>
    </xf>
    <xf numFmtId="0" fontId="51" fillId="4" borderId="42" xfId="1" applyFont="1" applyFill="1" applyBorder="1" applyAlignment="1">
      <alignment horizontal="center" vertical="center" wrapText="1"/>
    </xf>
    <xf numFmtId="0" fontId="52" fillId="3" borderId="3" xfId="1" quotePrefix="1" applyFont="1" applyFill="1" applyBorder="1" applyAlignment="1">
      <alignment horizontal="left" vertical="top" wrapText="1"/>
    </xf>
    <xf numFmtId="0" fontId="52" fillId="3" borderId="4" xfId="1" quotePrefix="1" applyFont="1" applyFill="1" applyBorder="1" applyAlignment="1">
      <alignment horizontal="left" vertical="top" wrapText="1"/>
    </xf>
    <xf numFmtId="0" fontId="53" fillId="3" borderId="4" xfId="1" quotePrefix="1" applyFont="1" applyFill="1" applyBorder="1" applyAlignment="1">
      <alignment horizontal="left" vertical="top" wrapText="1"/>
    </xf>
    <xf numFmtId="0" fontId="53" fillId="3" borderId="43" xfId="1" quotePrefix="1" applyFont="1" applyFill="1" applyBorder="1" applyAlignment="1">
      <alignment horizontal="left" vertical="top" wrapText="1"/>
    </xf>
    <xf numFmtId="0" fontId="47" fillId="3" borderId="44" xfId="1" quotePrefix="1" applyFont="1" applyFill="1" applyBorder="1" applyAlignment="1">
      <alignment horizontal="justify" vertical="center" wrapText="1"/>
    </xf>
    <xf numFmtId="0" fontId="47" fillId="3" borderId="45" xfId="1" quotePrefix="1" applyFont="1" applyFill="1" applyBorder="1" applyAlignment="1">
      <alignment horizontal="justify" vertical="center" wrapText="1"/>
    </xf>
    <xf numFmtId="0" fontId="47" fillId="3" borderId="18" xfId="1" quotePrefix="1" applyFont="1" applyFill="1" applyBorder="1" applyAlignment="1">
      <alignment horizontal="justify" vertical="center" wrapText="1"/>
    </xf>
    <xf numFmtId="0" fontId="48" fillId="0" borderId="5" xfId="1" quotePrefix="1" applyFont="1" applyBorder="1" applyAlignment="1">
      <alignment horizontal="left" vertical="top" wrapText="1"/>
    </xf>
    <xf numFmtId="0" fontId="48" fillId="0" borderId="0" xfId="1" quotePrefix="1" applyFont="1" applyAlignment="1">
      <alignment horizontal="left" vertical="top" wrapText="1"/>
    </xf>
    <xf numFmtId="0" fontId="48" fillId="0" borderId="37" xfId="1" quotePrefix="1" applyFont="1" applyBorder="1" applyAlignment="1">
      <alignment horizontal="left" vertical="top" wrapText="1"/>
    </xf>
    <xf numFmtId="0" fontId="55" fillId="4" borderId="35" xfId="2" applyFont="1" applyFill="1" applyBorder="1" applyAlignment="1">
      <alignment horizontal="center" vertical="center" wrapText="1"/>
    </xf>
    <xf numFmtId="0" fontId="55" fillId="4" borderId="48" xfId="2" applyFont="1" applyFill="1" applyBorder="1" applyAlignment="1">
      <alignment horizontal="center" vertical="center" wrapText="1"/>
    </xf>
    <xf numFmtId="0" fontId="55" fillId="4" borderId="49" xfId="1" applyFont="1" applyFill="1" applyBorder="1" applyAlignment="1">
      <alignment horizontal="center" vertical="center"/>
    </xf>
    <xf numFmtId="0" fontId="55" fillId="4" borderId="42" xfId="1" applyFont="1" applyFill="1" applyBorder="1" applyAlignment="1">
      <alignment horizontal="center" vertical="center"/>
    </xf>
    <xf numFmtId="0" fontId="54" fillId="3" borderId="8" xfId="0" applyFont="1" applyFill="1" applyBorder="1" applyAlignment="1">
      <alignment horizontal="left" vertical="center" wrapText="1"/>
    </xf>
    <xf numFmtId="0" fontId="54" fillId="3" borderId="6" xfId="0" applyFont="1" applyFill="1" applyBorder="1" applyAlignment="1">
      <alignment horizontal="left" vertical="center" wrapText="1"/>
    </xf>
    <xf numFmtId="0" fontId="48" fillId="3" borderId="7" xfId="1" applyFont="1" applyFill="1" applyBorder="1" applyAlignment="1">
      <alignment horizontal="justify" vertical="center" wrapText="1"/>
    </xf>
    <xf numFmtId="0" fontId="54" fillId="3" borderId="52" xfId="0" applyFont="1" applyFill="1" applyBorder="1" applyAlignment="1">
      <alignment vertical="center" wrapText="1"/>
    </xf>
    <xf numFmtId="0" fontId="54" fillId="3" borderId="8" xfId="0" applyFont="1" applyFill="1" applyBorder="1" applyAlignment="1">
      <alignment vertical="center" wrapText="1"/>
    </xf>
    <xf numFmtId="0" fontId="54" fillId="3" borderId="6" xfId="0" applyFont="1" applyFill="1" applyBorder="1" applyAlignment="1">
      <alignment vertical="center" wrapText="1"/>
    </xf>
    <xf numFmtId="0" fontId="54" fillId="3" borderId="53" xfId="0" applyFont="1" applyFill="1" applyBorder="1" applyAlignment="1">
      <alignment vertical="center" wrapText="1"/>
    </xf>
    <xf numFmtId="0" fontId="54" fillId="3" borderId="54" xfId="0" applyFont="1" applyFill="1" applyBorder="1" applyAlignment="1">
      <alignment vertical="center" wrapText="1"/>
    </xf>
    <xf numFmtId="0" fontId="54" fillId="7" borderId="1" xfId="0" applyFont="1" applyFill="1" applyBorder="1" applyAlignment="1">
      <alignment horizontal="left" vertical="center" wrapText="1"/>
    </xf>
    <xf numFmtId="0" fontId="76" fillId="3" borderId="1" xfId="0" applyFont="1" applyFill="1" applyBorder="1" applyAlignment="1">
      <alignment horizontal="center" vertical="center"/>
    </xf>
    <xf numFmtId="0" fontId="76" fillId="3" borderId="55" xfId="0" applyFont="1" applyFill="1" applyBorder="1" applyAlignment="1">
      <alignment horizontal="center" vertical="center"/>
    </xf>
    <xf numFmtId="0" fontId="76" fillId="4" borderId="1" xfId="0" applyFont="1" applyFill="1" applyBorder="1" applyAlignment="1">
      <alignment horizontal="left" vertical="center"/>
    </xf>
    <xf numFmtId="0" fontId="12" fillId="3" borderId="9" xfId="0" applyFont="1" applyFill="1" applyBorder="1" applyAlignment="1" applyProtection="1">
      <alignment horizontal="justify" vertical="center" wrapText="1"/>
      <protection locked="0"/>
    </xf>
    <xf numFmtId="0" fontId="12" fillId="3" borderId="1" xfId="0" applyFont="1" applyFill="1" applyBorder="1" applyAlignment="1" applyProtection="1">
      <alignment horizontal="justify" vertical="center" wrapText="1"/>
      <protection locked="0"/>
    </xf>
    <xf numFmtId="0" fontId="78" fillId="4" borderId="1" xfId="0" applyFont="1" applyFill="1" applyBorder="1" applyAlignment="1">
      <alignment horizontal="center" vertical="center" wrapText="1"/>
    </xf>
    <xf numFmtId="0" fontId="78" fillId="16" borderId="1" xfId="0" applyFont="1" applyFill="1" applyBorder="1" applyAlignment="1" applyProtection="1">
      <alignment horizontal="center" vertical="center" wrapText="1"/>
      <protection locked="0"/>
    </xf>
    <xf numFmtId="0" fontId="12" fillId="0" borderId="1" xfId="0" applyFont="1" applyBorder="1" applyAlignment="1">
      <alignment horizontal="center" vertical="center" wrapText="1"/>
    </xf>
    <xf numFmtId="0" fontId="12" fillId="0" borderId="1" xfId="0" applyFont="1" applyBorder="1" applyAlignment="1">
      <alignment horizontal="left" vertical="center" wrapText="1"/>
    </xf>
    <xf numFmtId="0" fontId="12" fillId="0" borderId="1" xfId="0" applyFont="1" applyBorder="1" applyAlignment="1">
      <alignment horizontal="justify" vertical="center" wrapText="1"/>
    </xf>
    <xf numFmtId="0" fontId="21" fillId="0" borderId="1" xfId="0" applyFont="1" applyBorder="1" applyAlignment="1">
      <alignment horizontal="center" vertical="center" wrapText="1"/>
    </xf>
    <xf numFmtId="9" fontId="21" fillId="0" borderId="1" xfId="4" applyFont="1" applyFill="1" applyBorder="1" applyAlignment="1">
      <alignment horizontal="center" vertical="center" wrapText="1"/>
    </xf>
    <xf numFmtId="0" fontId="76" fillId="16" borderId="1" xfId="0" applyFont="1" applyFill="1" applyBorder="1" applyAlignment="1" applyProtection="1">
      <alignment horizontal="center" vertical="center" wrapText="1"/>
      <protection locked="0"/>
    </xf>
    <xf numFmtId="0" fontId="76" fillId="4" borderId="1" xfId="0" applyFont="1" applyFill="1" applyBorder="1" applyAlignment="1">
      <alignment horizontal="center" vertical="center"/>
    </xf>
    <xf numFmtId="0" fontId="76" fillId="16" borderId="1" xfId="0" applyFont="1" applyFill="1" applyBorder="1" applyAlignment="1" applyProtection="1">
      <alignment horizontal="center" vertical="center"/>
      <protection locked="0"/>
    </xf>
    <xf numFmtId="0" fontId="76" fillId="4" borderId="1" xfId="0" applyFont="1" applyFill="1" applyBorder="1" applyAlignment="1">
      <alignment horizontal="center" vertical="center" textRotation="1"/>
    </xf>
    <xf numFmtId="0" fontId="76" fillId="4" borderId="1" xfId="0" applyFont="1" applyFill="1" applyBorder="1" applyAlignment="1">
      <alignment horizontal="center" vertical="center" wrapText="1"/>
    </xf>
    <xf numFmtId="0" fontId="78" fillId="4" borderId="1" xfId="0" applyFont="1" applyFill="1" applyBorder="1" applyAlignment="1">
      <alignment horizontal="center" vertical="top" wrapText="1"/>
    </xf>
    <xf numFmtId="0" fontId="21" fillId="0" borderId="1" xfId="0" applyFont="1" applyBorder="1" applyAlignment="1">
      <alignment horizontal="left" vertical="center" wrapText="1"/>
    </xf>
    <xf numFmtId="9" fontId="12" fillId="0" borderId="1" xfId="4" applyFont="1" applyFill="1" applyBorder="1" applyAlignment="1">
      <alignment horizontal="center" vertical="center" wrapText="1"/>
    </xf>
    <xf numFmtId="0" fontId="12" fillId="11" borderId="1" xfId="0" applyFont="1" applyFill="1" applyBorder="1" applyAlignment="1">
      <alignment horizontal="center" vertical="center" wrapText="1"/>
    </xf>
    <xf numFmtId="0" fontId="12" fillId="0" borderId="59"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9" xfId="0" applyFont="1" applyBorder="1" applyAlignment="1">
      <alignment horizontal="center" vertical="center" wrapText="1"/>
    </xf>
    <xf numFmtId="0" fontId="3" fillId="4" borderId="67" xfId="0" applyFont="1" applyFill="1" applyBorder="1" applyAlignment="1">
      <alignment horizontal="center" vertical="center"/>
    </xf>
    <xf numFmtId="0" fontId="3" fillId="4" borderId="68" xfId="0" applyFont="1" applyFill="1" applyBorder="1" applyAlignment="1">
      <alignment horizontal="center" vertical="center"/>
    </xf>
    <xf numFmtId="0" fontId="3" fillId="4" borderId="69" xfId="0" applyFont="1" applyFill="1" applyBorder="1" applyAlignment="1">
      <alignment horizontal="center"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3" fillId="4" borderId="66" xfId="0" applyFont="1" applyFill="1" applyBorder="1" applyAlignment="1">
      <alignment horizontal="center" vertical="center"/>
    </xf>
    <xf numFmtId="0" fontId="1" fillId="3" borderId="55" xfId="0" applyFont="1" applyFill="1" applyBorder="1" applyAlignment="1" applyProtection="1">
      <alignment horizontal="justify" vertical="center" wrapText="1"/>
      <protection locked="0"/>
    </xf>
    <xf numFmtId="0" fontId="0" fillId="0" borderId="60" xfId="0" applyBorder="1" applyAlignment="1">
      <alignment horizontal="justify" vertical="center" wrapText="1"/>
    </xf>
    <xf numFmtId="0" fontId="0" fillId="0" borderId="56" xfId="0" applyBorder="1" applyAlignment="1">
      <alignment horizontal="justify" vertical="center" wrapText="1"/>
    </xf>
    <xf numFmtId="0" fontId="25" fillId="4" borderId="0" xfId="0" applyFont="1" applyFill="1" applyAlignment="1">
      <alignment horizontal="center"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3" fillId="4" borderId="67" xfId="0" applyFont="1" applyFill="1" applyBorder="1" applyAlignment="1">
      <alignment horizontal="center" vertical="center" wrapText="1"/>
    </xf>
    <xf numFmtId="0" fontId="3" fillId="4" borderId="68" xfId="0" applyFont="1" applyFill="1" applyBorder="1" applyAlignment="1">
      <alignment horizontal="center" vertical="center" wrapText="1"/>
    </xf>
    <xf numFmtId="0" fontId="3" fillId="4" borderId="69" xfId="0" applyFont="1" applyFill="1" applyBorder="1" applyAlignment="1">
      <alignment horizontal="center" vertical="center" wrapText="1"/>
    </xf>
    <xf numFmtId="2" fontId="12" fillId="0" borderId="1" xfId="3" applyNumberFormat="1" applyFont="1" applyFill="1" applyBorder="1" applyAlignment="1">
      <alignment horizontal="center" vertical="center" wrapText="1"/>
    </xf>
    <xf numFmtId="0" fontId="24" fillId="0" borderId="1" xfId="0" applyFont="1" applyBorder="1" applyAlignment="1">
      <alignment horizontal="center" vertical="center" wrapText="1"/>
    </xf>
    <xf numFmtId="0" fontId="3" fillId="4" borderId="66" xfId="0" applyFont="1" applyFill="1" applyBorder="1" applyAlignment="1">
      <alignment horizontal="center" vertical="center" textRotation="1"/>
    </xf>
    <xf numFmtId="0" fontId="3" fillId="4" borderId="63" xfId="0" applyFont="1" applyFill="1" applyBorder="1" applyAlignment="1">
      <alignment horizontal="center" vertical="center" textRotation="1"/>
    </xf>
    <xf numFmtId="0" fontId="3" fillId="4" borderId="63" xfId="0" applyFont="1" applyFill="1" applyBorder="1" applyAlignment="1">
      <alignment horizontal="center" vertical="center"/>
    </xf>
    <xf numFmtId="3" fontId="3" fillId="4" borderId="66" xfId="0" applyNumberFormat="1" applyFont="1" applyFill="1" applyBorder="1" applyAlignment="1">
      <alignment horizontal="center" vertical="center"/>
    </xf>
    <xf numFmtId="3" fontId="3" fillId="4" borderId="63" xfId="0" applyNumberFormat="1" applyFont="1" applyFill="1" applyBorder="1" applyAlignment="1">
      <alignment horizontal="center" vertical="center"/>
    </xf>
    <xf numFmtId="0" fontId="3" fillId="4" borderId="66" xfId="0" applyFont="1" applyFill="1" applyBorder="1" applyAlignment="1">
      <alignment horizontal="center" vertical="center" textRotation="90" wrapText="1"/>
    </xf>
    <xf numFmtId="0" fontId="3" fillId="4" borderId="63" xfId="0" applyFont="1" applyFill="1" applyBorder="1" applyAlignment="1">
      <alignment horizontal="center" vertical="center" textRotation="90" wrapText="1"/>
    </xf>
    <xf numFmtId="0" fontId="3" fillId="4" borderId="66" xfId="0" applyFont="1" applyFill="1" applyBorder="1" applyAlignment="1">
      <alignment horizontal="center" vertical="center" wrapText="1"/>
    </xf>
    <xf numFmtId="0" fontId="3" fillId="4" borderId="63" xfId="0" applyFont="1" applyFill="1" applyBorder="1" applyAlignment="1">
      <alignment horizontal="center" vertical="center" wrapText="1"/>
    </xf>
    <xf numFmtId="0" fontId="0" fillId="0" borderId="83" xfId="0" applyBorder="1" applyAlignment="1">
      <alignment horizontal="center" vertical="center" wrapText="1"/>
    </xf>
    <xf numFmtId="0" fontId="0" fillId="0" borderId="86" xfId="0" applyBorder="1" applyAlignment="1">
      <alignment horizontal="center" vertical="center" wrapText="1"/>
    </xf>
    <xf numFmtId="0" fontId="0" fillId="0" borderId="89" xfId="0" applyBorder="1" applyAlignment="1">
      <alignment horizontal="center" vertical="center" wrapText="1"/>
    </xf>
    <xf numFmtId="0" fontId="0" fillId="0" borderId="47" xfId="0" applyBorder="1" applyAlignment="1">
      <alignment horizontal="center" vertical="center" wrapText="1"/>
    </xf>
    <xf numFmtId="0" fontId="0" fillId="0" borderId="1" xfId="0" applyBorder="1" applyAlignment="1">
      <alignment horizontal="center" vertical="center" wrapText="1"/>
    </xf>
    <xf numFmtId="0" fontId="0" fillId="0" borderId="90" xfId="0" applyBorder="1" applyAlignment="1">
      <alignment horizontal="center" vertical="center" wrapText="1"/>
    </xf>
    <xf numFmtId="0" fontId="0" fillId="0" borderId="9" xfId="0" applyBorder="1" applyAlignment="1">
      <alignment horizontal="center" vertical="center" wrapText="1"/>
    </xf>
    <xf numFmtId="0" fontId="0" fillId="0" borderId="59" xfId="0" applyBorder="1" applyAlignment="1">
      <alignment horizontal="center" vertical="center" wrapText="1"/>
    </xf>
    <xf numFmtId="0" fontId="24" fillId="0" borderId="47" xfId="0" applyFont="1" applyBorder="1" applyAlignment="1">
      <alignment horizontal="center" vertical="center" wrapText="1"/>
    </xf>
    <xf numFmtId="0" fontId="24" fillId="0" borderId="90" xfId="0" applyFont="1" applyBorder="1" applyAlignment="1">
      <alignment horizontal="center" vertical="center" wrapText="1"/>
    </xf>
    <xf numFmtId="0" fontId="24" fillId="0" borderId="109" xfId="0" applyFont="1" applyBorder="1" applyAlignment="1">
      <alignment horizontal="center" vertical="center" wrapText="1"/>
    </xf>
    <xf numFmtId="0" fontId="24" fillId="0" borderId="59" xfId="0" applyFont="1" applyBorder="1" applyAlignment="1">
      <alignment horizontal="center" vertical="center" wrapText="1"/>
    </xf>
    <xf numFmtId="0" fontId="0" fillId="0" borderId="87" xfId="0" applyBorder="1" applyAlignment="1">
      <alignment horizontal="center" vertical="center" wrapText="1"/>
    </xf>
    <xf numFmtId="0" fontId="0" fillId="0" borderId="110" xfId="0" applyBorder="1" applyAlignment="1">
      <alignment horizontal="center" vertical="center" wrapText="1"/>
    </xf>
    <xf numFmtId="0" fontId="0" fillId="0" borderId="55" xfId="0" applyBorder="1" applyAlignment="1">
      <alignment horizontal="center" vertical="center" wrapText="1"/>
    </xf>
    <xf numFmtId="0" fontId="0" fillId="0" borderId="111" xfId="0" applyBorder="1" applyAlignment="1">
      <alignment horizontal="center" vertical="center" wrapText="1"/>
    </xf>
    <xf numFmtId="0" fontId="0" fillId="3" borderId="84" xfId="0" applyFill="1" applyBorder="1" applyAlignment="1">
      <alignment horizontal="center" vertical="center" wrapText="1"/>
    </xf>
    <xf numFmtId="0" fontId="0" fillId="3" borderId="10" xfId="0" applyFill="1" applyBorder="1" applyAlignment="1">
      <alignment horizontal="center" vertical="center" wrapText="1"/>
    </xf>
    <xf numFmtId="0" fontId="0" fillId="3" borderId="91" xfId="0" applyFill="1" applyBorder="1" applyAlignment="1">
      <alignment horizontal="center" vertical="center" wrapText="1"/>
    </xf>
    <xf numFmtId="9" fontId="0" fillId="0" borderId="47" xfId="0" applyNumberFormat="1" applyBorder="1" applyAlignment="1">
      <alignment horizontal="center" vertical="center" wrapText="1"/>
    </xf>
    <xf numFmtId="9" fontId="0" fillId="0" borderId="1" xfId="0" applyNumberFormat="1" applyBorder="1" applyAlignment="1">
      <alignment horizontal="center" vertical="center" wrapText="1"/>
    </xf>
    <xf numFmtId="9" fontId="0" fillId="0" borderId="90" xfId="0" applyNumberFormat="1" applyBorder="1" applyAlignment="1">
      <alignment horizontal="center" vertical="center" wrapText="1"/>
    </xf>
    <xf numFmtId="0" fontId="0" fillId="0" borderId="93" xfId="0" applyBorder="1" applyAlignment="1">
      <alignment horizontal="center" vertical="center" wrapText="1"/>
    </xf>
    <xf numFmtId="0" fontId="0" fillId="0" borderId="108" xfId="0" applyBorder="1" applyAlignment="1">
      <alignment horizontal="center" vertical="center" wrapText="1"/>
    </xf>
    <xf numFmtId="0" fontId="24" fillId="0" borderId="112" xfId="0" applyFont="1" applyBorder="1" applyAlignment="1">
      <alignment horizontal="center" vertical="center" wrapText="1"/>
    </xf>
    <xf numFmtId="0" fontId="24" fillId="0" borderId="56" xfId="0" applyFont="1" applyBorder="1" applyAlignment="1">
      <alignment horizontal="center" vertical="center" wrapText="1"/>
    </xf>
    <xf numFmtId="0" fontId="24" fillId="0" borderId="113" xfId="0" applyFont="1" applyBorder="1" applyAlignment="1">
      <alignment horizontal="center" vertical="center" wrapText="1"/>
    </xf>
    <xf numFmtId="0" fontId="0" fillId="0" borderId="1" xfId="0" applyBorder="1" applyAlignment="1">
      <alignment horizontal="center" vertical="center"/>
    </xf>
    <xf numFmtId="0" fontId="0" fillId="0" borderId="90" xfId="0" applyBorder="1" applyAlignment="1">
      <alignment horizontal="center" vertical="center"/>
    </xf>
    <xf numFmtId="0" fontId="0" fillId="0" borderId="84" xfId="0" applyBorder="1" applyAlignment="1">
      <alignment horizontal="center" vertical="center" wrapText="1"/>
    </xf>
    <xf numFmtId="0" fontId="0" fillId="0" borderId="10" xfId="0" applyBorder="1" applyAlignment="1">
      <alignment horizontal="center" vertical="center" wrapText="1"/>
    </xf>
    <xf numFmtId="0" fontId="0" fillId="0" borderId="91" xfId="0" applyBorder="1" applyAlignment="1">
      <alignment horizontal="center" vertical="center" wrapText="1"/>
    </xf>
    <xf numFmtId="0" fontId="3" fillId="4" borderId="79" xfId="0" applyFont="1" applyFill="1" applyBorder="1" applyAlignment="1">
      <alignment horizontal="center" vertical="center" wrapText="1"/>
    </xf>
    <xf numFmtId="0" fontId="3" fillId="4" borderId="74" xfId="0" applyFont="1" applyFill="1" applyBorder="1" applyAlignment="1">
      <alignment horizontal="center" vertical="center" wrapText="1"/>
    </xf>
    <xf numFmtId="0" fontId="3" fillId="4" borderId="76" xfId="0" applyFont="1" applyFill="1" applyBorder="1" applyAlignment="1">
      <alignment horizontal="center" vertical="center"/>
    </xf>
    <xf numFmtId="0" fontId="3" fillId="4" borderId="77" xfId="0" applyFont="1" applyFill="1" applyBorder="1" applyAlignment="1">
      <alignment horizontal="center" vertical="center"/>
    </xf>
    <xf numFmtId="0" fontId="4" fillId="4" borderId="1" xfId="0" applyFont="1" applyFill="1" applyBorder="1" applyAlignment="1">
      <alignment horizontal="left" vertical="center"/>
    </xf>
    <xf numFmtId="0" fontId="1" fillId="3" borderId="1" xfId="0" applyFont="1" applyFill="1" applyBorder="1" applyAlignment="1" applyProtection="1">
      <alignment horizontal="left" vertical="center" wrapText="1"/>
      <protection locked="0"/>
    </xf>
    <xf numFmtId="0" fontId="1" fillId="3" borderId="1" xfId="0" applyFont="1" applyFill="1" applyBorder="1" applyAlignment="1" applyProtection="1">
      <alignment horizontal="left" vertical="center"/>
      <protection locked="0"/>
    </xf>
    <xf numFmtId="0" fontId="3" fillId="4" borderId="64" xfId="0" applyFont="1" applyFill="1" applyBorder="1" applyAlignment="1">
      <alignment horizontal="center" vertical="center"/>
    </xf>
    <xf numFmtId="0" fontId="3" fillId="4" borderId="65" xfId="0" applyFont="1" applyFill="1" applyBorder="1" applyAlignment="1">
      <alignment horizontal="center" vertical="center"/>
    </xf>
    <xf numFmtId="0" fontId="3" fillId="4" borderId="78" xfId="0" applyFont="1" applyFill="1" applyBorder="1" applyAlignment="1">
      <alignment horizontal="center" vertical="center"/>
    </xf>
    <xf numFmtId="0" fontId="3" fillId="4" borderId="81" xfId="0" applyFont="1" applyFill="1" applyBorder="1" applyAlignment="1">
      <alignment horizontal="center" vertical="center"/>
    </xf>
    <xf numFmtId="0" fontId="3" fillId="4" borderId="75" xfId="0" applyFont="1" applyFill="1" applyBorder="1" applyAlignment="1">
      <alignment horizontal="center" vertical="center"/>
    </xf>
    <xf numFmtId="2" fontId="0" fillId="0" borderId="47" xfId="0" applyNumberFormat="1" applyBorder="1" applyAlignment="1">
      <alignment horizontal="center" vertical="center" wrapText="1"/>
    </xf>
    <xf numFmtId="2" fontId="0" fillId="0" borderId="1" xfId="0" applyNumberFormat="1" applyBorder="1" applyAlignment="1">
      <alignment horizontal="center" vertical="center" wrapText="1"/>
    </xf>
    <xf numFmtId="2" fontId="0" fillId="0" borderId="59" xfId="0" applyNumberFormat="1" applyBorder="1" applyAlignment="1">
      <alignment horizontal="center" vertical="center" wrapText="1"/>
    </xf>
    <xf numFmtId="2" fontId="0" fillId="0" borderId="90" xfId="0" applyNumberFormat="1" applyBorder="1" applyAlignment="1">
      <alignment horizontal="center" vertical="center" wrapText="1"/>
    </xf>
    <xf numFmtId="0" fontId="0" fillId="0" borderId="59" xfId="0" applyBorder="1" applyAlignment="1">
      <alignment horizontal="center" vertical="center"/>
    </xf>
    <xf numFmtId="9" fontId="0" fillId="0" borderId="59" xfId="0" applyNumberFormat="1" applyBorder="1" applyAlignment="1">
      <alignment horizontal="center" vertical="center" wrapText="1"/>
    </xf>
    <xf numFmtId="2" fontId="0" fillId="0" borderId="9" xfId="0" applyNumberFormat="1" applyBorder="1" applyAlignment="1">
      <alignment horizontal="center" vertical="center" wrapText="1"/>
    </xf>
    <xf numFmtId="9" fontId="0" fillId="0" borderId="9" xfId="0" applyNumberFormat="1" applyBorder="1" applyAlignment="1">
      <alignment horizontal="center" vertical="center" wrapText="1"/>
    </xf>
    <xf numFmtId="0" fontId="0" fillId="3" borderId="47" xfId="0" applyFill="1" applyBorder="1" applyAlignment="1">
      <alignment horizontal="center" vertical="center" wrapText="1"/>
    </xf>
    <xf numFmtId="0" fontId="0" fillId="3" borderId="1" xfId="0" applyFill="1" applyBorder="1" applyAlignment="1">
      <alignment horizontal="center" vertical="center" wrapText="1"/>
    </xf>
    <xf numFmtId="0" fontId="0" fillId="3" borderId="90" xfId="0" applyFill="1" applyBorder="1" applyAlignment="1">
      <alignment horizontal="center" vertical="center" wrapText="1"/>
    </xf>
    <xf numFmtId="0" fontId="5" fillId="3" borderId="1" xfId="0" applyFont="1" applyFill="1" applyBorder="1" applyAlignment="1">
      <alignment horizontal="center" vertical="center"/>
    </xf>
    <xf numFmtId="0" fontId="25" fillId="4" borderId="1" xfId="0" applyFont="1" applyFill="1" applyBorder="1" applyAlignment="1">
      <alignment horizontal="center" vertical="center"/>
    </xf>
    <xf numFmtId="0" fontId="3" fillId="3" borderId="80" xfId="0" applyFont="1" applyFill="1" applyBorder="1" applyAlignment="1">
      <alignment horizontal="center" vertical="center" wrapText="1"/>
    </xf>
    <xf numFmtId="0" fontId="3" fillId="3" borderId="82" xfId="0" applyFont="1" applyFill="1" applyBorder="1" applyAlignment="1">
      <alignment horizontal="center" vertical="center" wrapText="1"/>
    </xf>
    <xf numFmtId="0" fontId="44" fillId="0" borderId="1" xfId="0" applyFont="1" applyBorder="1" applyAlignment="1">
      <alignment horizontal="left" vertical="center" wrapText="1"/>
    </xf>
    <xf numFmtId="0" fontId="39" fillId="0" borderId="95" xfId="0" applyFont="1" applyBorder="1" applyAlignment="1">
      <alignment horizontal="center" vertical="center"/>
    </xf>
    <xf numFmtId="0" fontId="39" fillId="0" borderId="4" xfId="0" applyFont="1" applyBorder="1" applyAlignment="1">
      <alignment horizontal="center" vertical="center"/>
    </xf>
    <xf numFmtId="0" fontId="41" fillId="6" borderId="1" xfId="0" applyFont="1" applyFill="1" applyBorder="1" applyAlignment="1">
      <alignment horizontal="center" vertical="center" wrapText="1" readingOrder="1"/>
    </xf>
    <xf numFmtId="0" fontId="41" fillId="6" borderId="0" xfId="0" applyFont="1" applyFill="1" applyAlignment="1">
      <alignment horizontal="center" vertical="center" wrapText="1" readingOrder="1"/>
    </xf>
    <xf numFmtId="0" fontId="44" fillId="0" borderId="1" xfId="0" applyFont="1" applyBorder="1" applyAlignment="1">
      <alignment horizontal="left" vertical="top" wrapText="1"/>
    </xf>
    <xf numFmtId="0" fontId="14" fillId="3" borderId="39" xfId="0" applyFont="1" applyFill="1" applyBorder="1" applyAlignment="1">
      <alignment horizontal="center"/>
    </xf>
    <xf numFmtId="0" fontId="14" fillId="3" borderId="40" xfId="0" applyFont="1" applyFill="1" applyBorder="1" applyAlignment="1">
      <alignment horizontal="center"/>
    </xf>
    <xf numFmtId="0" fontId="13" fillId="3" borderId="1" xfId="0" applyFont="1" applyFill="1" applyBorder="1" applyAlignment="1">
      <alignment horizontal="center" vertical="center" wrapText="1"/>
    </xf>
    <xf numFmtId="0" fontId="30" fillId="14" borderId="100" xfId="0" applyFont="1" applyFill="1" applyBorder="1" applyAlignment="1">
      <alignment horizontal="center" vertical="center" wrapText="1" readingOrder="1"/>
    </xf>
    <xf numFmtId="0" fontId="30" fillId="14" borderId="101" xfId="0" applyFont="1" applyFill="1" applyBorder="1" applyAlignment="1">
      <alignment horizontal="center" vertical="center" wrapText="1" readingOrder="1"/>
    </xf>
    <xf numFmtId="0" fontId="30" fillId="14" borderId="102" xfId="0" applyFont="1" applyFill="1" applyBorder="1" applyAlignment="1">
      <alignment horizontal="center" vertical="center" wrapText="1" readingOrder="1"/>
    </xf>
    <xf numFmtId="0" fontId="30" fillId="13" borderId="100" xfId="0" applyFont="1" applyFill="1" applyBorder="1" applyAlignment="1">
      <alignment horizontal="center" vertical="center" wrapText="1" readingOrder="1"/>
    </xf>
    <xf numFmtId="0" fontId="30" fillId="13" borderId="101" xfId="0" applyFont="1" applyFill="1" applyBorder="1" applyAlignment="1">
      <alignment horizontal="center" vertical="center" wrapText="1" readingOrder="1"/>
    </xf>
    <xf numFmtId="0" fontId="13" fillId="3" borderId="11"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14" fillId="5" borderId="0" xfId="0" applyFont="1" applyFill="1" applyAlignment="1">
      <alignment horizontal="center" vertical="center" wrapText="1"/>
    </xf>
    <xf numFmtId="0" fontId="30" fillId="18" borderId="100" xfId="0" applyFont="1" applyFill="1" applyBorder="1" applyAlignment="1">
      <alignment horizontal="center" vertical="center" wrapText="1" readingOrder="1"/>
    </xf>
    <xf numFmtId="0" fontId="30" fillId="18" borderId="101" xfId="0" applyFont="1" applyFill="1" applyBorder="1" applyAlignment="1">
      <alignment horizontal="center" vertical="center" wrapText="1" readingOrder="1"/>
    </xf>
    <xf numFmtId="0" fontId="50" fillId="0" borderId="5" xfId="0" applyFont="1" applyBorder="1" applyAlignment="1">
      <alignment horizontal="center" vertical="center" wrapText="1"/>
    </xf>
    <xf numFmtId="0" fontId="50" fillId="0" borderId="0" xfId="0" applyFont="1" applyAlignment="1">
      <alignment horizontal="center" vertical="center" wrapText="1"/>
    </xf>
    <xf numFmtId="0" fontId="29" fillId="12" borderId="0" xfId="0" applyFont="1" applyFill="1" applyAlignment="1">
      <alignment horizontal="center" vertical="center" wrapText="1" readingOrder="1"/>
    </xf>
    <xf numFmtId="0" fontId="29" fillId="12" borderId="37" xfId="0" applyFont="1" applyFill="1" applyBorder="1" applyAlignment="1">
      <alignment horizontal="center" vertical="center" wrapText="1" readingOrder="1"/>
    </xf>
    <xf numFmtId="0" fontId="29" fillId="12" borderId="5" xfId="0" applyFont="1" applyFill="1" applyBorder="1" applyAlignment="1">
      <alignment horizontal="center" vertical="center" textRotation="90" wrapText="1" readingOrder="1"/>
    </xf>
    <xf numFmtId="0" fontId="29" fillId="12" borderId="0" xfId="0" applyFont="1" applyFill="1" applyAlignment="1">
      <alignment horizontal="center" vertical="center" textRotation="90" wrapText="1" readingOrder="1"/>
    </xf>
    <xf numFmtId="0" fontId="30" fillId="7" borderId="100" xfId="0" applyFont="1" applyFill="1" applyBorder="1" applyAlignment="1">
      <alignment horizontal="center" vertical="center" wrapText="1" readingOrder="1"/>
    </xf>
    <xf numFmtId="0" fontId="30" fillId="7" borderId="101" xfId="0" applyFont="1" applyFill="1" applyBorder="1" applyAlignment="1">
      <alignment horizontal="center" vertical="center" wrapText="1" readingOrder="1"/>
    </xf>
    <xf numFmtId="0" fontId="13" fillId="0" borderId="1" xfId="0" applyFont="1" applyBorder="1" applyAlignment="1">
      <alignment horizontal="center" vertical="center" wrapText="1"/>
    </xf>
    <xf numFmtId="1" fontId="21" fillId="0" borderId="47" xfId="0" applyNumberFormat="1" applyFont="1" applyBorder="1" applyAlignment="1" applyProtection="1">
      <alignment horizontal="center" vertical="center" wrapText="1"/>
      <protection locked="0"/>
    </xf>
    <xf numFmtId="1" fontId="21" fillId="0" borderId="1" xfId="0" applyNumberFormat="1" applyFont="1" applyBorder="1" applyAlignment="1" applyProtection="1">
      <alignment horizontal="center" vertical="center" wrapText="1"/>
      <protection locked="0"/>
    </xf>
    <xf numFmtId="1" fontId="21" fillId="0" borderId="83" xfId="0" applyNumberFormat="1" applyFont="1" applyBorder="1" applyAlignment="1" applyProtection="1">
      <alignment horizontal="center" vertical="center" wrapText="1"/>
      <protection locked="0"/>
    </xf>
    <xf numFmtId="1" fontId="21" fillId="0" borderId="86" xfId="0" applyNumberFormat="1" applyFont="1" applyBorder="1" applyAlignment="1" applyProtection="1">
      <alignment horizontal="center" vertical="center" wrapText="1"/>
      <protection locked="0"/>
    </xf>
    <xf numFmtId="1" fontId="21" fillId="11" borderId="86" xfId="0" applyNumberFormat="1" applyFont="1" applyFill="1" applyBorder="1" applyAlignment="1" applyProtection="1">
      <alignment horizontal="center" vertical="center" wrapText="1"/>
      <protection locked="0"/>
    </xf>
    <xf numFmtId="1" fontId="21" fillId="0" borderId="87" xfId="0" applyNumberFormat="1" applyFont="1" applyBorder="1" applyAlignment="1" applyProtection="1">
      <alignment horizontal="center" vertical="center" wrapText="1"/>
      <protection locked="0"/>
    </xf>
    <xf numFmtId="1" fontId="21" fillId="0" borderId="50" xfId="0" applyNumberFormat="1" applyFont="1" applyBorder="1" applyAlignment="1" applyProtection="1">
      <alignment horizontal="center" vertical="center" wrapText="1"/>
      <protection locked="0"/>
    </xf>
    <xf numFmtId="1" fontId="21" fillId="0" borderId="93" xfId="0" applyNumberFormat="1" applyFont="1" applyBorder="1" applyAlignment="1" applyProtection="1">
      <alignment horizontal="center" vertical="center" wrapText="1"/>
      <protection locked="0"/>
    </xf>
    <xf numFmtId="1" fontId="32" fillId="0" borderId="1" xfId="0" applyNumberFormat="1" applyFont="1" applyBorder="1" applyAlignment="1">
      <alignment horizontal="center" vertical="center"/>
    </xf>
    <xf numFmtId="0" fontId="32" fillId="0" borderId="1" xfId="0" applyFont="1" applyBorder="1" applyAlignment="1">
      <alignment horizontal="center" vertical="center"/>
    </xf>
    <xf numFmtId="0" fontId="12" fillId="0" borderId="1" xfId="0" applyFont="1" applyBorder="1" applyAlignment="1">
      <alignment horizontal="justify" vertical="center"/>
    </xf>
    <xf numFmtId="1" fontId="21" fillId="0" borderId="1" xfId="0" applyNumberFormat="1" applyFont="1" applyBorder="1" applyAlignment="1">
      <alignment horizontal="center" vertical="center"/>
    </xf>
    <xf numFmtId="0" fontId="21" fillId="0" borderId="1" xfId="0" applyFont="1" applyBorder="1" applyAlignment="1">
      <alignment horizontal="center" vertical="center"/>
    </xf>
    <xf numFmtId="0" fontId="6" fillId="3" borderId="1" xfId="0" applyFont="1" applyFill="1" applyBorder="1" applyAlignment="1">
      <alignment horizontal="center" vertical="center"/>
    </xf>
    <xf numFmtId="0" fontId="80" fillId="4" borderId="1" xfId="0" applyFont="1" applyFill="1" applyBorder="1" applyAlignment="1">
      <alignment horizontal="left" vertical="center"/>
    </xf>
    <xf numFmtId="0" fontId="1" fillId="3" borderId="1" xfId="0" applyFont="1" applyFill="1" applyBorder="1" applyAlignment="1" applyProtection="1">
      <alignment horizontal="justify" vertical="center" wrapText="1"/>
      <protection locked="0"/>
    </xf>
    <xf numFmtId="0" fontId="81" fillId="3" borderId="1" xfId="0" applyFont="1" applyFill="1" applyBorder="1" applyAlignment="1" applyProtection="1">
      <alignment horizontal="justify" vertical="center"/>
      <protection locked="0"/>
    </xf>
    <xf numFmtId="0" fontId="35" fillId="4" borderId="1" xfId="0" applyFont="1" applyFill="1" applyBorder="1" applyAlignment="1">
      <alignment horizontal="center" vertical="center" wrapText="1"/>
    </xf>
    <xf numFmtId="0" fontId="34" fillId="4" borderId="63" xfId="0" applyFont="1" applyFill="1" applyBorder="1" applyAlignment="1">
      <alignment horizontal="center" vertical="center" wrapText="1"/>
    </xf>
    <xf numFmtId="0" fontId="34" fillId="4" borderId="75" xfId="0" applyFont="1" applyFill="1" applyBorder="1" applyAlignment="1">
      <alignment horizontal="center" vertical="center" wrapText="1"/>
    </xf>
    <xf numFmtId="0" fontId="34" fillId="4" borderId="67" xfId="0" applyFont="1" applyFill="1" applyBorder="1" applyAlignment="1">
      <alignment horizontal="center" vertical="center" wrapText="1"/>
    </xf>
    <xf numFmtId="0" fontId="34" fillId="4" borderId="69" xfId="0" applyFont="1" applyFill="1" applyBorder="1" applyAlignment="1">
      <alignment horizontal="center" vertical="center" wrapText="1"/>
    </xf>
    <xf numFmtId="0" fontId="33" fillId="4" borderId="67" xfId="0" applyFont="1" applyFill="1" applyBorder="1" applyAlignment="1" applyProtection="1">
      <alignment horizontal="center" vertical="center" wrapText="1"/>
      <protection locked="0"/>
    </xf>
    <xf numFmtId="0" fontId="33" fillId="4" borderId="67" xfId="0" applyFont="1" applyFill="1" applyBorder="1" applyAlignment="1">
      <alignment horizontal="center" vertical="center"/>
    </xf>
    <xf numFmtId="0" fontId="33" fillId="4" borderId="68" xfId="0" applyFont="1" applyFill="1" applyBorder="1" applyAlignment="1">
      <alignment horizontal="center" vertical="center"/>
    </xf>
    <xf numFmtId="0" fontId="33" fillId="4" borderId="69" xfId="0" applyFont="1" applyFill="1" applyBorder="1" applyAlignment="1">
      <alignment horizontal="center" vertical="center"/>
    </xf>
    <xf numFmtId="0" fontId="33" fillId="16" borderId="66" xfId="0" applyFont="1" applyFill="1" applyBorder="1" applyAlignment="1" applyProtection="1">
      <alignment horizontal="center" vertical="center" wrapText="1"/>
      <protection locked="0"/>
    </xf>
    <xf numFmtId="0" fontId="33" fillId="4" borderId="66" xfId="0" applyFont="1" applyFill="1" applyBorder="1" applyAlignment="1" applyProtection="1">
      <alignment horizontal="center" vertical="center" wrapText="1"/>
      <protection locked="0"/>
    </xf>
    <xf numFmtId="14" fontId="12" fillId="0" borderId="1" xfId="0" applyNumberFormat="1" applyFont="1" applyBorder="1" applyAlignment="1">
      <alignment horizontal="center" vertical="center"/>
    </xf>
    <xf numFmtId="0" fontId="12" fillId="0" borderId="1" xfId="0" applyFont="1" applyBorder="1" applyAlignment="1">
      <alignment horizontal="center" vertical="center"/>
    </xf>
    <xf numFmtId="0" fontId="12" fillId="0" borderId="1" xfId="0" applyFont="1" applyBorder="1" applyAlignment="1" applyProtection="1">
      <alignment horizontal="center" vertical="center"/>
      <protection locked="0"/>
    </xf>
    <xf numFmtId="0" fontId="21" fillId="0" borderId="88" xfId="0" applyFont="1" applyBorder="1" applyAlignment="1">
      <alignment horizontal="left" vertical="center" wrapText="1"/>
    </xf>
    <xf numFmtId="0" fontId="21" fillId="0" borderId="106" xfId="0" applyFont="1" applyBorder="1" applyAlignment="1">
      <alignment horizontal="left" vertical="center"/>
    </xf>
    <xf numFmtId="0" fontId="21" fillId="0" borderId="94" xfId="0" applyFont="1" applyBorder="1" applyAlignment="1">
      <alignment horizontal="left" vertical="center"/>
    </xf>
    <xf numFmtId="0" fontId="12" fillId="0" borderId="57" xfId="0" applyFont="1" applyBorder="1" applyAlignment="1">
      <alignment horizontal="justify" vertical="center"/>
    </xf>
    <xf numFmtId="0" fontId="12" fillId="0" borderId="47" xfId="0" applyFont="1" applyBorder="1" applyAlignment="1" applyProtection="1">
      <alignment horizontal="center" vertical="center"/>
      <protection locked="0"/>
    </xf>
    <xf numFmtId="0" fontId="12" fillId="0" borderId="47" xfId="0" applyFont="1" applyBorder="1" applyAlignment="1">
      <alignment horizontal="justify" vertical="center" wrapText="1"/>
    </xf>
    <xf numFmtId="0" fontId="12" fillId="0" borderId="47" xfId="0" applyFont="1" applyBorder="1" applyAlignment="1">
      <alignment horizontal="center" vertical="center"/>
    </xf>
    <xf numFmtId="0" fontId="12" fillId="0" borderId="57" xfId="0" applyFont="1" applyBorder="1" applyAlignment="1">
      <alignment horizontal="justify" vertical="center" wrapText="1"/>
    </xf>
    <xf numFmtId="0" fontId="21" fillId="0" borderId="57" xfId="0" applyFont="1" applyBorder="1" applyAlignment="1">
      <alignment horizontal="justify" vertical="center"/>
    </xf>
    <xf numFmtId="14" fontId="12" fillId="0" borderId="47" xfId="0" applyNumberFormat="1" applyFont="1" applyBorder="1" applyAlignment="1">
      <alignment horizontal="center" vertical="center"/>
    </xf>
    <xf numFmtId="0" fontId="95" fillId="3" borderId="85" xfId="0" applyFont="1" applyFill="1" applyBorder="1" applyAlignment="1">
      <alignment horizontal="left" vertical="center" wrapText="1"/>
    </xf>
    <xf numFmtId="0" fontId="95" fillId="3" borderId="57" xfId="0" applyFont="1" applyFill="1" applyBorder="1" applyAlignment="1">
      <alignment horizontal="left" vertical="center"/>
    </xf>
    <xf numFmtId="0" fontId="27" fillId="0" borderId="59" xfId="0" applyFont="1" applyBorder="1" applyAlignment="1">
      <alignment horizontal="center"/>
    </xf>
    <xf numFmtId="0" fontId="12" fillId="0" borderId="47" xfId="0" applyFont="1" applyBorder="1" applyAlignment="1">
      <alignment horizontal="justify" vertical="center"/>
    </xf>
    <xf numFmtId="1" fontId="21" fillId="0" borderId="47" xfId="0" applyNumberFormat="1" applyFont="1" applyBorder="1" applyAlignment="1">
      <alignment horizontal="center" vertical="center"/>
    </xf>
    <xf numFmtId="1" fontId="32" fillId="0" borderId="47" xfId="0" applyNumberFormat="1" applyFont="1" applyBorder="1" applyAlignment="1">
      <alignment horizontal="center" vertical="center"/>
    </xf>
    <xf numFmtId="0" fontId="12" fillId="0" borderId="85" xfId="0" applyFont="1" applyBorder="1" applyAlignment="1">
      <alignment horizontal="left" vertical="center" wrapText="1"/>
    </xf>
    <xf numFmtId="0" fontId="12" fillId="0" borderId="57" xfId="0" applyFont="1" applyBorder="1" applyAlignment="1">
      <alignment horizontal="left" vertical="center"/>
    </xf>
    <xf numFmtId="0" fontId="27" fillId="17" borderId="59" xfId="0" applyFont="1" applyFill="1" applyBorder="1" applyAlignment="1">
      <alignment horizontal="center"/>
    </xf>
    <xf numFmtId="0" fontId="12" fillId="0" borderId="88" xfId="0" applyFont="1" applyBorder="1" applyAlignment="1">
      <alignment horizontal="left" vertical="center" wrapText="1"/>
    </xf>
    <xf numFmtId="0" fontId="12" fillId="0" borderId="106" xfId="0" applyFont="1" applyBorder="1" applyAlignment="1">
      <alignment horizontal="left" vertical="center"/>
    </xf>
    <xf numFmtId="0" fontId="12" fillId="0" borderId="94" xfId="0" applyFont="1" applyBorder="1" applyAlignment="1">
      <alignment horizontal="left" vertical="center"/>
    </xf>
    <xf numFmtId="0" fontId="12" fillId="0" borderId="106" xfId="0" applyFont="1" applyBorder="1" applyAlignment="1">
      <alignment horizontal="left" vertical="center" wrapText="1"/>
    </xf>
    <xf numFmtId="0" fontId="12" fillId="0" borderId="94" xfId="0" applyFont="1" applyBorder="1" applyAlignment="1">
      <alignment horizontal="left" vertical="center" wrapText="1"/>
    </xf>
    <xf numFmtId="1" fontId="21" fillId="0" borderId="1" xfId="0" applyNumberFormat="1" applyFont="1" applyBorder="1" applyAlignment="1" applyProtection="1">
      <alignment horizontal="left" vertical="center" wrapText="1"/>
      <protection locked="0"/>
    </xf>
    <xf numFmtId="0" fontId="21" fillId="0" borderId="85" xfId="0" applyFont="1" applyBorder="1" applyAlignment="1">
      <alignment horizontal="left" vertical="center" wrapText="1"/>
    </xf>
    <xf numFmtId="0" fontId="21" fillId="0" borderId="57" xfId="0" applyFont="1" applyBorder="1" applyAlignment="1">
      <alignment horizontal="left" vertical="center"/>
    </xf>
    <xf numFmtId="0" fontId="21" fillId="0" borderId="106" xfId="0" applyFont="1" applyBorder="1" applyAlignment="1">
      <alignment horizontal="left" vertical="center" wrapText="1"/>
    </xf>
    <xf numFmtId="0" fontId="21" fillId="0" borderId="94" xfId="0" applyFont="1" applyBorder="1" applyAlignment="1">
      <alignment horizontal="left" vertical="center" wrapText="1"/>
    </xf>
    <xf numFmtId="0" fontId="21" fillId="0" borderId="57" xfId="0" applyFont="1" applyBorder="1" applyAlignment="1">
      <alignment horizontal="left" vertical="center" wrapText="1"/>
    </xf>
    <xf numFmtId="0" fontId="101" fillId="0" borderId="115" xfId="0" applyFont="1" applyBorder="1" applyAlignment="1">
      <alignment horizontal="left" vertical="center" wrapText="1"/>
    </xf>
    <xf numFmtId="0" fontId="101" fillId="0" borderId="106" xfId="0" applyFont="1" applyBorder="1" applyAlignment="1">
      <alignment horizontal="left" vertical="center" wrapText="1"/>
    </xf>
    <xf numFmtId="0" fontId="101" fillId="0" borderId="94" xfId="0" applyFont="1" applyBorder="1" applyAlignment="1">
      <alignment horizontal="left" vertical="center" wrapText="1"/>
    </xf>
    <xf numFmtId="0" fontId="101" fillId="0" borderId="88" xfId="0" applyFont="1" applyBorder="1" applyAlignment="1">
      <alignment horizontal="left" vertical="center" wrapText="1"/>
    </xf>
    <xf numFmtId="0" fontId="103" fillId="0" borderId="106" xfId="0" applyFont="1" applyBorder="1" applyAlignment="1">
      <alignment horizontal="left" vertical="center" wrapText="1"/>
    </xf>
    <xf numFmtId="0" fontId="12" fillId="0" borderId="1" xfId="0" applyFont="1" applyBorder="1" applyAlignment="1">
      <alignment horizontal="left" vertical="center"/>
    </xf>
    <xf numFmtId="0" fontId="101" fillId="0" borderId="57" xfId="0" applyFont="1" applyBorder="1" applyAlignment="1">
      <alignment horizontal="left" vertical="center" wrapText="1"/>
    </xf>
    <xf numFmtId="0" fontId="104" fillId="0" borderId="57" xfId="0" applyFont="1" applyBorder="1" applyAlignment="1">
      <alignment horizontal="justify" vertical="center"/>
    </xf>
  </cellXfs>
  <cellStyles count="5">
    <cellStyle name="Millares" xfId="3" builtinId="3"/>
    <cellStyle name="Normal" xfId="0" builtinId="0"/>
    <cellStyle name="Normal - Style1 2" xfId="1" xr:uid="{00000000-0005-0000-0000-000002000000}"/>
    <cellStyle name="Normal 2 2" xfId="2" xr:uid="{00000000-0005-0000-0000-000003000000}"/>
    <cellStyle name="Porcentaje" xfId="4" builtinId="5"/>
  </cellStyles>
  <dxfs count="841">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ill>
        <patternFill>
          <bgColor rgb="FFFFC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ill>
        <patternFill>
          <bgColor rgb="FFFFC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ill>
        <patternFill>
          <bgColor rgb="FFFFC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ill>
        <patternFill>
          <bgColor rgb="FFFFC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ill>
        <patternFill>
          <bgColor rgb="FFFFC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ill>
        <patternFill>
          <bgColor rgb="FFFFC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ill>
        <patternFill>
          <bgColor rgb="FFFFC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92D05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92D05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2307167" cy="749691"/>
    <xdr:pic>
      <xdr:nvPicPr>
        <xdr:cNvPr id="2" name="Imagen 1">
          <a:extLst>
            <a:ext uri="{FF2B5EF4-FFF2-40B4-BE49-F238E27FC236}">
              <a16:creationId xmlns:a16="http://schemas.microsoft.com/office/drawing/2014/main" id="{6F10B984-88BE-46F3-B543-4B9B0BE0ABE9}"/>
            </a:ext>
          </a:extLst>
        </xdr:cNvPr>
        <xdr:cNvPicPr>
          <a:picLocks noChangeAspect="1"/>
        </xdr:cNvPicPr>
      </xdr:nvPicPr>
      <xdr:blipFill>
        <a:blip xmlns:r="http://schemas.openxmlformats.org/officeDocument/2006/relationships" r:embed="rId1"/>
        <a:stretch>
          <a:fillRect/>
        </a:stretch>
      </xdr:blipFill>
      <xdr:spPr>
        <a:xfrm>
          <a:off x="0" y="0"/>
          <a:ext cx="2307167" cy="749691"/>
        </a:xfrm>
        <a:prstGeom prst="rect">
          <a:avLst/>
        </a:prstGeom>
      </xdr:spPr>
    </xdr:pic>
    <xdr:clientData/>
  </xdr:oneCellAnchor>
  <xdr:twoCellAnchor editAs="oneCell">
    <xdr:from>
      <xdr:col>6</xdr:col>
      <xdr:colOff>1805517</xdr:colOff>
      <xdr:row>0</xdr:row>
      <xdr:rowOff>296334</xdr:rowOff>
    </xdr:from>
    <xdr:to>
      <xdr:col>8</xdr:col>
      <xdr:colOff>91017</xdr:colOff>
      <xdr:row>2</xdr:row>
      <xdr:rowOff>95250</xdr:rowOff>
    </xdr:to>
    <xdr:pic>
      <xdr:nvPicPr>
        <xdr:cNvPr id="3" name="Picture 9">
          <a:extLst>
            <a:ext uri="{FF2B5EF4-FFF2-40B4-BE49-F238E27FC236}">
              <a16:creationId xmlns:a16="http://schemas.microsoft.com/office/drawing/2014/main" id="{8F2FEE43-8F2A-45EF-9E72-1B8CB1833ABE}"/>
            </a:ext>
          </a:extLst>
        </xdr:cNvPr>
        <xdr:cNvPicPr>
          <a:picLocks noChangeAspect="1"/>
        </xdr:cNvPicPr>
      </xdr:nvPicPr>
      <xdr:blipFill>
        <a:blip xmlns:r="http://schemas.openxmlformats.org/officeDocument/2006/relationships" r:embed="rId2"/>
        <a:stretch>
          <a:fillRect/>
        </a:stretch>
      </xdr:blipFill>
      <xdr:spPr>
        <a:xfrm>
          <a:off x="11531600" y="296334"/>
          <a:ext cx="1778000" cy="51858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821530</xdr:colOff>
      <xdr:row>2</xdr:row>
      <xdr:rowOff>15874</xdr:rowOff>
    </xdr:to>
    <xdr:pic>
      <xdr:nvPicPr>
        <xdr:cNvPr id="2" name="Imagen 1">
          <a:extLst>
            <a:ext uri="{FF2B5EF4-FFF2-40B4-BE49-F238E27FC236}">
              <a16:creationId xmlns:a16="http://schemas.microsoft.com/office/drawing/2014/main" id="{EC2090CC-6668-4C82-97E3-7EB708C10839}"/>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0" y="0"/>
          <a:ext cx="2726530" cy="730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881062</xdr:colOff>
      <xdr:row>0</xdr:row>
      <xdr:rowOff>130968</xdr:rowOff>
    </xdr:from>
    <xdr:to>
      <xdr:col>12</xdr:col>
      <xdr:colOff>1031080</xdr:colOff>
      <xdr:row>1</xdr:row>
      <xdr:rowOff>325040</xdr:rowOff>
    </xdr:to>
    <xdr:pic>
      <xdr:nvPicPr>
        <xdr:cNvPr id="3" name="Picture 9">
          <a:extLst>
            <a:ext uri="{FF2B5EF4-FFF2-40B4-BE49-F238E27FC236}">
              <a16:creationId xmlns:a16="http://schemas.microsoft.com/office/drawing/2014/main" id="{0F5CC4D4-DB04-45D8-903D-057ED4DDB6C1}"/>
            </a:ext>
          </a:extLst>
        </xdr:cNvPr>
        <xdr:cNvPicPr>
          <a:picLocks noChangeAspect="1"/>
        </xdr:cNvPicPr>
      </xdr:nvPicPr>
      <xdr:blipFill>
        <a:blip xmlns:r="http://schemas.openxmlformats.org/officeDocument/2006/relationships" r:embed="rId2"/>
        <a:stretch>
          <a:fillRect/>
        </a:stretch>
      </xdr:blipFill>
      <xdr:spPr>
        <a:xfrm>
          <a:off x="15359062" y="130968"/>
          <a:ext cx="1112043" cy="40362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5</xdr:col>
      <xdr:colOff>441960</xdr:colOff>
      <xdr:row>6</xdr:row>
      <xdr:rowOff>243840</xdr:rowOff>
    </xdr:from>
    <xdr:ext cx="1539240" cy="1508760"/>
    <xdr:sp macro="" textlink="">
      <xdr:nvSpPr>
        <xdr:cNvPr id="2" name="CuadroTexto 1">
          <a:extLst>
            <a:ext uri="{FF2B5EF4-FFF2-40B4-BE49-F238E27FC236}">
              <a16:creationId xmlns:a16="http://schemas.microsoft.com/office/drawing/2014/main" id="{5C9B8231-390C-4113-90DF-668EE7E5E4BA}"/>
            </a:ext>
          </a:extLst>
        </xdr:cNvPr>
        <xdr:cNvSpPr txBox="1"/>
      </xdr:nvSpPr>
      <xdr:spPr>
        <a:xfrm>
          <a:off x="14291310" y="5377815"/>
          <a:ext cx="1539240" cy="1508760"/>
        </a:xfrm>
        <a:prstGeom prst="rect">
          <a:avLst/>
        </a:prstGeom>
        <a:solidFill>
          <a:srgbClr val="F2C76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solidFill>
                <a:srgbClr val="595959"/>
              </a:solidFill>
              <a:latin typeface="Azo Sans" panose="020B0603030303020204" pitchFamily="34" charset="77"/>
            </a:rPr>
            <a:t>Columnas</a:t>
          </a:r>
          <a:r>
            <a:rPr lang="es-CO" sz="1100" baseline="0">
              <a:solidFill>
                <a:srgbClr val="595959"/>
              </a:solidFill>
              <a:latin typeface="Azo Sans" panose="020B0603030303020204" pitchFamily="34" charset="77"/>
            </a:rPr>
            <a:t> B y D, (No.) enumerar secuencialmente .</a:t>
          </a:r>
        </a:p>
        <a:p>
          <a:r>
            <a:rPr lang="es-CO" sz="1100" baseline="0">
              <a:solidFill>
                <a:srgbClr val="595959"/>
              </a:solidFill>
              <a:latin typeface="Azo Sans" panose="020B0603030303020204" pitchFamily="34" charset="77"/>
            </a:rPr>
            <a:t>Un factor temático puede tener muchos factores específicos, no siempre es una relacion 1 a 1</a:t>
          </a:r>
        </a:p>
        <a:p>
          <a:endParaRPr lang="es-CO" sz="1100" baseline="0">
            <a:solidFill>
              <a:srgbClr val="595959"/>
            </a:solidFill>
            <a:latin typeface="Azo Sans" panose="020B0603030303020204" pitchFamily="34" charset="77"/>
          </a:endParaRPr>
        </a:p>
      </xdr:txBody>
    </xdr:sp>
    <xdr:clientData/>
  </xdr:oneCellAnchor>
  <xdr:twoCellAnchor editAs="oneCell">
    <xdr:from>
      <xdr:col>4</xdr:col>
      <xdr:colOff>2196043</xdr:colOff>
      <xdr:row>0</xdr:row>
      <xdr:rowOff>224895</xdr:rowOff>
    </xdr:from>
    <xdr:to>
      <xdr:col>4</xdr:col>
      <xdr:colOff>3717936</xdr:colOff>
      <xdr:row>0</xdr:row>
      <xdr:rowOff>773535</xdr:rowOff>
    </xdr:to>
    <xdr:pic>
      <xdr:nvPicPr>
        <xdr:cNvPr id="3" name="Picture 9">
          <a:extLst>
            <a:ext uri="{FF2B5EF4-FFF2-40B4-BE49-F238E27FC236}">
              <a16:creationId xmlns:a16="http://schemas.microsoft.com/office/drawing/2014/main" id="{C0281150-F139-426D-89E6-EDD055E3E53F}"/>
            </a:ext>
          </a:extLst>
        </xdr:cNvPr>
        <xdr:cNvPicPr>
          <a:picLocks noChangeAspect="1"/>
        </xdr:cNvPicPr>
      </xdr:nvPicPr>
      <xdr:blipFill>
        <a:blip xmlns:r="http://schemas.openxmlformats.org/officeDocument/2006/relationships" r:embed="rId1"/>
        <a:stretch>
          <a:fillRect/>
        </a:stretch>
      </xdr:blipFill>
      <xdr:spPr>
        <a:xfrm>
          <a:off x="12454468" y="224895"/>
          <a:ext cx="1521893" cy="548640"/>
        </a:xfrm>
        <a:prstGeom prst="rect">
          <a:avLst/>
        </a:prstGeom>
      </xdr:spPr>
    </xdr:pic>
    <xdr:clientData/>
  </xdr:twoCellAnchor>
  <xdr:twoCellAnchor editAs="oneCell">
    <xdr:from>
      <xdr:col>4</xdr:col>
      <xdr:colOff>2196043</xdr:colOff>
      <xdr:row>0</xdr:row>
      <xdr:rowOff>224895</xdr:rowOff>
    </xdr:from>
    <xdr:to>
      <xdr:col>4</xdr:col>
      <xdr:colOff>3717936</xdr:colOff>
      <xdr:row>0</xdr:row>
      <xdr:rowOff>773535</xdr:rowOff>
    </xdr:to>
    <xdr:pic>
      <xdr:nvPicPr>
        <xdr:cNvPr id="4" name="Picture 9">
          <a:extLst>
            <a:ext uri="{FF2B5EF4-FFF2-40B4-BE49-F238E27FC236}">
              <a16:creationId xmlns:a16="http://schemas.microsoft.com/office/drawing/2014/main" id="{5FAB4C2A-D006-4691-B751-AB2CDB503050}"/>
            </a:ext>
          </a:extLst>
        </xdr:cNvPr>
        <xdr:cNvPicPr>
          <a:picLocks noChangeAspect="1"/>
        </xdr:cNvPicPr>
      </xdr:nvPicPr>
      <xdr:blipFill>
        <a:blip xmlns:r="http://schemas.openxmlformats.org/officeDocument/2006/relationships" r:embed="rId1"/>
        <a:stretch>
          <a:fillRect/>
        </a:stretch>
      </xdr:blipFill>
      <xdr:spPr>
        <a:xfrm>
          <a:off x="12454468" y="224895"/>
          <a:ext cx="1521893" cy="548640"/>
        </a:xfrm>
        <a:prstGeom prst="rect">
          <a:avLst/>
        </a:prstGeom>
      </xdr:spPr>
    </xdr:pic>
    <xdr:clientData/>
  </xdr:twoCellAnchor>
  <xdr:twoCellAnchor editAs="oneCell">
    <xdr:from>
      <xdr:col>0</xdr:col>
      <xdr:colOff>107844</xdr:colOff>
      <xdr:row>0</xdr:row>
      <xdr:rowOff>79375</xdr:rowOff>
    </xdr:from>
    <xdr:to>
      <xdr:col>0</xdr:col>
      <xdr:colOff>3032012</xdr:colOff>
      <xdr:row>0</xdr:row>
      <xdr:rowOff>902335</xdr:rowOff>
    </xdr:to>
    <xdr:pic>
      <xdr:nvPicPr>
        <xdr:cNvPr id="5" name="Picture 8">
          <a:extLst>
            <a:ext uri="{FF2B5EF4-FFF2-40B4-BE49-F238E27FC236}">
              <a16:creationId xmlns:a16="http://schemas.microsoft.com/office/drawing/2014/main" id="{79BC1744-3339-4BA5-8243-71600E5A6DF7}"/>
            </a:ext>
          </a:extLst>
        </xdr:cNvPr>
        <xdr:cNvPicPr>
          <a:picLocks noChangeAspect="1"/>
        </xdr:cNvPicPr>
      </xdr:nvPicPr>
      <xdr:blipFill>
        <a:blip xmlns:r="http://schemas.openxmlformats.org/officeDocument/2006/relationships" r:embed="rId2"/>
        <a:stretch>
          <a:fillRect/>
        </a:stretch>
      </xdr:blipFill>
      <xdr:spPr>
        <a:xfrm>
          <a:off x="107844" y="79375"/>
          <a:ext cx="2924168" cy="822960"/>
        </a:xfrm>
        <a:prstGeom prst="rect">
          <a:avLst/>
        </a:prstGeom>
      </xdr:spPr>
    </xdr:pic>
    <xdr:clientData/>
  </xdr:twoCellAnchor>
  <xdr:twoCellAnchor editAs="oneCell">
    <xdr:from>
      <xdr:col>4</xdr:col>
      <xdr:colOff>2196043</xdr:colOff>
      <xdr:row>0</xdr:row>
      <xdr:rowOff>224895</xdr:rowOff>
    </xdr:from>
    <xdr:to>
      <xdr:col>4</xdr:col>
      <xdr:colOff>3717936</xdr:colOff>
      <xdr:row>0</xdr:row>
      <xdr:rowOff>773535</xdr:rowOff>
    </xdr:to>
    <xdr:pic>
      <xdr:nvPicPr>
        <xdr:cNvPr id="6" name="Picture 9">
          <a:extLst>
            <a:ext uri="{FF2B5EF4-FFF2-40B4-BE49-F238E27FC236}">
              <a16:creationId xmlns:a16="http://schemas.microsoft.com/office/drawing/2014/main" id="{CAD61E9A-27BC-4E82-96B0-4538B8A4B3F8}"/>
            </a:ext>
          </a:extLst>
        </xdr:cNvPr>
        <xdr:cNvPicPr>
          <a:picLocks noChangeAspect="1"/>
        </xdr:cNvPicPr>
      </xdr:nvPicPr>
      <xdr:blipFill>
        <a:blip xmlns:r="http://schemas.openxmlformats.org/officeDocument/2006/relationships" r:embed="rId1"/>
        <a:stretch>
          <a:fillRect/>
        </a:stretch>
      </xdr:blipFill>
      <xdr:spPr>
        <a:xfrm>
          <a:off x="12454468" y="224895"/>
          <a:ext cx="1521893" cy="5486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107156</xdr:colOff>
      <xdr:row>0</xdr:row>
      <xdr:rowOff>59531</xdr:rowOff>
    </xdr:from>
    <xdr:to>
      <xdr:col>0</xdr:col>
      <xdr:colOff>3005924</xdr:colOff>
      <xdr:row>1</xdr:row>
      <xdr:rowOff>148272</xdr:rowOff>
    </xdr:to>
    <xdr:pic>
      <xdr:nvPicPr>
        <xdr:cNvPr id="2" name="Picture 9">
          <a:extLst>
            <a:ext uri="{FF2B5EF4-FFF2-40B4-BE49-F238E27FC236}">
              <a16:creationId xmlns:a16="http://schemas.microsoft.com/office/drawing/2014/main" id="{BBF75B8F-1773-4F92-B960-9205E597B5D2}"/>
            </a:ext>
          </a:extLst>
        </xdr:cNvPr>
        <xdr:cNvPicPr>
          <a:picLocks noChangeAspect="1"/>
        </xdr:cNvPicPr>
      </xdr:nvPicPr>
      <xdr:blipFill>
        <a:blip xmlns:r="http://schemas.openxmlformats.org/officeDocument/2006/relationships" r:embed="rId1"/>
        <a:stretch>
          <a:fillRect/>
        </a:stretch>
      </xdr:blipFill>
      <xdr:spPr>
        <a:xfrm>
          <a:off x="107156" y="59531"/>
          <a:ext cx="2898768" cy="838835"/>
        </a:xfrm>
        <a:prstGeom prst="rect">
          <a:avLst/>
        </a:prstGeom>
      </xdr:spPr>
    </xdr:pic>
    <xdr:clientData/>
  </xdr:twoCellAnchor>
  <xdr:twoCellAnchor editAs="oneCell">
    <xdr:from>
      <xdr:col>4</xdr:col>
      <xdr:colOff>714376</xdr:colOff>
      <xdr:row>0</xdr:row>
      <xdr:rowOff>166687</xdr:rowOff>
    </xdr:from>
    <xdr:to>
      <xdr:col>5</xdr:col>
      <xdr:colOff>1277101</xdr:colOff>
      <xdr:row>0</xdr:row>
      <xdr:rowOff>712152</xdr:rowOff>
    </xdr:to>
    <xdr:pic>
      <xdr:nvPicPr>
        <xdr:cNvPr id="3" name="Picture 10">
          <a:extLst>
            <a:ext uri="{FF2B5EF4-FFF2-40B4-BE49-F238E27FC236}">
              <a16:creationId xmlns:a16="http://schemas.microsoft.com/office/drawing/2014/main" id="{FADF824F-D8DF-4960-AD7B-19258D1115EA}"/>
            </a:ext>
          </a:extLst>
        </xdr:cNvPr>
        <xdr:cNvPicPr>
          <a:picLocks noChangeAspect="1"/>
        </xdr:cNvPicPr>
      </xdr:nvPicPr>
      <xdr:blipFill>
        <a:blip xmlns:r="http://schemas.openxmlformats.org/officeDocument/2006/relationships" r:embed="rId2"/>
        <a:stretch>
          <a:fillRect/>
        </a:stretch>
      </xdr:blipFill>
      <xdr:spPr>
        <a:xfrm>
          <a:off x="9525001" y="166687"/>
          <a:ext cx="1729538" cy="545465"/>
        </a:xfrm>
        <a:prstGeom prst="rect">
          <a:avLst/>
        </a:prstGeom>
      </xdr:spPr>
    </xdr:pic>
    <xdr:clientData/>
  </xdr:twoCellAnchor>
  <xdr:oneCellAnchor>
    <xdr:from>
      <xdr:col>8</xdr:col>
      <xdr:colOff>35719</xdr:colOff>
      <xdr:row>0</xdr:row>
      <xdr:rowOff>47625</xdr:rowOff>
    </xdr:from>
    <xdr:ext cx="2156460" cy="5844540"/>
    <xdr:sp macro="" textlink="">
      <xdr:nvSpPr>
        <xdr:cNvPr id="4" name="CuadroTexto 3">
          <a:extLst>
            <a:ext uri="{FF2B5EF4-FFF2-40B4-BE49-F238E27FC236}">
              <a16:creationId xmlns:a16="http://schemas.microsoft.com/office/drawing/2014/main" id="{D06C71F7-8589-4173-A007-49AD44AC6D2A}"/>
            </a:ext>
          </a:extLst>
        </xdr:cNvPr>
        <xdr:cNvSpPr txBox="1"/>
      </xdr:nvSpPr>
      <xdr:spPr>
        <a:xfrm>
          <a:off x="11275219" y="47625"/>
          <a:ext cx="2156460" cy="584454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según la debilidad , oportunidad, fortaleza o amenaza identificada.</a:t>
          </a:r>
        </a:p>
        <a:p>
          <a:r>
            <a:rPr lang="es-CO" sz="1100" baseline="0"/>
            <a:t> </a:t>
          </a:r>
        </a:p>
        <a:p>
          <a:r>
            <a:rPr lang="es-CO" sz="1100"/>
            <a:t>3.</a:t>
          </a:r>
          <a:r>
            <a:rPr lang="es-CO" sz="1100" baseline="0"/>
            <a:t> Las oportunidades y fortalezas se pueden gestionar  a través de acciones o proyectos  que se incluyen en el plan de acción ( mejoras), si se considera que aportan valor </a:t>
          </a:r>
        </a:p>
        <a:p>
          <a:endParaRPr lang="es-CO" sz="1100" baseline="0"/>
        </a:p>
        <a:p>
          <a:r>
            <a:rPr lang="es-CO" sz="1100" baseline="0"/>
            <a:t>Las debilidades y amenazas si  afectan los objetivos estratégicos y requieren recursos se documentan en este plan de acción  .</a:t>
          </a:r>
        </a:p>
        <a:p>
          <a:endParaRPr lang="es-CO" sz="1100" baseline="0"/>
        </a:p>
        <a:p>
          <a:r>
            <a:rPr lang="es-CO" sz="1100" baseline="0"/>
            <a:t>Si la debilidad o amenaza afecta la parte operativa ( errores, demoras, etc.) se llevan como causa  de los riesgos, en el Plan de riesgos respectivo.</a:t>
          </a: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7991</xdr:colOff>
      <xdr:row>0</xdr:row>
      <xdr:rowOff>0</xdr:rowOff>
    </xdr:from>
    <xdr:to>
      <xdr:col>1</xdr:col>
      <xdr:colOff>1569486</xdr:colOff>
      <xdr:row>3</xdr:row>
      <xdr:rowOff>19050</xdr:rowOff>
    </xdr:to>
    <xdr:pic>
      <xdr:nvPicPr>
        <xdr:cNvPr id="2" name="Imagen 1">
          <a:extLst>
            <a:ext uri="{FF2B5EF4-FFF2-40B4-BE49-F238E27FC236}">
              <a16:creationId xmlns:a16="http://schemas.microsoft.com/office/drawing/2014/main" id="{39B6A7FE-EE3D-4DF6-9025-6B7C9972E6E0}"/>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991" y="0"/>
          <a:ext cx="189487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0</xdr:colOff>
      <xdr:row>2</xdr:row>
      <xdr:rowOff>238124</xdr:rowOff>
    </xdr:to>
    <xdr:pic>
      <xdr:nvPicPr>
        <xdr:cNvPr id="2" name="Imagen 1">
          <a:extLst>
            <a:ext uri="{FF2B5EF4-FFF2-40B4-BE49-F238E27FC236}">
              <a16:creationId xmlns:a16="http://schemas.microsoft.com/office/drawing/2014/main" id="{B92F3EB5-83A4-4A0C-9398-0C426D7D9602}"/>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0" y="0"/>
          <a:ext cx="2774674" cy="7858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35012</xdr:colOff>
      <xdr:row>0</xdr:row>
      <xdr:rowOff>81642</xdr:rowOff>
    </xdr:from>
    <xdr:to>
      <xdr:col>2</xdr:col>
      <xdr:colOff>190500</xdr:colOff>
      <xdr:row>2</xdr:row>
      <xdr:rowOff>229783</xdr:rowOff>
    </xdr:to>
    <xdr:pic>
      <xdr:nvPicPr>
        <xdr:cNvPr id="4" name="Imagen 3">
          <a:extLst>
            <a:ext uri="{FF2B5EF4-FFF2-40B4-BE49-F238E27FC236}">
              <a16:creationId xmlns:a16="http://schemas.microsoft.com/office/drawing/2014/main" id="{1A43B214-DB36-4342-9437-F749A589799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012" y="81642"/>
          <a:ext cx="3094631" cy="8421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476249</xdr:colOff>
      <xdr:row>2</xdr:row>
      <xdr:rowOff>15874</xdr:rowOff>
    </xdr:to>
    <xdr:pic>
      <xdr:nvPicPr>
        <xdr:cNvPr id="3" name="Imagen 2">
          <a:extLst>
            <a:ext uri="{FF2B5EF4-FFF2-40B4-BE49-F238E27FC236}">
              <a16:creationId xmlns:a16="http://schemas.microsoft.com/office/drawing/2014/main" id="{1425B986-0AE6-4A22-A7DC-3FB25E018B45}"/>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0" y="0"/>
          <a:ext cx="2786062" cy="730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833438</xdr:colOff>
      <xdr:row>0</xdr:row>
      <xdr:rowOff>190500</xdr:rowOff>
    </xdr:from>
    <xdr:to>
      <xdr:col>12</xdr:col>
      <xdr:colOff>983456</xdr:colOff>
      <xdr:row>1</xdr:row>
      <xdr:rowOff>384572</xdr:rowOff>
    </xdr:to>
    <xdr:pic>
      <xdr:nvPicPr>
        <xdr:cNvPr id="4" name="Picture 9">
          <a:extLst>
            <a:ext uri="{FF2B5EF4-FFF2-40B4-BE49-F238E27FC236}">
              <a16:creationId xmlns:a16="http://schemas.microsoft.com/office/drawing/2014/main" id="{73653645-20E7-49A6-8155-5794ED2BDBE6}"/>
            </a:ext>
          </a:extLst>
        </xdr:cNvPr>
        <xdr:cNvPicPr>
          <a:picLocks noChangeAspect="1"/>
        </xdr:cNvPicPr>
      </xdr:nvPicPr>
      <xdr:blipFill>
        <a:blip xmlns:r="http://schemas.openxmlformats.org/officeDocument/2006/relationships" r:embed="rId2"/>
        <a:stretch>
          <a:fillRect/>
        </a:stretch>
      </xdr:blipFill>
      <xdr:spPr>
        <a:xfrm>
          <a:off x="15025688" y="190500"/>
          <a:ext cx="1114424" cy="40838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821530</xdr:colOff>
      <xdr:row>2</xdr:row>
      <xdr:rowOff>15874</xdr:rowOff>
    </xdr:to>
    <xdr:pic>
      <xdr:nvPicPr>
        <xdr:cNvPr id="2" name="Imagen 1">
          <a:extLst>
            <a:ext uri="{FF2B5EF4-FFF2-40B4-BE49-F238E27FC236}">
              <a16:creationId xmlns:a16="http://schemas.microsoft.com/office/drawing/2014/main" id="{E729FF7D-C29B-47F2-8D09-FEC9BFE7EAE6}"/>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0" y="0"/>
          <a:ext cx="2726530" cy="730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881062</xdr:colOff>
      <xdr:row>0</xdr:row>
      <xdr:rowOff>130968</xdr:rowOff>
    </xdr:from>
    <xdr:to>
      <xdr:col>12</xdr:col>
      <xdr:colOff>1031080</xdr:colOff>
      <xdr:row>1</xdr:row>
      <xdr:rowOff>325040</xdr:rowOff>
    </xdr:to>
    <xdr:pic>
      <xdr:nvPicPr>
        <xdr:cNvPr id="3" name="Picture 9">
          <a:extLst>
            <a:ext uri="{FF2B5EF4-FFF2-40B4-BE49-F238E27FC236}">
              <a16:creationId xmlns:a16="http://schemas.microsoft.com/office/drawing/2014/main" id="{908EEB6D-5EA5-43D7-B1BF-740187E716C2}"/>
            </a:ext>
          </a:extLst>
        </xdr:cNvPr>
        <xdr:cNvPicPr>
          <a:picLocks noChangeAspect="1"/>
        </xdr:cNvPicPr>
      </xdr:nvPicPr>
      <xdr:blipFill>
        <a:blip xmlns:r="http://schemas.openxmlformats.org/officeDocument/2006/relationships" r:embed="rId2"/>
        <a:stretch>
          <a:fillRect/>
        </a:stretch>
      </xdr:blipFill>
      <xdr:spPr>
        <a:xfrm>
          <a:off x="15359062" y="130968"/>
          <a:ext cx="1112043" cy="40362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821530</xdr:colOff>
      <xdr:row>2</xdr:row>
      <xdr:rowOff>15874</xdr:rowOff>
    </xdr:to>
    <xdr:pic>
      <xdr:nvPicPr>
        <xdr:cNvPr id="2" name="Imagen 1">
          <a:extLst>
            <a:ext uri="{FF2B5EF4-FFF2-40B4-BE49-F238E27FC236}">
              <a16:creationId xmlns:a16="http://schemas.microsoft.com/office/drawing/2014/main" id="{ACABD8A3-DC05-4E78-99E6-83D5F1DFD158}"/>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0" y="0"/>
          <a:ext cx="2726530" cy="730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881062</xdr:colOff>
      <xdr:row>0</xdr:row>
      <xdr:rowOff>130968</xdr:rowOff>
    </xdr:from>
    <xdr:to>
      <xdr:col>12</xdr:col>
      <xdr:colOff>1031080</xdr:colOff>
      <xdr:row>1</xdr:row>
      <xdr:rowOff>325040</xdr:rowOff>
    </xdr:to>
    <xdr:pic>
      <xdr:nvPicPr>
        <xdr:cNvPr id="3" name="Picture 9">
          <a:extLst>
            <a:ext uri="{FF2B5EF4-FFF2-40B4-BE49-F238E27FC236}">
              <a16:creationId xmlns:a16="http://schemas.microsoft.com/office/drawing/2014/main" id="{1BE89543-2E03-4480-A07B-8585DDA94E58}"/>
            </a:ext>
          </a:extLst>
        </xdr:cNvPr>
        <xdr:cNvPicPr>
          <a:picLocks noChangeAspect="1"/>
        </xdr:cNvPicPr>
      </xdr:nvPicPr>
      <xdr:blipFill>
        <a:blip xmlns:r="http://schemas.openxmlformats.org/officeDocument/2006/relationships" r:embed="rId2"/>
        <a:stretch>
          <a:fillRect/>
        </a:stretch>
      </xdr:blipFill>
      <xdr:spPr>
        <a:xfrm>
          <a:off x="15359062" y="130968"/>
          <a:ext cx="1112043" cy="40362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sers/Usuario/Documents/ARCHIVOS%20COMPUTADOR%20SANDRA/CALIDAD/PLAN%20DE%20ACCI&#211;N%20Y%20RIESGOS%20PALOQUEMAO/Documentos%20finales/Formato%20Riesgos%20Despachos%20Judiciales%20Certificados%20Fina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OPORTE/Downloads/PLAN%20DE%20ACCION%20INFRAESTRUCTURA%202023%20SEGUIMIENTO%20TERCER%20TRIMESTRE%20(1).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SOPORTE/Downloads/Plan%20de%20Acci&#243;n%20Unidad%20Inform&#225;tica%202023_3er%20trimestre.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mador/OneDrive/Documentos/Norma%20Icontec/Formato%20ARIESGOS%20EJEMPLO.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etbcsj-my.sharepoint.com/Users/mador/OneDrive/Documentos/Norma%20Icontec/Formato%20ARIESGOS%20EJEMPLO.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d.docs.live.net/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 val="8- Políticas de Administración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 val="8- Políticas de Administración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 DE ACCION CONSOLIDACION"/>
      <sheetName val="INFO_ANÁLISIS DE CONTEXTO"/>
      <sheetName val="INFO_ESTRATEGIAS"/>
      <sheetName val="PLAN DE ACCION"/>
      <sheetName val="GESTION"/>
      <sheetName val="GESTION_SEG_1_TRIM (2)"/>
      <sheetName val="GESTION_SEG_2_TRIM (2)"/>
      <sheetName val="GESTION_SEG_3_TRIM"/>
      <sheetName val="INVERSION_SEG_3_TRIM"/>
      <sheetName val="INVERSION_SEG_1_TRIM"/>
      <sheetName val="JURISDICCIONAL"/>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 DE ACCION CONSOLIDACION"/>
      <sheetName val="INFO_ANÁLISIS DE CONTEXTO"/>
      <sheetName val="INFO_ESTRATEGIAS"/>
      <sheetName val="PLAN DE ACCION"/>
      <sheetName val="GESTION"/>
      <sheetName val="GESTION_SEG_3_TRIM"/>
      <sheetName val="GESTION_SEG_2_TRIM"/>
      <sheetName val="GESTION_SEG_1_TRIM"/>
      <sheetName val="INVERSION"/>
      <sheetName val="INVERSION_SEG_3_TRIM"/>
      <sheetName val="INVERSION_SEG_2_TRIM"/>
      <sheetName val="INVERSION_SEG_1_TRIM"/>
      <sheetName val="JURISDICCION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pageSetUpPr fitToPage="1"/>
  </sheetPr>
  <dimension ref="A1:U33"/>
  <sheetViews>
    <sheetView showGridLines="0" zoomScale="90" zoomScaleNormal="90" workbookViewId="0">
      <selection activeCell="A10" sqref="A10"/>
    </sheetView>
  </sheetViews>
  <sheetFormatPr defaultColWidth="11.42578125" defaultRowHeight="15"/>
  <cols>
    <col min="1" max="1" width="23.42578125" style="34" customWidth="1"/>
    <col min="2" max="2" width="14.140625" style="34" customWidth="1"/>
    <col min="3" max="3" width="15.85546875" style="39" customWidth="1"/>
    <col min="4" max="4" width="12.42578125" style="34" customWidth="1"/>
    <col min="5" max="7" width="40" style="34" customWidth="1"/>
    <col min="8" max="8" width="12.42578125" style="34" customWidth="1"/>
    <col min="9" max="9" width="4.42578125" style="34" customWidth="1"/>
    <col min="10" max="10" width="2.5703125" style="34" customWidth="1"/>
    <col min="11" max="21" width="11.42578125" style="254"/>
    <col min="22" max="16384" width="11.42578125" style="40"/>
  </cols>
  <sheetData>
    <row r="1" spans="1:21" ht="42" customHeight="1">
      <c r="A1"/>
      <c r="B1" s="33"/>
      <c r="C1" s="271"/>
      <c r="D1" s="271"/>
      <c r="E1" s="271"/>
      <c r="F1" s="271"/>
      <c r="G1"/>
      <c r="H1"/>
      <c r="I1"/>
      <c r="J1"/>
    </row>
    <row r="2" spans="1:21">
      <c r="A2"/>
      <c r="B2"/>
      <c r="C2" s="271"/>
      <c r="D2" s="271"/>
      <c r="E2" s="271"/>
      <c r="F2" s="271"/>
      <c r="G2"/>
      <c r="H2"/>
      <c r="I2"/>
      <c r="J2"/>
    </row>
    <row r="3" spans="1:21" ht="9.75" customHeight="1">
      <c r="A3"/>
      <c r="B3"/>
      <c r="C3" s="4"/>
      <c r="D3"/>
      <c r="E3"/>
      <c r="F3"/>
      <c r="G3"/>
      <c r="H3"/>
      <c r="I3"/>
      <c r="J3"/>
    </row>
    <row r="4" spans="1:21" ht="9.75" customHeight="1">
      <c r="A4"/>
      <c r="B4"/>
      <c r="C4" s="4"/>
      <c r="D4" s="8"/>
      <c r="E4" s="8"/>
      <c r="F4" s="8"/>
      <c r="G4" s="8"/>
      <c r="H4" s="8"/>
      <c r="I4"/>
      <c r="J4"/>
    </row>
    <row r="5" spans="1:21" ht="28.5">
      <c r="A5" s="272" t="s">
        <v>0</v>
      </c>
      <c r="B5" s="272"/>
      <c r="C5" s="272"/>
      <c r="D5" s="272"/>
      <c r="E5" s="272"/>
      <c r="F5" s="272"/>
      <c r="G5" s="272"/>
      <c r="H5" s="272"/>
      <c r="I5" s="272"/>
      <c r="J5"/>
    </row>
    <row r="6" spans="1:21">
      <c r="A6"/>
      <c r="B6"/>
      <c r="C6" s="4"/>
      <c r="D6"/>
      <c r="E6"/>
      <c r="F6"/>
      <c r="G6"/>
      <c r="H6"/>
      <c r="I6"/>
      <c r="J6"/>
    </row>
    <row r="7" spans="1:21" s="41" customFormat="1" ht="40.5" customHeight="1">
      <c r="A7" s="273" t="s">
        <v>1</v>
      </c>
      <c r="B7" s="273"/>
      <c r="C7" s="273"/>
      <c r="D7" s="274" t="s">
        <v>2</v>
      </c>
      <c r="E7" s="275"/>
      <c r="F7" s="275"/>
      <c r="G7" s="275"/>
      <c r="H7" s="275"/>
      <c r="I7" s="275"/>
      <c r="J7" s="5"/>
      <c r="K7" s="255"/>
      <c r="L7" s="255"/>
      <c r="M7" s="255"/>
      <c r="N7" s="255"/>
      <c r="O7" s="255"/>
      <c r="P7" s="255"/>
      <c r="Q7" s="255"/>
      <c r="R7" s="255"/>
      <c r="S7" s="255"/>
      <c r="T7" s="255"/>
      <c r="U7" s="255"/>
    </row>
    <row r="8" spans="1:21" s="41" customFormat="1" ht="16.899999999999999" customHeight="1">
      <c r="A8" s="35"/>
      <c r="B8" s="36"/>
      <c r="C8" s="36"/>
      <c r="D8" s="7"/>
      <c r="E8" s="6"/>
      <c r="F8" s="5"/>
      <c r="G8" s="5"/>
      <c r="H8" s="5"/>
      <c r="I8" s="5"/>
      <c r="J8" s="5"/>
      <c r="K8" s="255"/>
      <c r="L8" s="255"/>
      <c r="M8" s="255"/>
      <c r="N8" s="255"/>
      <c r="O8" s="255"/>
      <c r="P8" s="255"/>
      <c r="Q8" s="255"/>
      <c r="R8" s="255"/>
      <c r="S8" s="255"/>
      <c r="T8" s="255"/>
      <c r="U8" s="255"/>
    </row>
    <row r="9" spans="1:21" s="41" customFormat="1" ht="56.25" customHeight="1">
      <c r="A9" s="273" t="s">
        <v>3</v>
      </c>
      <c r="B9" s="273"/>
      <c r="C9" s="273"/>
      <c r="D9" s="32" t="s">
        <v>4</v>
      </c>
      <c r="E9" s="274" t="s">
        <v>5</v>
      </c>
      <c r="F9" s="274"/>
      <c r="G9" s="274"/>
      <c r="H9" s="274"/>
      <c r="I9" s="274"/>
      <c r="J9" s="5"/>
      <c r="K9" s="255"/>
      <c r="L9" s="255"/>
      <c r="M9" s="255"/>
      <c r="N9" s="255"/>
      <c r="O9" s="255"/>
      <c r="P9" s="255"/>
      <c r="Q9" s="255"/>
      <c r="R9" s="255"/>
      <c r="S9" s="255"/>
      <c r="T9" s="255"/>
      <c r="U9" s="255"/>
    </row>
    <row r="10" spans="1:21" ht="19.5" customHeight="1">
      <c r="A10" s="37"/>
      <c r="B10" s="37"/>
      <c r="C10" s="38"/>
      <c r="D10"/>
      <c r="E10"/>
      <c r="F10"/>
      <c r="G10"/>
      <c r="H10"/>
      <c r="I10"/>
      <c r="J10"/>
    </row>
    <row r="11" spans="1:21" ht="40.5" customHeight="1">
      <c r="A11" s="273" t="s">
        <v>6</v>
      </c>
      <c r="B11" s="273"/>
      <c r="C11" s="273"/>
      <c r="D11" s="277" t="s">
        <v>7</v>
      </c>
      <c r="E11" s="277"/>
      <c r="F11" s="277"/>
      <c r="G11" s="277"/>
      <c r="H11" s="277"/>
      <c r="I11" s="277"/>
      <c r="J11"/>
    </row>
    <row r="12" spans="1:21" s="41" customFormat="1" ht="40.5" customHeight="1">
      <c r="A12" s="273" t="s">
        <v>8</v>
      </c>
      <c r="B12" s="273"/>
      <c r="C12" s="273"/>
      <c r="D12" s="274"/>
      <c r="E12" s="274"/>
      <c r="F12" s="274"/>
      <c r="G12" s="274"/>
      <c r="H12" s="274"/>
      <c r="I12" s="274"/>
      <c r="J12" s="5"/>
      <c r="K12" s="255"/>
      <c r="L12" s="255"/>
      <c r="M12" s="255"/>
      <c r="N12" s="255"/>
      <c r="O12" s="255"/>
      <c r="P12" s="255"/>
      <c r="Q12" s="255"/>
      <c r="R12" s="255"/>
      <c r="S12" s="255"/>
      <c r="T12" s="255"/>
      <c r="U12" s="255"/>
    </row>
    <row r="13" spans="1:21" s="41" customFormat="1" ht="40.5" customHeight="1">
      <c r="A13" s="273" t="s">
        <v>9</v>
      </c>
      <c r="B13" s="273"/>
      <c r="C13" s="273"/>
      <c r="D13" s="274"/>
      <c r="E13" s="274"/>
      <c r="F13" s="274"/>
      <c r="G13" s="274"/>
      <c r="H13" s="274"/>
      <c r="I13" s="274"/>
      <c r="J13" s="5"/>
      <c r="K13" s="255"/>
      <c r="L13" s="255"/>
      <c r="M13" s="255"/>
      <c r="N13" s="255"/>
      <c r="O13" s="255"/>
      <c r="P13" s="255"/>
      <c r="Q13" s="255"/>
      <c r="R13" s="255"/>
      <c r="S13" s="255"/>
      <c r="T13" s="255"/>
      <c r="U13" s="255"/>
    </row>
    <row r="14" spans="1:21" s="41" customFormat="1" ht="40.5" customHeight="1">
      <c r="A14" s="273" t="s">
        <v>10</v>
      </c>
      <c r="B14" s="273"/>
      <c r="C14" s="273"/>
      <c r="D14" s="274"/>
      <c r="E14" s="274"/>
      <c r="F14" s="274"/>
      <c r="G14" s="274"/>
      <c r="H14" s="274"/>
      <c r="I14" s="274"/>
      <c r="J14" s="5"/>
      <c r="K14" s="255"/>
      <c r="L14" s="255"/>
      <c r="M14" s="255"/>
      <c r="N14" s="255"/>
      <c r="O14" s="255"/>
      <c r="P14" s="255"/>
      <c r="Q14" s="255"/>
      <c r="R14" s="255"/>
      <c r="S14" s="255"/>
      <c r="T14" s="255"/>
      <c r="U14" s="255"/>
    </row>
    <row r="15" spans="1:21">
      <c r="A15" s="37"/>
      <c r="B15" s="37"/>
      <c r="C15" s="38"/>
      <c r="D15"/>
      <c r="E15"/>
      <c r="F15"/>
      <c r="G15"/>
      <c r="H15"/>
      <c r="I15"/>
      <c r="J15"/>
    </row>
    <row r="16" spans="1:21" s="41" customFormat="1" ht="22.5" customHeight="1">
      <c r="A16" s="273" t="s">
        <v>11</v>
      </c>
      <c r="B16" s="273"/>
      <c r="C16" s="273"/>
      <c r="D16" s="276"/>
      <c r="E16" s="276"/>
      <c r="F16" s="276"/>
      <c r="G16" s="276"/>
      <c r="H16" s="276"/>
      <c r="I16" s="276"/>
      <c r="J16" s="5"/>
      <c r="K16" s="255"/>
      <c r="L16" s="255"/>
      <c r="M16" s="255"/>
      <c r="N16" s="255"/>
      <c r="O16" s="255"/>
      <c r="P16" s="255"/>
      <c r="Q16" s="255"/>
      <c r="R16" s="255"/>
      <c r="S16" s="255"/>
      <c r="T16" s="255"/>
      <c r="U16" s="255"/>
    </row>
    <row r="17" spans="1:10" ht="15" customHeight="1">
      <c r="A17"/>
      <c r="B17"/>
      <c r="C17" s="4"/>
      <c r="D17"/>
      <c r="E17"/>
      <c r="F17"/>
      <c r="G17"/>
      <c r="H17"/>
      <c r="I17"/>
      <c r="J17"/>
    </row>
    <row r="18" spans="1:10">
      <c r="A18"/>
      <c r="B18"/>
      <c r="C18" s="4"/>
      <c r="D18"/>
      <c r="E18"/>
      <c r="F18"/>
      <c r="G18"/>
      <c r="H18"/>
      <c r="I18"/>
      <c r="J18"/>
    </row>
    <row r="19" spans="1:10" ht="15.75" thickBot="1">
      <c r="A19"/>
      <c r="B19"/>
      <c r="C19" s="4"/>
      <c r="D19"/>
      <c r="E19"/>
      <c r="F19"/>
      <c r="G19"/>
      <c r="H19"/>
      <c r="I19"/>
      <c r="J19"/>
    </row>
    <row r="20" spans="1:10">
      <c r="A20"/>
      <c r="B20"/>
      <c r="C20" s="4"/>
      <c r="D20" s="256" t="s">
        <v>12</v>
      </c>
      <c r="E20" s="257" t="s">
        <v>13</v>
      </c>
      <c r="F20" s="257" t="s">
        <v>14</v>
      </c>
      <c r="G20" s="257" t="s">
        <v>15</v>
      </c>
      <c r="H20"/>
      <c r="I20"/>
      <c r="J20"/>
    </row>
    <row r="21" spans="1:10" ht="15.75" thickBot="1">
      <c r="A21"/>
      <c r="B21"/>
      <c r="C21" s="4"/>
      <c r="D21" s="258" t="s">
        <v>16</v>
      </c>
      <c r="E21" s="259" t="s">
        <v>17</v>
      </c>
      <c r="F21" s="259" t="s">
        <v>18</v>
      </c>
      <c r="G21" s="259" t="s">
        <v>19</v>
      </c>
      <c r="H21"/>
      <c r="I21"/>
      <c r="J21"/>
    </row>
    <row r="22" spans="1:10">
      <c r="A22"/>
      <c r="B22"/>
      <c r="C22" s="4"/>
      <c r="D22" s="260" t="s">
        <v>20</v>
      </c>
      <c r="E22" s="261" t="s">
        <v>11</v>
      </c>
      <c r="F22" s="261" t="s">
        <v>11</v>
      </c>
      <c r="G22" s="261" t="s">
        <v>11</v>
      </c>
      <c r="H22"/>
      <c r="I22"/>
      <c r="J22"/>
    </row>
    <row r="23" spans="1:10" ht="15.75" thickBot="1">
      <c r="A23"/>
      <c r="B23"/>
      <c r="C23" s="4"/>
      <c r="D23" s="258">
        <v>1</v>
      </c>
      <c r="E23" s="262">
        <v>45243</v>
      </c>
      <c r="F23" s="262">
        <v>45272</v>
      </c>
      <c r="G23" s="262">
        <v>45273</v>
      </c>
      <c r="H23"/>
      <c r="I23"/>
      <c r="J23"/>
    </row>
    <row r="24" spans="1:10">
      <c r="A24"/>
      <c r="B24"/>
      <c r="C24" s="4"/>
      <c r="D24"/>
      <c r="E24"/>
      <c r="F24"/>
      <c r="G24"/>
      <c r="H24"/>
      <c r="I24"/>
      <c r="J24"/>
    </row>
    <row r="25" spans="1:10">
      <c r="A25"/>
      <c r="B25"/>
      <c r="C25" s="4"/>
      <c r="D25"/>
      <c r="E25"/>
      <c r="F25"/>
      <c r="G25"/>
      <c r="H25"/>
      <c r="I25"/>
      <c r="J25"/>
    </row>
    <row r="26" spans="1:10">
      <c r="A26"/>
      <c r="B26"/>
      <c r="C26" s="4"/>
      <c r="D26"/>
      <c r="E26"/>
      <c r="F26"/>
      <c r="G26"/>
      <c r="H26"/>
      <c r="I26"/>
      <c r="J26"/>
    </row>
    <row r="27" spans="1:10">
      <c r="A27"/>
      <c r="B27"/>
      <c r="C27" s="4"/>
      <c r="D27"/>
      <c r="E27"/>
      <c r="F27"/>
      <c r="G27"/>
      <c r="H27"/>
      <c r="I27"/>
      <c r="J27"/>
    </row>
    <row r="28" spans="1:10">
      <c r="A28"/>
      <c r="B28"/>
      <c r="C28" s="4"/>
      <c r="D28"/>
      <c r="E28"/>
      <c r="F28"/>
      <c r="G28"/>
      <c r="H28"/>
      <c r="I28"/>
      <c r="J28"/>
    </row>
    <row r="29" spans="1:10">
      <c r="A29"/>
      <c r="B29"/>
      <c r="C29" s="4"/>
      <c r="D29"/>
      <c r="E29"/>
      <c r="F29"/>
      <c r="G29"/>
      <c r="H29"/>
      <c r="I29"/>
      <c r="J29"/>
    </row>
    <row r="30" spans="1:10">
      <c r="A30"/>
      <c r="B30"/>
      <c r="C30" s="4"/>
      <c r="D30"/>
      <c r="E30"/>
      <c r="F30"/>
      <c r="G30"/>
      <c r="H30"/>
      <c r="I30"/>
      <c r="J30"/>
    </row>
    <row r="31" spans="1:10">
      <c r="A31"/>
      <c r="B31"/>
      <c r="C31" s="4"/>
      <c r="D31"/>
      <c r="E31"/>
      <c r="F31"/>
      <c r="G31"/>
      <c r="H31"/>
      <c r="I31"/>
      <c r="J31"/>
    </row>
    <row r="32" spans="1:10">
      <c r="A32"/>
      <c r="B32"/>
      <c r="C32" s="4"/>
      <c r="D32"/>
      <c r="E32"/>
      <c r="F32"/>
      <c r="G32"/>
      <c r="H32"/>
      <c r="I32"/>
      <c r="J32"/>
    </row>
    <row r="33" spans="1:10">
      <c r="A33"/>
      <c r="B33"/>
      <c r="C33" s="4"/>
      <c r="D33"/>
      <c r="E33"/>
      <c r="F33"/>
      <c r="G33"/>
      <c r="H33"/>
      <c r="I33"/>
      <c r="J33"/>
    </row>
  </sheetData>
  <mergeCells count="16">
    <mergeCell ref="A14:C14"/>
    <mergeCell ref="D14:I14"/>
    <mergeCell ref="A16:C16"/>
    <mergeCell ref="D16:I16"/>
    <mergeCell ref="A11:C11"/>
    <mergeCell ref="D11:I11"/>
    <mergeCell ref="A12:C12"/>
    <mergeCell ref="D12:I12"/>
    <mergeCell ref="A13:C13"/>
    <mergeCell ref="D13:I13"/>
    <mergeCell ref="C1:F2"/>
    <mergeCell ref="A5:I5"/>
    <mergeCell ref="A7:C7"/>
    <mergeCell ref="D7:I7"/>
    <mergeCell ref="A9:C9"/>
    <mergeCell ref="E9:I9"/>
  </mergeCells>
  <dataValidations count="2">
    <dataValidation type="list" allowBlank="1" showInputMessage="1" showErrorMessage="1" sqref="D9" xr:uid="{00000000-0002-0000-0000-000000000000}">
      <formula1>"Estrategicos, Misionales, Apoyo, Evaluacion y Mejora"</formula1>
    </dataValidation>
    <dataValidation allowBlank="1" showInputMessage="1" showErrorMessage="1" prompt="Proponer y escribir en una frase la estrategia para gestionar la debilidad, la oportunidad, la amenaza o la fortaleza.Usar verbo de acción en infinitivo._x000a_" sqref="G1" xr:uid="{00000000-0002-0000-0000-000001000000}"/>
  </dataValidations>
  <printOptions horizontalCentered="1"/>
  <pageMargins left="0.70866141732283472" right="0.70866141732283472" top="0.74803149606299213" bottom="0.74803149606299213" header="0.31496062992125984" footer="0.31496062992125984"/>
  <pageSetup scale="85" fitToHeight="0" orientation="landscape"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7030A0"/>
  </sheetPr>
  <dimension ref="B2:S43"/>
  <sheetViews>
    <sheetView showGridLines="0" zoomScale="70" zoomScaleNormal="70" workbookViewId="0">
      <selection activeCell="B1" sqref="B1"/>
    </sheetView>
  </sheetViews>
  <sheetFormatPr defaultColWidth="11.42578125" defaultRowHeight="15"/>
  <cols>
    <col min="1" max="1" width="3.7109375" style="1" customWidth="1"/>
    <col min="2" max="2" width="6.7109375" style="1" customWidth="1"/>
    <col min="3" max="3" width="11.42578125" style="1" customWidth="1"/>
    <col min="4" max="4" width="29.7109375" style="1" customWidth="1"/>
    <col min="5" max="9" width="25.28515625" style="1" customWidth="1"/>
    <col min="10" max="11" width="11.42578125" style="1"/>
    <col min="12" max="12" width="4.5703125" style="1" customWidth="1"/>
    <col min="13" max="13" width="2.42578125" style="1" hidden="1" customWidth="1"/>
    <col min="14" max="16" width="11.42578125" style="1" hidden="1" customWidth="1"/>
    <col min="17" max="17" width="11.42578125" style="1"/>
    <col min="18" max="18" width="20.7109375" style="1" customWidth="1"/>
    <col min="19" max="19" width="20.85546875" style="1" customWidth="1"/>
    <col min="20" max="20" width="11.42578125" style="1"/>
    <col min="21" max="21" width="17.5703125" style="1" customWidth="1"/>
    <col min="22" max="16384" width="11.42578125" style="1"/>
  </cols>
  <sheetData>
    <row r="2" spans="2:19" ht="15.75" thickBot="1"/>
    <row r="3" spans="2:19">
      <c r="B3" s="229"/>
      <c r="C3" s="230"/>
      <c r="D3" s="230"/>
      <c r="E3" s="230"/>
      <c r="F3" s="230"/>
      <c r="G3" s="230"/>
      <c r="H3" s="230"/>
      <c r="I3" s="231"/>
    </row>
    <row r="4" spans="2:19">
      <c r="B4" s="499" t="s">
        <v>492</v>
      </c>
      <c r="C4" s="500"/>
      <c r="D4" s="500"/>
      <c r="E4" s="501" t="s">
        <v>493</v>
      </c>
      <c r="F4" s="501"/>
      <c r="G4" s="501"/>
      <c r="H4" s="501"/>
      <c r="I4" s="502"/>
      <c r="Q4" s="496" t="s">
        <v>494</v>
      </c>
      <c r="R4" s="496"/>
    </row>
    <row r="5" spans="2:19">
      <c r="B5" s="499"/>
      <c r="C5" s="500"/>
      <c r="D5" s="500"/>
      <c r="E5" s="501"/>
      <c r="F5" s="501"/>
      <c r="G5" s="501"/>
      <c r="H5" s="501"/>
      <c r="I5" s="502"/>
      <c r="Q5" s="496"/>
      <c r="R5" s="496"/>
    </row>
    <row r="6" spans="2:19">
      <c r="B6" s="499"/>
      <c r="C6" s="500"/>
      <c r="D6" s="500"/>
      <c r="E6" s="501"/>
      <c r="F6" s="501"/>
      <c r="G6" s="501"/>
      <c r="H6" s="501"/>
      <c r="I6" s="502"/>
      <c r="Q6" s="496"/>
      <c r="R6" s="496"/>
    </row>
    <row r="7" spans="2:19" ht="15.75" thickBot="1">
      <c r="B7" s="232"/>
      <c r="I7" s="233"/>
    </row>
    <row r="8" spans="2:19" ht="62.25" customHeight="1" thickBot="1">
      <c r="B8" s="503" t="s">
        <v>451</v>
      </c>
      <c r="C8" s="504"/>
      <c r="D8" s="234" t="s">
        <v>495</v>
      </c>
      <c r="E8" s="235">
        <v>5</v>
      </c>
      <c r="F8" s="235">
        <v>10</v>
      </c>
      <c r="G8" s="235">
        <v>15</v>
      </c>
      <c r="H8" s="235">
        <v>20</v>
      </c>
      <c r="I8" s="236">
        <v>25</v>
      </c>
      <c r="K8" s="489" t="s">
        <v>496</v>
      </c>
      <c r="L8" s="490"/>
      <c r="M8" s="490"/>
      <c r="N8" s="490"/>
      <c r="O8" s="490"/>
      <c r="P8" s="491"/>
      <c r="Q8" s="488" t="s">
        <v>497</v>
      </c>
      <c r="R8" s="488"/>
      <c r="S8" s="9" t="s">
        <v>445</v>
      </c>
    </row>
    <row r="9" spans="2:19" ht="62.25" customHeight="1" thickBot="1">
      <c r="B9" s="503"/>
      <c r="C9" s="504"/>
      <c r="D9" s="234" t="s">
        <v>498</v>
      </c>
      <c r="E9" s="237">
        <v>4</v>
      </c>
      <c r="F9" s="237">
        <v>8</v>
      </c>
      <c r="G9" s="235">
        <v>12</v>
      </c>
      <c r="H9" s="235">
        <v>16</v>
      </c>
      <c r="I9" s="236">
        <v>20</v>
      </c>
      <c r="K9" s="492" t="s">
        <v>499</v>
      </c>
      <c r="L9" s="493"/>
      <c r="M9" s="493"/>
      <c r="N9" s="493"/>
      <c r="O9" s="493"/>
      <c r="P9" s="493"/>
      <c r="Q9" s="494" t="s">
        <v>500</v>
      </c>
      <c r="R9" s="495"/>
      <c r="S9" s="9" t="s">
        <v>446</v>
      </c>
    </row>
    <row r="10" spans="2:19" ht="62.25" customHeight="1" thickBot="1">
      <c r="B10" s="503"/>
      <c r="C10" s="504"/>
      <c r="D10" s="234" t="s">
        <v>501</v>
      </c>
      <c r="E10" s="237">
        <v>3</v>
      </c>
      <c r="F10" s="237">
        <v>6</v>
      </c>
      <c r="G10" s="237">
        <v>9</v>
      </c>
      <c r="H10" s="235">
        <v>12</v>
      </c>
      <c r="I10" s="236">
        <v>15</v>
      </c>
      <c r="K10" s="497" t="s">
        <v>472</v>
      </c>
      <c r="L10" s="498"/>
      <c r="M10" s="498"/>
      <c r="N10" s="498"/>
      <c r="O10" s="498"/>
      <c r="P10" s="498"/>
      <c r="Q10" s="488" t="s">
        <v>502</v>
      </c>
      <c r="R10" s="488"/>
      <c r="S10" s="9" t="s">
        <v>503</v>
      </c>
    </row>
    <row r="11" spans="2:19" ht="62.25" customHeight="1">
      <c r="B11" s="503"/>
      <c r="C11" s="504"/>
      <c r="D11" s="234" t="s">
        <v>504</v>
      </c>
      <c r="E11" s="238">
        <v>2</v>
      </c>
      <c r="F11" s="237">
        <v>4</v>
      </c>
      <c r="G11" s="237">
        <v>6</v>
      </c>
      <c r="H11" s="235">
        <v>8</v>
      </c>
      <c r="I11" s="236">
        <v>10</v>
      </c>
      <c r="K11" s="505" t="s">
        <v>505</v>
      </c>
      <c r="L11" s="506"/>
      <c r="M11" s="506"/>
      <c r="N11" s="506"/>
      <c r="O11" s="506"/>
      <c r="P11" s="506"/>
      <c r="Q11" s="488" t="s">
        <v>444</v>
      </c>
      <c r="R11" s="507"/>
      <c r="S11" s="9" t="s">
        <v>444</v>
      </c>
    </row>
    <row r="12" spans="2:19" ht="62.25" customHeight="1">
      <c r="B12" s="503"/>
      <c r="C12" s="504"/>
      <c r="D12" s="234" t="s">
        <v>506</v>
      </c>
      <c r="E12" s="238">
        <v>1</v>
      </c>
      <c r="F12" s="238">
        <v>2</v>
      </c>
      <c r="G12" s="237">
        <v>3</v>
      </c>
      <c r="H12" s="235">
        <v>4</v>
      </c>
      <c r="I12" s="236">
        <v>5</v>
      </c>
    </row>
    <row r="13" spans="2:19" ht="62.25" customHeight="1" thickBot="1">
      <c r="B13" s="239"/>
      <c r="C13" s="486" t="s">
        <v>507</v>
      </c>
      <c r="D13" s="487"/>
      <c r="E13" s="240" t="s">
        <v>508</v>
      </c>
      <c r="F13" s="240" t="s">
        <v>509</v>
      </c>
      <c r="G13" s="240" t="s">
        <v>510</v>
      </c>
      <c r="H13" s="240" t="s">
        <v>511</v>
      </c>
      <c r="I13" s="241" t="s">
        <v>512</v>
      </c>
    </row>
    <row r="17" spans="4:6">
      <c r="D17" s="9"/>
      <c r="E17" s="9"/>
      <c r="F17" s="9"/>
    </row>
    <row r="18" spans="4:6" ht="15.75">
      <c r="D18" s="14" t="s">
        <v>513</v>
      </c>
      <c r="E18" s="31" t="s">
        <v>505</v>
      </c>
      <c r="F18" s="31">
        <v>1</v>
      </c>
    </row>
    <row r="19" spans="4:6" ht="15.75">
      <c r="D19" t="s">
        <v>513</v>
      </c>
      <c r="E19" s="238" t="s">
        <v>505</v>
      </c>
      <c r="F19" s="238">
        <v>1</v>
      </c>
    </row>
    <row r="20" spans="4:6">
      <c r="D20" t="s">
        <v>514</v>
      </c>
      <c r="E20" t="s">
        <v>505</v>
      </c>
      <c r="F20">
        <v>2</v>
      </c>
    </row>
    <row r="21" spans="4:6">
      <c r="D21" t="s">
        <v>515</v>
      </c>
      <c r="E21" t="s">
        <v>472</v>
      </c>
      <c r="F21">
        <v>2</v>
      </c>
    </row>
    <row r="22" spans="4:6">
      <c r="D22" t="s">
        <v>516</v>
      </c>
      <c r="E22" t="s">
        <v>517</v>
      </c>
      <c r="F22">
        <v>3</v>
      </c>
    </row>
    <row r="23" spans="4:6">
      <c r="D23" t="s">
        <v>518</v>
      </c>
      <c r="E23" t="s">
        <v>496</v>
      </c>
      <c r="F23">
        <v>4</v>
      </c>
    </row>
    <row r="24" spans="4:6">
      <c r="D24" t="s">
        <v>519</v>
      </c>
      <c r="E24" t="s">
        <v>505</v>
      </c>
      <c r="F24">
        <v>1</v>
      </c>
    </row>
    <row r="25" spans="4:6">
      <c r="D25" t="s">
        <v>520</v>
      </c>
      <c r="E25" t="s">
        <v>472</v>
      </c>
      <c r="F25">
        <v>2</v>
      </c>
    </row>
    <row r="26" spans="4:6">
      <c r="D26" t="s">
        <v>521</v>
      </c>
      <c r="E26" t="s">
        <v>472</v>
      </c>
      <c r="F26">
        <v>2</v>
      </c>
    </row>
    <row r="27" spans="4:6">
      <c r="D27" t="s">
        <v>522</v>
      </c>
      <c r="E27" t="s">
        <v>499</v>
      </c>
      <c r="F27">
        <v>3</v>
      </c>
    </row>
    <row r="28" spans="4:6">
      <c r="D28" t="s">
        <v>523</v>
      </c>
      <c r="E28" t="s">
        <v>496</v>
      </c>
      <c r="F28">
        <v>4</v>
      </c>
    </row>
    <row r="29" spans="4:6">
      <c r="D29" t="s">
        <v>524</v>
      </c>
      <c r="E29" t="s">
        <v>472</v>
      </c>
      <c r="F29">
        <v>2</v>
      </c>
    </row>
    <row r="30" spans="4:6">
      <c r="D30" t="s">
        <v>525</v>
      </c>
      <c r="E30" t="s">
        <v>472</v>
      </c>
      <c r="F30">
        <v>2</v>
      </c>
    </row>
    <row r="31" spans="4:6">
      <c r="D31" t="s">
        <v>526</v>
      </c>
      <c r="E31" t="s">
        <v>472</v>
      </c>
      <c r="F31">
        <v>2</v>
      </c>
    </row>
    <row r="32" spans="4:6">
      <c r="D32" t="s">
        <v>527</v>
      </c>
      <c r="E32" t="s">
        <v>499</v>
      </c>
      <c r="F32">
        <v>3</v>
      </c>
    </row>
    <row r="33" spans="4:6">
      <c r="D33" t="s">
        <v>528</v>
      </c>
      <c r="E33" t="s">
        <v>496</v>
      </c>
      <c r="F33">
        <v>4</v>
      </c>
    </row>
    <row r="34" spans="4:6">
      <c r="D34" t="s">
        <v>529</v>
      </c>
      <c r="E34" t="s">
        <v>472</v>
      </c>
      <c r="F34">
        <v>2</v>
      </c>
    </row>
    <row r="35" spans="4:6">
      <c r="D35" t="s">
        <v>530</v>
      </c>
      <c r="E35" t="s">
        <v>472</v>
      </c>
      <c r="F35">
        <v>2</v>
      </c>
    </row>
    <row r="36" spans="4:6">
      <c r="D36" t="s">
        <v>531</v>
      </c>
      <c r="E36" t="s">
        <v>499</v>
      </c>
      <c r="F36">
        <v>3</v>
      </c>
    </row>
    <row r="37" spans="4:6">
      <c r="D37" t="s">
        <v>532</v>
      </c>
      <c r="E37" t="s">
        <v>499</v>
      </c>
      <c r="F37">
        <v>3</v>
      </c>
    </row>
    <row r="38" spans="4:6">
      <c r="D38" t="s">
        <v>533</v>
      </c>
      <c r="E38" t="s">
        <v>496</v>
      </c>
      <c r="F38">
        <v>4</v>
      </c>
    </row>
    <row r="39" spans="4:6">
      <c r="D39" t="s">
        <v>534</v>
      </c>
      <c r="E39" t="s">
        <v>499</v>
      </c>
      <c r="F39">
        <v>3</v>
      </c>
    </row>
    <row r="40" spans="4:6">
      <c r="D40" t="s">
        <v>535</v>
      </c>
      <c r="E40" t="s">
        <v>499</v>
      </c>
      <c r="F40">
        <v>3</v>
      </c>
    </row>
    <row r="41" spans="4:6">
      <c r="D41" t="s">
        <v>536</v>
      </c>
      <c r="E41" t="s">
        <v>499</v>
      </c>
      <c r="F41">
        <v>3</v>
      </c>
    </row>
    <row r="42" spans="4:6">
      <c r="D42" t="s">
        <v>537</v>
      </c>
      <c r="E42" t="s">
        <v>499</v>
      </c>
      <c r="F42">
        <v>3</v>
      </c>
    </row>
    <row r="43" spans="4:6">
      <c r="D43" t="s">
        <v>538</v>
      </c>
      <c r="E43" t="s">
        <v>496</v>
      </c>
      <c r="F43">
        <v>4</v>
      </c>
    </row>
  </sheetData>
  <mergeCells count="13">
    <mergeCell ref="Q4:R6"/>
    <mergeCell ref="K10:P10"/>
    <mergeCell ref="B4:D6"/>
    <mergeCell ref="E4:I6"/>
    <mergeCell ref="B8:C12"/>
    <mergeCell ref="K11:P11"/>
    <mergeCell ref="Q11:R11"/>
    <mergeCell ref="C13:D13"/>
    <mergeCell ref="Q10:R10"/>
    <mergeCell ref="K8:P8"/>
    <mergeCell ref="Q8:R8"/>
    <mergeCell ref="K9:P9"/>
    <mergeCell ref="Q9:R9"/>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7" tint="0.39997558519241921"/>
  </sheetPr>
  <dimension ref="A1:M99"/>
  <sheetViews>
    <sheetView showGridLines="0" topLeftCell="D5" zoomScaleNormal="100" workbookViewId="0">
      <selection activeCell="M10" sqref="M10:M19"/>
    </sheetView>
  </sheetViews>
  <sheetFormatPr defaultColWidth="11.42578125" defaultRowHeight="15"/>
  <cols>
    <col min="1" max="1" width="6.140625" style="247" customWidth="1"/>
    <col min="2" max="2" width="28.5703125" style="247" customWidth="1"/>
    <col min="3" max="3" width="42" customWidth="1"/>
    <col min="4" max="4" width="15.42578125" style="248" customWidth="1"/>
    <col min="5" max="5" width="10.85546875" style="249" customWidth="1"/>
    <col min="6" max="6" width="13.7109375" style="249" customWidth="1"/>
    <col min="7" max="7" width="14.140625" customWidth="1"/>
    <col min="8" max="8" width="51.5703125" customWidth="1"/>
    <col min="9" max="9" width="10.5703125" customWidth="1"/>
    <col min="10" max="10" width="11" customWidth="1"/>
    <col min="11" max="11" width="15" customWidth="1"/>
    <col min="12" max="12" width="14.42578125" customWidth="1"/>
    <col min="13" max="13" width="103.42578125" customWidth="1"/>
  </cols>
  <sheetData>
    <row r="1" spans="1:13" s="11" customFormat="1" ht="16.5" customHeight="1">
      <c r="A1" s="476"/>
      <c r="B1" s="476"/>
      <c r="C1" s="476"/>
      <c r="D1" s="525"/>
      <c r="E1" s="525"/>
      <c r="F1" s="525"/>
      <c r="G1" s="525"/>
      <c r="H1" s="525"/>
      <c r="I1" s="525"/>
      <c r="J1" s="525"/>
      <c r="K1" s="521"/>
      <c r="L1" s="521"/>
      <c r="M1" s="521"/>
    </row>
    <row r="2" spans="1:13" s="11" customFormat="1" ht="39.75" customHeight="1">
      <c r="A2" s="476"/>
      <c r="B2" s="476"/>
      <c r="C2" s="476"/>
      <c r="D2" s="525"/>
      <c r="E2" s="525"/>
      <c r="F2" s="525"/>
      <c r="G2" s="525"/>
      <c r="H2" s="525"/>
      <c r="I2" s="525"/>
      <c r="J2" s="525"/>
      <c r="K2" s="521"/>
      <c r="L2" s="521"/>
      <c r="M2" s="521"/>
    </row>
    <row r="3" spans="1:13" s="11" customFormat="1" ht="3" customHeight="1">
      <c r="A3" s="476"/>
      <c r="B3" s="476"/>
      <c r="C3" s="476"/>
      <c r="D3" s="242"/>
      <c r="E3" s="242"/>
      <c r="F3" s="242"/>
      <c r="G3" s="242"/>
      <c r="H3" s="242"/>
      <c r="I3" s="242"/>
      <c r="J3" s="242"/>
      <c r="K3" s="521"/>
      <c r="L3" s="521"/>
      <c r="M3" s="521"/>
    </row>
    <row r="4" spans="1:13" s="11" customFormat="1" ht="21.75" customHeight="1">
      <c r="A4" s="522" t="s">
        <v>365</v>
      </c>
      <c r="B4" s="522"/>
      <c r="C4" s="524" t="str">
        <f>'6. Valoración Controles'!C4:K4</f>
        <v>MEJORAMIENTO INFRAESTRUCTURA FÍSICA</v>
      </c>
      <c r="D4" s="524"/>
      <c r="E4" s="524"/>
      <c r="F4" s="524"/>
      <c r="G4" s="524"/>
      <c r="H4" s="524"/>
      <c r="I4" s="524"/>
      <c r="J4" s="524"/>
      <c r="K4" s="524"/>
      <c r="L4" s="524"/>
      <c r="M4" s="524"/>
    </row>
    <row r="5" spans="1:13" s="11" customFormat="1" ht="40.9" customHeight="1">
      <c r="A5" s="522" t="s">
        <v>366</v>
      </c>
      <c r="B5" s="522"/>
      <c r="C5" s="523" t="str">
        <f>'6. Valoración Controles'!C5:K5</f>
        <v xml:space="preserve">Mejorar las condiciones locativas de la infraestructura física, mediante la adquisición, contratación de diseños, estudios, construcción, mejoramiento y mantenimiento de las sedes judiciales y administrativas en el territorio nacional, en concordancia con la reglamentación ambiental y de seguridad y salud en el trabajo y antisoborno para ofrecer unas condiciones acordes a las necesidades de la administración de justicia. </v>
      </c>
      <c r="D5" s="523"/>
      <c r="E5" s="523"/>
      <c r="F5" s="523"/>
      <c r="G5" s="523"/>
      <c r="H5" s="523"/>
      <c r="I5" s="523"/>
      <c r="J5" s="523"/>
      <c r="K5" s="523"/>
      <c r="L5" s="523"/>
      <c r="M5" s="523"/>
    </row>
    <row r="6" spans="1:13" s="11" customFormat="1" ht="24.75" customHeight="1" thickBot="1">
      <c r="A6" s="522" t="s">
        <v>367</v>
      </c>
      <c r="B6" s="522"/>
      <c r="C6" s="523" t="s">
        <v>270</v>
      </c>
      <c r="D6" s="523"/>
      <c r="E6" s="523"/>
      <c r="F6" s="523"/>
      <c r="G6" s="523"/>
      <c r="H6" s="523"/>
      <c r="I6" s="523"/>
      <c r="J6" s="523"/>
      <c r="K6" s="523"/>
      <c r="L6" s="523"/>
      <c r="M6" s="523"/>
    </row>
    <row r="7" spans="1:13" s="244" customFormat="1" ht="24.75" customHeight="1" thickTop="1" thickBot="1">
      <c r="A7" s="531" t="s">
        <v>539</v>
      </c>
      <c r="B7" s="532"/>
      <c r="C7" s="533"/>
      <c r="D7" s="534" t="s">
        <v>540</v>
      </c>
      <c r="E7" s="534"/>
      <c r="F7" s="534"/>
      <c r="G7" s="535" t="s">
        <v>541</v>
      </c>
      <c r="H7" s="526" t="s">
        <v>542</v>
      </c>
      <c r="I7" s="528" t="s">
        <v>543</v>
      </c>
      <c r="J7" s="529"/>
      <c r="K7" s="528" t="s">
        <v>544</v>
      </c>
      <c r="L7" s="529"/>
      <c r="M7" s="530" t="s">
        <v>545</v>
      </c>
    </row>
    <row r="8" spans="1:13" s="245" customFormat="1" ht="57" customHeight="1" thickTop="1" thickBot="1">
      <c r="A8" s="250" t="s">
        <v>41</v>
      </c>
      <c r="B8" s="250" t="s">
        <v>209</v>
      </c>
      <c r="C8" s="250" t="s">
        <v>211</v>
      </c>
      <c r="D8" s="251" t="s">
        <v>221</v>
      </c>
      <c r="E8" s="251" t="s">
        <v>546</v>
      </c>
      <c r="F8" s="251" t="s">
        <v>547</v>
      </c>
      <c r="G8" s="535"/>
      <c r="H8" s="527"/>
      <c r="I8" s="252" t="s">
        <v>548</v>
      </c>
      <c r="J8" s="252" t="s">
        <v>549</v>
      </c>
      <c r="K8" s="252" t="s">
        <v>550</v>
      </c>
      <c r="L8" s="252" t="s">
        <v>551</v>
      </c>
      <c r="M8" s="530"/>
    </row>
    <row r="9" spans="1:13" s="246" customFormat="1" ht="3.75" customHeight="1" thickTop="1" thickBot="1">
      <c r="A9" s="551"/>
      <c r="B9" s="551"/>
      <c r="C9" s="551"/>
      <c r="D9" s="551"/>
      <c r="E9" s="551"/>
      <c r="F9" s="551"/>
      <c r="G9" s="551"/>
      <c r="H9" s="253"/>
      <c r="I9" s="253"/>
      <c r="J9" s="253"/>
      <c r="K9" s="253"/>
      <c r="L9" s="253"/>
      <c r="M9" s="253"/>
    </row>
    <row r="10" spans="1:13" s="246" customFormat="1" ht="13.5" customHeight="1">
      <c r="A10" s="510">
        <f>'7. Mapa Final'!A10</f>
        <v>1</v>
      </c>
      <c r="B10" s="508" t="str">
        <f>'7. Mapa Final'!B10</f>
        <v>Dificultad en la adquisición de inmuebles</v>
      </c>
      <c r="C10" s="552" t="str">
        <f>'7. Mapa Final'!C10</f>
        <v>Posibilidad de no disminuir la brecha en materia de Infraestructura, debido a la falta de oportunidad por entidades externas que intervienen en el proceso de adquisición de inmuebles.</v>
      </c>
      <c r="D10" s="553" t="str">
        <f>'7. Mapa Final'!J10</f>
        <v>Media - 3</v>
      </c>
      <c r="E10" s="554" t="str">
        <f>'7. Mapa Final'!K10</f>
        <v>Leve - 1</v>
      </c>
      <c r="F10" s="543" t="str">
        <f>'7. Mapa Final'!M10</f>
        <v>Moderado - 3</v>
      </c>
      <c r="G10" s="424" t="s">
        <v>446</v>
      </c>
      <c r="H10" s="544" t="s">
        <v>552</v>
      </c>
      <c r="I10" s="545" t="s">
        <v>553</v>
      </c>
      <c r="J10" s="545"/>
      <c r="K10" s="548">
        <v>45292</v>
      </c>
      <c r="L10" s="548">
        <v>45382</v>
      </c>
      <c r="M10" s="549" t="s">
        <v>554</v>
      </c>
    </row>
    <row r="11" spans="1:13" s="246" customFormat="1" ht="13.5" customHeight="1">
      <c r="A11" s="511"/>
      <c r="B11" s="509"/>
      <c r="C11" s="518"/>
      <c r="D11" s="520"/>
      <c r="E11" s="517"/>
      <c r="F11" s="538"/>
      <c r="G11" s="425"/>
      <c r="H11" s="518"/>
      <c r="I11" s="537"/>
      <c r="J11" s="537"/>
      <c r="K11" s="537"/>
      <c r="L11" s="537"/>
      <c r="M11" s="550"/>
    </row>
    <row r="12" spans="1:13" s="246" customFormat="1" ht="13.5" customHeight="1">
      <c r="A12" s="511"/>
      <c r="B12" s="509"/>
      <c r="C12" s="518"/>
      <c r="D12" s="520"/>
      <c r="E12" s="517"/>
      <c r="F12" s="538"/>
      <c r="G12" s="425"/>
      <c r="H12" s="518"/>
      <c r="I12" s="537"/>
      <c r="J12" s="537"/>
      <c r="K12" s="537"/>
      <c r="L12" s="537"/>
      <c r="M12" s="550"/>
    </row>
    <row r="13" spans="1:13" s="246" customFormat="1" ht="13.5" customHeight="1">
      <c r="A13" s="511"/>
      <c r="B13" s="509"/>
      <c r="C13" s="518"/>
      <c r="D13" s="520"/>
      <c r="E13" s="517"/>
      <c r="F13" s="538"/>
      <c r="G13" s="425"/>
      <c r="H13" s="518"/>
      <c r="I13" s="537"/>
      <c r="J13" s="537"/>
      <c r="K13" s="537"/>
      <c r="L13" s="537"/>
      <c r="M13" s="550"/>
    </row>
    <row r="14" spans="1:13" s="246" customFormat="1" ht="13.5" customHeight="1">
      <c r="A14" s="511"/>
      <c r="B14" s="509"/>
      <c r="C14" s="518"/>
      <c r="D14" s="520"/>
      <c r="E14" s="517"/>
      <c r="F14" s="538"/>
      <c r="G14" s="425"/>
      <c r="H14" s="518"/>
      <c r="I14" s="537"/>
      <c r="J14" s="537"/>
      <c r="K14" s="537"/>
      <c r="L14" s="537"/>
      <c r="M14" s="550"/>
    </row>
    <row r="15" spans="1:13" s="246" customFormat="1" ht="13.5" customHeight="1">
      <c r="A15" s="511"/>
      <c r="B15" s="509"/>
      <c r="C15" s="518"/>
      <c r="D15" s="520"/>
      <c r="E15" s="517"/>
      <c r="F15" s="538"/>
      <c r="G15" s="425"/>
      <c r="H15" s="518"/>
      <c r="I15" s="537"/>
      <c r="J15" s="537"/>
      <c r="K15" s="537"/>
      <c r="L15" s="537"/>
      <c r="M15" s="550"/>
    </row>
    <row r="16" spans="1:13" s="246" customFormat="1" ht="13.5" customHeight="1">
      <c r="A16" s="511"/>
      <c r="B16" s="509"/>
      <c r="C16" s="518"/>
      <c r="D16" s="520"/>
      <c r="E16" s="517"/>
      <c r="F16" s="538"/>
      <c r="G16" s="425"/>
      <c r="H16" s="518"/>
      <c r="I16" s="537"/>
      <c r="J16" s="537"/>
      <c r="K16" s="537"/>
      <c r="L16" s="537"/>
      <c r="M16" s="550"/>
    </row>
    <row r="17" spans="1:13" s="246" customFormat="1" ht="13.5" customHeight="1">
      <c r="A17" s="511"/>
      <c r="B17" s="509"/>
      <c r="C17" s="518"/>
      <c r="D17" s="520"/>
      <c r="E17" s="517"/>
      <c r="F17" s="538"/>
      <c r="G17" s="425"/>
      <c r="H17" s="518"/>
      <c r="I17" s="537"/>
      <c r="J17" s="537"/>
      <c r="K17" s="537"/>
      <c r="L17" s="537"/>
      <c r="M17" s="550"/>
    </row>
    <row r="18" spans="1:13" s="246" customFormat="1" ht="9.75" customHeight="1">
      <c r="A18" s="511"/>
      <c r="B18" s="509"/>
      <c r="C18" s="518"/>
      <c r="D18" s="520"/>
      <c r="E18" s="517"/>
      <c r="F18" s="538"/>
      <c r="G18" s="425"/>
      <c r="H18" s="518"/>
      <c r="I18" s="537"/>
      <c r="J18" s="537"/>
      <c r="K18" s="537"/>
      <c r="L18" s="537"/>
      <c r="M18" s="550"/>
    </row>
    <row r="19" spans="1:13" s="246" customFormat="1" ht="175.15" customHeight="1">
      <c r="A19" s="511"/>
      <c r="B19" s="509"/>
      <c r="C19" s="518"/>
      <c r="D19" s="520"/>
      <c r="E19" s="517"/>
      <c r="F19" s="538"/>
      <c r="G19" s="425"/>
      <c r="H19" s="518"/>
      <c r="I19" s="537"/>
      <c r="J19" s="537"/>
      <c r="K19" s="537"/>
      <c r="L19" s="537"/>
      <c r="M19" s="550"/>
    </row>
    <row r="20" spans="1:13" s="246" customFormat="1" ht="30.75" customHeight="1">
      <c r="A20" s="511">
        <f>'7. Mapa Final'!A20</f>
        <v>2</v>
      </c>
      <c r="B20" s="509" t="str">
        <f>'7. Mapa Final'!B20</f>
        <v>Demora en la ejecución de los contratos de Estudios y Diseños  de infraestructura física</v>
      </c>
      <c r="C20" s="518" t="str">
        <f>'7. Mapa Final'!C20</f>
        <v>Posibilidad de que se genere retraso en la contratación de la construcción del proyecto, a causa de los cambios normativos, ajustes al programa arquitectónico o falta en la calidad de los diseños y estudios técnicos.</v>
      </c>
      <c r="D20" s="519" t="str">
        <f>'7. Mapa Final'!J20</f>
        <v>Media - 3</v>
      </c>
      <c r="E20" s="516" t="str">
        <f>'7. Mapa Final'!K20</f>
        <v>Leve - 1</v>
      </c>
      <c r="F20" s="538" t="str">
        <f>'7. Mapa Final'!M20</f>
        <v>Moderado - 3</v>
      </c>
      <c r="G20" s="425" t="s">
        <v>446</v>
      </c>
      <c r="H20" s="380" t="s">
        <v>555</v>
      </c>
      <c r="I20" s="537" t="s">
        <v>553</v>
      </c>
      <c r="J20" s="537"/>
      <c r="K20" s="536">
        <v>45292</v>
      </c>
      <c r="L20" s="536">
        <v>45382</v>
      </c>
      <c r="M20" s="539" t="s">
        <v>556</v>
      </c>
    </row>
    <row r="21" spans="1:13" s="246" customFormat="1" ht="25.5" customHeight="1">
      <c r="A21" s="511"/>
      <c r="B21" s="509"/>
      <c r="C21" s="518"/>
      <c r="D21" s="520"/>
      <c r="E21" s="517"/>
      <c r="F21" s="538"/>
      <c r="G21" s="425"/>
      <c r="H21" s="518"/>
      <c r="I21" s="537"/>
      <c r="J21" s="537"/>
      <c r="K21" s="537"/>
      <c r="L21" s="537"/>
      <c r="M21" s="540"/>
    </row>
    <row r="22" spans="1:13" s="246" customFormat="1" ht="36.75" customHeight="1">
      <c r="A22" s="511"/>
      <c r="B22" s="509"/>
      <c r="C22" s="518"/>
      <c r="D22" s="520"/>
      <c r="E22" s="517"/>
      <c r="F22" s="538"/>
      <c r="G22" s="425"/>
      <c r="H22" s="518"/>
      <c r="I22" s="537"/>
      <c r="J22" s="537"/>
      <c r="K22" s="537"/>
      <c r="L22" s="537"/>
      <c r="M22" s="540"/>
    </row>
    <row r="23" spans="1:13" s="246" customFormat="1" ht="28.5" customHeight="1">
      <c r="A23" s="511"/>
      <c r="B23" s="509"/>
      <c r="C23" s="518"/>
      <c r="D23" s="520"/>
      <c r="E23" s="517"/>
      <c r="F23" s="538"/>
      <c r="G23" s="425"/>
      <c r="H23" s="518"/>
      <c r="I23" s="537"/>
      <c r="J23" s="537"/>
      <c r="K23" s="537"/>
      <c r="L23" s="537"/>
      <c r="M23" s="540"/>
    </row>
    <row r="24" spans="1:13" s="246" customFormat="1" ht="179.45" customHeight="1">
      <c r="A24" s="511"/>
      <c r="B24" s="509"/>
      <c r="C24" s="518"/>
      <c r="D24" s="520"/>
      <c r="E24" s="517"/>
      <c r="F24" s="538"/>
      <c r="G24" s="425"/>
      <c r="H24" s="518"/>
      <c r="I24" s="537"/>
      <c r="J24" s="537"/>
      <c r="K24" s="537"/>
      <c r="L24" s="537"/>
      <c r="M24" s="541"/>
    </row>
    <row r="25" spans="1:13" s="246" customFormat="1" ht="33" customHeight="1">
      <c r="A25" s="511"/>
      <c r="B25" s="509"/>
      <c r="C25" s="518"/>
      <c r="D25" s="520"/>
      <c r="E25" s="517"/>
      <c r="F25" s="538"/>
      <c r="G25" s="425"/>
      <c r="H25" s="518"/>
      <c r="I25" s="537"/>
      <c r="J25" s="537"/>
      <c r="K25" s="537"/>
      <c r="L25" s="537"/>
      <c r="M25" s="539" t="s">
        <v>557</v>
      </c>
    </row>
    <row r="26" spans="1:13" s="246" customFormat="1" ht="29.25" customHeight="1">
      <c r="A26" s="511"/>
      <c r="B26" s="509"/>
      <c r="C26" s="518"/>
      <c r="D26" s="520"/>
      <c r="E26" s="517"/>
      <c r="F26" s="538"/>
      <c r="G26" s="425"/>
      <c r="H26" s="518"/>
      <c r="I26" s="537"/>
      <c r="J26" s="537"/>
      <c r="K26" s="537"/>
      <c r="L26" s="537"/>
      <c r="M26" s="540"/>
    </row>
    <row r="27" spans="1:13" s="246" customFormat="1" ht="40.5" customHeight="1">
      <c r="A27" s="511"/>
      <c r="B27" s="509"/>
      <c r="C27" s="518"/>
      <c r="D27" s="520"/>
      <c r="E27" s="517"/>
      <c r="F27" s="538"/>
      <c r="G27" s="425"/>
      <c r="H27" s="518"/>
      <c r="I27" s="537"/>
      <c r="J27" s="537"/>
      <c r="K27" s="537"/>
      <c r="L27" s="537"/>
      <c r="M27" s="540"/>
    </row>
    <row r="28" spans="1:13" s="246" customFormat="1" ht="37.5" customHeight="1">
      <c r="A28" s="511"/>
      <c r="B28" s="509"/>
      <c r="C28" s="518"/>
      <c r="D28" s="520"/>
      <c r="E28" s="517"/>
      <c r="F28" s="538"/>
      <c r="G28" s="425"/>
      <c r="H28" s="518"/>
      <c r="I28" s="537"/>
      <c r="J28" s="537"/>
      <c r="K28" s="537"/>
      <c r="L28" s="537"/>
      <c r="M28" s="540"/>
    </row>
    <row r="29" spans="1:13" s="246" customFormat="1" ht="25.5" customHeight="1">
      <c r="A29" s="511"/>
      <c r="B29" s="509"/>
      <c r="C29" s="518"/>
      <c r="D29" s="520"/>
      <c r="E29" s="517"/>
      <c r="F29" s="538"/>
      <c r="G29" s="425"/>
      <c r="H29" s="518"/>
      <c r="I29" s="537"/>
      <c r="J29" s="537"/>
      <c r="K29" s="537"/>
      <c r="L29" s="537"/>
      <c r="M29" s="541"/>
    </row>
    <row r="30" spans="1:13" s="246" customFormat="1" ht="13.5" customHeight="1">
      <c r="A30" s="513">
        <f>'7. Mapa Final'!A30</f>
        <v>3</v>
      </c>
      <c r="B30" s="509" t="str">
        <f>'7. Mapa Final'!B30</f>
        <v>Demora en la ejecución de los contratos de construcción y mobiliario en proyectos de inversión de los proyectos de mediana y baja  complejidad</v>
      </c>
      <c r="C30" s="518" t="str">
        <f>'7. Mapa Final'!C30</f>
        <v>Posibilidad de que la entrega de una sede judicial nueva se retrase, por factores asociados a la adquisición, contratación, ejecución de estudios, diseños y contrucción de infraestructura judicial.</v>
      </c>
      <c r="D30" s="519" t="str">
        <f>'7. Mapa Final'!J30</f>
        <v>Media - 3</v>
      </c>
      <c r="E30" s="516" t="str">
        <f>'7. Mapa Final'!K30</f>
        <v>Leve - 1</v>
      </c>
      <c r="F30" s="538" t="str">
        <f>'7. Mapa Final'!M30</f>
        <v>Moderado - 3</v>
      </c>
      <c r="G30" s="425" t="s">
        <v>446</v>
      </c>
      <c r="H30" s="380" t="s">
        <v>558</v>
      </c>
      <c r="I30" s="537" t="s">
        <v>553</v>
      </c>
      <c r="J30" s="537"/>
      <c r="K30" s="536">
        <v>45292</v>
      </c>
      <c r="L30" s="536">
        <v>45382</v>
      </c>
      <c r="M30" s="546" t="s">
        <v>559</v>
      </c>
    </row>
    <row r="31" spans="1:13" s="246" customFormat="1" ht="13.5" customHeight="1">
      <c r="A31" s="514"/>
      <c r="B31" s="509"/>
      <c r="C31" s="518"/>
      <c r="D31" s="520"/>
      <c r="E31" s="517"/>
      <c r="F31" s="538"/>
      <c r="G31" s="425"/>
      <c r="H31" s="518"/>
      <c r="I31" s="537"/>
      <c r="J31" s="537"/>
      <c r="K31" s="537"/>
      <c r="L31" s="537"/>
      <c r="M31" s="542"/>
    </row>
    <row r="32" spans="1:13" s="246" customFormat="1" ht="13.5" customHeight="1">
      <c r="A32" s="514"/>
      <c r="B32" s="509"/>
      <c r="C32" s="518"/>
      <c r="D32" s="520"/>
      <c r="E32" s="517"/>
      <c r="F32" s="538"/>
      <c r="G32" s="425"/>
      <c r="H32" s="518"/>
      <c r="I32" s="537"/>
      <c r="J32" s="537"/>
      <c r="K32" s="537"/>
      <c r="L32" s="537"/>
      <c r="M32" s="542"/>
    </row>
    <row r="33" spans="1:13" s="246" customFormat="1" ht="13.5" customHeight="1">
      <c r="A33" s="514"/>
      <c r="B33" s="509"/>
      <c r="C33" s="518"/>
      <c r="D33" s="520"/>
      <c r="E33" s="517"/>
      <c r="F33" s="538"/>
      <c r="G33" s="425"/>
      <c r="H33" s="518"/>
      <c r="I33" s="537"/>
      <c r="J33" s="537"/>
      <c r="K33" s="537"/>
      <c r="L33" s="537"/>
      <c r="M33" s="542"/>
    </row>
    <row r="34" spans="1:13" s="246" customFormat="1" ht="45.75" customHeight="1">
      <c r="A34" s="514"/>
      <c r="B34" s="509"/>
      <c r="C34" s="518"/>
      <c r="D34" s="520"/>
      <c r="E34" s="517"/>
      <c r="F34" s="538"/>
      <c r="G34" s="425"/>
      <c r="H34" s="518"/>
      <c r="I34" s="537"/>
      <c r="J34" s="537"/>
      <c r="K34" s="537"/>
      <c r="L34" s="537"/>
      <c r="M34" s="542"/>
    </row>
    <row r="35" spans="1:13" s="246" customFormat="1" ht="13.5" customHeight="1">
      <c r="A35" s="514"/>
      <c r="B35" s="509"/>
      <c r="C35" s="518"/>
      <c r="D35" s="520"/>
      <c r="E35" s="517"/>
      <c r="F35" s="538"/>
      <c r="G35" s="425"/>
      <c r="H35" s="518"/>
      <c r="I35" s="537"/>
      <c r="J35" s="537"/>
      <c r="K35" s="537"/>
      <c r="L35" s="537"/>
      <c r="M35" s="542"/>
    </row>
    <row r="36" spans="1:13" s="246" customFormat="1" ht="13.5" customHeight="1">
      <c r="A36" s="514"/>
      <c r="B36" s="509"/>
      <c r="C36" s="518"/>
      <c r="D36" s="520"/>
      <c r="E36" s="517"/>
      <c r="F36" s="538"/>
      <c r="G36" s="425"/>
      <c r="H36" s="518"/>
      <c r="I36" s="537"/>
      <c r="J36" s="537"/>
      <c r="K36" s="537"/>
      <c r="L36" s="537"/>
      <c r="M36" s="542"/>
    </row>
    <row r="37" spans="1:13" s="246" customFormat="1" ht="13.5" customHeight="1">
      <c r="A37" s="514"/>
      <c r="B37" s="509"/>
      <c r="C37" s="518"/>
      <c r="D37" s="520"/>
      <c r="E37" s="517"/>
      <c r="F37" s="538"/>
      <c r="G37" s="425"/>
      <c r="H37" s="518"/>
      <c r="I37" s="537"/>
      <c r="J37" s="537"/>
      <c r="K37" s="537"/>
      <c r="L37" s="537"/>
      <c r="M37" s="542"/>
    </row>
    <row r="38" spans="1:13" s="246" customFormat="1" ht="21.75" customHeight="1">
      <c r="A38" s="514"/>
      <c r="B38" s="509"/>
      <c r="C38" s="518"/>
      <c r="D38" s="520"/>
      <c r="E38" s="517"/>
      <c r="F38" s="538"/>
      <c r="G38" s="425"/>
      <c r="H38" s="518"/>
      <c r="I38" s="537"/>
      <c r="J38" s="537"/>
      <c r="K38" s="537"/>
      <c r="L38" s="537"/>
      <c r="M38" s="542"/>
    </row>
    <row r="39" spans="1:13" s="246" customFormat="1" ht="215.25" customHeight="1">
      <c r="A39" s="515"/>
      <c r="B39" s="509"/>
      <c r="C39" s="518"/>
      <c r="D39" s="520"/>
      <c r="E39" s="517"/>
      <c r="F39" s="538"/>
      <c r="G39" s="425"/>
      <c r="H39" s="518"/>
      <c r="I39" s="537"/>
      <c r="J39" s="537"/>
      <c r="K39" s="537"/>
      <c r="L39" s="537"/>
      <c r="M39" s="542"/>
    </row>
    <row r="40" spans="1:13" s="246" customFormat="1" ht="21.75" customHeight="1">
      <c r="A40" s="513">
        <v>4</v>
      </c>
      <c r="B40" s="509" t="str">
        <f>'7. Mapa Final'!B40</f>
        <v>Impacto ambiental negativo, ocasionado por las actividades constructivas en los proyectos</v>
      </c>
      <c r="C40" s="518" t="str">
        <f>'7. Mapa Final'!C40</f>
        <v>Posibilidad de que la ocurrencia de un incumplimiento ambiental, a causa del desconocimiento o la indebida aplicación de los requisitos ambientales, lo que puede acarrear sanciones y retrasos en los proyectos de infraestructura.</v>
      </c>
      <c r="D40" s="519" t="str">
        <f>'7. Mapa Final'!J50</f>
        <v>Muy Baja - 1</v>
      </c>
      <c r="E40" s="516" t="str">
        <f>'7. Mapa Final'!K40</f>
        <v>Menor - 2</v>
      </c>
      <c r="F40" s="538" t="str">
        <f>'7. Mapa Final'!M40</f>
        <v>Moderado - 6</v>
      </c>
      <c r="G40" s="425" t="s">
        <v>446</v>
      </c>
      <c r="H40" s="380" t="s">
        <v>560</v>
      </c>
      <c r="I40" s="537" t="s">
        <v>553</v>
      </c>
      <c r="J40" s="537"/>
      <c r="K40" s="536">
        <v>45292</v>
      </c>
      <c r="L40" s="536">
        <v>45382</v>
      </c>
      <c r="M40" s="542" t="s">
        <v>561</v>
      </c>
    </row>
    <row r="41" spans="1:13" s="246" customFormat="1" ht="21.75" customHeight="1">
      <c r="A41" s="514"/>
      <c r="B41" s="509"/>
      <c r="C41" s="518"/>
      <c r="D41" s="520"/>
      <c r="E41" s="517"/>
      <c r="F41" s="538"/>
      <c r="G41" s="425"/>
      <c r="H41" s="518"/>
      <c r="I41" s="537"/>
      <c r="J41" s="537"/>
      <c r="K41" s="537"/>
      <c r="L41" s="537"/>
      <c r="M41" s="542"/>
    </row>
    <row r="42" spans="1:13" s="246" customFormat="1" ht="21.75" customHeight="1">
      <c r="A42" s="514"/>
      <c r="B42" s="509"/>
      <c r="C42" s="518"/>
      <c r="D42" s="520"/>
      <c r="E42" s="517"/>
      <c r="F42" s="538"/>
      <c r="G42" s="425"/>
      <c r="H42" s="518"/>
      <c r="I42" s="537"/>
      <c r="J42" s="537"/>
      <c r="K42" s="537"/>
      <c r="L42" s="537"/>
      <c r="M42" s="542"/>
    </row>
    <row r="43" spans="1:13" s="246" customFormat="1" ht="21.75" customHeight="1">
      <c r="A43" s="514"/>
      <c r="B43" s="509"/>
      <c r="C43" s="518"/>
      <c r="D43" s="520"/>
      <c r="E43" s="517"/>
      <c r="F43" s="538"/>
      <c r="G43" s="425"/>
      <c r="H43" s="518"/>
      <c r="I43" s="537"/>
      <c r="J43" s="537"/>
      <c r="K43" s="537"/>
      <c r="L43" s="537"/>
      <c r="M43" s="542"/>
    </row>
    <row r="44" spans="1:13" s="246" customFormat="1" ht="21.75" customHeight="1">
      <c r="A44" s="514"/>
      <c r="B44" s="509"/>
      <c r="C44" s="518"/>
      <c r="D44" s="520"/>
      <c r="E44" s="517"/>
      <c r="F44" s="538"/>
      <c r="G44" s="425"/>
      <c r="H44" s="518"/>
      <c r="I44" s="537"/>
      <c r="J44" s="537"/>
      <c r="K44" s="537"/>
      <c r="L44" s="537"/>
      <c r="M44" s="542"/>
    </row>
    <row r="45" spans="1:13" s="246" customFormat="1" ht="21.75" customHeight="1">
      <c r="A45" s="514"/>
      <c r="B45" s="509"/>
      <c r="C45" s="518"/>
      <c r="D45" s="520"/>
      <c r="E45" s="517"/>
      <c r="F45" s="538"/>
      <c r="G45" s="425"/>
      <c r="H45" s="518"/>
      <c r="I45" s="537"/>
      <c r="J45" s="537"/>
      <c r="K45" s="537"/>
      <c r="L45" s="537"/>
      <c r="M45" s="542"/>
    </row>
    <row r="46" spans="1:13" s="246" customFormat="1" ht="21.75" customHeight="1">
      <c r="A46" s="514"/>
      <c r="B46" s="509"/>
      <c r="C46" s="518"/>
      <c r="D46" s="520"/>
      <c r="E46" s="517"/>
      <c r="F46" s="538"/>
      <c r="G46" s="425"/>
      <c r="H46" s="518"/>
      <c r="I46" s="537"/>
      <c r="J46" s="537"/>
      <c r="K46" s="537"/>
      <c r="L46" s="537"/>
      <c r="M46" s="542"/>
    </row>
    <row r="47" spans="1:13" s="246" customFormat="1" ht="21.75" customHeight="1">
      <c r="A47" s="514"/>
      <c r="B47" s="509"/>
      <c r="C47" s="518"/>
      <c r="D47" s="520"/>
      <c r="E47" s="517"/>
      <c r="F47" s="538"/>
      <c r="G47" s="425"/>
      <c r="H47" s="518"/>
      <c r="I47" s="537"/>
      <c r="J47" s="537"/>
      <c r="K47" s="537"/>
      <c r="L47" s="537"/>
      <c r="M47" s="542"/>
    </row>
    <row r="48" spans="1:13" s="246" customFormat="1" ht="21.75" customHeight="1">
      <c r="A48" s="514"/>
      <c r="B48" s="509"/>
      <c r="C48" s="518"/>
      <c r="D48" s="520"/>
      <c r="E48" s="517"/>
      <c r="F48" s="538"/>
      <c r="G48" s="425"/>
      <c r="H48" s="518"/>
      <c r="I48" s="537"/>
      <c r="J48" s="537"/>
      <c r="K48" s="537"/>
      <c r="L48" s="537"/>
      <c r="M48" s="542"/>
    </row>
    <row r="49" spans="1:13" s="246" customFormat="1" ht="21.75" customHeight="1">
      <c r="A49" s="515"/>
      <c r="B49" s="509"/>
      <c r="C49" s="518"/>
      <c r="D49" s="520"/>
      <c r="E49" s="517"/>
      <c r="F49" s="538"/>
      <c r="G49" s="425"/>
      <c r="H49" s="518"/>
      <c r="I49" s="537"/>
      <c r="J49" s="537"/>
      <c r="K49" s="537"/>
      <c r="L49" s="537"/>
      <c r="M49" s="542"/>
    </row>
    <row r="50" spans="1:13" s="246" customFormat="1" ht="13.5" customHeight="1">
      <c r="A50" s="512">
        <f>'7. Mapa Final'!A50</f>
        <v>5</v>
      </c>
      <c r="B50" s="509" t="str">
        <f>'7. Mapa Final'!B50</f>
        <v xml:space="preserve">Recibir dádivas o beneficios a nombre propio o de terceros para  afectar la seguridad o confidencialidad de la información   </v>
      </c>
      <c r="C50" s="518" t="str">
        <f>'7. Mapa Final'!C50</f>
        <v>Recibir dádivas o beneficios a nombre propio o de terceros por   revelar información confidencial,  alterar, retener o no publicar información.</v>
      </c>
      <c r="D50" s="519" t="str">
        <f>'7. Mapa Final'!J50</f>
        <v>Muy Baja - 1</v>
      </c>
      <c r="E50" s="516" t="str">
        <f>'7. Mapa Final'!K50</f>
        <v>Mayor - 4</v>
      </c>
      <c r="F50" s="538" t="str">
        <f>'7. Mapa Final'!M50</f>
        <v>Alto  - 4</v>
      </c>
      <c r="G50" s="425" t="s">
        <v>445</v>
      </c>
      <c r="H50" s="518" t="s">
        <v>562</v>
      </c>
      <c r="I50" s="537" t="s">
        <v>553</v>
      </c>
      <c r="J50" s="537"/>
      <c r="K50" s="536">
        <v>45292</v>
      </c>
      <c r="L50" s="536">
        <v>45382</v>
      </c>
      <c r="M50" s="547" t="s">
        <v>563</v>
      </c>
    </row>
    <row r="51" spans="1:13" s="246" customFormat="1" ht="13.5" customHeight="1">
      <c r="A51" s="512"/>
      <c r="B51" s="509"/>
      <c r="C51" s="518"/>
      <c r="D51" s="520"/>
      <c r="E51" s="517"/>
      <c r="F51" s="538"/>
      <c r="G51" s="425"/>
      <c r="H51" s="518"/>
      <c r="I51" s="537"/>
      <c r="J51" s="537"/>
      <c r="K51" s="537"/>
      <c r="L51" s="537"/>
      <c r="M51" s="547"/>
    </row>
    <row r="52" spans="1:13" s="246" customFormat="1" ht="13.5" customHeight="1">
      <c r="A52" s="512"/>
      <c r="B52" s="509"/>
      <c r="C52" s="518"/>
      <c r="D52" s="520"/>
      <c r="E52" s="517"/>
      <c r="F52" s="538"/>
      <c r="G52" s="425"/>
      <c r="H52" s="518"/>
      <c r="I52" s="537"/>
      <c r="J52" s="537"/>
      <c r="K52" s="537"/>
      <c r="L52" s="537"/>
      <c r="M52" s="547"/>
    </row>
    <row r="53" spans="1:13" s="246" customFormat="1" ht="13.5" customHeight="1">
      <c r="A53" s="512"/>
      <c r="B53" s="509"/>
      <c r="C53" s="518"/>
      <c r="D53" s="520"/>
      <c r="E53" s="517"/>
      <c r="F53" s="538"/>
      <c r="G53" s="425"/>
      <c r="H53" s="518"/>
      <c r="I53" s="537"/>
      <c r="J53" s="537"/>
      <c r="K53" s="537"/>
      <c r="L53" s="537"/>
      <c r="M53" s="547"/>
    </row>
    <row r="54" spans="1:13" s="246" customFormat="1" ht="13.5" customHeight="1">
      <c r="A54" s="512"/>
      <c r="B54" s="509"/>
      <c r="C54" s="518"/>
      <c r="D54" s="520"/>
      <c r="E54" s="517"/>
      <c r="F54" s="538"/>
      <c r="G54" s="425"/>
      <c r="H54" s="518"/>
      <c r="I54" s="537"/>
      <c r="J54" s="537"/>
      <c r="K54" s="537"/>
      <c r="L54" s="537"/>
      <c r="M54" s="547"/>
    </row>
    <row r="55" spans="1:13" s="246" customFormat="1" ht="13.5" customHeight="1">
      <c r="A55" s="512"/>
      <c r="B55" s="509"/>
      <c r="C55" s="518"/>
      <c r="D55" s="520"/>
      <c r="E55" s="517"/>
      <c r="F55" s="538"/>
      <c r="G55" s="425"/>
      <c r="H55" s="518"/>
      <c r="I55" s="537"/>
      <c r="J55" s="537"/>
      <c r="K55" s="537"/>
      <c r="L55" s="537"/>
      <c r="M55" s="547"/>
    </row>
    <row r="56" spans="1:13" s="246" customFormat="1" ht="13.5" customHeight="1">
      <c r="A56" s="512"/>
      <c r="B56" s="509"/>
      <c r="C56" s="518"/>
      <c r="D56" s="520"/>
      <c r="E56" s="517"/>
      <c r="F56" s="538"/>
      <c r="G56" s="425"/>
      <c r="H56" s="518"/>
      <c r="I56" s="537"/>
      <c r="J56" s="537"/>
      <c r="K56" s="537"/>
      <c r="L56" s="537"/>
      <c r="M56" s="547"/>
    </row>
    <row r="57" spans="1:13" s="246" customFormat="1" ht="13.5" customHeight="1">
      <c r="A57" s="512"/>
      <c r="B57" s="509"/>
      <c r="C57" s="518"/>
      <c r="D57" s="520"/>
      <c r="E57" s="517"/>
      <c r="F57" s="538"/>
      <c r="G57" s="425"/>
      <c r="H57" s="518"/>
      <c r="I57" s="537"/>
      <c r="J57" s="537"/>
      <c r="K57" s="537"/>
      <c r="L57" s="537"/>
      <c r="M57" s="547"/>
    </row>
    <row r="58" spans="1:13" s="246" customFormat="1" ht="21.75" customHeight="1">
      <c r="A58" s="512"/>
      <c r="B58" s="509"/>
      <c r="C58" s="518"/>
      <c r="D58" s="520"/>
      <c r="E58" s="517"/>
      <c r="F58" s="538"/>
      <c r="G58" s="425"/>
      <c r="H58" s="518"/>
      <c r="I58" s="537"/>
      <c r="J58" s="537"/>
      <c r="K58" s="537"/>
      <c r="L58" s="537"/>
      <c r="M58" s="547"/>
    </row>
    <row r="59" spans="1:13" s="246" customFormat="1" ht="21.75" customHeight="1">
      <c r="A59" s="512"/>
      <c r="B59" s="509"/>
      <c r="C59" s="518"/>
      <c r="D59" s="520"/>
      <c r="E59" s="517"/>
      <c r="F59" s="538"/>
      <c r="G59" s="425"/>
      <c r="H59" s="518"/>
      <c r="I59" s="537"/>
      <c r="J59" s="537"/>
      <c r="K59" s="537"/>
      <c r="L59" s="537"/>
      <c r="M59" s="547"/>
    </row>
    <row r="60" spans="1:13" s="246" customFormat="1" ht="13.5" customHeight="1">
      <c r="A60" s="512">
        <f>'7. Mapa Final'!A60</f>
        <v>6</v>
      </c>
      <c r="B60" s="509" t="str">
        <f>'7. Mapa Final'!B60</f>
        <v>Ofrecer, prometer, entregar, aceptar o solicitar una ventaja indebida  para influir  en la toma de decisiones  para  la adquisición de predios en donación.</v>
      </c>
      <c r="C60" s="518" t="str">
        <f>'7. Mapa Final'!C60</f>
        <v>Cuando se emite un concepto favorable que conlleve a la adquisición de un predio por donación omitiendo el cumplimiento de los requisitos establecidos, con el fin de favorecer intereses particulares.</v>
      </c>
      <c r="D60" s="519" t="str">
        <f>'7. Mapa Final'!J60</f>
        <v>Baja - 2</v>
      </c>
      <c r="E60" s="516" t="str">
        <f>'7. Mapa Final'!K60</f>
        <v>Leve - 1</v>
      </c>
      <c r="F60" s="538" t="str">
        <f>'7. Mapa Final'!M60</f>
        <v>Bajo - 2</v>
      </c>
      <c r="G60" s="425" t="s">
        <v>445</v>
      </c>
      <c r="H60" s="518" t="s">
        <v>564</v>
      </c>
      <c r="I60" s="537" t="s">
        <v>553</v>
      </c>
      <c r="J60" s="537"/>
      <c r="K60" s="536">
        <v>45292</v>
      </c>
      <c r="L60" s="536">
        <v>45382</v>
      </c>
      <c r="M60" s="542" t="s">
        <v>565</v>
      </c>
    </row>
    <row r="61" spans="1:13" s="246" customFormat="1" ht="13.5" customHeight="1">
      <c r="A61" s="512"/>
      <c r="B61" s="509"/>
      <c r="C61" s="518"/>
      <c r="D61" s="520"/>
      <c r="E61" s="517"/>
      <c r="F61" s="538"/>
      <c r="G61" s="425"/>
      <c r="H61" s="518"/>
      <c r="I61" s="537"/>
      <c r="J61" s="537"/>
      <c r="K61" s="537"/>
      <c r="L61" s="537"/>
      <c r="M61" s="542"/>
    </row>
    <row r="62" spans="1:13" s="246" customFormat="1" ht="13.5" customHeight="1">
      <c r="A62" s="512"/>
      <c r="B62" s="509"/>
      <c r="C62" s="518"/>
      <c r="D62" s="520"/>
      <c r="E62" s="517"/>
      <c r="F62" s="538"/>
      <c r="G62" s="425"/>
      <c r="H62" s="518"/>
      <c r="I62" s="537"/>
      <c r="J62" s="537"/>
      <c r="K62" s="537"/>
      <c r="L62" s="537"/>
      <c r="M62" s="542"/>
    </row>
    <row r="63" spans="1:13" s="246" customFormat="1" ht="13.5" customHeight="1">
      <c r="A63" s="512"/>
      <c r="B63" s="509"/>
      <c r="C63" s="518"/>
      <c r="D63" s="520"/>
      <c r="E63" s="517"/>
      <c r="F63" s="538"/>
      <c r="G63" s="425"/>
      <c r="H63" s="518"/>
      <c r="I63" s="537"/>
      <c r="J63" s="537"/>
      <c r="K63" s="537"/>
      <c r="L63" s="537"/>
      <c r="M63" s="542"/>
    </row>
    <row r="64" spans="1:13" s="246" customFormat="1" ht="13.5" customHeight="1">
      <c r="A64" s="512"/>
      <c r="B64" s="509"/>
      <c r="C64" s="518"/>
      <c r="D64" s="520"/>
      <c r="E64" s="517"/>
      <c r="F64" s="538"/>
      <c r="G64" s="425"/>
      <c r="H64" s="518"/>
      <c r="I64" s="537"/>
      <c r="J64" s="537"/>
      <c r="K64" s="537"/>
      <c r="L64" s="537"/>
      <c r="M64" s="542"/>
    </row>
    <row r="65" spans="1:13" s="246" customFormat="1" ht="13.5" customHeight="1">
      <c r="A65" s="512"/>
      <c r="B65" s="509"/>
      <c r="C65" s="518"/>
      <c r="D65" s="520"/>
      <c r="E65" s="517"/>
      <c r="F65" s="538"/>
      <c r="G65" s="425"/>
      <c r="H65" s="518"/>
      <c r="I65" s="537"/>
      <c r="J65" s="537"/>
      <c r="K65" s="537"/>
      <c r="L65" s="537"/>
      <c r="M65" s="542"/>
    </row>
    <row r="66" spans="1:13" s="246" customFormat="1" ht="13.5" customHeight="1">
      <c r="A66" s="512"/>
      <c r="B66" s="509"/>
      <c r="C66" s="518"/>
      <c r="D66" s="520"/>
      <c r="E66" s="517"/>
      <c r="F66" s="538"/>
      <c r="G66" s="425"/>
      <c r="H66" s="518"/>
      <c r="I66" s="537"/>
      <c r="J66" s="537"/>
      <c r="K66" s="537"/>
      <c r="L66" s="537"/>
      <c r="M66" s="542"/>
    </row>
    <row r="67" spans="1:13" s="246" customFormat="1" ht="13.5" customHeight="1">
      <c r="A67" s="512"/>
      <c r="B67" s="509"/>
      <c r="C67" s="518"/>
      <c r="D67" s="520"/>
      <c r="E67" s="517"/>
      <c r="F67" s="538"/>
      <c r="G67" s="425"/>
      <c r="H67" s="518"/>
      <c r="I67" s="537"/>
      <c r="J67" s="537"/>
      <c r="K67" s="537"/>
      <c r="L67" s="537"/>
      <c r="M67" s="542"/>
    </row>
    <row r="68" spans="1:13" s="246" customFormat="1" ht="21.75" customHeight="1">
      <c r="A68" s="512"/>
      <c r="B68" s="509"/>
      <c r="C68" s="518"/>
      <c r="D68" s="520"/>
      <c r="E68" s="517"/>
      <c r="F68" s="538"/>
      <c r="G68" s="425"/>
      <c r="H68" s="518"/>
      <c r="I68" s="537"/>
      <c r="J68" s="537"/>
      <c r="K68" s="537"/>
      <c r="L68" s="537"/>
      <c r="M68" s="542"/>
    </row>
    <row r="69" spans="1:13" s="246" customFormat="1" ht="21.75" customHeight="1">
      <c r="A69" s="512"/>
      <c r="B69" s="509"/>
      <c r="C69" s="518"/>
      <c r="D69" s="520"/>
      <c r="E69" s="517"/>
      <c r="F69" s="538"/>
      <c r="G69" s="425"/>
      <c r="H69" s="518"/>
      <c r="I69" s="537"/>
      <c r="J69" s="537"/>
      <c r="K69" s="537"/>
      <c r="L69" s="537"/>
      <c r="M69" s="542"/>
    </row>
    <row r="70" spans="1:13" s="246" customFormat="1" ht="13.5" customHeight="1">
      <c r="A70" s="512">
        <f>'7. Mapa Final'!A70</f>
        <v>7</v>
      </c>
      <c r="B70" s="509" t="str">
        <f>'7. Mapa Final'!B70</f>
        <v>Ofrecer, prometer, entregar, aceptar o solicitar una ventaja indebida para conseguir el favorecimiento competitivo  en  la evaluación técnica (proceso de selección) en  contratos de Estudios y Diseños o Construcción de sedes y despachos judiciales.</v>
      </c>
      <c r="C70" s="518" t="str">
        <f>'7. Mapa Final'!C70</f>
        <v>Cuando se emite un concepto técnico basado en una evaluación que redunde en ventajas para agentes internos y externos, sin la adecuada justificación técnica.</v>
      </c>
      <c r="D70" s="519" t="str">
        <f>'7. Mapa Final'!J70</f>
        <v>Muy Baja - 1</v>
      </c>
      <c r="E70" s="516" t="str">
        <f>'7. Mapa Final'!K70</f>
        <v>Moderado - 3</v>
      </c>
      <c r="F70" s="538" t="str">
        <f>'7. Mapa Final'!M70</f>
        <v>Moderado - 3</v>
      </c>
      <c r="G70" s="425" t="s">
        <v>445</v>
      </c>
      <c r="H70" s="380" t="s">
        <v>566</v>
      </c>
      <c r="I70" s="537" t="s">
        <v>553</v>
      </c>
      <c r="J70" s="537"/>
      <c r="K70" s="536">
        <v>45292</v>
      </c>
      <c r="L70" s="536">
        <v>45382</v>
      </c>
      <c r="M70" s="542" t="s">
        <v>563</v>
      </c>
    </row>
    <row r="71" spans="1:13" s="246" customFormat="1" ht="13.5" customHeight="1">
      <c r="A71" s="512"/>
      <c r="B71" s="509"/>
      <c r="C71" s="518"/>
      <c r="D71" s="520"/>
      <c r="E71" s="517"/>
      <c r="F71" s="538"/>
      <c r="G71" s="425"/>
      <c r="H71" s="518"/>
      <c r="I71" s="537"/>
      <c r="J71" s="537"/>
      <c r="K71" s="537"/>
      <c r="L71" s="537"/>
      <c r="M71" s="542"/>
    </row>
    <row r="72" spans="1:13" s="246" customFormat="1" ht="13.5" customHeight="1">
      <c r="A72" s="512"/>
      <c r="B72" s="509"/>
      <c r="C72" s="518"/>
      <c r="D72" s="520"/>
      <c r="E72" s="517"/>
      <c r="F72" s="538"/>
      <c r="G72" s="425"/>
      <c r="H72" s="518"/>
      <c r="I72" s="537"/>
      <c r="J72" s="537"/>
      <c r="K72" s="537"/>
      <c r="L72" s="537"/>
      <c r="M72" s="542"/>
    </row>
    <row r="73" spans="1:13" s="246" customFormat="1" ht="13.5" customHeight="1">
      <c r="A73" s="512"/>
      <c r="B73" s="509"/>
      <c r="C73" s="518"/>
      <c r="D73" s="520"/>
      <c r="E73" s="517"/>
      <c r="F73" s="538"/>
      <c r="G73" s="425"/>
      <c r="H73" s="518"/>
      <c r="I73" s="537"/>
      <c r="J73" s="537"/>
      <c r="K73" s="537"/>
      <c r="L73" s="537"/>
      <c r="M73" s="542"/>
    </row>
    <row r="74" spans="1:13" s="246" customFormat="1" ht="13.5" customHeight="1">
      <c r="A74" s="512"/>
      <c r="B74" s="509"/>
      <c r="C74" s="518"/>
      <c r="D74" s="520"/>
      <c r="E74" s="517"/>
      <c r="F74" s="538"/>
      <c r="G74" s="425"/>
      <c r="H74" s="518"/>
      <c r="I74" s="537"/>
      <c r="J74" s="537"/>
      <c r="K74" s="537"/>
      <c r="L74" s="537"/>
      <c r="M74" s="542"/>
    </row>
    <row r="75" spans="1:13" s="246" customFormat="1" ht="13.5" customHeight="1">
      <c r="A75" s="512"/>
      <c r="B75" s="509"/>
      <c r="C75" s="518"/>
      <c r="D75" s="520"/>
      <c r="E75" s="517"/>
      <c r="F75" s="538"/>
      <c r="G75" s="425"/>
      <c r="H75" s="518"/>
      <c r="I75" s="537"/>
      <c r="J75" s="537"/>
      <c r="K75" s="537"/>
      <c r="L75" s="537"/>
      <c r="M75" s="542"/>
    </row>
    <row r="76" spans="1:13" s="246" customFormat="1" ht="13.5" customHeight="1">
      <c r="A76" s="512"/>
      <c r="B76" s="509"/>
      <c r="C76" s="518"/>
      <c r="D76" s="520"/>
      <c r="E76" s="517"/>
      <c r="F76" s="538"/>
      <c r="G76" s="425"/>
      <c r="H76" s="518"/>
      <c r="I76" s="537"/>
      <c r="J76" s="537"/>
      <c r="K76" s="537"/>
      <c r="L76" s="537"/>
      <c r="M76" s="542"/>
    </row>
    <row r="77" spans="1:13" s="246" customFormat="1" ht="13.5" customHeight="1">
      <c r="A77" s="512"/>
      <c r="B77" s="509"/>
      <c r="C77" s="518"/>
      <c r="D77" s="520"/>
      <c r="E77" s="517"/>
      <c r="F77" s="538"/>
      <c r="G77" s="425"/>
      <c r="H77" s="518"/>
      <c r="I77" s="537"/>
      <c r="J77" s="537"/>
      <c r="K77" s="537"/>
      <c r="L77" s="537"/>
      <c r="M77" s="542"/>
    </row>
    <row r="78" spans="1:13" s="246" customFormat="1" ht="21.75" customHeight="1">
      <c r="A78" s="512"/>
      <c r="B78" s="509"/>
      <c r="C78" s="518"/>
      <c r="D78" s="520"/>
      <c r="E78" s="517"/>
      <c r="F78" s="538"/>
      <c r="G78" s="425"/>
      <c r="H78" s="518"/>
      <c r="I78" s="537"/>
      <c r="J78" s="537"/>
      <c r="K78" s="537"/>
      <c r="L78" s="537"/>
      <c r="M78" s="542"/>
    </row>
    <row r="79" spans="1:13" s="246" customFormat="1" ht="21.75" customHeight="1">
      <c r="A79" s="512"/>
      <c r="B79" s="509"/>
      <c r="C79" s="518"/>
      <c r="D79" s="520"/>
      <c r="E79" s="517"/>
      <c r="F79" s="538"/>
      <c r="G79" s="425"/>
      <c r="H79" s="518"/>
      <c r="I79" s="537"/>
      <c r="J79" s="537"/>
      <c r="K79" s="537"/>
      <c r="L79" s="537"/>
      <c r="M79" s="542"/>
    </row>
    <row r="80" spans="1:13" s="246" customFormat="1" ht="13.5" customHeight="1">
      <c r="A80" s="512">
        <f>'7. Mapa Final'!A80</f>
        <v>8</v>
      </c>
      <c r="B80" s="509" t="str">
        <f>'7. Mapa Final'!B80</f>
        <v>Ofrecer, prometer, entregar, aceptar o solicitar una ventaja indebida para conseguir el favorecimiento competitivo  en  la adición  de  contratos de Estudios y Diseños o construcción de sedes y despachos judiciales.</v>
      </c>
      <c r="C80" s="518" t="str">
        <f>'7. Mapa Final'!C80</f>
        <v>Cuando se adicionen contratos que son ventajosos para agentes internos y externos, sin la adecuada justificación que soporte su valor.</v>
      </c>
      <c r="D80" s="519" t="str">
        <f>'7. Mapa Final'!J80</f>
        <v>Muy Baja - 1</v>
      </c>
      <c r="E80" s="516" t="str">
        <f>'7. Mapa Final'!K80</f>
        <v>Menor - 2</v>
      </c>
      <c r="F80" s="538" t="str">
        <f>'7. Mapa Final'!M80</f>
        <v>Bajo - 2</v>
      </c>
      <c r="G80" s="425" t="s">
        <v>445</v>
      </c>
      <c r="H80" s="380" t="s">
        <v>567</v>
      </c>
      <c r="I80" s="537" t="s">
        <v>553</v>
      </c>
      <c r="J80" s="537"/>
      <c r="K80" s="536">
        <v>45292</v>
      </c>
      <c r="L80" s="536">
        <v>45382</v>
      </c>
      <c r="M80" s="542" t="s">
        <v>563</v>
      </c>
    </row>
    <row r="81" spans="1:13" s="246" customFormat="1" ht="13.5" customHeight="1">
      <c r="A81" s="512"/>
      <c r="B81" s="509"/>
      <c r="C81" s="518"/>
      <c r="D81" s="520"/>
      <c r="E81" s="517"/>
      <c r="F81" s="538"/>
      <c r="G81" s="425"/>
      <c r="H81" s="518"/>
      <c r="I81" s="537"/>
      <c r="J81" s="537"/>
      <c r="K81" s="537"/>
      <c r="L81" s="537"/>
      <c r="M81" s="542"/>
    </row>
    <row r="82" spans="1:13" s="246" customFormat="1" ht="13.5" customHeight="1">
      <c r="A82" s="512"/>
      <c r="B82" s="509"/>
      <c r="C82" s="518"/>
      <c r="D82" s="520"/>
      <c r="E82" s="517"/>
      <c r="F82" s="538"/>
      <c r="G82" s="425"/>
      <c r="H82" s="518"/>
      <c r="I82" s="537"/>
      <c r="J82" s="537"/>
      <c r="K82" s="537"/>
      <c r="L82" s="537"/>
      <c r="M82" s="542"/>
    </row>
    <row r="83" spans="1:13" s="246" customFormat="1" ht="13.5" customHeight="1">
      <c r="A83" s="512"/>
      <c r="B83" s="509"/>
      <c r="C83" s="518"/>
      <c r="D83" s="520"/>
      <c r="E83" s="517"/>
      <c r="F83" s="538"/>
      <c r="G83" s="425"/>
      <c r="H83" s="518"/>
      <c r="I83" s="537"/>
      <c r="J83" s="537"/>
      <c r="K83" s="537"/>
      <c r="L83" s="537"/>
      <c r="M83" s="542"/>
    </row>
    <row r="84" spans="1:13" s="246" customFormat="1" ht="13.5" customHeight="1">
      <c r="A84" s="512"/>
      <c r="B84" s="509"/>
      <c r="C84" s="518"/>
      <c r="D84" s="520"/>
      <c r="E84" s="517"/>
      <c r="F84" s="538"/>
      <c r="G84" s="425"/>
      <c r="H84" s="518"/>
      <c r="I84" s="537"/>
      <c r="J84" s="537"/>
      <c r="K84" s="537"/>
      <c r="L84" s="537"/>
      <c r="M84" s="542"/>
    </row>
    <row r="85" spans="1:13" s="246" customFormat="1" ht="13.5" customHeight="1">
      <c r="A85" s="512"/>
      <c r="B85" s="509"/>
      <c r="C85" s="518"/>
      <c r="D85" s="520"/>
      <c r="E85" s="517"/>
      <c r="F85" s="538"/>
      <c r="G85" s="425"/>
      <c r="H85" s="518"/>
      <c r="I85" s="537"/>
      <c r="J85" s="537"/>
      <c r="K85" s="537"/>
      <c r="L85" s="537"/>
      <c r="M85" s="542"/>
    </row>
    <row r="86" spans="1:13" s="246" customFormat="1" ht="13.5" customHeight="1">
      <c r="A86" s="512"/>
      <c r="B86" s="509"/>
      <c r="C86" s="518"/>
      <c r="D86" s="520"/>
      <c r="E86" s="517"/>
      <c r="F86" s="538"/>
      <c r="G86" s="425"/>
      <c r="H86" s="518"/>
      <c r="I86" s="537"/>
      <c r="J86" s="537"/>
      <c r="K86" s="537"/>
      <c r="L86" s="537"/>
      <c r="M86" s="542"/>
    </row>
    <row r="87" spans="1:13" s="246" customFormat="1" ht="13.5" customHeight="1">
      <c r="A87" s="512"/>
      <c r="B87" s="509"/>
      <c r="C87" s="518"/>
      <c r="D87" s="520"/>
      <c r="E87" s="517"/>
      <c r="F87" s="538"/>
      <c r="G87" s="425"/>
      <c r="H87" s="518"/>
      <c r="I87" s="537"/>
      <c r="J87" s="537"/>
      <c r="K87" s="537"/>
      <c r="L87" s="537"/>
      <c r="M87" s="542"/>
    </row>
    <row r="88" spans="1:13" s="246" customFormat="1" ht="21.75" customHeight="1">
      <c r="A88" s="512"/>
      <c r="B88" s="509"/>
      <c r="C88" s="518"/>
      <c r="D88" s="520"/>
      <c r="E88" s="517"/>
      <c r="F88" s="538"/>
      <c r="G88" s="425"/>
      <c r="H88" s="518"/>
      <c r="I88" s="537"/>
      <c r="J88" s="537"/>
      <c r="K88" s="537"/>
      <c r="L88" s="537"/>
      <c r="M88" s="542"/>
    </row>
    <row r="89" spans="1:13" s="246" customFormat="1" ht="21.75" customHeight="1">
      <c r="A89" s="512"/>
      <c r="B89" s="509"/>
      <c r="C89" s="518"/>
      <c r="D89" s="520"/>
      <c r="E89" s="517"/>
      <c r="F89" s="538"/>
      <c r="G89" s="425"/>
      <c r="H89" s="518"/>
      <c r="I89" s="537"/>
      <c r="J89" s="537"/>
      <c r="K89" s="537"/>
      <c r="L89" s="537"/>
      <c r="M89" s="542"/>
    </row>
    <row r="90" spans="1:13" s="246" customFormat="1" ht="13.5" customHeight="1">
      <c r="A90" s="512">
        <f>'7. Mapa Final'!A90</f>
        <v>9</v>
      </c>
      <c r="B90" s="509" t="str">
        <f>'7. Mapa Final'!B90</f>
        <v>Ofrecer, prometer, entregar, aceptar o solicitar una ventaja indebida para conseguir la recepción de Diseños u obras.</v>
      </c>
      <c r="C90" s="518" t="str">
        <f>'7. Mapa Final'!C90</f>
        <v>Cuando un agente interno o externos, obtiene una ventaja indebida por recibir Estudios y Diseños u Obras, que no cumplan con los requisitos contractuales.</v>
      </c>
      <c r="D90" s="519" t="str">
        <f>'7. Mapa Final'!J90</f>
        <v>Muy Baja - 1</v>
      </c>
      <c r="E90" s="516" t="str">
        <f>'7. Mapa Final'!K90</f>
        <v>Leve - 1</v>
      </c>
      <c r="F90" s="538" t="str">
        <f>'7. Mapa Final'!M90</f>
        <v>Bajo - 1</v>
      </c>
      <c r="G90" s="425" t="s">
        <v>445</v>
      </c>
      <c r="H90" s="518" t="s">
        <v>568</v>
      </c>
      <c r="I90" s="537" t="s">
        <v>553</v>
      </c>
      <c r="J90" s="537"/>
      <c r="K90" s="536">
        <v>45292</v>
      </c>
      <c r="L90" s="536">
        <v>45382</v>
      </c>
      <c r="M90" s="542" t="s">
        <v>563</v>
      </c>
    </row>
    <row r="91" spans="1:13" s="246" customFormat="1" ht="13.5" customHeight="1">
      <c r="A91" s="512"/>
      <c r="B91" s="509"/>
      <c r="C91" s="518"/>
      <c r="D91" s="520"/>
      <c r="E91" s="517"/>
      <c r="F91" s="538"/>
      <c r="G91" s="425"/>
      <c r="H91" s="518"/>
      <c r="I91" s="537"/>
      <c r="J91" s="537"/>
      <c r="K91" s="537"/>
      <c r="L91" s="537"/>
      <c r="M91" s="542"/>
    </row>
    <row r="92" spans="1:13" s="246" customFormat="1" ht="13.5" customHeight="1">
      <c r="A92" s="512"/>
      <c r="B92" s="509"/>
      <c r="C92" s="518"/>
      <c r="D92" s="520"/>
      <c r="E92" s="517"/>
      <c r="F92" s="538"/>
      <c r="G92" s="425"/>
      <c r="H92" s="518"/>
      <c r="I92" s="537"/>
      <c r="J92" s="537"/>
      <c r="K92" s="537"/>
      <c r="L92" s="537"/>
      <c r="M92" s="542"/>
    </row>
    <row r="93" spans="1:13" s="246" customFormat="1" ht="13.5" customHeight="1">
      <c r="A93" s="512"/>
      <c r="B93" s="509"/>
      <c r="C93" s="518"/>
      <c r="D93" s="520"/>
      <c r="E93" s="517"/>
      <c r="F93" s="538"/>
      <c r="G93" s="425"/>
      <c r="H93" s="518"/>
      <c r="I93" s="537"/>
      <c r="J93" s="537"/>
      <c r="K93" s="537"/>
      <c r="L93" s="537"/>
      <c r="M93" s="542"/>
    </row>
    <row r="94" spans="1:13" s="246" customFormat="1" ht="13.5" customHeight="1">
      <c r="A94" s="512"/>
      <c r="B94" s="509"/>
      <c r="C94" s="518"/>
      <c r="D94" s="520"/>
      <c r="E94" s="517"/>
      <c r="F94" s="538"/>
      <c r="G94" s="425"/>
      <c r="H94" s="518"/>
      <c r="I94" s="537"/>
      <c r="J94" s="537"/>
      <c r="K94" s="537"/>
      <c r="L94" s="537"/>
      <c r="M94" s="542"/>
    </row>
    <row r="95" spans="1:13" s="246" customFormat="1" ht="13.5" customHeight="1">
      <c r="A95" s="512"/>
      <c r="B95" s="509"/>
      <c r="C95" s="518"/>
      <c r="D95" s="520"/>
      <c r="E95" s="517"/>
      <c r="F95" s="538"/>
      <c r="G95" s="425"/>
      <c r="H95" s="518"/>
      <c r="I95" s="537"/>
      <c r="J95" s="537"/>
      <c r="K95" s="537"/>
      <c r="L95" s="537"/>
      <c r="M95" s="542"/>
    </row>
    <row r="96" spans="1:13" s="246" customFormat="1" ht="13.5" customHeight="1">
      <c r="A96" s="512"/>
      <c r="B96" s="509"/>
      <c r="C96" s="518"/>
      <c r="D96" s="520"/>
      <c r="E96" s="517"/>
      <c r="F96" s="538"/>
      <c r="G96" s="425"/>
      <c r="H96" s="518"/>
      <c r="I96" s="537"/>
      <c r="J96" s="537"/>
      <c r="K96" s="537"/>
      <c r="L96" s="537"/>
      <c r="M96" s="542"/>
    </row>
    <row r="97" spans="1:13" s="246" customFormat="1" ht="13.5" customHeight="1">
      <c r="A97" s="512"/>
      <c r="B97" s="509"/>
      <c r="C97" s="518"/>
      <c r="D97" s="520"/>
      <c r="E97" s="517"/>
      <c r="F97" s="538"/>
      <c r="G97" s="425"/>
      <c r="H97" s="518"/>
      <c r="I97" s="537"/>
      <c r="J97" s="537"/>
      <c r="K97" s="537"/>
      <c r="L97" s="537"/>
      <c r="M97" s="542"/>
    </row>
    <row r="98" spans="1:13" s="246" customFormat="1" ht="21.75" customHeight="1">
      <c r="A98" s="512"/>
      <c r="B98" s="509"/>
      <c r="C98" s="518"/>
      <c r="D98" s="520"/>
      <c r="E98" s="517"/>
      <c r="F98" s="538"/>
      <c r="G98" s="425"/>
      <c r="H98" s="518"/>
      <c r="I98" s="537"/>
      <c r="J98" s="537"/>
      <c r="K98" s="537"/>
      <c r="L98" s="537"/>
      <c r="M98" s="542"/>
    </row>
    <row r="99" spans="1:13" s="246" customFormat="1" ht="21.75" customHeight="1">
      <c r="A99" s="512"/>
      <c r="B99" s="509"/>
      <c r="C99" s="518"/>
      <c r="D99" s="520"/>
      <c r="E99" s="517"/>
      <c r="F99" s="538"/>
      <c r="G99" s="425"/>
      <c r="H99" s="518"/>
      <c r="I99" s="537"/>
      <c r="J99" s="537"/>
      <c r="K99" s="537"/>
      <c r="L99" s="537"/>
      <c r="M99" s="542"/>
    </row>
  </sheetData>
  <mergeCells count="135">
    <mergeCell ref="M40:M49"/>
    <mergeCell ref="A40:A49"/>
    <mergeCell ref="B40:B49"/>
    <mergeCell ref="C40:C49"/>
    <mergeCell ref="D40:D49"/>
    <mergeCell ref="E40:E49"/>
    <mergeCell ref="F40:F49"/>
    <mergeCell ref="G40:G49"/>
    <mergeCell ref="H40:H49"/>
    <mergeCell ref="I40:I49"/>
    <mergeCell ref="A80:A89"/>
    <mergeCell ref="J90:J99"/>
    <mergeCell ref="K90:K99"/>
    <mergeCell ref="L90:L99"/>
    <mergeCell ref="M90:M99"/>
    <mergeCell ref="F80:F89"/>
    <mergeCell ref="G80:G89"/>
    <mergeCell ref="H80:H89"/>
    <mergeCell ref="I80:I89"/>
    <mergeCell ref="J80:J89"/>
    <mergeCell ref="A90:A99"/>
    <mergeCell ref="B90:B99"/>
    <mergeCell ref="C90:C99"/>
    <mergeCell ref="D90:D99"/>
    <mergeCell ref="E90:E99"/>
    <mergeCell ref="F90:F99"/>
    <mergeCell ref="G90:G99"/>
    <mergeCell ref="H90:H99"/>
    <mergeCell ref="I90:I99"/>
    <mergeCell ref="B80:B89"/>
    <mergeCell ref="C80:C89"/>
    <mergeCell ref="D80:D89"/>
    <mergeCell ref="E80:E89"/>
    <mergeCell ref="I70:I79"/>
    <mergeCell ref="J70:J79"/>
    <mergeCell ref="K70:K79"/>
    <mergeCell ref="L70:L79"/>
    <mergeCell ref="M70:M79"/>
    <mergeCell ref="K80:K89"/>
    <mergeCell ref="L80:L89"/>
    <mergeCell ref="M80:M89"/>
    <mergeCell ref="A9:G9"/>
    <mergeCell ref="H20:H29"/>
    <mergeCell ref="A70:A79"/>
    <mergeCell ref="B70:B79"/>
    <mergeCell ref="C70:C79"/>
    <mergeCell ref="D70:D79"/>
    <mergeCell ref="E70:E79"/>
    <mergeCell ref="F70:F79"/>
    <mergeCell ref="G70:G79"/>
    <mergeCell ref="H70:H79"/>
    <mergeCell ref="C10:C19"/>
    <mergeCell ref="D10:D19"/>
    <mergeCell ref="E10:E19"/>
    <mergeCell ref="F50:F59"/>
    <mergeCell ref="G30:G39"/>
    <mergeCell ref="H30:H39"/>
    <mergeCell ref="B50:B59"/>
    <mergeCell ref="C50:C59"/>
    <mergeCell ref="D30:D39"/>
    <mergeCell ref="E30:E39"/>
    <mergeCell ref="D50:D59"/>
    <mergeCell ref="E50:E59"/>
    <mergeCell ref="J60:J69"/>
    <mergeCell ref="K60:K69"/>
    <mergeCell ref="B30:B39"/>
    <mergeCell ref="J40:J49"/>
    <mergeCell ref="K40:K49"/>
    <mergeCell ref="L60:L69"/>
    <mergeCell ref="M60:M69"/>
    <mergeCell ref="F10:F19"/>
    <mergeCell ref="G10:G19"/>
    <mergeCell ref="H10:H19"/>
    <mergeCell ref="I10:I19"/>
    <mergeCell ref="J10:J19"/>
    <mergeCell ref="M30:M39"/>
    <mergeCell ref="J50:J59"/>
    <mergeCell ref="K50:K59"/>
    <mergeCell ref="L50:L59"/>
    <mergeCell ref="M50:M59"/>
    <mergeCell ref="J30:J39"/>
    <mergeCell ref="K30:K39"/>
    <mergeCell ref="L30:L39"/>
    <mergeCell ref="I30:I39"/>
    <mergeCell ref="G50:G59"/>
    <mergeCell ref="H50:H59"/>
    <mergeCell ref="I50:I59"/>
    <mergeCell ref="L10:L19"/>
    <mergeCell ref="M10:M19"/>
    <mergeCell ref="K10:K19"/>
    <mergeCell ref="F30:F39"/>
    <mergeCell ref="L40:L49"/>
    <mergeCell ref="A60:A69"/>
    <mergeCell ref="B60:B69"/>
    <mergeCell ref="C60:C69"/>
    <mergeCell ref="D60:D69"/>
    <mergeCell ref="E60:E69"/>
    <mergeCell ref="F60:F69"/>
    <mergeCell ref="G60:G69"/>
    <mergeCell ref="H60:H69"/>
    <mergeCell ref="I60:I69"/>
    <mergeCell ref="A20:A29"/>
    <mergeCell ref="C20:C29"/>
    <mergeCell ref="L20:L29"/>
    <mergeCell ref="F20:F29"/>
    <mergeCell ref="G20:G29"/>
    <mergeCell ref="I20:I29"/>
    <mergeCell ref="J20:J29"/>
    <mergeCell ref="K20:K29"/>
    <mergeCell ref="M20:M24"/>
    <mergeCell ref="M25:M29"/>
    <mergeCell ref="B10:B19"/>
    <mergeCell ref="A10:A19"/>
    <mergeCell ref="A50:A59"/>
    <mergeCell ref="A30:A39"/>
    <mergeCell ref="E20:E29"/>
    <mergeCell ref="C30:C39"/>
    <mergeCell ref="D20:D29"/>
    <mergeCell ref="K1:M3"/>
    <mergeCell ref="A4:B4"/>
    <mergeCell ref="A5:B5"/>
    <mergeCell ref="C5:M5"/>
    <mergeCell ref="C4:M4"/>
    <mergeCell ref="A1:C3"/>
    <mergeCell ref="D1:J2"/>
    <mergeCell ref="H7:H8"/>
    <mergeCell ref="I7:J7"/>
    <mergeCell ref="K7:L7"/>
    <mergeCell ref="M7:M8"/>
    <mergeCell ref="A6:B6"/>
    <mergeCell ref="A7:C7"/>
    <mergeCell ref="D7:F7"/>
    <mergeCell ref="G7:G8"/>
    <mergeCell ref="C6:M6"/>
    <mergeCell ref="B20:B29"/>
  </mergeCells>
  <conditionalFormatting sqref="A7:B7">
    <cfRule type="containsText" dxfId="367" priority="31" operator="containsText" text="3- Moderado">
      <formula>NOT(ISERROR(SEARCH("3- Moderado",A7)))</formula>
    </cfRule>
    <cfRule type="containsText" dxfId="366" priority="32" operator="containsText" text="6- Moderado">
      <formula>NOT(ISERROR(SEARCH("6- Moderado",A7)))</formula>
    </cfRule>
    <cfRule type="containsText" dxfId="365" priority="33" operator="containsText" text="4- Moderado">
      <formula>NOT(ISERROR(SEARCH("4- Moderado",A7)))</formula>
    </cfRule>
    <cfRule type="containsText" dxfId="364" priority="34" operator="containsText" text="3- Bajo">
      <formula>NOT(ISERROR(SEARCH("3- Bajo",A7)))</formula>
    </cfRule>
    <cfRule type="containsText" dxfId="363" priority="35" operator="containsText" text="4- Bajo">
      <formula>NOT(ISERROR(SEARCH("4- Bajo",A7)))</formula>
    </cfRule>
    <cfRule type="containsText" dxfId="362" priority="36" operator="containsText" text="1- Bajo">
      <formula>NOT(ISERROR(SEARCH("1- Bajo",A7)))</formula>
    </cfRule>
  </conditionalFormatting>
  <conditionalFormatting sqref="A10:B10 D10:E10">
    <cfRule type="containsText" dxfId="361" priority="312" operator="containsText" text="3- Bajo">
      <formula>NOT(ISERROR(SEARCH("3- Bajo",A10)))</formula>
    </cfRule>
    <cfRule type="containsText" dxfId="360" priority="313" operator="containsText" text="4- Bajo">
      <formula>NOT(ISERROR(SEARCH("4- Bajo",A10)))</formula>
    </cfRule>
    <cfRule type="containsText" dxfId="359" priority="314" operator="containsText" text="1- Bajo">
      <formula>NOT(ISERROR(SEARCH("1- Bajo",A10)))</formula>
    </cfRule>
  </conditionalFormatting>
  <conditionalFormatting sqref="A20:B20 D20:E20">
    <cfRule type="containsText" dxfId="358" priority="285" operator="containsText" text="3- Bajo">
      <formula>NOT(ISERROR(SEARCH("3- Bajo",A20)))</formula>
    </cfRule>
    <cfRule type="containsText" dxfId="357" priority="286" operator="containsText" text="4- Bajo">
      <formula>NOT(ISERROR(SEARCH("4- Bajo",A20)))</formula>
    </cfRule>
    <cfRule type="containsText" dxfId="356" priority="287" operator="containsText" text="1- Bajo">
      <formula>NOT(ISERROR(SEARCH("1- Bajo",A20)))</formula>
    </cfRule>
  </conditionalFormatting>
  <conditionalFormatting sqref="A30:B30 D30:E30">
    <cfRule type="containsText" dxfId="355" priority="264" operator="containsText" text="3- Bajo">
      <formula>NOT(ISERROR(SEARCH("3- Bajo",A30)))</formula>
    </cfRule>
    <cfRule type="containsText" dxfId="354" priority="265" operator="containsText" text="4- Bajo">
      <formula>NOT(ISERROR(SEARCH("4- Bajo",A30)))</formula>
    </cfRule>
    <cfRule type="containsText" dxfId="353" priority="266" operator="containsText" text="1- Bajo">
      <formula>NOT(ISERROR(SEARCH("1- Bajo",A30)))</formula>
    </cfRule>
  </conditionalFormatting>
  <conditionalFormatting sqref="A40:B40">
    <cfRule type="containsText" dxfId="352" priority="13" operator="containsText" text="3- Moderado">
      <formula>NOT(ISERROR(SEARCH("3- Moderado",A40)))</formula>
    </cfRule>
    <cfRule type="containsText" dxfId="351" priority="14" operator="containsText" text="6- Moderado">
      <formula>NOT(ISERROR(SEARCH("6- Moderado",A40)))</formula>
    </cfRule>
    <cfRule type="containsText" dxfId="350" priority="15" operator="containsText" text="4- Moderado">
      <formula>NOT(ISERROR(SEARCH("4- Moderado",A40)))</formula>
    </cfRule>
    <cfRule type="containsText" dxfId="349" priority="16" operator="containsText" text="3- Bajo">
      <formula>NOT(ISERROR(SEARCH("3- Bajo",A40)))</formula>
    </cfRule>
    <cfRule type="containsText" dxfId="348" priority="17" operator="containsText" text="4- Bajo">
      <formula>NOT(ISERROR(SEARCH("4- Bajo",A40)))</formula>
    </cfRule>
    <cfRule type="containsText" dxfId="347" priority="18" operator="containsText" text="1- Bajo">
      <formula>NOT(ISERROR(SEARCH("1- Bajo",A40)))</formula>
    </cfRule>
  </conditionalFormatting>
  <conditionalFormatting sqref="A50:B50 D50:E50">
    <cfRule type="containsText" dxfId="346" priority="243" operator="containsText" text="3- Bajo">
      <formula>NOT(ISERROR(SEARCH("3- Bajo",A50)))</formula>
    </cfRule>
    <cfRule type="containsText" dxfId="345" priority="244" operator="containsText" text="4- Bajo">
      <formula>NOT(ISERROR(SEARCH("4- Bajo",A50)))</formula>
    </cfRule>
    <cfRule type="containsText" dxfId="344" priority="245" operator="containsText" text="1- Bajo">
      <formula>NOT(ISERROR(SEARCH("1- Bajo",A50)))</formula>
    </cfRule>
  </conditionalFormatting>
  <conditionalFormatting sqref="A60:B60 D60:E60">
    <cfRule type="containsText" dxfId="343" priority="222" operator="containsText" text="3- Bajo">
      <formula>NOT(ISERROR(SEARCH("3- Bajo",A60)))</formula>
    </cfRule>
    <cfRule type="containsText" dxfId="342" priority="223" operator="containsText" text="4- Bajo">
      <formula>NOT(ISERROR(SEARCH("4- Bajo",A60)))</formula>
    </cfRule>
    <cfRule type="containsText" dxfId="341" priority="224" operator="containsText" text="1- Bajo">
      <formula>NOT(ISERROR(SEARCH("1- Bajo",A60)))</formula>
    </cfRule>
  </conditionalFormatting>
  <conditionalFormatting sqref="A70:B70 D70:E70">
    <cfRule type="containsText" dxfId="340" priority="201" operator="containsText" text="3- Bajo">
      <formula>NOT(ISERROR(SEARCH("3- Bajo",A70)))</formula>
    </cfRule>
    <cfRule type="containsText" dxfId="339" priority="202" operator="containsText" text="4- Bajo">
      <formula>NOT(ISERROR(SEARCH("4- Bajo",A70)))</formula>
    </cfRule>
    <cfRule type="containsText" dxfId="338" priority="203" operator="containsText" text="1- Bajo">
      <formula>NOT(ISERROR(SEARCH("1- Bajo",A70)))</formula>
    </cfRule>
  </conditionalFormatting>
  <conditionalFormatting sqref="A80:B80 D80:E80">
    <cfRule type="containsText" dxfId="337" priority="180" operator="containsText" text="3- Bajo">
      <formula>NOT(ISERROR(SEARCH("3- Bajo",A80)))</formula>
    </cfRule>
    <cfRule type="containsText" dxfId="336" priority="181" operator="containsText" text="4- Bajo">
      <formula>NOT(ISERROR(SEARCH("4- Bajo",A80)))</formula>
    </cfRule>
    <cfRule type="containsText" dxfId="335" priority="182" operator="containsText" text="1- Bajo">
      <formula>NOT(ISERROR(SEARCH("1- Bajo",A80)))</formula>
    </cfRule>
  </conditionalFormatting>
  <conditionalFormatting sqref="A90:B90 D90:E90">
    <cfRule type="containsText" dxfId="334" priority="159" operator="containsText" text="3- Bajo">
      <formula>NOT(ISERROR(SEARCH("3- Bajo",A90)))</formula>
    </cfRule>
    <cfRule type="containsText" dxfId="333" priority="160" operator="containsText" text="4- Bajo">
      <formula>NOT(ISERROR(SEARCH("4- Bajo",A90)))</formula>
    </cfRule>
    <cfRule type="containsText" dxfId="332" priority="161" operator="containsText" text="1- Bajo">
      <formula>NOT(ISERROR(SEARCH("1- Bajo",A90)))</formula>
    </cfRule>
  </conditionalFormatting>
  <conditionalFormatting sqref="C8:F8">
    <cfRule type="containsText" dxfId="331" priority="25" operator="containsText" text="3- Moderado">
      <formula>NOT(ISERROR(SEARCH("3- Moderado",C8)))</formula>
    </cfRule>
    <cfRule type="containsText" dxfId="330" priority="26" operator="containsText" text="6- Moderado">
      <formula>NOT(ISERROR(SEARCH("6- Moderado",C8)))</formula>
    </cfRule>
    <cfRule type="containsText" dxfId="329" priority="27" operator="containsText" text="4- Moderado">
      <formula>NOT(ISERROR(SEARCH("4- Moderado",C8)))</formula>
    </cfRule>
    <cfRule type="containsText" dxfId="328" priority="28" operator="containsText" text="3- Bajo">
      <formula>NOT(ISERROR(SEARCH("3- Bajo",C8)))</formula>
    </cfRule>
    <cfRule type="containsText" dxfId="327" priority="29" operator="containsText" text="4- Bajo">
      <formula>NOT(ISERROR(SEARCH("4- Bajo",C8)))</formula>
    </cfRule>
    <cfRule type="containsText" dxfId="326" priority="30" operator="containsText" text="1- Bajo">
      <formula>NOT(ISERROR(SEARCH("1- Bajo",C8)))</formula>
    </cfRule>
  </conditionalFormatting>
  <conditionalFormatting sqref="D10:D99">
    <cfRule type="containsText" dxfId="325" priority="146" operator="containsText" text="Muy Alta">
      <formula>NOT(ISERROR(SEARCH("Muy Alta",D10)))</formula>
    </cfRule>
    <cfRule type="containsText" dxfId="324" priority="147" operator="containsText" text="Alta">
      <formula>NOT(ISERROR(SEARCH("Alta",D10)))</formula>
    </cfRule>
    <cfRule type="containsText" dxfId="323" priority="148" operator="containsText" text="Baja">
      <formula>NOT(ISERROR(SEARCH("Baja",D10)))</formula>
    </cfRule>
    <cfRule type="containsText" dxfId="322" priority="149" operator="containsText" text="Muy Baja">
      <formula>NOT(ISERROR(SEARCH("Muy Baja",D10)))</formula>
    </cfRule>
    <cfRule type="containsText" dxfId="321" priority="151" operator="containsText" text="Media">
      <formula>NOT(ISERROR(SEARCH("Media",D10)))</formula>
    </cfRule>
  </conditionalFormatting>
  <conditionalFormatting sqref="D10:E10 A10:B10">
    <cfRule type="containsText" dxfId="320" priority="309" operator="containsText" text="3- Moderado">
      <formula>NOT(ISERROR(SEARCH("3- Moderado",A10)))</formula>
    </cfRule>
    <cfRule type="containsText" dxfId="319" priority="310" operator="containsText" text="6- Moderado">
      <formula>NOT(ISERROR(SEARCH("6- Moderado",A10)))</formula>
    </cfRule>
    <cfRule type="containsText" dxfId="318" priority="311" operator="containsText" text="4- Moderado">
      <formula>NOT(ISERROR(SEARCH("4- Moderado",A10)))</formula>
    </cfRule>
  </conditionalFormatting>
  <conditionalFormatting sqref="D20:E20 A20:B20">
    <cfRule type="containsText" dxfId="317" priority="282" operator="containsText" text="3- Moderado">
      <formula>NOT(ISERROR(SEARCH("3- Moderado",A20)))</formula>
    </cfRule>
    <cfRule type="containsText" dxfId="316" priority="283" operator="containsText" text="6- Moderado">
      <formula>NOT(ISERROR(SEARCH("6- Moderado",A20)))</formula>
    </cfRule>
    <cfRule type="containsText" dxfId="315" priority="284" operator="containsText" text="4- Moderado">
      <formula>NOT(ISERROR(SEARCH("4- Moderado",A20)))</formula>
    </cfRule>
  </conditionalFormatting>
  <conditionalFormatting sqref="D30:E30 A30:B30">
    <cfRule type="containsText" dxfId="314" priority="261" operator="containsText" text="3- Moderado">
      <formula>NOT(ISERROR(SEARCH("3- Moderado",A30)))</formula>
    </cfRule>
    <cfRule type="containsText" dxfId="313" priority="262" operator="containsText" text="6- Moderado">
      <formula>NOT(ISERROR(SEARCH("6- Moderado",A30)))</formula>
    </cfRule>
    <cfRule type="containsText" dxfId="312" priority="263" operator="containsText" text="4- Moderado">
      <formula>NOT(ISERROR(SEARCH("4- Moderado",A30)))</formula>
    </cfRule>
  </conditionalFormatting>
  <conditionalFormatting sqref="D40:E40">
    <cfRule type="containsText" dxfId="311" priority="1" operator="containsText" text="3- Moderado">
      <formula>NOT(ISERROR(SEARCH("3- Moderado",D40)))</formula>
    </cfRule>
    <cfRule type="containsText" dxfId="310" priority="2" operator="containsText" text="6- Moderado">
      <formula>NOT(ISERROR(SEARCH("6- Moderado",D40)))</formula>
    </cfRule>
    <cfRule type="containsText" dxfId="309" priority="3" operator="containsText" text="4- Moderado">
      <formula>NOT(ISERROR(SEARCH("4- Moderado",D40)))</formula>
    </cfRule>
    <cfRule type="containsText" dxfId="308" priority="4" operator="containsText" text="3- Bajo">
      <formula>NOT(ISERROR(SEARCH("3- Bajo",D40)))</formula>
    </cfRule>
    <cfRule type="containsText" dxfId="307" priority="5" operator="containsText" text="4- Bajo">
      <formula>NOT(ISERROR(SEARCH("4- Bajo",D40)))</formula>
    </cfRule>
    <cfRule type="containsText" dxfId="306" priority="6" operator="containsText" text="1- Bajo">
      <formula>NOT(ISERROR(SEARCH("1- Bajo",D40)))</formula>
    </cfRule>
  </conditionalFormatting>
  <conditionalFormatting sqref="D50:E50 A50:B50">
    <cfRule type="containsText" dxfId="305" priority="240" operator="containsText" text="3- Moderado">
      <formula>NOT(ISERROR(SEARCH("3- Moderado",A50)))</formula>
    </cfRule>
    <cfRule type="containsText" dxfId="304" priority="241" operator="containsText" text="6- Moderado">
      <formula>NOT(ISERROR(SEARCH("6- Moderado",A50)))</formula>
    </cfRule>
    <cfRule type="containsText" dxfId="303" priority="242" operator="containsText" text="4- Moderado">
      <formula>NOT(ISERROR(SEARCH("4- Moderado",A50)))</formula>
    </cfRule>
  </conditionalFormatting>
  <conditionalFormatting sqref="D60:E60 A60:B60">
    <cfRule type="containsText" dxfId="302" priority="219" operator="containsText" text="3- Moderado">
      <formula>NOT(ISERROR(SEARCH("3- Moderado",A60)))</formula>
    </cfRule>
    <cfRule type="containsText" dxfId="301" priority="220" operator="containsText" text="6- Moderado">
      <formula>NOT(ISERROR(SEARCH("6- Moderado",A60)))</formula>
    </cfRule>
    <cfRule type="containsText" dxfId="300" priority="221" operator="containsText" text="4- Moderado">
      <formula>NOT(ISERROR(SEARCH("4- Moderado",A60)))</formula>
    </cfRule>
  </conditionalFormatting>
  <conditionalFormatting sqref="D70:E70 A70:B70">
    <cfRule type="containsText" dxfId="299" priority="198" operator="containsText" text="3- Moderado">
      <formula>NOT(ISERROR(SEARCH("3- Moderado",A70)))</formula>
    </cfRule>
    <cfRule type="containsText" dxfId="298" priority="199" operator="containsText" text="6- Moderado">
      <formula>NOT(ISERROR(SEARCH("6- Moderado",A70)))</formula>
    </cfRule>
    <cfRule type="containsText" dxfId="297" priority="200" operator="containsText" text="4- Moderado">
      <formula>NOT(ISERROR(SEARCH("4- Moderado",A70)))</formula>
    </cfRule>
  </conditionalFormatting>
  <conditionalFormatting sqref="D80:E80 A80:B80">
    <cfRule type="containsText" dxfId="296" priority="177" operator="containsText" text="3- Moderado">
      <formula>NOT(ISERROR(SEARCH("3- Moderado",A80)))</formula>
    </cfRule>
    <cfRule type="containsText" dxfId="295" priority="178" operator="containsText" text="6- Moderado">
      <formula>NOT(ISERROR(SEARCH("6- Moderado",A80)))</formula>
    </cfRule>
    <cfRule type="containsText" dxfId="294" priority="179" operator="containsText" text="4- Moderado">
      <formula>NOT(ISERROR(SEARCH("4- Moderado",A80)))</formula>
    </cfRule>
  </conditionalFormatting>
  <conditionalFormatting sqref="D90:E90 A90:B90">
    <cfRule type="containsText" dxfId="293" priority="156" operator="containsText" text="3- Moderado">
      <formula>NOT(ISERROR(SEARCH("3- Moderado",A90)))</formula>
    </cfRule>
    <cfRule type="containsText" dxfId="292" priority="157" operator="containsText" text="6- Moderado">
      <formula>NOT(ISERROR(SEARCH("6- Moderado",A90)))</formula>
    </cfRule>
    <cfRule type="containsText" dxfId="291" priority="158" operator="containsText" text="4- Moderado">
      <formula>NOT(ISERROR(SEARCH("4- Moderado",A90)))</formula>
    </cfRule>
  </conditionalFormatting>
  <conditionalFormatting sqref="E10:E99">
    <cfRule type="containsText" dxfId="290" priority="142" operator="containsText" text="Catastrófico">
      <formula>NOT(ISERROR(SEARCH("Catastrófico",E10)))</formula>
    </cfRule>
    <cfRule type="containsText" dxfId="289" priority="143" operator="containsText" text="Mayor">
      <formula>NOT(ISERROR(SEARCH("Mayor",E10)))</formula>
    </cfRule>
    <cfRule type="containsText" dxfId="288" priority="144" operator="containsText" text="Menor">
      <formula>NOT(ISERROR(SEARCH("Menor",E10)))</formula>
    </cfRule>
    <cfRule type="containsText" dxfId="287" priority="145" operator="containsText" text="Leve">
      <formula>NOT(ISERROR(SEARCH("Leve",E10)))</formula>
    </cfRule>
  </conditionalFormatting>
  <conditionalFormatting sqref="E10:F99">
    <cfRule type="containsText" dxfId="286" priority="150" operator="containsText" text="Moderado">
      <formula>NOT(ISERROR(SEARCH("Moderado",E10)))</formula>
    </cfRule>
  </conditionalFormatting>
  <conditionalFormatting sqref="F10:F19">
    <cfRule type="colorScale" priority="315">
      <colorScale>
        <cfvo type="min"/>
        <cfvo type="max"/>
        <color rgb="FFFF7128"/>
        <color rgb="FFFFEF9C"/>
      </colorScale>
    </cfRule>
  </conditionalFormatting>
  <conditionalFormatting sqref="F10:F99">
    <cfRule type="containsText" dxfId="285" priority="152" operator="containsText" text="Bajo">
      <formula>NOT(ISERROR(SEARCH("Bajo",F10)))</formula>
    </cfRule>
    <cfRule type="containsText" dxfId="284" priority="153" operator="containsText" text="Moderado">
      <formula>NOT(ISERROR(SEARCH("Moderado",F10)))</formula>
    </cfRule>
    <cfRule type="containsText" dxfId="283" priority="154" operator="containsText" text="Alto">
      <formula>NOT(ISERROR(SEARCH("Alto",F10)))</formula>
    </cfRule>
    <cfRule type="containsText" dxfId="282" priority="155" operator="containsText" text="Extremo">
      <formula>NOT(ISERROR(SEARCH("Extremo",F10)))</formula>
    </cfRule>
  </conditionalFormatting>
  <conditionalFormatting sqref="F20:F29">
    <cfRule type="colorScale" priority="288">
      <colorScale>
        <cfvo type="min"/>
        <cfvo type="max"/>
        <color rgb="FFFF7128"/>
        <color rgb="FFFFEF9C"/>
      </colorScale>
    </cfRule>
  </conditionalFormatting>
  <conditionalFormatting sqref="F30:F49">
    <cfRule type="colorScale" priority="267">
      <colorScale>
        <cfvo type="min"/>
        <cfvo type="max"/>
        <color rgb="FFFF7128"/>
        <color rgb="FFFFEF9C"/>
      </colorScale>
    </cfRule>
  </conditionalFormatting>
  <conditionalFormatting sqref="F50:F59">
    <cfRule type="colorScale" priority="246">
      <colorScale>
        <cfvo type="min"/>
        <cfvo type="max"/>
        <color rgb="FFFF7128"/>
        <color rgb="FFFFEF9C"/>
      </colorScale>
    </cfRule>
  </conditionalFormatting>
  <conditionalFormatting sqref="F60:F69">
    <cfRule type="colorScale" priority="225">
      <colorScale>
        <cfvo type="min"/>
        <cfvo type="max"/>
        <color rgb="FFFF7128"/>
        <color rgb="FFFFEF9C"/>
      </colorScale>
    </cfRule>
  </conditionalFormatting>
  <conditionalFormatting sqref="F70:F79">
    <cfRule type="colorScale" priority="204">
      <colorScale>
        <cfvo type="min"/>
        <cfvo type="max"/>
        <color rgb="FFFF7128"/>
        <color rgb="FFFFEF9C"/>
      </colorScale>
    </cfRule>
  </conditionalFormatting>
  <conditionalFormatting sqref="F80:F89">
    <cfRule type="colorScale" priority="183">
      <colorScale>
        <cfvo type="min"/>
        <cfvo type="max"/>
        <color rgb="FFFF7128"/>
        <color rgb="FFFFEF9C"/>
      </colorScale>
    </cfRule>
  </conditionalFormatting>
  <conditionalFormatting sqref="F90:F99">
    <cfRule type="colorScale" priority="162">
      <colorScale>
        <cfvo type="min"/>
        <cfvo type="max"/>
        <color rgb="FFFF7128"/>
        <color rgb="FFFFEF9C"/>
      </colorScale>
    </cfRule>
  </conditionalFormatting>
  <dataValidations count="4">
    <dataValidation allowBlank="1" showInputMessage="1" showErrorMessage="1" prompt="seleccionar si el responsable de ejecutar las acciones es el nivel central" sqref="J8" xr:uid="{00000000-0002-0000-0A00-000000000000}"/>
    <dataValidation allowBlank="1" showInputMessage="1" showErrorMessage="1" prompt="Seleccionar si el responsable es el responsable de las acciones es el nivel central" sqref="I7:I8" xr:uid="{00000000-0002-0000-0A00-000001000000}"/>
    <dataValidation allowBlank="1" showInputMessage="1" showErrorMessage="1" prompt="Describir las actividades que se van a desarrollar para el proyecto" sqref="H7" xr:uid="{00000000-0002-0000-0A00-000002000000}"/>
    <dataValidation allowBlank="1" showInputMessage="1" showErrorMessage="1" prompt="Registrar qué factor  que ocasina el riesgo: un facot identtficado el contexto._x000a_O  personas, recursos, estilo de direccion , factores externos, , codiciones ambientales" sqref="C8" xr:uid="{00000000-0002-0000-0A00-000003000000}"/>
  </dataValidations>
  <pageMargins left="0.7" right="0.7" top="0.75" bottom="0.75" header="0.3" footer="0.3"/>
  <pageSetup orientation="portrait" horizontalDpi="4294967293"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4000000}">
          <x14:formula1>
            <xm:f>'9- Matriz de Calor '!$S$7:$S$10</xm:f>
          </x14:formula1>
          <xm:sqref>G9:G99</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BAA83A-9435-4D36-A758-576302E7AE31}">
  <sheetPr>
    <tabColor theme="7" tint="0.39997558519241921"/>
  </sheetPr>
  <dimension ref="A1:M99"/>
  <sheetViews>
    <sheetView showGridLines="0" topLeftCell="H8" zoomScale="70" zoomScaleNormal="70" workbookViewId="0">
      <selection activeCell="M10" sqref="M10:M19"/>
    </sheetView>
  </sheetViews>
  <sheetFormatPr defaultColWidth="11.42578125" defaultRowHeight="15"/>
  <cols>
    <col min="1" max="1" width="6.140625" style="247" customWidth="1"/>
    <col min="2" max="2" width="22.42578125" style="247" customWidth="1"/>
    <col min="3" max="3" width="42" customWidth="1"/>
    <col min="4" max="4" width="15.5703125" style="248" customWidth="1"/>
    <col min="5" max="5" width="11.5703125" style="249" customWidth="1"/>
    <col min="6" max="6" width="12.7109375" style="249" customWidth="1"/>
    <col min="7" max="7" width="14.140625" customWidth="1"/>
    <col min="8" max="8" width="56" customWidth="1"/>
    <col min="9" max="9" width="10.5703125" customWidth="1"/>
    <col min="10" max="10" width="11" customWidth="1"/>
    <col min="11" max="11" width="15" customWidth="1"/>
    <col min="12" max="12" width="14.42578125" customWidth="1"/>
    <col min="13" max="13" width="97.140625" customWidth="1"/>
  </cols>
  <sheetData>
    <row r="1" spans="1:13" s="11" customFormat="1" ht="16.5" customHeight="1">
      <c r="A1" s="476"/>
      <c r="B1" s="476"/>
      <c r="C1" s="476"/>
      <c r="D1" s="525"/>
      <c r="E1" s="525"/>
      <c r="F1" s="525"/>
      <c r="G1" s="525"/>
      <c r="H1" s="525"/>
      <c r="I1" s="525"/>
      <c r="J1" s="525"/>
      <c r="K1" s="521"/>
      <c r="L1" s="521"/>
      <c r="M1" s="521"/>
    </row>
    <row r="2" spans="1:13" s="11" customFormat="1" ht="39.75" customHeight="1">
      <c r="A2" s="476"/>
      <c r="B2" s="476"/>
      <c r="C2" s="476"/>
      <c r="D2" s="525"/>
      <c r="E2" s="525"/>
      <c r="F2" s="525"/>
      <c r="G2" s="525"/>
      <c r="H2" s="525"/>
      <c r="I2" s="525"/>
      <c r="J2" s="525"/>
      <c r="K2" s="521"/>
      <c r="L2" s="521"/>
      <c r="M2" s="521"/>
    </row>
    <row r="3" spans="1:13" s="11" customFormat="1" ht="3" customHeight="1">
      <c r="A3" s="476"/>
      <c r="B3" s="476"/>
      <c r="C3" s="476"/>
      <c r="D3" s="242"/>
      <c r="E3" s="242"/>
      <c r="F3" s="242"/>
      <c r="G3" s="242"/>
      <c r="H3" s="242"/>
      <c r="I3" s="242"/>
      <c r="J3" s="242"/>
      <c r="K3" s="521"/>
      <c r="L3" s="521"/>
      <c r="M3" s="521"/>
    </row>
    <row r="4" spans="1:13" s="11" customFormat="1" ht="21.75" customHeight="1">
      <c r="A4" s="522" t="s">
        <v>365</v>
      </c>
      <c r="B4" s="522"/>
      <c r="C4" s="524" t="str">
        <f>'6. Valoración Controles'!C4:K4</f>
        <v>MEJORAMIENTO INFRAESTRUCTURA FÍSICA</v>
      </c>
      <c r="D4" s="524"/>
      <c r="E4" s="524"/>
      <c r="F4" s="524"/>
      <c r="G4" s="524"/>
      <c r="H4" s="524"/>
      <c r="I4" s="524"/>
      <c r="J4" s="524"/>
      <c r="K4" s="524"/>
      <c r="L4" s="524"/>
      <c r="M4" s="524"/>
    </row>
    <row r="5" spans="1:13" s="11" customFormat="1" ht="40.9" customHeight="1">
      <c r="A5" s="522" t="s">
        <v>366</v>
      </c>
      <c r="B5" s="522"/>
      <c r="C5" s="523" t="str">
        <f>'6. Valoración Controles'!C5:K5</f>
        <v xml:space="preserve">Mejorar las condiciones locativas de la infraestructura física, mediante la adquisición, contratación de diseños, estudios, construcción, mejoramiento y mantenimiento de las sedes judiciales y administrativas en el territorio nacional, en concordancia con la reglamentación ambiental y de seguridad y salud en el trabajo y antisoborno para ofrecer unas condiciones acordes a las necesidades de la administración de justicia. </v>
      </c>
      <c r="D5" s="523"/>
      <c r="E5" s="523"/>
      <c r="F5" s="523"/>
      <c r="G5" s="523"/>
      <c r="H5" s="523"/>
      <c r="I5" s="523"/>
      <c r="J5" s="523"/>
      <c r="K5" s="523"/>
      <c r="L5" s="523"/>
      <c r="M5" s="523"/>
    </row>
    <row r="6" spans="1:13" s="11" customFormat="1" ht="24.75" customHeight="1" thickBot="1">
      <c r="A6" s="522" t="s">
        <v>367</v>
      </c>
      <c r="B6" s="522"/>
      <c r="C6" s="523" t="s">
        <v>270</v>
      </c>
      <c r="D6" s="523"/>
      <c r="E6" s="523"/>
      <c r="F6" s="523"/>
      <c r="G6" s="523"/>
      <c r="H6" s="523"/>
      <c r="I6" s="523"/>
      <c r="J6" s="523"/>
      <c r="K6" s="523"/>
      <c r="L6" s="523"/>
      <c r="M6" s="523"/>
    </row>
    <row r="7" spans="1:13" s="244" customFormat="1" ht="24.75" customHeight="1" thickTop="1" thickBot="1">
      <c r="A7" s="531" t="s">
        <v>539</v>
      </c>
      <c r="B7" s="532"/>
      <c r="C7" s="533"/>
      <c r="D7" s="534" t="s">
        <v>540</v>
      </c>
      <c r="E7" s="534"/>
      <c r="F7" s="534"/>
      <c r="G7" s="535" t="s">
        <v>541</v>
      </c>
      <c r="H7" s="526" t="s">
        <v>542</v>
      </c>
      <c r="I7" s="528" t="s">
        <v>543</v>
      </c>
      <c r="J7" s="529"/>
      <c r="K7" s="528" t="s">
        <v>544</v>
      </c>
      <c r="L7" s="529"/>
      <c r="M7" s="530" t="s">
        <v>569</v>
      </c>
    </row>
    <row r="8" spans="1:13" s="245" customFormat="1" ht="57" customHeight="1" thickTop="1" thickBot="1">
      <c r="A8" s="250" t="s">
        <v>41</v>
      </c>
      <c r="B8" s="250" t="s">
        <v>209</v>
      </c>
      <c r="C8" s="250" t="s">
        <v>211</v>
      </c>
      <c r="D8" s="251" t="s">
        <v>221</v>
      </c>
      <c r="E8" s="251" t="s">
        <v>546</v>
      </c>
      <c r="F8" s="251" t="s">
        <v>547</v>
      </c>
      <c r="G8" s="535"/>
      <c r="H8" s="527"/>
      <c r="I8" s="252" t="s">
        <v>548</v>
      </c>
      <c r="J8" s="252" t="s">
        <v>549</v>
      </c>
      <c r="K8" s="252" t="s">
        <v>550</v>
      </c>
      <c r="L8" s="252" t="s">
        <v>551</v>
      </c>
      <c r="M8" s="530"/>
    </row>
    <row r="9" spans="1:13" s="246" customFormat="1" ht="3.75" customHeight="1" thickTop="1" thickBot="1">
      <c r="A9" s="557"/>
      <c r="B9" s="557"/>
      <c r="C9" s="557"/>
      <c r="D9" s="557"/>
      <c r="E9" s="557"/>
      <c r="F9" s="557"/>
      <c r="G9" s="557"/>
      <c r="H9" s="243"/>
      <c r="I9" s="243"/>
      <c r="J9" s="243"/>
      <c r="K9" s="243"/>
      <c r="L9" s="243"/>
      <c r="M9" s="243"/>
    </row>
    <row r="10" spans="1:13" s="246" customFormat="1" ht="40.5" customHeight="1">
      <c r="A10" s="510">
        <f>'7. Mapa Final'!A10</f>
        <v>1</v>
      </c>
      <c r="B10" s="508" t="str">
        <f>'7. Mapa Final'!B10</f>
        <v>Dificultad en la adquisición de inmuebles</v>
      </c>
      <c r="C10" s="552" t="str">
        <f>'7. Mapa Final'!C10</f>
        <v>Posibilidad de no disminuir la brecha en materia de Infraestructura, debido a la falta de oportunidad por entidades externas que intervienen en el proceso de adquisición de inmuebles.</v>
      </c>
      <c r="D10" s="553" t="str">
        <f>'7. Mapa Final'!J10</f>
        <v>Media - 3</v>
      </c>
      <c r="E10" s="554" t="str">
        <f>'7. Mapa Final'!K10</f>
        <v>Leve - 1</v>
      </c>
      <c r="F10" s="543" t="str">
        <f>'7. Mapa Final'!M10</f>
        <v>Moderado - 3</v>
      </c>
      <c r="G10" s="424"/>
      <c r="H10" s="544" t="s">
        <v>570</v>
      </c>
      <c r="I10" s="545" t="s">
        <v>553</v>
      </c>
      <c r="J10" s="545"/>
      <c r="K10" s="548">
        <v>45383</v>
      </c>
      <c r="L10" s="548">
        <v>45473</v>
      </c>
      <c r="M10" s="555" t="s">
        <v>571</v>
      </c>
    </row>
    <row r="11" spans="1:13" s="246" customFormat="1" ht="41.25" customHeight="1">
      <c r="A11" s="511"/>
      <c r="B11" s="509"/>
      <c r="C11" s="518"/>
      <c r="D11" s="520"/>
      <c r="E11" s="517"/>
      <c r="F11" s="538"/>
      <c r="G11" s="425"/>
      <c r="H11" s="518"/>
      <c r="I11" s="537"/>
      <c r="J11" s="537"/>
      <c r="K11" s="537"/>
      <c r="L11" s="537"/>
      <c r="M11" s="556"/>
    </row>
    <row r="12" spans="1:13" s="246" customFormat="1" ht="51" customHeight="1">
      <c r="A12" s="511"/>
      <c r="B12" s="509"/>
      <c r="C12" s="518"/>
      <c r="D12" s="520"/>
      <c r="E12" s="517"/>
      <c r="F12" s="538"/>
      <c r="G12" s="425"/>
      <c r="H12" s="518"/>
      <c r="I12" s="537"/>
      <c r="J12" s="537"/>
      <c r="K12" s="537"/>
      <c r="L12" s="537"/>
      <c r="M12" s="556"/>
    </row>
    <row r="13" spans="1:13" s="246" customFormat="1" ht="43.5" customHeight="1">
      <c r="A13" s="511"/>
      <c r="B13" s="509"/>
      <c r="C13" s="518"/>
      <c r="D13" s="520"/>
      <c r="E13" s="517"/>
      <c r="F13" s="538"/>
      <c r="G13" s="425"/>
      <c r="H13" s="518"/>
      <c r="I13" s="537"/>
      <c r="J13" s="537"/>
      <c r="K13" s="537"/>
      <c r="L13" s="537"/>
      <c r="M13" s="556"/>
    </row>
    <row r="14" spans="1:13" s="246" customFormat="1" ht="54" customHeight="1">
      <c r="A14" s="511"/>
      <c r="B14" s="509"/>
      <c r="C14" s="518"/>
      <c r="D14" s="520"/>
      <c r="E14" s="517"/>
      <c r="F14" s="538"/>
      <c r="G14" s="425"/>
      <c r="H14" s="518"/>
      <c r="I14" s="537"/>
      <c r="J14" s="537"/>
      <c r="K14" s="537"/>
      <c r="L14" s="537"/>
      <c r="M14" s="556"/>
    </row>
    <row r="15" spans="1:13" s="246" customFormat="1" ht="57.75" customHeight="1">
      <c r="A15" s="511"/>
      <c r="B15" s="509"/>
      <c r="C15" s="518"/>
      <c r="D15" s="520"/>
      <c r="E15" s="517"/>
      <c r="F15" s="538"/>
      <c r="G15" s="425"/>
      <c r="H15" s="518"/>
      <c r="I15" s="537"/>
      <c r="J15" s="537"/>
      <c r="K15" s="537"/>
      <c r="L15" s="537"/>
      <c r="M15" s="556"/>
    </row>
    <row r="16" spans="1:13" s="246" customFormat="1" ht="75" customHeight="1">
      <c r="A16" s="511"/>
      <c r="B16" s="509"/>
      <c r="C16" s="518"/>
      <c r="D16" s="520"/>
      <c r="E16" s="517"/>
      <c r="F16" s="538"/>
      <c r="G16" s="425"/>
      <c r="H16" s="518"/>
      <c r="I16" s="537"/>
      <c r="J16" s="537"/>
      <c r="K16" s="537"/>
      <c r="L16" s="537"/>
      <c r="M16" s="556"/>
    </row>
    <row r="17" spans="1:13" s="246" customFormat="1" ht="47.25" customHeight="1">
      <c r="A17" s="511"/>
      <c r="B17" s="509"/>
      <c r="C17" s="518"/>
      <c r="D17" s="520"/>
      <c r="E17" s="517"/>
      <c r="F17" s="538"/>
      <c r="G17" s="425"/>
      <c r="H17" s="518"/>
      <c r="I17" s="537"/>
      <c r="J17" s="537"/>
      <c r="K17" s="537"/>
      <c r="L17" s="537"/>
      <c r="M17" s="556"/>
    </row>
    <row r="18" spans="1:13" s="246" customFormat="1" ht="48" customHeight="1">
      <c r="A18" s="511"/>
      <c r="B18" s="509"/>
      <c r="C18" s="518"/>
      <c r="D18" s="520"/>
      <c r="E18" s="517"/>
      <c r="F18" s="538"/>
      <c r="G18" s="425"/>
      <c r="H18" s="518"/>
      <c r="I18" s="537"/>
      <c r="J18" s="537"/>
      <c r="K18" s="537"/>
      <c r="L18" s="537"/>
      <c r="M18" s="556"/>
    </row>
    <row r="19" spans="1:13" s="246" customFormat="1" ht="28.5" customHeight="1">
      <c r="A19" s="511"/>
      <c r="B19" s="509"/>
      <c r="C19" s="518"/>
      <c r="D19" s="520"/>
      <c r="E19" s="517"/>
      <c r="F19" s="538"/>
      <c r="G19" s="425"/>
      <c r="H19" s="518"/>
      <c r="I19" s="537"/>
      <c r="J19" s="537"/>
      <c r="K19" s="537"/>
      <c r="L19" s="537"/>
      <c r="M19" s="556"/>
    </row>
    <row r="20" spans="1:13" s="246" customFormat="1" ht="73.5" customHeight="1">
      <c r="A20" s="511">
        <f>'7. Mapa Final'!A20</f>
        <v>2</v>
      </c>
      <c r="B20" s="509" t="str">
        <f>'7. Mapa Final'!B20</f>
        <v>Demora en la ejecución de los contratos de Estudios y Diseños  de infraestructura física</v>
      </c>
      <c r="C20" s="518" t="str">
        <f>'7. Mapa Final'!C20</f>
        <v>Posibilidad de que se genere retraso en la contratación de la construcción del proyecto, a causa de los cambios normativos, ajustes al programa arquitectónico o falta en la calidad de los diseños y estudios técnicos.</v>
      </c>
      <c r="D20" s="519" t="str">
        <f>'7. Mapa Final'!J20</f>
        <v>Media - 3</v>
      </c>
      <c r="E20" s="516" t="str">
        <f>'7. Mapa Final'!K20</f>
        <v>Leve - 1</v>
      </c>
      <c r="F20" s="538" t="str">
        <f>'7. Mapa Final'!M20</f>
        <v>Moderado - 3</v>
      </c>
      <c r="G20" s="425"/>
      <c r="H20" s="380" t="s">
        <v>555</v>
      </c>
      <c r="I20" s="537" t="s">
        <v>553</v>
      </c>
      <c r="J20" s="537"/>
      <c r="K20" s="536">
        <v>45383</v>
      </c>
      <c r="L20" s="536">
        <v>45473</v>
      </c>
      <c r="M20" s="558" t="s">
        <v>572</v>
      </c>
    </row>
    <row r="21" spans="1:13" s="246" customFormat="1" ht="55.5" customHeight="1">
      <c r="A21" s="511"/>
      <c r="B21" s="509"/>
      <c r="C21" s="518"/>
      <c r="D21" s="520"/>
      <c r="E21" s="517"/>
      <c r="F21" s="538"/>
      <c r="G21" s="425"/>
      <c r="H21" s="518"/>
      <c r="I21" s="537"/>
      <c r="J21" s="537"/>
      <c r="K21" s="537"/>
      <c r="L21" s="537"/>
      <c r="M21" s="559"/>
    </row>
    <row r="22" spans="1:13" s="246" customFormat="1" ht="47.25" customHeight="1">
      <c r="A22" s="511"/>
      <c r="B22" s="509"/>
      <c r="C22" s="518"/>
      <c r="D22" s="520"/>
      <c r="E22" s="517"/>
      <c r="F22" s="538"/>
      <c r="G22" s="425"/>
      <c r="H22" s="518"/>
      <c r="I22" s="537"/>
      <c r="J22" s="537"/>
      <c r="K22" s="537"/>
      <c r="L22" s="537"/>
      <c r="M22" s="559"/>
    </row>
    <row r="23" spans="1:13" s="246" customFormat="1" ht="40.5" customHeight="1">
      <c r="A23" s="511"/>
      <c r="B23" s="509"/>
      <c r="C23" s="518"/>
      <c r="D23" s="520"/>
      <c r="E23" s="517"/>
      <c r="F23" s="538"/>
      <c r="G23" s="425"/>
      <c r="H23" s="518"/>
      <c r="I23" s="537"/>
      <c r="J23" s="537"/>
      <c r="K23" s="537"/>
      <c r="L23" s="537"/>
      <c r="M23" s="559"/>
    </row>
    <row r="24" spans="1:13" s="246" customFormat="1" ht="47.25" customHeight="1">
      <c r="A24" s="511"/>
      <c r="B24" s="509"/>
      <c r="C24" s="518"/>
      <c r="D24" s="520"/>
      <c r="E24" s="517"/>
      <c r="F24" s="538"/>
      <c r="G24" s="425"/>
      <c r="H24" s="518"/>
      <c r="I24" s="537"/>
      <c r="J24" s="537"/>
      <c r="K24" s="537"/>
      <c r="L24" s="537"/>
      <c r="M24" s="559"/>
    </row>
    <row r="25" spans="1:13" s="246" customFormat="1" ht="46.5" customHeight="1">
      <c r="A25" s="511"/>
      <c r="B25" s="509"/>
      <c r="C25" s="518"/>
      <c r="D25" s="520"/>
      <c r="E25" s="517"/>
      <c r="F25" s="538"/>
      <c r="G25" s="425"/>
      <c r="H25" s="518"/>
      <c r="I25" s="537"/>
      <c r="J25" s="537"/>
      <c r="K25" s="537"/>
      <c r="L25" s="537"/>
      <c r="M25" s="560"/>
    </row>
    <row r="26" spans="1:13" s="246" customFormat="1" ht="56.25" customHeight="1">
      <c r="A26" s="511"/>
      <c r="B26" s="509"/>
      <c r="C26" s="518"/>
      <c r="D26" s="520"/>
      <c r="E26" s="517"/>
      <c r="F26" s="538"/>
      <c r="G26" s="425"/>
      <c r="H26" s="518"/>
      <c r="I26" s="537"/>
      <c r="J26" s="537"/>
      <c r="K26" s="537"/>
      <c r="L26" s="537"/>
      <c r="M26" s="561" t="s">
        <v>573</v>
      </c>
    </row>
    <row r="27" spans="1:13" s="246" customFormat="1" ht="41.25" customHeight="1">
      <c r="A27" s="511"/>
      <c r="B27" s="509"/>
      <c r="C27" s="518"/>
      <c r="D27" s="520"/>
      <c r="E27" s="517"/>
      <c r="F27" s="538"/>
      <c r="G27" s="425"/>
      <c r="H27" s="518"/>
      <c r="I27" s="537"/>
      <c r="J27" s="537"/>
      <c r="K27" s="537"/>
      <c r="L27" s="537"/>
      <c r="M27" s="561"/>
    </row>
    <row r="28" spans="1:13" s="246" customFormat="1" ht="105" customHeight="1">
      <c r="A28" s="511"/>
      <c r="B28" s="509"/>
      <c r="C28" s="518"/>
      <c r="D28" s="520"/>
      <c r="E28" s="517"/>
      <c r="F28" s="538"/>
      <c r="G28" s="425"/>
      <c r="H28" s="518"/>
      <c r="I28" s="537"/>
      <c r="J28" s="537"/>
      <c r="K28" s="537"/>
      <c r="L28" s="537"/>
      <c r="M28" s="561"/>
    </row>
    <row r="29" spans="1:13" s="246" customFormat="1" ht="39" customHeight="1">
      <c r="A29" s="511"/>
      <c r="B29" s="509"/>
      <c r="C29" s="518"/>
      <c r="D29" s="520"/>
      <c r="E29" s="517"/>
      <c r="F29" s="538"/>
      <c r="G29" s="425"/>
      <c r="H29" s="518"/>
      <c r="I29" s="537"/>
      <c r="J29" s="537"/>
      <c r="K29" s="537"/>
      <c r="L29" s="537"/>
      <c r="M29" s="562"/>
    </row>
    <row r="30" spans="1:13" s="246" customFormat="1" ht="34.5" customHeight="1">
      <c r="A30" s="511">
        <f>'7. Mapa Final'!A30</f>
        <v>3</v>
      </c>
      <c r="B30" s="509" t="str">
        <f>'7. Mapa Final'!B30</f>
        <v>Demora en la ejecución de los contratos de construcción y mobiliario en proyectos de inversión de los proyectos de mediana y baja  complejidad</v>
      </c>
      <c r="C30" s="518" t="str">
        <f>'7. Mapa Final'!C30</f>
        <v>Posibilidad de que la entrega de una sede judicial nueva se retrase, por factores asociados a la adquisición, contratación, ejecución de estudios, diseños y contrucción de infraestructura judicial.</v>
      </c>
      <c r="D30" s="519" t="str">
        <f>'7. Mapa Final'!J30</f>
        <v>Media - 3</v>
      </c>
      <c r="E30" s="516" t="str">
        <f>'7. Mapa Final'!K30</f>
        <v>Leve - 1</v>
      </c>
      <c r="F30" s="538" t="str">
        <f>'7. Mapa Final'!M30</f>
        <v>Moderado - 3</v>
      </c>
      <c r="G30" s="425"/>
      <c r="H30" s="380" t="s">
        <v>558</v>
      </c>
      <c r="I30" s="537" t="s">
        <v>553</v>
      </c>
      <c r="J30" s="537"/>
      <c r="K30" s="536">
        <v>45383</v>
      </c>
      <c r="L30" s="536">
        <v>45473</v>
      </c>
      <c r="M30" s="546" t="s">
        <v>559</v>
      </c>
    </row>
    <row r="31" spans="1:13" s="246" customFormat="1" ht="43.5" customHeight="1">
      <c r="A31" s="511"/>
      <c r="B31" s="509"/>
      <c r="C31" s="518"/>
      <c r="D31" s="520"/>
      <c r="E31" s="517"/>
      <c r="F31" s="538"/>
      <c r="G31" s="425"/>
      <c r="H31" s="518"/>
      <c r="I31" s="537"/>
      <c r="J31" s="537"/>
      <c r="K31" s="537"/>
      <c r="L31" s="537"/>
      <c r="M31" s="542"/>
    </row>
    <row r="32" spans="1:13" s="246" customFormat="1" ht="65.25" customHeight="1">
      <c r="A32" s="511"/>
      <c r="B32" s="509"/>
      <c r="C32" s="518"/>
      <c r="D32" s="520"/>
      <c r="E32" s="517"/>
      <c r="F32" s="538"/>
      <c r="G32" s="425"/>
      <c r="H32" s="518"/>
      <c r="I32" s="537"/>
      <c r="J32" s="537"/>
      <c r="K32" s="537"/>
      <c r="L32" s="537"/>
      <c r="M32" s="542"/>
    </row>
    <row r="33" spans="1:13" s="246" customFormat="1" ht="45.75" customHeight="1">
      <c r="A33" s="511"/>
      <c r="B33" s="509"/>
      <c r="C33" s="518"/>
      <c r="D33" s="520"/>
      <c r="E33" s="517"/>
      <c r="F33" s="538"/>
      <c r="G33" s="425"/>
      <c r="H33" s="518"/>
      <c r="I33" s="537"/>
      <c r="J33" s="537"/>
      <c r="K33" s="537"/>
      <c r="L33" s="537"/>
      <c r="M33" s="542"/>
    </row>
    <row r="34" spans="1:13" s="246" customFormat="1" ht="42.75" customHeight="1">
      <c r="A34" s="511"/>
      <c r="B34" s="509"/>
      <c r="C34" s="518"/>
      <c r="D34" s="520"/>
      <c r="E34" s="517"/>
      <c r="F34" s="538"/>
      <c r="G34" s="425"/>
      <c r="H34" s="518"/>
      <c r="I34" s="537"/>
      <c r="J34" s="537"/>
      <c r="K34" s="537"/>
      <c r="L34" s="537"/>
      <c r="M34" s="542"/>
    </row>
    <row r="35" spans="1:13" s="246" customFormat="1" ht="48" customHeight="1">
      <c r="A35" s="511"/>
      <c r="B35" s="509"/>
      <c r="C35" s="518"/>
      <c r="D35" s="520"/>
      <c r="E35" s="517"/>
      <c r="F35" s="538"/>
      <c r="G35" s="425"/>
      <c r="H35" s="518"/>
      <c r="I35" s="537"/>
      <c r="J35" s="537"/>
      <c r="K35" s="537"/>
      <c r="L35" s="537"/>
      <c r="M35" s="542"/>
    </row>
    <row r="36" spans="1:13" s="246" customFormat="1" ht="52.5" customHeight="1">
      <c r="A36" s="511"/>
      <c r="B36" s="509"/>
      <c r="C36" s="518"/>
      <c r="D36" s="520"/>
      <c r="E36" s="517"/>
      <c r="F36" s="538"/>
      <c r="G36" s="425"/>
      <c r="H36" s="518"/>
      <c r="I36" s="537"/>
      <c r="J36" s="537"/>
      <c r="K36" s="537"/>
      <c r="L36" s="537"/>
      <c r="M36" s="542"/>
    </row>
    <row r="37" spans="1:13" s="246" customFormat="1" ht="45.75" customHeight="1">
      <c r="A37" s="511"/>
      <c r="B37" s="509"/>
      <c r="C37" s="518"/>
      <c r="D37" s="520"/>
      <c r="E37" s="517"/>
      <c r="F37" s="538"/>
      <c r="G37" s="425"/>
      <c r="H37" s="518"/>
      <c r="I37" s="537"/>
      <c r="J37" s="537"/>
      <c r="K37" s="537"/>
      <c r="L37" s="537"/>
      <c r="M37" s="542"/>
    </row>
    <row r="38" spans="1:13" s="246" customFormat="1" ht="21.75" customHeight="1">
      <c r="A38" s="511"/>
      <c r="B38" s="509"/>
      <c r="C38" s="518"/>
      <c r="D38" s="520"/>
      <c r="E38" s="517"/>
      <c r="F38" s="538"/>
      <c r="G38" s="425"/>
      <c r="H38" s="518"/>
      <c r="I38" s="537"/>
      <c r="J38" s="537"/>
      <c r="K38" s="537"/>
      <c r="L38" s="537"/>
      <c r="M38" s="542"/>
    </row>
    <row r="39" spans="1:13" s="246" customFormat="1" ht="21.75" customHeight="1">
      <c r="A39" s="511"/>
      <c r="B39" s="509"/>
      <c r="C39" s="518"/>
      <c r="D39" s="520"/>
      <c r="E39" s="517"/>
      <c r="F39" s="538"/>
      <c r="G39" s="425"/>
      <c r="H39" s="518"/>
      <c r="I39" s="537"/>
      <c r="J39" s="537"/>
      <c r="K39" s="537"/>
      <c r="L39" s="537"/>
      <c r="M39" s="542"/>
    </row>
    <row r="40" spans="1:13" s="246" customFormat="1" ht="13.5" customHeight="1">
      <c r="A40" s="513">
        <v>4</v>
      </c>
      <c r="B40" s="509" t="str">
        <f>'7. Mapa Final'!B40</f>
        <v>Impacto ambiental negativo, ocasionado por las actividades constructivas en los proyectos</v>
      </c>
      <c r="C40" s="518" t="str">
        <f>'7. Mapa Final'!C40</f>
        <v>Posibilidad de que la ocurrencia de un incumplimiento ambiental, a causa del desconocimiento o la indebida aplicación de los requisitos ambientales, lo que puede acarrear sanciones y retrasos en los proyectos de infraestructura.</v>
      </c>
      <c r="D40" s="519" t="str">
        <f>'7. Mapa Final'!J50</f>
        <v>Muy Baja - 1</v>
      </c>
      <c r="E40" s="516" t="str">
        <f>'7. Mapa Final'!K40</f>
        <v>Menor - 2</v>
      </c>
      <c r="F40" s="538" t="str">
        <f>'7. Mapa Final'!M40</f>
        <v>Moderado - 6</v>
      </c>
      <c r="G40" s="425" t="s">
        <v>446</v>
      </c>
      <c r="H40" s="380" t="s">
        <v>560</v>
      </c>
      <c r="I40" s="537" t="s">
        <v>553</v>
      </c>
      <c r="J40" s="537"/>
      <c r="K40" s="536">
        <v>45292</v>
      </c>
      <c r="L40" s="536" t="s">
        <v>574</v>
      </c>
      <c r="M40" s="542" t="s">
        <v>561</v>
      </c>
    </row>
    <row r="41" spans="1:13" s="246" customFormat="1" ht="13.5" customHeight="1">
      <c r="A41" s="514"/>
      <c r="B41" s="509"/>
      <c r="C41" s="518"/>
      <c r="D41" s="520"/>
      <c r="E41" s="517"/>
      <c r="F41" s="538"/>
      <c r="G41" s="425"/>
      <c r="H41" s="518"/>
      <c r="I41" s="537"/>
      <c r="J41" s="537"/>
      <c r="K41" s="537"/>
      <c r="L41" s="537"/>
      <c r="M41" s="542"/>
    </row>
    <row r="42" spans="1:13" s="246" customFormat="1" ht="13.5" customHeight="1">
      <c r="A42" s="514"/>
      <c r="B42" s="509"/>
      <c r="C42" s="518"/>
      <c r="D42" s="520"/>
      <c r="E42" s="517"/>
      <c r="F42" s="538"/>
      <c r="G42" s="425"/>
      <c r="H42" s="518"/>
      <c r="I42" s="537"/>
      <c r="J42" s="537"/>
      <c r="K42" s="537"/>
      <c r="L42" s="537"/>
      <c r="M42" s="542"/>
    </row>
    <row r="43" spans="1:13" s="246" customFormat="1" ht="13.5" customHeight="1">
      <c r="A43" s="514"/>
      <c r="B43" s="509"/>
      <c r="C43" s="518"/>
      <c r="D43" s="520"/>
      <c r="E43" s="517"/>
      <c r="F43" s="538"/>
      <c r="G43" s="425"/>
      <c r="H43" s="518"/>
      <c r="I43" s="537"/>
      <c r="J43" s="537"/>
      <c r="K43" s="537"/>
      <c r="L43" s="537"/>
      <c r="M43" s="542"/>
    </row>
    <row r="44" spans="1:13" s="246" customFormat="1" ht="13.5" customHeight="1">
      <c r="A44" s="514"/>
      <c r="B44" s="509"/>
      <c r="C44" s="518"/>
      <c r="D44" s="520"/>
      <c r="E44" s="517"/>
      <c r="F44" s="538"/>
      <c r="G44" s="425"/>
      <c r="H44" s="518"/>
      <c r="I44" s="537"/>
      <c r="J44" s="537"/>
      <c r="K44" s="537"/>
      <c r="L44" s="537"/>
      <c r="M44" s="542"/>
    </row>
    <row r="45" spans="1:13" s="246" customFormat="1" ht="13.5" customHeight="1">
      <c r="A45" s="514"/>
      <c r="B45" s="509"/>
      <c r="C45" s="518"/>
      <c r="D45" s="520"/>
      <c r="E45" s="517"/>
      <c r="F45" s="538"/>
      <c r="G45" s="425"/>
      <c r="H45" s="518"/>
      <c r="I45" s="537"/>
      <c r="J45" s="537"/>
      <c r="K45" s="537"/>
      <c r="L45" s="537"/>
      <c r="M45" s="542"/>
    </row>
    <row r="46" spans="1:13" s="246" customFormat="1" ht="13.5" customHeight="1">
      <c r="A46" s="514"/>
      <c r="B46" s="509"/>
      <c r="C46" s="518"/>
      <c r="D46" s="520"/>
      <c r="E46" s="517"/>
      <c r="F46" s="538"/>
      <c r="G46" s="425"/>
      <c r="H46" s="518"/>
      <c r="I46" s="537"/>
      <c r="J46" s="537"/>
      <c r="K46" s="537"/>
      <c r="L46" s="537"/>
      <c r="M46" s="542"/>
    </row>
    <row r="47" spans="1:13" s="246" customFormat="1" ht="13.5" customHeight="1">
      <c r="A47" s="514"/>
      <c r="B47" s="509"/>
      <c r="C47" s="518"/>
      <c r="D47" s="520"/>
      <c r="E47" s="517"/>
      <c r="F47" s="538"/>
      <c r="G47" s="425"/>
      <c r="H47" s="518"/>
      <c r="I47" s="537"/>
      <c r="J47" s="537"/>
      <c r="K47" s="537"/>
      <c r="L47" s="537"/>
      <c r="M47" s="542"/>
    </row>
    <row r="48" spans="1:13" s="246" customFormat="1" ht="21.75" customHeight="1">
      <c r="A48" s="514"/>
      <c r="B48" s="509"/>
      <c r="C48" s="518"/>
      <c r="D48" s="520"/>
      <c r="E48" s="517"/>
      <c r="F48" s="538"/>
      <c r="G48" s="425"/>
      <c r="H48" s="518"/>
      <c r="I48" s="537"/>
      <c r="J48" s="537"/>
      <c r="K48" s="537"/>
      <c r="L48" s="537"/>
      <c r="M48" s="542"/>
    </row>
    <row r="49" spans="1:13" s="246" customFormat="1" ht="21.75" customHeight="1">
      <c r="A49" s="515"/>
      <c r="B49" s="509"/>
      <c r="C49" s="518"/>
      <c r="D49" s="520"/>
      <c r="E49" s="517"/>
      <c r="F49" s="538"/>
      <c r="G49" s="425"/>
      <c r="H49" s="518"/>
      <c r="I49" s="537"/>
      <c r="J49" s="537"/>
      <c r="K49" s="537"/>
      <c r="L49" s="537"/>
      <c r="M49" s="542"/>
    </row>
    <row r="50" spans="1:13" s="246" customFormat="1" ht="13.5" customHeight="1">
      <c r="A50" s="512">
        <f>'7. Mapa Final'!A50</f>
        <v>5</v>
      </c>
      <c r="B50" s="563" t="str">
        <f>'7. Mapa Final'!B50</f>
        <v xml:space="preserve">Recibir dádivas o beneficios a nombre propio o de terceros para  afectar la seguridad o confidencialidad de la información   </v>
      </c>
      <c r="C50" s="518" t="str">
        <f>'7. Mapa Final'!C50</f>
        <v>Recibir dádivas o beneficios a nombre propio o de terceros por   revelar información confidencial,  alterar, retener o no publicar información.</v>
      </c>
      <c r="D50" s="519" t="str">
        <f>'7. Mapa Final'!J50</f>
        <v>Muy Baja - 1</v>
      </c>
      <c r="E50" s="516" t="str">
        <f>'7. Mapa Final'!K50</f>
        <v>Mayor - 4</v>
      </c>
      <c r="F50" s="538" t="str">
        <f>'7. Mapa Final'!M50</f>
        <v>Alto  - 4</v>
      </c>
      <c r="G50" s="425"/>
      <c r="H50" s="518" t="s">
        <v>562</v>
      </c>
      <c r="I50" s="537" t="s">
        <v>553</v>
      </c>
      <c r="J50" s="537"/>
      <c r="K50" s="536">
        <v>45383</v>
      </c>
      <c r="L50" s="536">
        <v>45473</v>
      </c>
      <c r="M50" s="547" t="s">
        <v>563</v>
      </c>
    </row>
    <row r="51" spans="1:13" s="246" customFormat="1" ht="13.5" customHeight="1">
      <c r="A51" s="512"/>
      <c r="B51" s="563"/>
      <c r="C51" s="518"/>
      <c r="D51" s="520"/>
      <c r="E51" s="517"/>
      <c r="F51" s="538"/>
      <c r="G51" s="425"/>
      <c r="H51" s="518"/>
      <c r="I51" s="537"/>
      <c r="J51" s="537"/>
      <c r="K51" s="537"/>
      <c r="L51" s="537"/>
      <c r="M51" s="547"/>
    </row>
    <row r="52" spans="1:13" s="246" customFormat="1" ht="13.5" customHeight="1">
      <c r="A52" s="512"/>
      <c r="B52" s="563"/>
      <c r="C52" s="518"/>
      <c r="D52" s="520"/>
      <c r="E52" s="517"/>
      <c r="F52" s="538"/>
      <c r="G52" s="425"/>
      <c r="H52" s="518"/>
      <c r="I52" s="537"/>
      <c r="J52" s="537"/>
      <c r="K52" s="537"/>
      <c r="L52" s="537"/>
      <c r="M52" s="547"/>
    </row>
    <row r="53" spans="1:13" s="246" customFormat="1" ht="13.5" customHeight="1">
      <c r="A53" s="512"/>
      <c r="B53" s="563"/>
      <c r="C53" s="518"/>
      <c r="D53" s="520"/>
      <c r="E53" s="517"/>
      <c r="F53" s="538"/>
      <c r="G53" s="425"/>
      <c r="H53" s="518"/>
      <c r="I53" s="537"/>
      <c r="J53" s="537"/>
      <c r="K53" s="537"/>
      <c r="L53" s="537"/>
      <c r="M53" s="547"/>
    </row>
    <row r="54" spans="1:13" s="246" customFormat="1" ht="13.5" customHeight="1">
      <c r="A54" s="512"/>
      <c r="B54" s="563"/>
      <c r="C54" s="518"/>
      <c r="D54" s="520"/>
      <c r="E54" s="517"/>
      <c r="F54" s="538"/>
      <c r="G54" s="425"/>
      <c r="H54" s="518"/>
      <c r="I54" s="537"/>
      <c r="J54" s="537"/>
      <c r="K54" s="537"/>
      <c r="L54" s="537"/>
      <c r="M54" s="547"/>
    </row>
    <row r="55" spans="1:13" s="246" customFormat="1" ht="13.5" customHeight="1">
      <c r="A55" s="512"/>
      <c r="B55" s="563"/>
      <c r="C55" s="518"/>
      <c r="D55" s="520"/>
      <c r="E55" s="517"/>
      <c r="F55" s="538"/>
      <c r="G55" s="425"/>
      <c r="H55" s="518"/>
      <c r="I55" s="537"/>
      <c r="J55" s="537"/>
      <c r="K55" s="537"/>
      <c r="L55" s="537"/>
      <c r="M55" s="547"/>
    </row>
    <row r="56" spans="1:13" s="246" customFormat="1" ht="13.5" customHeight="1">
      <c r="A56" s="512"/>
      <c r="B56" s="563"/>
      <c r="C56" s="518"/>
      <c r="D56" s="520"/>
      <c r="E56" s="517"/>
      <c r="F56" s="538"/>
      <c r="G56" s="425"/>
      <c r="H56" s="518"/>
      <c r="I56" s="537"/>
      <c r="J56" s="537"/>
      <c r="K56" s="537"/>
      <c r="L56" s="537"/>
      <c r="M56" s="547"/>
    </row>
    <row r="57" spans="1:13" s="246" customFormat="1" ht="13.5" customHeight="1">
      <c r="A57" s="512"/>
      <c r="B57" s="563"/>
      <c r="C57" s="518"/>
      <c r="D57" s="520"/>
      <c r="E57" s="517"/>
      <c r="F57" s="538"/>
      <c r="G57" s="425"/>
      <c r="H57" s="518"/>
      <c r="I57" s="537"/>
      <c r="J57" s="537"/>
      <c r="K57" s="537"/>
      <c r="L57" s="537"/>
      <c r="M57" s="547"/>
    </row>
    <row r="58" spans="1:13" s="246" customFormat="1" ht="21.75" customHeight="1">
      <c r="A58" s="512"/>
      <c r="B58" s="563"/>
      <c r="C58" s="518"/>
      <c r="D58" s="520"/>
      <c r="E58" s="517"/>
      <c r="F58" s="538"/>
      <c r="G58" s="425"/>
      <c r="H58" s="518"/>
      <c r="I58" s="537"/>
      <c r="J58" s="537"/>
      <c r="K58" s="537"/>
      <c r="L58" s="537"/>
      <c r="M58" s="547"/>
    </row>
    <row r="59" spans="1:13" s="246" customFormat="1" ht="21.75" customHeight="1">
      <c r="A59" s="512"/>
      <c r="B59" s="563"/>
      <c r="C59" s="518"/>
      <c r="D59" s="520"/>
      <c r="E59" s="517"/>
      <c r="F59" s="538"/>
      <c r="G59" s="425"/>
      <c r="H59" s="518"/>
      <c r="I59" s="537"/>
      <c r="J59" s="537"/>
      <c r="K59" s="537"/>
      <c r="L59" s="537"/>
      <c r="M59" s="547"/>
    </row>
    <row r="60" spans="1:13" s="246" customFormat="1" ht="13.5" customHeight="1">
      <c r="A60" s="512">
        <f>'7. Mapa Final'!A60</f>
        <v>6</v>
      </c>
      <c r="B60" s="563" t="str">
        <f>'7. Mapa Final'!B60</f>
        <v>Ofrecer, prometer, entregar, aceptar o solicitar una ventaja indebida  para influir  en la toma de decisiones  para  la adquisición de predios en donación.</v>
      </c>
      <c r="C60" s="518" t="str">
        <f>'7. Mapa Final'!C60</f>
        <v>Cuando se emite un concepto favorable que conlleve a la adquisición de un predio por donación omitiendo el cumplimiento de los requisitos establecidos, con el fin de favorecer intereses particulares.</v>
      </c>
      <c r="D60" s="519" t="str">
        <f>'7. Mapa Final'!J60</f>
        <v>Baja - 2</v>
      </c>
      <c r="E60" s="516" t="str">
        <f>'7. Mapa Final'!K60</f>
        <v>Leve - 1</v>
      </c>
      <c r="F60" s="538" t="str">
        <f>'7. Mapa Final'!M60</f>
        <v>Bajo - 2</v>
      </c>
      <c r="G60" s="425"/>
      <c r="H60" s="518" t="s">
        <v>564</v>
      </c>
      <c r="I60" s="537" t="s">
        <v>553</v>
      </c>
      <c r="J60" s="537"/>
      <c r="K60" s="536">
        <v>45383</v>
      </c>
      <c r="L60" s="536">
        <v>45473</v>
      </c>
      <c r="M60" s="542" t="s">
        <v>565</v>
      </c>
    </row>
    <row r="61" spans="1:13" s="246" customFormat="1" ht="13.5" customHeight="1">
      <c r="A61" s="512"/>
      <c r="B61" s="563"/>
      <c r="C61" s="518"/>
      <c r="D61" s="520"/>
      <c r="E61" s="517"/>
      <c r="F61" s="538"/>
      <c r="G61" s="425"/>
      <c r="H61" s="518"/>
      <c r="I61" s="537"/>
      <c r="J61" s="537"/>
      <c r="K61" s="537"/>
      <c r="L61" s="537"/>
      <c r="M61" s="542"/>
    </row>
    <row r="62" spans="1:13" s="246" customFormat="1" ht="13.5" customHeight="1">
      <c r="A62" s="512"/>
      <c r="B62" s="563"/>
      <c r="C62" s="518"/>
      <c r="D62" s="520"/>
      <c r="E62" s="517"/>
      <c r="F62" s="538"/>
      <c r="G62" s="425"/>
      <c r="H62" s="518"/>
      <c r="I62" s="537"/>
      <c r="J62" s="537"/>
      <c r="K62" s="537"/>
      <c r="L62" s="537"/>
      <c r="M62" s="542"/>
    </row>
    <row r="63" spans="1:13" s="246" customFormat="1" ht="13.5" customHeight="1">
      <c r="A63" s="512"/>
      <c r="B63" s="563"/>
      <c r="C63" s="518"/>
      <c r="D63" s="520"/>
      <c r="E63" s="517"/>
      <c r="F63" s="538"/>
      <c r="G63" s="425"/>
      <c r="H63" s="518"/>
      <c r="I63" s="537"/>
      <c r="J63" s="537"/>
      <c r="K63" s="537"/>
      <c r="L63" s="537"/>
      <c r="M63" s="542"/>
    </row>
    <row r="64" spans="1:13" s="246" customFormat="1" ht="13.5" customHeight="1">
      <c r="A64" s="512"/>
      <c r="B64" s="563"/>
      <c r="C64" s="518"/>
      <c r="D64" s="520"/>
      <c r="E64" s="517"/>
      <c r="F64" s="538"/>
      <c r="G64" s="425"/>
      <c r="H64" s="518"/>
      <c r="I64" s="537"/>
      <c r="J64" s="537"/>
      <c r="K64" s="537"/>
      <c r="L64" s="537"/>
      <c r="M64" s="542"/>
    </row>
    <row r="65" spans="1:13" s="246" customFormat="1" ht="13.5" customHeight="1">
      <c r="A65" s="512"/>
      <c r="B65" s="563"/>
      <c r="C65" s="518"/>
      <c r="D65" s="520"/>
      <c r="E65" s="517"/>
      <c r="F65" s="538"/>
      <c r="G65" s="425"/>
      <c r="H65" s="518"/>
      <c r="I65" s="537"/>
      <c r="J65" s="537"/>
      <c r="K65" s="537"/>
      <c r="L65" s="537"/>
      <c r="M65" s="542"/>
    </row>
    <row r="66" spans="1:13" s="246" customFormat="1" ht="13.5" customHeight="1">
      <c r="A66" s="512"/>
      <c r="B66" s="563"/>
      <c r="C66" s="518"/>
      <c r="D66" s="520"/>
      <c r="E66" s="517"/>
      <c r="F66" s="538"/>
      <c r="G66" s="425"/>
      <c r="H66" s="518"/>
      <c r="I66" s="537"/>
      <c r="J66" s="537"/>
      <c r="K66" s="537"/>
      <c r="L66" s="537"/>
      <c r="M66" s="542"/>
    </row>
    <row r="67" spans="1:13" s="246" customFormat="1" ht="13.5" customHeight="1">
      <c r="A67" s="512"/>
      <c r="B67" s="563"/>
      <c r="C67" s="518"/>
      <c r="D67" s="520"/>
      <c r="E67" s="517"/>
      <c r="F67" s="538"/>
      <c r="G67" s="425"/>
      <c r="H67" s="518"/>
      <c r="I67" s="537"/>
      <c r="J67" s="537"/>
      <c r="K67" s="537"/>
      <c r="L67" s="537"/>
      <c r="M67" s="542"/>
    </row>
    <row r="68" spans="1:13" s="246" customFormat="1" ht="21.75" customHeight="1">
      <c r="A68" s="512"/>
      <c r="B68" s="563"/>
      <c r="C68" s="518"/>
      <c r="D68" s="520"/>
      <c r="E68" s="517"/>
      <c r="F68" s="538"/>
      <c r="G68" s="425"/>
      <c r="H68" s="518"/>
      <c r="I68" s="537"/>
      <c r="J68" s="537"/>
      <c r="K68" s="537"/>
      <c r="L68" s="537"/>
      <c r="M68" s="542"/>
    </row>
    <row r="69" spans="1:13" s="246" customFormat="1" ht="21.75" customHeight="1">
      <c r="A69" s="512"/>
      <c r="B69" s="563"/>
      <c r="C69" s="518"/>
      <c r="D69" s="520"/>
      <c r="E69" s="517"/>
      <c r="F69" s="538"/>
      <c r="G69" s="425"/>
      <c r="H69" s="518"/>
      <c r="I69" s="537"/>
      <c r="J69" s="537"/>
      <c r="K69" s="537"/>
      <c r="L69" s="537"/>
      <c r="M69" s="542"/>
    </row>
    <row r="70" spans="1:13" s="246" customFormat="1" ht="13.5" customHeight="1">
      <c r="A70" s="512">
        <f>'7. Mapa Final'!A70</f>
        <v>7</v>
      </c>
      <c r="B70" s="563" t="str">
        <f>'7. Mapa Final'!B70</f>
        <v>Ofrecer, prometer, entregar, aceptar o solicitar una ventaja indebida para conseguir el favorecimiento competitivo  en  la evaluación técnica (proceso de selección) en  contratos de Estudios y Diseños o Construcción de sedes y despachos judiciales.</v>
      </c>
      <c r="C70" s="518" t="str">
        <f>'7. Mapa Final'!C70</f>
        <v>Cuando se emite un concepto técnico basado en una evaluación que redunde en ventajas para agentes internos y externos, sin la adecuada justificación técnica.</v>
      </c>
      <c r="D70" s="519" t="str">
        <f>'7. Mapa Final'!J70</f>
        <v>Muy Baja - 1</v>
      </c>
      <c r="E70" s="516" t="str">
        <f>'7. Mapa Final'!K70</f>
        <v>Moderado - 3</v>
      </c>
      <c r="F70" s="538" t="str">
        <f>'7. Mapa Final'!M70</f>
        <v>Moderado - 3</v>
      </c>
      <c r="G70" s="425"/>
      <c r="H70" s="380" t="s">
        <v>566</v>
      </c>
      <c r="I70" s="537" t="s">
        <v>553</v>
      </c>
      <c r="J70" s="537"/>
      <c r="K70" s="536">
        <v>45383</v>
      </c>
      <c r="L70" s="536">
        <v>45473</v>
      </c>
      <c r="M70" s="542" t="s">
        <v>563</v>
      </c>
    </row>
    <row r="71" spans="1:13" s="246" customFormat="1" ht="13.5" customHeight="1">
      <c r="A71" s="512"/>
      <c r="B71" s="563"/>
      <c r="C71" s="518"/>
      <c r="D71" s="520"/>
      <c r="E71" s="517"/>
      <c r="F71" s="538"/>
      <c r="G71" s="425"/>
      <c r="H71" s="518"/>
      <c r="I71" s="537"/>
      <c r="J71" s="537"/>
      <c r="K71" s="537"/>
      <c r="L71" s="537"/>
      <c r="M71" s="542"/>
    </row>
    <row r="72" spans="1:13" s="246" customFormat="1" ht="13.5" customHeight="1">
      <c r="A72" s="512"/>
      <c r="B72" s="563"/>
      <c r="C72" s="518"/>
      <c r="D72" s="520"/>
      <c r="E72" s="517"/>
      <c r="F72" s="538"/>
      <c r="G72" s="425"/>
      <c r="H72" s="518"/>
      <c r="I72" s="537"/>
      <c r="J72" s="537"/>
      <c r="K72" s="537"/>
      <c r="L72" s="537"/>
      <c r="M72" s="542"/>
    </row>
    <row r="73" spans="1:13" s="246" customFormat="1" ht="13.5" customHeight="1">
      <c r="A73" s="512"/>
      <c r="B73" s="563"/>
      <c r="C73" s="518"/>
      <c r="D73" s="520"/>
      <c r="E73" s="517"/>
      <c r="F73" s="538"/>
      <c r="G73" s="425"/>
      <c r="H73" s="518"/>
      <c r="I73" s="537"/>
      <c r="J73" s="537"/>
      <c r="K73" s="537"/>
      <c r="L73" s="537"/>
      <c r="M73" s="542"/>
    </row>
    <row r="74" spans="1:13" s="246" customFormat="1" ht="13.5" customHeight="1">
      <c r="A74" s="512"/>
      <c r="B74" s="563"/>
      <c r="C74" s="518"/>
      <c r="D74" s="520"/>
      <c r="E74" s="517"/>
      <c r="F74" s="538"/>
      <c r="G74" s="425"/>
      <c r="H74" s="518"/>
      <c r="I74" s="537"/>
      <c r="J74" s="537"/>
      <c r="K74" s="537"/>
      <c r="L74" s="537"/>
      <c r="M74" s="542"/>
    </row>
    <row r="75" spans="1:13" s="246" customFormat="1" ht="13.5" customHeight="1">
      <c r="A75" s="512"/>
      <c r="B75" s="563"/>
      <c r="C75" s="518"/>
      <c r="D75" s="520"/>
      <c r="E75" s="517"/>
      <c r="F75" s="538"/>
      <c r="G75" s="425"/>
      <c r="H75" s="518"/>
      <c r="I75" s="537"/>
      <c r="J75" s="537"/>
      <c r="K75" s="537"/>
      <c r="L75" s="537"/>
      <c r="M75" s="542"/>
    </row>
    <row r="76" spans="1:13" s="246" customFormat="1" ht="13.5" customHeight="1">
      <c r="A76" s="512"/>
      <c r="B76" s="563"/>
      <c r="C76" s="518"/>
      <c r="D76" s="520"/>
      <c r="E76" s="517"/>
      <c r="F76" s="538"/>
      <c r="G76" s="425"/>
      <c r="H76" s="518"/>
      <c r="I76" s="537"/>
      <c r="J76" s="537"/>
      <c r="K76" s="537"/>
      <c r="L76" s="537"/>
      <c r="M76" s="542"/>
    </row>
    <row r="77" spans="1:13" s="246" customFormat="1" ht="13.5" customHeight="1">
      <c r="A77" s="512"/>
      <c r="B77" s="563"/>
      <c r="C77" s="518"/>
      <c r="D77" s="520"/>
      <c r="E77" s="517"/>
      <c r="F77" s="538"/>
      <c r="G77" s="425"/>
      <c r="H77" s="518"/>
      <c r="I77" s="537"/>
      <c r="J77" s="537"/>
      <c r="K77" s="537"/>
      <c r="L77" s="537"/>
      <c r="M77" s="542"/>
    </row>
    <row r="78" spans="1:13" s="246" customFormat="1" ht="21.75" customHeight="1">
      <c r="A78" s="512"/>
      <c r="B78" s="563"/>
      <c r="C78" s="518"/>
      <c r="D78" s="520"/>
      <c r="E78" s="517"/>
      <c r="F78" s="538"/>
      <c r="G78" s="425"/>
      <c r="H78" s="518"/>
      <c r="I78" s="537"/>
      <c r="J78" s="537"/>
      <c r="K78" s="537"/>
      <c r="L78" s="537"/>
      <c r="M78" s="542"/>
    </row>
    <row r="79" spans="1:13" s="246" customFormat="1" ht="21.75" customHeight="1">
      <c r="A79" s="512"/>
      <c r="B79" s="563"/>
      <c r="C79" s="518"/>
      <c r="D79" s="520"/>
      <c r="E79" s="517"/>
      <c r="F79" s="538"/>
      <c r="G79" s="425"/>
      <c r="H79" s="518"/>
      <c r="I79" s="537"/>
      <c r="J79" s="537"/>
      <c r="K79" s="537"/>
      <c r="L79" s="537"/>
      <c r="M79" s="542"/>
    </row>
    <row r="80" spans="1:13" s="246" customFormat="1" ht="13.5" customHeight="1">
      <c r="A80" s="512">
        <f>'7. Mapa Final'!A80</f>
        <v>8</v>
      </c>
      <c r="B80" s="563" t="str">
        <f>'7. Mapa Final'!B80</f>
        <v>Ofrecer, prometer, entregar, aceptar o solicitar una ventaja indebida para conseguir el favorecimiento competitivo  en  la adición  de  contratos de Estudios y Diseños o construcción de sedes y despachos judiciales.</v>
      </c>
      <c r="C80" s="518" t="str">
        <f>'7. Mapa Final'!C80</f>
        <v>Cuando se adicionen contratos que son ventajosos para agentes internos y externos, sin la adecuada justificación que soporte su valor.</v>
      </c>
      <c r="D80" s="519" t="str">
        <f>'7. Mapa Final'!J80</f>
        <v>Muy Baja - 1</v>
      </c>
      <c r="E80" s="516" t="str">
        <f>'7. Mapa Final'!K80</f>
        <v>Menor - 2</v>
      </c>
      <c r="F80" s="538" t="str">
        <f>'7. Mapa Final'!M80</f>
        <v>Bajo - 2</v>
      </c>
      <c r="G80" s="425"/>
      <c r="H80" s="380" t="s">
        <v>567</v>
      </c>
      <c r="I80" s="537" t="s">
        <v>553</v>
      </c>
      <c r="J80" s="537"/>
      <c r="K80" s="536">
        <v>45383</v>
      </c>
      <c r="L80" s="536">
        <v>45473</v>
      </c>
      <c r="M80" s="542" t="s">
        <v>563</v>
      </c>
    </row>
    <row r="81" spans="1:13" s="246" customFormat="1" ht="13.5" customHeight="1">
      <c r="A81" s="512"/>
      <c r="B81" s="563"/>
      <c r="C81" s="518"/>
      <c r="D81" s="520"/>
      <c r="E81" s="517"/>
      <c r="F81" s="538"/>
      <c r="G81" s="425"/>
      <c r="H81" s="518"/>
      <c r="I81" s="537"/>
      <c r="J81" s="537"/>
      <c r="K81" s="537"/>
      <c r="L81" s="537"/>
      <c r="M81" s="542"/>
    </row>
    <row r="82" spans="1:13" s="246" customFormat="1" ht="13.5" customHeight="1">
      <c r="A82" s="512"/>
      <c r="B82" s="563"/>
      <c r="C82" s="518"/>
      <c r="D82" s="520"/>
      <c r="E82" s="517"/>
      <c r="F82" s="538"/>
      <c r="G82" s="425"/>
      <c r="H82" s="518"/>
      <c r="I82" s="537"/>
      <c r="J82" s="537"/>
      <c r="K82" s="537"/>
      <c r="L82" s="537"/>
      <c r="M82" s="542"/>
    </row>
    <row r="83" spans="1:13" s="246" customFormat="1" ht="13.5" customHeight="1">
      <c r="A83" s="512"/>
      <c r="B83" s="563"/>
      <c r="C83" s="518"/>
      <c r="D83" s="520"/>
      <c r="E83" s="517"/>
      <c r="F83" s="538"/>
      <c r="G83" s="425"/>
      <c r="H83" s="518"/>
      <c r="I83" s="537"/>
      <c r="J83" s="537"/>
      <c r="K83" s="537"/>
      <c r="L83" s="537"/>
      <c r="M83" s="542"/>
    </row>
    <row r="84" spans="1:13" s="246" customFormat="1" ht="13.5" customHeight="1">
      <c r="A84" s="512"/>
      <c r="B84" s="563"/>
      <c r="C84" s="518"/>
      <c r="D84" s="520"/>
      <c r="E84" s="517"/>
      <c r="F84" s="538"/>
      <c r="G84" s="425"/>
      <c r="H84" s="518"/>
      <c r="I84" s="537"/>
      <c r="J84" s="537"/>
      <c r="K84" s="537"/>
      <c r="L84" s="537"/>
      <c r="M84" s="542"/>
    </row>
    <row r="85" spans="1:13" s="246" customFormat="1" ht="13.5" customHeight="1">
      <c r="A85" s="512"/>
      <c r="B85" s="563"/>
      <c r="C85" s="518"/>
      <c r="D85" s="520"/>
      <c r="E85" s="517"/>
      <c r="F85" s="538"/>
      <c r="G85" s="425"/>
      <c r="H85" s="518"/>
      <c r="I85" s="537"/>
      <c r="J85" s="537"/>
      <c r="K85" s="537"/>
      <c r="L85" s="537"/>
      <c r="M85" s="542"/>
    </row>
    <row r="86" spans="1:13" s="246" customFormat="1" ht="13.5" customHeight="1">
      <c r="A86" s="512"/>
      <c r="B86" s="563"/>
      <c r="C86" s="518"/>
      <c r="D86" s="520"/>
      <c r="E86" s="517"/>
      <c r="F86" s="538"/>
      <c r="G86" s="425"/>
      <c r="H86" s="518"/>
      <c r="I86" s="537"/>
      <c r="J86" s="537"/>
      <c r="K86" s="537"/>
      <c r="L86" s="537"/>
      <c r="M86" s="542"/>
    </row>
    <row r="87" spans="1:13" s="246" customFormat="1" ht="13.5" customHeight="1">
      <c r="A87" s="512"/>
      <c r="B87" s="563"/>
      <c r="C87" s="518"/>
      <c r="D87" s="520"/>
      <c r="E87" s="517"/>
      <c r="F87" s="538"/>
      <c r="G87" s="425"/>
      <c r="H87" s="518"/>
      <c r="I87" s="537"/>
      <c r="J87" s="537"/>
      <c r="K87" s="537"/>
      <c r="L87" s="537"/>
      <c r="M87" s="542"/>
    </row>
    <row r="88" spans="1:13" s="246" customFormat="1" ht="21.75" customHeight="1">
      <c r="A88" s="512"/>
      <c r="B88" s="563"/>
      <c r="C88" s="518"/>
      <c r="D88" s="520"/>
      <c r="E88" s="517"/>
      <c r="F88" s="538"/>
      <c r="G88" s="425"/>
      <c r="H88" s="518"/>
      <c r="I88" s="537"/>
      <c r="J88" s="537"/>
      <c r="K88" s="537"/>
      <c r="L88" s="537"/>
      <c r="M88" s="542"/>
    </row>
    <row r="89" spans="1:13" s="246" customFormat="1" ht="21.75" customHeight="1">
      <c r="A89" s="512"/>
      <c r="B89" s="563"/>
      <c r="C89" s="518"/>
      <c r="D89" s="520"/>
      <c r="E89" s="517"/>
      <c r="F89" s="538"/>
      <c r="G89" s="425"/>
      <c r="H89" s="518"/>
      <c r="I89" s="537"/>
      <c r="J89" s="537"/>
      <c r="K89" s="537"/>
      <c r="L89" s="537"/>
      <c r="M89" s="542"/>
    </row>
    <row r="90" spans="1:13">
      <c r="A90" s="512">
        <f>'7. Mapa Final'!A90</f>
        <v>9</v>
      </c>
      <c r="B90" s="563" t="str">
        <f>'7. Mapa Final'!B90</f>
        <v>Ofrecer, prometer, entregar, aceptar o solicitar una ventaja indebida para conseguir la recepción de Diseños u obras.</v>
      </c>
      <c r="C90" s="518" t="str">
        <f>'7. Mapa Final'!C90</f>
        <v>Cuando un agente interno o externos, obtiene una ventaja indebida por recibir Estudios y Diseños u Obras, que no cumplan con los requisitos contractuales.</v>
      </c>
      <c r="D90" s="519" t="str">
        <f>'7. Mapa Final'!J90</f>
        <v>Muy Baja - 1</v>
      </c>
      <c r="E90" s="516" t="str">
        <f>'7. Mapa Final'!K90</f>
        <v>Leve - 1</v>
      </c>
      <c r="F90" s="538" t="str">
        <f>'7. Mapa Final'!M90</f>
        <v>Bajo - 1</v>
      </c>
      <c r="G90" s="425"/>
      <c r="H90" s="518" t="s">
        <v>568</v>
      </c>
      <c r="I90" s="537" t="s">
        <v>553</v>
      </c>
      <c r="J90" s="537"/>
      <c r="K90" s="536">
        <v>45383</v>
      </c>
      <c r="L90" s="536">
        <v>45473</v>
      </c>
      <c r="M90" s="542" t="s">
        <v>563</v>
      </c>
    </row>
    <row r="91" spans="1:13">
      <c r="A91" s="512"/>
      <c r="B91" s="563"/>
      <c r="C91" s="518"/>
      <c r="D91" s="520"/>
      <c r="E91" s="517"/>
      <c r="F91" s="538"/>
      <c r="G91" s="425"/>
      <c r="H91" s="518"/>
      <c r="I91" s="537"/>
      <c r="J91" s="537"/>
      <c r="K91" s="537"/>
      <c r="L91" s="537"/>
      <c r="M91" s="542"/>
    </row>
    <row r="92" spans="1:13">
      <c r="A92" s="512"/>
      <c r="B92" s="563"/>
      <c r="C92" s="518"/>
      <c r="D92" s="520"/>
      <c r="E92" s="517"/>
      <c r="F92" s="538"/>
      <c r="G92" s="425"/>
      <c r="H92" s="518"/>
      <c r="I92" s="537"/>
      <c r="J92" s="537"/>
      <c r="K92" s="537"/>
      <c r="L92" s="537"/>
      <c r="M92" s="542"/>
    </row>
    <row r="93" spans="1:13">
      <c r="A93" s="512"/>
      <c r="B93" s="563"/>
      <c r="C93" s="518"/>
      <c r="D93" s="520"/>
      <c r="E93" s="517"/>
      <c r="F93" s="538"/>
      <c r="G93" s="425"/>
      <c r="H93" s="518"/>
      <c r="I93" s="537"/>
      <c r="J93" s="537"/>
      <c r="K93" s="537"/>
      <c r="L93" s="537"/>
      <c r="M93" s="542"/>
    </row>
    <row r="94" spans="1:13">
      <c r="A94" s="512"/>
      <c r="B94" s="563"/>
      <c r="C94" s="518"/>
      <c r="D94" s="520"/>
      <c r="E94" s="517"/>
      <c r="F94" s="538"/>
      <c r="G94" s="425"/>
      <c r="H94" s="518"/>
      <c r="I94" s="537"/>
      <c r="J94" s="537"/>
      <c r="K94" s="537"/>
      <c r="L94" s="537"/>
      <c r="M94" s="542"/>
    </row>
    <row r="95" spans="1:13">
      <c r="A95" s="512"/>
      <c r="B95" s="563"/>
      <c r="C95" s="518"/>
      <c r="D95" s="520"/>
      <c r="E95" s="517"/>
      <c r="F95" s="538"/>
      <c r="G95" s="425"/>
      <c r="H95" s="518"/>
      <c r="I95" s="537"/>
      <c r="J95" s="537"/>
      <c r="K95" s="537"/>
      <c r="L95" s="537"/>
      <c r="M95" s="542"/>
    </row>
    <row r="96" spans="1:13">
      <c r="A96" s="512"/>
      <c r="B96" s="563"/>
      <c r="C96" s="518"/>
      <c r="D96" s="520"/>
      <c r="E96" s="517"/>
      <c r="F96" s="538"/>
      <c r="G96" s="425"/>
      <c r="H96" s="518"/>
      <c r="I96" s="537"/>
      <c r="J96" s="537"/>
      <c r="K96" s="537"/>
      <c r="L96" s="537"/>
      <c r="M96" s="542"/>
    </row>
    <row r="97" spans="1:13">
      <c r="A97" s="512"/>
      <c r="B97" s="563"/>
      <c r="C97" s="518"/>
      <c r="D97" s="520"/>
      <c r="E97" s="517"/>
      <c r="F97" s="538"/>
      <c r="G97" s="425"/>
      <c r="H97" s="518"/>
      <c r="I97" s="537"/>
      <c r="J97" s="537"/>
      <c r="K97" s="537"/>
      <c r="L97" s="537"/>
      <c r="M97" s="542"/>
    </row>
    <row r="98" spans="1:13">
      <c r="A98" s="512"/>
      <c r="B98" s="563"/>
      <c r="C98" s="518"/>
      <c r="D98" s="520"/>
      <c r="E98" s="517"/>
      <c r="F98" s="538"/>
      <c r="G98" s="425"/>
      <c r="H98" s="518"/>
      <c r="I98" s="537"/>
      <c r="J98" s="537"/>
      <c r="K98" s="537"/>
      <c r="L98" s="537"/>
      <c r="M98" s="542"/>
    </row>
    <row r="99" spans="1:13">
      <c r="A99" s="512"/>
      <c r="B99" s="563"/>
      <c r="C99" s="518"/>
      <c r="D99" s="520"/>
      <c r="E99" s="517"/>
      <c r="F99" s="538"/>
      <c r="G99" s="425"/>
      <c r="H99" s="518"/>
      <c r="I99" s="537"/>
      <c r="J99" s="537"/>
      <c r="K99" s="537"/>
      <c r="L99" s="537"/>
      <c r="M99" s="542"/>
    </row>
  </sheetData>
  <mergeCells count="135">
    <mergeCell ref="I90:I99"/>
    <mergeCell ref="J90:J99"/>
    <mergeCell ref="K90:K99"/>
    <mergeCell ref="L90:L99"/>
    <mergeCell ref="M90:M99"/>
    <mergeCell ref="L80:L89"/>
    <mergeCell ref="M80:M89"/>
    <mergeCell ref="A90:A99"/>
    <mergeCell ref="B90:B99"/>
    <mergeCell ref="C90:C99"/>
    <mergeCell ref="D90:D99"/>
    <mergeCell ref="E90:E99"/>
    <mergeCell ref="F90:F99"/>
    <mergeCell ref="G90:G99"/>
    <mergeCell ref="H90:H99"/>
    <mergeCell ref="F80:F89"/>
    <mergeCell ref="G80:G89"/>
    <mergeCell ref="H80:H89"/>
    <mergeCell ref="I80:I89"/>
    <mergeCell ref="J80:J89"/>
    <mergeCell ref="K80:K89"/>
    <mergeCell ref="I70:I79"/>
    <mergeCell ref="J70:J79"/>
    <mergeCell ref="K70:K79"/>
    <mergeCell ref="L70:L79"/>
    <mergeCell ref="M70:M79"/>
    <mergeCell ref="A80:A89"/>
    <mergeCell ref="B80:B89"/>
    <mergeCell ref="C80:C89"/>
    <mergeCell ref="D80:D89"/>
    <mergeCell ref="E80:E89"/>
    <mergeCell ref="A70:A79"/>
    <mergeCell ref="B70:B79"/>
    <mergeCell ref="C70:C79"/>
    <mergeCell ref="D70:D79"/>
    <mergeCell ref="E70:E79"/>
    <mergeCell ref="F70:F79"/>
    <mergeCell ref="G70:G79"/>
    <mergeCell ref="H70:H79"/>
    <mergeCell ref="F60:F69"/>
    <mergeCell ref="G60:G69"/>
    <mergeCell ref="H60:H69"/>
    <mergeCell ref="I50:I59"/>
    <mergeCell ref="J50:J59"/>
    <mergeCell ref="K50:K59"/>
    <mergeCell ref="L50:L59"/>
    <mergeCell ref="M50:M59"/>
    <mergeCell ref="A60:A69"/>
    <mergeCell ref="B60:B69"/>
    <mergeCell ref="C60:C69"/>
    <mergeCell ref="D60:D69"/>
    <mergeCell ref="E60:E69"/>
    <mergeCell ref="L60:L69"/>
    <mergeCell ref="M60:M69"/>
    <mergeCell ref="I60:I69"/>
    <mergeCell ref="J60:J69"/>
    <mergeCell ref="K60:K69"/>
    <mergeCell ref="A50:A59"/>
    <mergeCell ref="B50:B59"/>
    <mergeCell ref="C50:C59"/>
    <mergeCell ref="D50:D59"/>
    <mergeCell ref="E50:E59"/>
    <mergeCell ref="F50:F59"/>
    <mergeCell ref="G50:G59"/>
    <mergeCell ref="H50:H59"/>
    <mergeCell ref="F40:F49"/>
    <mergeCell ref="G40:G49"/>
    <mergeCell ref="H40:H49"/>
    <mergeCell ref="K30:K39"/>
    <mergeCell ref="L30:L39"/>
    <mergeCell ref="M30:M39"/>
    <mergeCell ref="A40:A49"/>
    <mergeCell ref="B40:B49"/>
    <mergeCell ref="C40:C49"/>
    <mergeCell ref="D40:D49"/>
    <mergeCell ref="E40:E49"/>
    <mergeCell ref="L40:L49"/>
    <mergeCell ref="M40:M49"/>
    <mergeCell ref="I40:I49"/>
    <mergeCell ref="J40:J49"/>
    <mergeCell ref="K40:K49"/>
    <mergeCell ref="M20:M25"/>
    <mergeCell ref="M26:M29"/>
    <mergeCell ref="A30:A39"/>
    <mergeCell ref="B30:B39"/>
    <mergeCell ref="C30:C39"/>
    <mergeCell ref="D30:D39"/>
    <mergeCell ref="E30:E39"/>
    <mergeCell ref="F30:F39"/>
    <mergeCell ref="G30:G39"/>
    <mergeCell ref="H30:H39"/>
    <mergeCell ref="G20:G29"/>
    <mergeCell ref="H20:H29"/>
    <mergeCell ref="I20:I29"/>
    <mergeCell ref="J20:J29"/>
    <mergeCell ref="K20:K29"/>
    <mergeCell ref="L20:L29"/>
    <mergeCell ref="A20:A29"/>
    <mergeCell ref="B20:B29"/>
    <mergeCell ref="C20:C29"/>
    <mergeCell ref="D20:D29"/>
    <mergeCell ref="E20:E29"/>
    <mergeCell ref="F20:F29"/>
    <mergeCell ref="I30:I39"/>
    <mergeCell ref="J30:J39"/>
    <mergeCell ref="A7:C7"/>
    <mergeCell ref="D7:F7"/>
    <mergeCell ref="G7:G8"/>
    <mergeCell ref="H7:H8"/>
    <mergeCell ref="I7:J7"/>
    <mergeCell ref="K7:L7"/>
    <mergeCell ref="M7:M8"/>
    <mergeCell ref="H10:H19"/>
    <mergeCell ref="I10:I19"/>
    <mergeCell ref="J10:J19"/>
    <mergeCell ref="K10:K19"/>
    <mergeCell ref="L10:L19"/>
    <mergeCell ref="M10:M19"/>
    <mergeCell ref="A9:G9"/>
    <mergeCell ref="A10:A19"/>
    <mergeCell ref="B10:B19"/>
    <mergeCell ref="C10:C19"/>
    <mergeCell ref="D10:D19"/>
    <mergeCell ref="E10:E19"/>
    <mergeCell ref="F10:F19"/>
    <mergeCell ref="G10:G19"/>
    <mergeCell ref="A1:C3"/>
    <mergeCell ref="D1:J2"/>
    <mergeCell ref="K1:M3"/>
    <mergeCell ref="A4:B4"/>
    <mergeCell ref="C4:M4"/>
    <mergeCell ref="A5:B5"/>
    <mergeCell ref="C5:M5"/>
    <mergeCell ref="A6:B6"/>
    <mergeCell ref="C6:M6"/>
  </mergeCells>
  <conditionalFormatting sqref="A7:B7">
    <cfRule type="containsText" dxfId="281" priority="34" operator="containsText" text="3- Moderado">
      <formula>NOT(ISERROR(SEARCH("3- Moderado",A7)))</formula>
    </cfRule>
    <cfRule type="containsText" dxfId="280" priority="35" operator="containsText" text="6- Moderado">
      <formula>NOT(ISERROR(SEARCH("6- Moderado",A7)))</formula>
    </cfRule>
    <cfRule type="containsText" dxfId="279" priority="36" operator="containsText" text="4- Moderado">
      <formula>NOT(ISERROR(SEARCH("4- Moderado",A7)))</formula>
    </cfRule>
    <cfRule type="containsText" dxfId="278" priority="37" operator="containsText" text="3- Bajo">
      <formula>NOT(ISERROR(SEARCH("3- Bajo",A7)))</formula>
    </cfRule>
    <cfRule type="containsText" dxfId="277" priority="38" operator="containsText" text="4- Bajo">
      <formula>NOT(ISERROR(SEARCH("4- Bajo",A7)))</formula>
    </cfRule>
    <cfRule type="containsText" dxfId="276" priority="39" operator="containsText" text="1- Bajo">
      <formula>NOT(ISERROR(SEARCH("1- Bajo",A7)))</formula>
    </cfRule>
  </conditionalFormatting>
  <conditionalFormatting sqref="A10:B10 D10:E10">
    <cfRule type="containsText" dxfId="275" priority="106" operator="containsText" text="3- Bajo">
      <formula>NOT(ISERROR(SEARCH("3- Bajo",A10)))</formula>
    </cfRule>
    <cfRule type="containsText" dxfId="274" priority="107" operator="containsText" text="4- Bajo">
      <formula>NOT(ISERROR(SEARCH("4- Bajo",A10)))</formula>
    </cfRule>
    <cfRule type="containsText" dxfId="273" priority="108" operator="containsText" text="1- Bajo">
      <formula>NOT(ISERROR(SEARCH("1- Bajo",A10)))</formula>
    </cfRule>
  </conditionalFormatting>
  <conditionalFormatting sqref="A20:B20 D20:E20">
    <cfRule type="containsText" dxfId="272" priority="99" operator="containsText" text="3- Bajo">
      <formula>NOT(ISERROR(SEARCH("3- Bajo",A20)))</formula>
    </cfRule>
    <cfRule type="containsText" dxfId="271" priority="100" operator="containsText" text="4- Bajo">
      <formula>NOT(ISERROR(SEARCH("4- Bajo",A20)))</formula>
    </cfRule>
    <cfRule type="containsText" dxfId="270" priority="101" operator="containsText" text="1- Bajo">
      <formula>NOT(ISERROR(SEARCH("1- Bajo",A20)))</formula>
    </cfRule>
  </conditionalFormatting>
  <conditionalFormatting sqref="A30:B30 D30:E30">
    <cfRule type="containsText" dxfId="269" priority="92" operator="containsText" text="3- Bajo">
      <formula>NOT(ISERROR(SEARCH("3- Bajo",A30)))</formula>
    </cfRule>
    <cfRule type="containsText" dxfId="268" priority="93" operator="containsText" text="4- Bajo">
      <formula>NOT(ISERROR(SEARCH("4- Bajo",A30)))</formula>
    </cfRule>
    <cfRule type="containsText" dxfId="267" priority="94" operator="containsText" text="1- Bajo">
      <formula>NOT(ISERROR(SEARCH("1- Bajo",A30)))</formula>
    </cfRule>
  </conditionalFormatting>
  <conditionalFormatting sqref="A50:B50 D50:E50">
    <cfRule type="containsText" dxfId="266" priority="85" operator="containsText" text="3- Bajo">
      <formula>NOT(ISERROR(SEARCH("3- Bajo",A50)))</formula>
    </cfRule>
    <cfRule type="containsText" dxfId="265" priority="86" operator="containsText" text="4- Bajo">
      <formula>NOT(ISERROR(SEARCH("4- Bajo",A50)))</formula>
    </cfRule>
    <cfRule type="containsText" dxfId="264" priority="87" operator="containsText" text="1- Bajo">
      <formula>NOT(ISERROR(SEARCH("1- Bajo",A50)))</formula>
    </cfRule>
  </conditionalFormatting>
  <conditionalFormatting sqref="A60:B60 D60:E60">
    <cfRule type="containsText" dxfId="263" priority="78" operator="containsText" text="3- Bajo">
      <formula>NOT(ISERROR(SEARCH("3- Bajo",A60)))</formula>
    </cfRule>
    <cfRule type="containsText" dxfId="262" priority="79" operator="containsText" text="4- Bajo">
      <formula>NOT(ISERROR(SEARCH("4- Bajo",A60)))</formula>
    </cfRule>
    <cfRule type="containsText" dxfId="261" priority="80" operator="containsText" text="1- Bajo">
      <formula>NOT(ISERROR(SEARCH("1- Bajo",A60)))</formula>
    </cfRule>
  </conditionalFormatting>
  <conditionalFormatting sqref="A70:B70 D70:E70">
    <cfRule type="containsText" dxfId="260" priority="71" operator="containsText" text="3- Bajo">
      <formula>NOT(ISERROR(SEARCH("3- Bajo",A70)))</formula>
    </cfRule>
    <cfRule type="containsText" dxfId="259" priority="72" operator="containsText" text="4- Bajo">
      <formula>NOT(ISERROR(SEARCH("4- Bajo",A70)))</formula>
    </cfRule>
    <cfRule type="containsText" dxfId="258" priority="73" operator="containsText" text="1- Bajo">
      <formula>NOT(ISERROR(SEARCH("1- Bajo",A70)))</formula>
    </cfRule>
  </conditionalFormatting>
  <conditionalFormatting sqref="A80:B80 D80:E80">
    <cfRule type="containsText" dxfId="257" priority="64" operator="containsText" text="3- Bajo">
      <formula>NOT(ISERROR(SEARCH("3- Bajo",A80)))</formula>
    </cfRule>
    <cfRule type="containsText" dxfId="256" priority="65" operator="containsText" text="4- Bajo">
      <formula>NOT(ISERROR(SEARCH("4- Bajo",A80)))</formula>
    </cfRule>
    <cfRule type="containsText" dxfId="255" priority="66" operator="containsText" text="1- Bajo">
      <formula>NOT(ISERROR(SEARCH("1- Bajo",A80)))</formula>
    </cfRule>
  </conditionalFormatting>
  <conditionalFormatting sqref="A90:B90 D90:E90">
    <cfRule type="containsText" dxfId="254" priority="57" operator="containsText" text="3- Bajo">
      <formula>NOT(ISERROR(SEARCH("3- Bajo",A90)))</formula>
    </cfRule>
    <cfRule type="containsText" dxfId="253" priority="58" operator="containsText" text="4- Bajo">
      <formula>NOT(ISERROR(SEARCH("4- Bajo",A90)))</formula>
    </cfRule>
    <cfRule type="containsText" dxfId="252" priority="59" operator="containsText" text="1- Bajo">
      <formula>NOT(ISERROR(SEARCH("1- Bajo",A90)))</formula>
    </cfRule>
  </conditionalFormatting>
  <conditionalFormatting sqref="C8:F8">
    <cfRule type="containsText" dxfId="251" priority="28" operator="containsText" text="3- Moderado">
      <formula>NOT(ISERROR(SEARCH("3- Moderado",C8)))</formula>
    </cfRule>
    <cfRule type="containsText" dxfId="250" priority="29" operator="containsText" text="6- Moderado">
      <formula>NOT(ISERROR(SEARCH("6- Moderado",C8)))</formula>
    </cfRule>
    <cfRule type="containsText" dxfId="249" priority="30" operator="containsText" text="4- Moderado">
      <formula>NOT(ISERROR(SEARCH("4- Moderado",C8)))</formula>
    </cfRule>
    <cfRule type="containsText" dxfId="248" priority="31" operator="containsText" text="3- Bajo">
      <formula>NOT(ISERROR(SEARCH("3- Bajo",C8)))</formula>
    </cfRule>
    <cfRule type="containsText" dxfId="247" priority="32" operator="containsText" text="4- Bajo">
      <formula>NOT(ISERROR(SEARCH("4- Bajo",C8)))</formula>
    </cfRule>
    <cfRule type="containsText" dxfId="246" priority="33" operator="containsText" text="1- Bajo">
      <formula>NOT(ISERROR(SEARCH("1- Bajo",C8)))</formula>
    </cfRule>
  </conditionalFormatting>
  <conditionalFormatting sqref="D10:D39 D50:D99">
    <cfRule type="containsText" dxfId="245" priority="44" operator="containsText" text="Muy Alta">
      <formula>NOT(ISERROR(SEARCH("Muy Alta",D10)))</formula>
    </cfRule>
    <cfRule type="containsText" dxfId="244" priority="45" operator="containsText" text="Alta">
      <formula>NOT(ISERROR(SEARCH("Alta",D10)))</formula>
    </cfRule>
    <cfRule type="containsText" dxfId="243" priority="46" operator="containsText" text="Baja">
      <formula>NOT(ISERROR(SEARCH("Baja",D10)))</formula>
    </cfRule>
    <cfRule type="containsText" dxfId="242" priority="47" operator="containsText" text="Muy Baja">
      <formula>NOT(ISERROR(SEARCH("Muy Baja",D10)))</formula>
    </cfRule>
    <cfRule type="containsText" dxfId="241" priority="49" operator="containsText" text="Media">
      <formula>NOT(ISERROR(SEARCH("Media",D10)))</formula>
    </cfRule>
  </conditionalFormatting>
  <conditionalFormatting sqref="D10:E10 A10:B10">
    <cfRule type="containsText" dxfId="240" priority="103" operator="containsText" text="3- Moderado">
      <formula>NOT(ISERROR(SEARCH("3- Moderado",A10)))</formula>
    </cfRule>
    <cfRule type="containsText" dxfId="239" priority="104" operator="containsText" text="6- Moderado">
      <formula>NOT(ISERROR(SEARCH("6- Moderado",A10)))</formula>
    </cfRule>
    <cfRule type="containsText" dxfId="238" priority="105" operator="containsText" text="4- Moderado">
      <formula>NOT(ISERROR(SEARCH("4- Moderado",A10)))</formula>
    </cfRule>
  </conditionalFormatting>
  <conditionalFormatting sqref="D20:E20 A20:B20">
    <cfRule type="containsText" dxfId="237" priority="96" operator="containsText" text="3- Moderado">
      <formula>NOT(ISERROR(SEARCH("3- Moderado",A20)))</formula>
    </cfRule>
    <cfRule type="containsText" dxfId="236" priority="97" operator="containsText" text="6- Moderado">
      <formula>NOT(ISERROR(SEARCH("6- Moderado",A20)))</formula>
    </cfRule>
    <cfRule type="containsText" dxfId="235" priority="98" operator="containsText" text="4- Moderado">
      <formula>NOT(ISERROR(SEARCH("4- Moderado",A20)))</formula>
    </cfRule>
  </conditionalFormatting>
  <conditionalFormatting sqref="D30:E30 A30:B30">
    <cfRule type="containsText" dxfId="234" priority="89" operator="containsText" text="3- Moderado">
      <formula>NOT(ISERROR(SEARCH("3- Moderado",A30)))</formula>
    </cfRule>
    <cfRule type="containsText" dxfId="233" priority="90" operator="containsText" text="6- Moderado">
      <formula>NOT(ISERROR(SEARCH("6- Moderado",A30)))</formula>
    </cfRule>
    <cfRule type="containsText" dxfId="232" priority="91" operator="containsText" text="4- Moderado">
      <formula>NOT(ISERROR(SEARCH("4- Moderado",A30)))</formula>
    </cfRule>
  </conditionalFormatting>
  <conditionalFormatting sqref="D50:E50 A50:B50">
    <cfRule type="containsText" dxfId="231" priority="82" operator="containsText" text="3- Moderado">
      <formula>NOT(ISERROR(SEARCH("3- Moderado",A50)))</formula>
    </cfRule>
    <cfRule type="containsText" dxfId="230" priority="83" operator="containsText" text="6- Moderado">
      <formula>NOT(ISERROR(SEARCH("6- Moderado",A50)))</formula>
    </cfRule>
    <cfRule type="containsText" dxfId="229" priority="84" operator="containsText" text="4- Moderado">
      <formula>NOT(ISERROR(SEARCH("4- Moderado",A50)))</formula>
    </cfRule>
  </conditionalFormatting>
  <conditionalFormatting sqref="D60:E60 A60:B60">
    <cfRule type="containsText" dxfId="228" priority="75" operator="containsText" text="3- Moderado">
      <formula>NOT(ISERROR(SEARCH("3- Moderado",A60)))</formula>
    </cfRule>
    <cfRule type="containsText" dxfId="227" priority="76" operator="containsText" text="6- Moderado">
      <formula>NOT(ISERROR(SEARCH("6- Moderado",A60)))</formula>
    </cfRule>
    <cfRule type="containsText" dxfId="226" priority="77" operator="containsText" text="4- Moderado">
      <formula>NOT(ISERROR(SEARCH("4- Moderado",A60)))</formula>
    </cfRule>
  </conditionalFormatting>
  <conditionalFormatting sqref="D70:E70 A70:B70">
    <cfRule type="containsText" dxfId="225" priority="68" operator="containsText" text="3- Moderado">
      <formula>NOT(ISERROR(SEARCH("3- Moderado",A70)))</formula>
    </cfRule>
    <cfRule type="containsText" dxfId="224" priority="69" operator="containsText" text="6- Moderado">
      <formula>NOT(ISERROR(SEARCH("6- Moderado",A70)))</formula>
    </cfRule>
    <cfRule type="containsText" dxfId="223" priority="70" operator="containsText" text="4- Moderado">
      <formula>NOT(ISERROR(SEARCH("4- Moderado",A70)))</formula>
    </cfRule>
  </conditionalFormatting>
  <conditionalFormatting sqref="D80:E80 A80:B80">
    <cfRule type="containsText" dxfId="222" priority="61" operator="containsText" text="3- Moderado">
      <formula>NOT(ISERROR(SEARCH("3- Moderado",A80)))</formula>
    </cfRule>
    <cfRule type="containsText" dxfId="221" priority="62" operator="containsText" text="6- Moderado">
      <formula>NOT(ISERROR(SEARCH("6- Moderado",A80)))</formula>
    </cfRule>
    <cfRule type="containsText" dxfId="220" priority="63" operator="containsText" text="4- Moderado">
      <formula>NOT(ISERROR(SEARCH("4- Moderado",A80)))</formula>
    </cfRule>
  </conditionalFormatting>
  <conditionalFormatting sqref="D90:E90 A90:B90">
    <cfRule type="containsText" dxfId="219" priority="54" operator="containsText" text="3- Moderado">
      <formula>NOT(ISERROR(SEARCH("3- Moderado",A90)))</formula>
    </cfRule>
    <cfRule type="containsText" dxfId="218" priority="55" operator="containsText" text="6- Moderado">
      <formula>NOT(ISERROR(SEARCH("6- Moderado",A90)))</formula>
    </cfRule>
    <cfRule type="containsText" dxfId="217" priority="56" operator="containsText" text="4- Moderado">
      <formula>NOT(ISERROR(SEARCH("4- Moderado",A90)))</formula>
    </cfRule>
  </conditionalFormatting>
  <conditionalFormatting sqref="E10:E39 E50:E99">
    <cfRule type="containsText" dxfId="216" priority="40" operator="containsText" text="Catastrófico">
      <formula>NOT(ISERROR(SEARCH("Catastrófico",E10)))</formula>
    </cfRule>
    <cfRule type="containsText" dxfId="215" priority="41" operator="containsText" text="Mayor">
      <formula>NOT(ISERROR(SEARCH("Mayor",E10)))</formula>
    </cfRule>
    <cfRule type="containsText" dxfId="214" priority="42" operator="containsText" text="Menor">
      <formula>NOT(ISERROR(SEARCH("Menor",E10)))</formula>
    </cfRule>
    <cfRule type="containsText" dxfId="213" priority="43" operator="containsText" text="Leve">
      <formula>NOT(ISERROR(SEARCH("Leve",E10)))</formula>
    </cfRule>
  </conditionalFormatting>
  <conditionalFormatting sqref="E10:F39 E50:F99">
    <cfRule type="containsText" dxfId="212" priority="48" operator="containsText" text="Moderado">
      <formula>NOT(ISERROR(SEARCH("Moderado",E10)))</formula>
    </cfRule>
  </conditionalFormatting>
  <conditionalFormatting sqref="F10:F19">
    <cfRule type="colorScale" priority="109">
      <colorScale>
        <cfvo type="min"/>
        <cfvo type="max"/>
        <color rgb="FFFF7128"/>
        <color rgb="FFFFEF9C"/>
      </colorScale>
    </cfRule>
  </conditionalFormatting>
  <conditionalFormatting sqref="F10:F39 F50:F99">
    <cfRule type="containsText" dxfId="211" priority="50" operator="containsText" text="Bajo">
      <formula>NOT(ISERROR(SEARCH("Bajo",F10)))</formula>
    </cfRule>
    <cfRule type="containsText" dxfId="210" priority="51" operator="containsText" text="Moderado">
      <formula>NOT(ISERROR(SEARCH("Moderado",F10)))</formula>
    </cfRule>
    <cfRule type="containsText" dxfId="209" priority="52" operator="containsText" text="Alto">
      <formula>NOT(ISERROR(SEARCH("Alto",F10)))</formula>
    </cfRule>
    <cfRule type="containsText" dxfId="208" priority="53" operator="containsText" text="Extremo">
      <formula>NOT(ISERROR(SEARCH("Extremo",F10)))</formula>
    </cfRule>
  </conditionalFormatting>
  <conditionalFormatting sqref="F20:F29">
    <cfRule type="colorScale" priority="102">
      <colorScale>
        <cfvo type="min"/>
        <cfvo type="max"/>
        <color rgb="FFFF7128"/>
        <color rgb="FFFFEF9C"/>
      </colorScale>
    </cfRule>
  </conditionalFormatting>
  <conditionalFormatting sqref="F30:F39">
    <cfRule type="colorScale" priority="95">
      <colorScale>
        <cfvo type="min"/>
        <cfvo type="max"/>
        <color rgb="FFFF7128"/>
        <color rgb="FFFFEF9C"/>
      </colorScale>
    </cfRule>
  </conditionalFormatting>
  <conditionalFormatting sqref="F40:F49">
    <cfRule type="colorScale" priority="27">
      <colorScale>
        <cfvo type="min"/>
        <cfvo type="max"/>
        <color rgb="FFFF7128"/>
        <color rgb="FFFFEF9C"/>
      </colorScale>
    </cfRule>
  </conditionalFormatting>
  <conditionalFormatting sqref="F50:F59">
    <cfRule type="colorScale" priority="88">
      <colorScale>
        <cfvo type="min"/>
        <cfvo type="max"/>
        <color rgb="FFFF7128"/>
        <color rgb="FFFFEF9C"/>
      </colorScale>
    </cfRule>
  </conditionalFormatting>
  <conditionalFormatting sqref="F60:F69">
    <cfRule type="colorScale" priority="81">
      <colorScale>
        <cfvo type="min"/>
        <cfvo type="max"/>
        <color rgb="FFFF7128"/>
        <color rgb="FFFFEF9C"/>
      </colorScale>
    </cfRule>
  </conditionalFormatting>
  <conditionalFormatting sqref="F70:F79">
    <cfRule type="colorScale" priority="74">
      <colorScale>
        <cfvo type="min"/>
        <cfvo type="max"/>
        <color rgb="FFFF7128"/>
        <color rgb="FFFFEF9C"/>
      </colorScale>
    </cfRule>
  </conditionalFormatting>
  <conditionalFormatting sqref="F80:F89">
    <cfRule type="colorScale" priority="67">
      <colorScale>
        <cfvo type="min"/>
        <cfvo type="max"/>
        <color rgb="FFFF7128"/>
        <color rgb="FFFFEF9C"/>
      </colorScale>
    </cfRule>
  </conditionalFormatting>
  <conditionalFormatting sqref="F90:F99">
    <cfRule type="colorScale" priority="60">
      <colorScale>
        <cfvo type="min"/>
        <cfvo type="max"/>
        <color rgb="FFFF7128"/>
        <color rgb="FFFFEF9C"/>
      </colorScale>
    </cfRule>
  </conditionalFormatting>
  <dataValidations count="4">
    <dataValidation allowBlank="1" showInputMessage="1" showErrorMessage="1" prompt="seleccionar si el responsable de ejecutar las acciones es el nivel central" sqref="J8" xr:uid="{1CF35A87-6A81-4A17-B570-9601600D0BD5}"/>
    <dataValidation allowBlank="1" showInputMessage="1" showErrorMessage="1" prompt="Seleccionar si el responsable es el responsable de las acciones es el nivel central" sqref="I7:I8" xr:uid="{8B51F6EB-F26E-41F4-B87F-151CADE59567}"/>
    <dataValidation allowBlank="1" showInputMessage="1" showErrorMessage="1" prompt="Describir las actividades que se van a desarrollar para el proyecto" sqref="H7" xr:uid="{2D0E92DC-9DED-4F8B-B66C-8ED4BEE36B41}"/>
    <dataValidation allowBlank="1" showInputMessage="1" showErrorMessage="1" prompt="Registrar qué factor  que ocasina el riesgo: un facot identtficado el contexto._x000a_O  personas, recursos, estilo de direccion , factores externos, , codiciones ambientales" sqref="C8" xr:uid="{EDF4B441-A43A-46B4-A84F-1246E66DABD9}"/>
  </dataValidation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ontainsText" priority="7" operator="containsText" text="3- Moderado" id="{BFA69D13-98B8-49F7-9448-A9C8DA6D9495}">
            <xm:f>NOT(ISERROR(SEARCH("3- Moderado",'Seguimiento 1 Trimestre'!A40)))</xm:f>
            <x14:dxf>
              <fill>
                <patternFill>
                  <bgColor rgb="FFFFFF00"/>
                </patternFill>
              </fill>
            </x14:dxf>
          </x14:cfRule>
          <x14:cfRule type="containsText" priority="8" operator="containsText" text="6- Moderado" id="{B63BEED6-75A9-4622-BF1D-F21F000FAC77}">
            <xm:f>NOT(ISERROR(SEARCH("6- Moderado",'Seguimiento 1 Trimestre'!A40)))</xm:f>
            <x14:dxf>
              <fill>
                <patternFill>
                  <bgColor rgb="FFFFFF00"/>
                </patternFill>
              </fill>
            </x14:dxf>
          </x14:cfRule>
          <x14:cfRule type="containsText" priority="9" operator="containsText" text="4- Moderado" id="{AB2E6D65-0542-41D3-BC1C-B0D4A471895B}">
            <xm:f>NOT(ISERROR(SEARCH("4- Moderado",'Seguimiento 1 Trimestre'!A40)))</xm:f>
            <x14:dxf>
              <fill>
                <patternFill>
                  <bgColor rgb="FFFFFF00"/>
                </patternFill>
              </fill>
            </x14:dxf>
          </x14:cfRule>
          <x14:cfRule type="containsText" priority="10" operator="containsText" text="3- Bajo" id="{C09791F4-876B-46A4-A4E0-6A0AC4AE8564}">
            <xm:f>NOT(ISERROR(SEARCH("3- Bajo",'Seguimiento 1 Trimestre'!A40)))</xm:f>
            <x14:dxf>
              <fill>
                <patternFill>
                  <bgColor rgb="FF00B050"/>
                </patternFill>
              </fill>
            </x14:dxf>
          </x14:cfRule>
          <x14:cfRule type="containsText" priority="11" operator="containsText" text="4- Bajo" id="{8A23456A-D266-4358-A6BF-D5ED2003CB4A}">
            <xm:f>NOT(ISERROR(SEARCH("4- Bajo",'Seguimiento 1 Trimestre'!A40)))</xm:f>
            <x14:dxf>
              <fill>
                <patternFill>
                  <bgColor rgb="FF00B050"/>
                </patternFill>
              </fill>
            </x14:dxf>
          </x14:cfRule>
          <x14:cfRule type="containsText" priority="12" operator="containsText" text="1- Bajo" id="{786CE774-AEA9-4176-B28C-35825C590526}">
            <xm:f>NOT(ISERROR(SEARCH("1- Bajo",'Seguimiento 1 Trimestre'!A40)))</xm:f>
            <x14:dxf>
              <fill>
                <patternFill>
                  <bgColor rgb="FF00B050"/>
                </patternFill>
              </fill>
            </x14:dxf>
          </x14:cfRule>
          <xm:sqref>A40:B40 D40:E40</xm:sqref>
        </x14:conditionalFormatting>
        <x14:conditionalFormatting xmlns:xm="http://schemas.microsoft.com/office/excel/2006/main">
          <x14:cfRule type="containsText" priority="17" operator="containsText" text="Muy Alta" id="{839D6C30-40C0-47D2-AFD3-13836B12CAE3}">
            <xm:f>NOT(ISERROR(SEARCH("Muy Alta",'Seguimiento 1 Trimestre'!D40)))</xm:f>
            <x14:dxf>
              <fill>
                <patternFill>
                  <bgColor rgb="FFFF0000"/>
                </patternFill>
              </fill>
            </x14:dxf>
          </x14:cfRule>
          <x14:cfRule type="containsText" priority="18" operator="containsText" text="Alta" id="{03B1D47B-06ED-4A55-9B1F-BA4237E425D6}">
            <xm:f>NOT(ISERROR(SEARCH("Alta",'Seguimiento 1 Trimestre'!D40)))</xm:f>
            <x14:dxf>
              <fill>
                <patternFill>
                  <bgColor rgb="FFFFC000"/>
                </patternFill>
              </fill>
            </x14:dxf>
          </x14:cfRule>
          <x14:cfRule type="containsText" priority="19" operator="containsText" text="Baja" id="{7FCE326D-176F-4113-80A6-D664FE10213C}">
            <xm:f>NOT(ISERROR(SEARCH("Baja",'Seguimiento 1 Trimestre'!D40)))</xm:f>
            <x14:dxf>
              <font>
                <color theme="1"/>
              </font>
              <fill>
                <patternFill>
                  <bgColor rgb="FF00B050"/>
                </patternFill>
              </fill>
            </x14:dxf>
          </x14:cfRule>
          <x14:cfRule type="containsText" priority="20" operator="containsText" text="Muy Baja" id="{3D67F9A2-934B-494B-980D-9954CD41CA62}">
            <xm:f>NOT(ISERROR(SEARCH("Muy Baja",'Seguimiento 1 Trimestre'!D40)))</xm:f>
            <x14:dxf>
              <font>
                <color theme="1"/>
              </font>
              <fill>
                <patternFill>
                  <bgColor rgb="FF92D050"/>
                </patternFill>
              </fill>
            </x14:dxf>
          </x14:cfRule>
          <x14:cfRule type="containsText" priority="22" operator="containsText" text="Media" id="{C3E9E1C1-2C81-48F7-9DD3-3EB0063C9812}">
            <xm:f>NOT(ISERROR(SEARCH("Media",'Seguimiento 1 Trimestre'!D40)))</xm:f>
            <x14:dxf>
              <font>
                <color theme="1"/>
              </font>
              <fill>
                <patternFill>
                  <bgColor theme="7" tint="0.39994506668294322"/>
                </patternFill>
              </fill>
            </x14:dxf>
          </x14:cfRule>
          <xm:sqref>D40:D49</xm:sqref>
        </x14:conditionalFormatting>
        <x14:conditionalFormatting xmlns:xm="http://schemas.microsoft.com/office/excel/2006/main">
          <x14:cfRule type="containsText" priority="13" operator="containsText" text="Catastrófico" id="{0124D14B-C4CA-4C1A-8098-704419A1298A}">
            <xm:f>NOT(ISERROR(SEARCH("Catastrófico",'Seguimiento 1 Trimestre'!E40)))</xm:f>
            <x14:dxf>
              <font>
                <color theme="1"/>
              </font>
              <fill>
                <patternFill>
                  <bgColor rgb="FFFF0000"/>
                </patternFill>
              </fill>
            </x14:dxf>
          </x14:cfRule>
          <x14:cfRule type="containsText" priority="14" operator="containsText" text="Mayor" id="{19589675-FEAC-4ED1-9FD4-6B88CFF89ADF}">
            <xm:f>NOT(ISERROR(SEARCH("Mayor",'Seguimiento 1 Trimestre'!E40)))</xm:f>
            <x14:dxf>
              <font>
                <color theme="1"/>
              </font>
              <fill>
                <patternFill>
                  <bgColor rgb="FFFFC000"/>
                </patternFill>
              </fill>
            </x14:dxf>
          </x14:cfRule>
          <x14:cfRule type="containsText" priority="15" operator="containsText" text="Menor" id="{7844CB08-84A5-4F23-908E-09DF56A37113}">
            <xm:f>NOT(ISERROR(SEARCH("Menor",'Seguimiento 1 Trimestre'!E40)))</xm:f>
            <x14:dxf>
              <font>
                <color theme="1"/>
              </font>
              <fill>
                <patternFill>
                  <bgColor rgb="FF00B050"/>
                </patternFill>
              </fill>
            </x14:dxf>
          </x14:cfRule>
          <x14:cfRule type="containsText" priority="16" operator="containsText" text="Leve" id="{3116AAFF-0C72-4274-8A74-BE3CC01FBECC}">
            <xm:f>NOT(ISERROR(SEARCH("Leve",'Seguimiento 1 Trimestre'!E40)))</xm:f>
            <x14:dxf>
              <font>
                <color theme="1"/>
              </font>
              <fill>
                <patternFill>
                  <bgColor rgb="FF92D050"/>
                </patternFill>
              </fill>
            </x14:dxf>
          </x14:cfRule>
          <xm:sqref>E40:E49</xm:sqref>
        </x14:conditionalFormatting>
        <x14:conditionalFormatting xmlns:xm="http://schemas.microsoft.com/office/excel/2006/main">
          <x14:cfRule type="containsText" priority="21" operator="containsText" text="Moderado" id="{70FEA081-19EE-4D0E-A8A1-ACF50C9A501B}">
            <xm:f>NOT(ISERROR(SEARCH("Moderado",'Seguimiento 1 Trimestre'!E40)))</xm:f>
            <x14:dxf>
              <font>
                <color theme="1"/>
              </font>
              <fill>
                <patternFill>
                  <bgColor theme="7" tint="0.39994506668294322"/>
                </patternFill>
              </fill>
            </x14:dxf>
          </x14:cfRule>
          <xm:sqref>E40:F49</xm:sqref>
        </x14:conditionalFormatting>
        <x14:conditionalFormatting xmlns:xm="http://schemas.microsoft.com/office/excel/2006/main">
          <x14:cfRule type="containsText" priority="23" operator="containsText" text="Bajo" id="{2AFBCFFA-2944-4A44-88E3-A959BF8F004D}">
            <xm:f>NOT(ISERROR(SEARCH("Bajo",'Seguimiento 1 Trimestre'!F40)))</xm:f>
            <x14:dxf>
              <fill>
                <patternFill>
                  <bgColor rgb="FF00B050"/>
                </patternFill>
              </fill>
            </x14:dxf>
          </x14:cfRule>
          <x14:cfRule type="containsText" priority="24" operator="containsText" text="Moderado" id="{7B17E766-8575-4EA3-B2A2-B5D226CD212F}">
            <xm:f>NOT(ISERROR(SEARCH("Moderado",'Seguimiento 1 Trimestre'!F40)))</xm:f>
            <x14:dxf>
              <fill>
                <patternFill>
                  <bgColor rgb="FFFFFF00"/>
                </patternFill>
              </fill>
            </x14:dxf>
          </x14:cfRule>
          <x14:cfRule type="containsText" priority="25" operator="containsText" text="Alto" id="{F7D69230-5C5D-46EB-BD4F-C9FC1FCE2391}">
            <xm:f>NOT(ISERROR(SEARCH("Alto",'Seguimiento 1 Trimestre'!F40)))</xm:f>
            <x14:dxf>
              <fill>
                <patternFill>
                  <bgColor rgb="FFFFC000"/>
                </patternFill>
              </fill>
            </x14:dxf>
          </x14:cfRule>
          <x14:cfRule type="containsText" priority="26" operator="containsText" text="Extremo" id="{94EDC8E4-02D7-431F-99C7-625893266C00}">
            <xm:f>NOT(ISERROR(SEARCH("Extremo",'Seguimiento 1 Trimestre'!F40)))</xm:f>
            <x14:dxf>
              <fill>
                <patternFill>
                  <bgColor rgb="FFFF0000"/>
                </patternFill>
              </fill>
            </x14:dxf>
          </x14:cfRule>
          <xm:sqref>F40:F49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2AAC1E6A-4084-42A8-ADFF-1DB1095CC1E2}">
          <x14:formula1>
            <xm:f>'9- Matriz de Calor '!$S$7:$S$10</xm:f>
          </x14:formula1>
          <xm:sqref>G9:G99</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32624-5EF6-44A9-B59D-D11B76BF70E6}">
  <sheetPr>
    <tabColor theme="7" tint="0.39997558519241921"/>
  </sheetPr>
  <dimension ref="A1:M99"/>
  <sheetViews>
    <sheetView showGridLines="0" topLeftCell="G10" zoomScale="80" zoomScaleNormal="80" workbookViewId="0">
      <selection activeCell="M10" sqref="M10:M19"/>
    </sheetView>
  </sheetViews>
  <sheetFormatPr defaultColWidth="11.42578125" defaultRowHeight="15"/>
  <cols>
    <col min="1" max="1" width="6.140625" style="247" customWidth="1"/>
    <col min="2" max="2" width="22.42578125" style="247" customWidth="1"/>
    <col min="3" max="3" width="42" customWidth="1"/>
    <col min="4" max="4" width="15.5703125" style="248" customWidth="1"/>
    <col min="5" max="5" width="11.5703125" style="249" customWidth="1"/>
    <col min="6" max="6" width="12.7109375" style="249" customWidth="1"/>
    <col min="7" max="7" width="14.140625" customWidth="1"/>
    <col min="8" max="8" width="56" customWidth="1"/>
    <col min="9" max="9" width="10.5703125" customWidth="1"/>
    <col min="10" max="10" width="11" customWidth="1"/>
    <col min="11" max="11" width="15" customWidth="1"/>
    <col min="12" max="12" width="14.42578125" customWidth="1"/>
    <col min="13" max="13" width="97.140625" customWidth="1"/>
  </cols>
  <sheetData>
    <row r="1" spans="1:13" s="11" customFormat="1" ht="16.5" customHeight="1">
      <c r="A1" s="476"/>
      <c r="B1" s="476"/>
      <c r="C1" s="476"/>
      <c r="D1" s="525"/>
      <c r="E1" s="525"/>
      <c r="F1" s="525"/>
      <c r="G1" s="525"/>
      <c r="H1" s="525"/>
      <c r="I1" s="525"/>
      <c r="J1" s="525"/>
      <c r="K1" s="521"/>
      <c r="L1" s="521"/>
      <c r="M1" s="521"/>
    </row>
    <row r="2" spans="1:13" s="11" customFormat="1" ht="39.75" customHeight="1">
      <c r="A2" s="476"/>
      <c r="B2" s="476"/>
      <c r="C2" s="476"/>
      <c r="D2" s="525"/>
      <c r="E2" s="525"/>
      <c r="F2" s="525"/>
      <c r="G2" s="525"/>
      <c r="H2" s="525"/>
      <c r="I2" s="525"/>
      <c r="J2" s="525"/>
      <c r="K2" s="521"/>
      <c r="L2" s="521"/>
      <c r="M2" s="521"/>
    </row>
    <row r="3" spans="1:13" s="11" customFormat="1" ht="3" customHeight="1">
      <c r="A3" s="476"/>
      <c r="B3" s="476"/>
      <c r="C3" s="476"/>
      <c r="D3" s="242"/>
      <c r="E3" s="242"/>
      <c r="F3" s="242"/>
      <c r="G3" s="242"/>
      <c r="H3" s="242"/>
      <c r="I3" s="242"/>
      <c r="J3" s="242"/>
      <c r="K3" s="521"/>
      <c r="L3" s="521"/>
      <c r="M3" s="521"/>
    </row>
    <row r="4" spans="1:13" s="11" customFormat="1" ht="21.75" customHeight="1">
      <c r="A4" s="522" t="s">
        <v>365</v>
      </c>
      <c r="B4" s="522"/>
      <c r="C4" s="524" t="str">
        <f>'6. Valoración Controles'!C4:K4</f>
        <v>MEJORAMIENTO INFRAESTRUCTURA FÍSICA</v>
      </c>
      <c r="D4" s="524"/>
      <c r="E4" s="524"/>
      <c r="F4" s="524"/>
      <c r="G4" s="524"/>
      <c r="H4" s="524"/>
      <c r="I4" s="524"/>
      <c r="J4" s="524"/>
      <c r="K4" s="524"/>
      <c r="L4" s="524"/>
      <c r="M4" s="524"/>
    </row>
    <row r="5" spans="1:13" s="11" customFormat="1" ht="40.9" customHeight="1">
      <c r="A5" s="522" t="s">
        <v>366</v>
      </c>
      <c r="B5" s="522"/>
      <c r="C5" s="523" t="str">
        <f>'6. Valoración Controles'!C5:K5</f>
        <v xml:space="preserve">Mejorar las condiciones locativas de la infraestructura física, mediante la adquisición, contratación de diseños, estudios, construcción, mejoramiento y mantenimiento de las sedes judiciales y administrativas en el territorio nacional, en concordancia con la reglamentación ambiental y de seguridad y salud en el trabajo y antisoborno para ofrecer unas condiciones acordes a las necesidades de la administración de justicia. </v>
      </c>
      <c r="D5" s="523"/>
      <c r="E5" s="523"/>
      <c r="F5" s="523"/>
      <c r="G5" s="523"/>
      <c r="H5" s="523"/>
      <c r="I5" s="523"/>
      <c r="J5" s="523"/>
      <c r="K5" s="523"/>
      <c r="L5" s="523"/>
      <c r="M5" s="523"/>
    </row>
    <row r="6" spans="1:13" s="11" customFormat="1" ht="24.75" customHeight="1" thickBot="1">
      <c r="A6" s="522" t="s">
        <v>367</v>
      </c>
      <c r="B6" s="522"/>
      <c r="C6" s="523" t="s">
        <v>270</v>
      </c>
      <c r="D6" s="523"/>
      <c r="E6" s="523"/>
      <c r="F6" s="523"/>
      <c r="G6" s="523"/>
      <c r="H6" s="523"/>
      <c r="I6" s="523"/>
      <c r="J6" s="523"/>
      <c r="K6" s="523"/>
      <c r="L6" s="523"/>
      <c r="M6" s="523"/>
    </row>
    <row r="7" spans="1:13" s="244" customFormat="1" ht="24.75" customHeight="1" thickTop="1" thickBot="1">
      <c r="A7" s="531" t="s">
        <v>539</v>
      </c>
      <c r="B7" s="532"/>
      <c r="C7" s="533"/>
      <c r="D7" s="534" t="s">
        <v>540</v>
      </c>
      <c r="E7" s="534"/>
      <c r="F7" s="534"/>
      <c r="G7" s="535" t="s">
        <v>541</v>
      </c>
      <c r="H7" s="526" t="s">
        <v>542</v>
      </c>
      <c r="I7" s="528" t="s">
        <v>543</v>
      </c>
      <c r="J7" s="529"/>
      <c r="K7" s="528" t="s">
        <v>544</v>
      </c>
      <c r="L7" s="529"/>
      <c r="M7" s="530" t="s">
        <v>575</v>
      </c>
    </row>
    <row r="8" spans="1:13" s="245" customFormat="1" ht="57" customHeight="1" thickTop="1" thickBot="1">
      <c r="A8" s="250" t="s">
        <v>41</v>
      </c>
      <c r="B8" s="250" t="s">
        <v>209</v>
      </c>
      <c r="C8" s="250" t="s">
        <v>211</v>
      </c>
      <c r="D8" s="251" t="s">
        <v>221</v>
      </c>
      <c r="E8" s="251" t="s">
        <v>546</v>
      </c>
      <c r="F8" s="251" t="s">
        <v>547</v>
      </c>
      <c r="G8" s="535"/>
      <c r="H8" s="527"/>
      <c r="I8" s="252" t="s">
        <v>548</v>
      </c>
      <c r="J8" s="252" t="s">
        <v>549</v>
      </c>
      <c r="K8" s="252" t="s">
        <v>550</v>
      </c>
      <c r="L8" s="252" t="s">
        <v>551</v>
      </c>
      <c r="M8" s="530"/>
    </row>
    <row r="9" spans="1:13" s="246" customFormat="1" ht="3.75" customHeight="1" thickTop="1" thickBot="1">
      <c r="A9" s="557"/>
      <c r="B9" s="557"/>
      <c r="C9" s="557"/>
      <c r="D9" s="557"/>
      <c r="E9" s="557"/>
      <c r="F9" s="557"/>
      <c r="G9" s="557"/>
      <c r="H9" s="243"/>
      <c r="I9" s="243"/>
      <c r="J9" s="243"/>
      <c r="K9" s="243"/>
      <c r="L9" s="243"/>
      <c r="M9" s="243"/>
    </row>
    <row r="10" spans="1:13" s="246" customFormat="1" ht="40.5" customHeight="1">
      <c r="A10" s="510">
        <f>'7. Mapa Final'!A10</f>
        <v>1</v>
      </c>
      <c r="B10" s="508" t="str">
        <f>'7. Mapa Final'!B10</f>
        <v>Dificultad en la adquisición de inmuebles</v>
      </c>
      <c r="C10" s="552" t="str">
        <f>'7. Mapa Final'!C10</f>
        <v>Posibilidad de no disminuir la brecha en materia de Infraestructura, debido a la falta de oportunidad por entidades externas que intervienen en el proceso de adquisición de inmuebles.</v>
      </c>
      <c r="D10" s="553" t="str">
        <f>'7. Mapa Final'!J10</f>
        <v>Media - 3</v>
      </c>
      <c r="E10" s="554" t="str">
        <f>'7. Mapa Final'!K10</f>
        <v>Leve - 1</v>
      </c>
      <c r="F10" s="543" t="str">
        <f>'7. Mapa Final'!M10</f>
        <v>Moderado - 3</v>
      </c>
      <c r="G10" s="424"/>
      <c r="H10" s="544" t="s">
        <v>570</v>
      </c>
      <c r="I10" s="545" t="s">
        <v>553</v>
      </c>
      <c r="J10" s="545"/>
      <c r="K10" s="548">
        <v>45444</v>
      </c>
      <c r="L10" s="548">
        <v>45565</v>
      </c>
      <c r="M10" s="564" t="s">
        <v>576</v>
      </c>
    </row>
    <row r="11" spans="1:13" s="246" customFormat="1" ht="41.25" customHeight="1">
      <c r="A11" s="511"/>
      <c r="B11" s="509"/>
      <c r="C11" s="518"/>
      <c r="D11" s="520"/>
      <c r="E11" s="517"/>
      <c r="F11" s="538"/>
      <c r="G11" s="425"/>
      <c r="H11" s="518"/>
      <c r="I11" s="537"/>
      <c r="J11" s="537"/>
      <c r="K11" s="537"/>
      <c r="L11" s="537"/>
      <c r="M11" s="565"/>
    </row>
    <row r="12" spans="1:13" s="246" customFormat="1" ht="72" customHeight="1">
      <c r="A12" s="511"/>
      <c r="B12" s="509"/>
      <c r="C12" s="518"/>
      <c r="D12" s="520"/>
      <c r="E12" s="517"/>
      <c r="F12" s="538"/>
      <c r="G12" s="425"/>
      <c r="H12" s="518"/>
      <c r="I12" s="537"/>
      <c r="J12" s="537"/>
      <c r="K12" s="537"/>
      <c r="L12" s="537"/>
      <c r="M12" s="565"/>
    </row>
    <row r="13" spans="1:13" s="246" customFormat="1" ht="43.5" customHeight="1">
      <c r="A13" s="511"/>
      <c r="B13" s="509"/>
      <c r="C13" s="518"/>
      <c r="D13" s="520"/>
      <c r="E13" s="517"/>
      <c r="F13" s="538"/>
      <c r="G13" s="425"/>
      <c r="H13" s="518"/>
      <c r="I13" s="537"/>
      <c r="J13" s="537"/>
      <c r="K13" s="537"/>
      <c r="L13" s="537"/>
      <c r="M13" s="565"/>
    </row>
    <row r="14" spans="1:13" s="246" customFormat="1" ht="54" customHeight="1">
      <c r="A14" s="511"/>
      <c r="B14" s="509"/>
      <c r="C14" s="518"/>
      <c r="D14" s="520"/>
      <c r="E14" s="517"/>
      <c r="F14" s="538"/>
      <c r="G14" s="425"/>
      <c r="H14" s="518"/>
      <c r="I14" s="537"/>
      <c r="J14" s="537"/>
      <c r="K14" s="537"/>
      <c r="L14" s="537"/>
      <c r="M14" s="565"/>
    </row>
    <row r="15" spans="1:13" s="246" customFormat="1" ht="57.75" customHeight="1">
      <c r="A15" s="511"/>
      <c r="B15" s="509"/>
      <c r="C15" s="518"/>
      <c r="D15" s="520"/>
      <c r="E15" s="517"/>
      <c r="F15" s="538"/>
      <c r="G15" s="425"/>
      <c r="H15" s="518"/>
      <c r="I15" s="537"/>
      <c r="J15" s="537"/>
      <c r="K15" s="537"/>
      <c r="L15" s="537"/>
      <c r="M15" s="565"/>
    </row>
    <row r="16" spans="1:13" s="246" customFormat="1" ht="75" customHeight="1">
      <c r="A16" s="511"/>
      <c r="B16" s="509"/>
      <c r="C16" s="518"/>
      <c r="D16" s="520"/>
      <c r="E16" s="517"/>
      <c r="F16" s="538"/>
      <c r="G16" s="425"/>
      <c r="H16" s="518"/>
      <c r="I16" s="537"/>
      <c r="J16" s="537"/>
      <c r="K16" s="537"/>
      <c r="L16" s="537"/>
      <c r="M16" s="565"/>
    </row>
    <row r="17" spans="1:13" s="246" customFormat="1" ht="47.25" customHeight="1">
      <c r="A17" s="511"/>
      <c r="B17" s="509"/>
      <c r="C17" s="518"/>
      <c r="D17" s="520"/>
      <c r="E17" s="517"/>
      <c r="F17" s="538"/>
      <c r="G17" s="425"/>
      <c r="H17" s="518"/>
      <c r="I17" s="537"/>
      <c r="J17" s="537"/>
      <c r="K17" s="537"/>
      <c r="L17" s="537"/>
      <c r="M17" s="565"/>
    </row>
    <row r="18" spans="1:13" s="246" customFormat="1" ht="48" customHeight="1">
      <c r="A18" s="511"/>
      <c r="B18" s="509"/>
      <c r="C18" s="518"/>
      <c r="D18" s="520"/>
      <c r="E18" s="517"/>
      <c r="F18" s="538"/>
      <c r="G18" s="425"/>
      <c r="H18" s="518"/>
      <c r="I18" s="537"/>
      <c r="J18" s="537"/>
      <c r="K18" s="537"/>
      <c r="L18" s="537"/>
      <c r="M18" s="565"/>
    </row>
    <row r="19" spans="1:13" s="246" customFormat="1" ht="28.5" customHeight="1">
      <c r="A19" s="511"/>
      <c r="B19" s="509"/>
      <c r="C19" s="518"/>
      <c r="D19" s="520"/>
      <c r="E19" s="517"/>
      <c r="F19" s="538"/>
      <c r="G19" s="425"/>
      <c r="H19" s="518"/>
      <c r="I19" s="537"/>
      <c r="J19" s="537"/>
      <c r="K19" s="537"/>
      <c r="L19" s="537"/>
      <c r="M19" s="565"/>
    </row>
    <row r="20" spans="1:13" s="246" customFormat="1" ht="73.5" customHeight="1">
      <c r="A20" s="511">
        <f>'7. Mapa Final'!A20</f>
        <v>2</v>
      </c>
      <c r="B20" s="509" t="str">
        <f>'7. Mapa Final'!B20</f>
        <v>Demora en la ejecución de los contratos de Estudios y Diseños  de infraestructura física</v>
      </c>
      <c r="C20" s="518" t="str">
        <f>'7. Mapa Final'!C20</f>
        <v>Posibilidad de que se genere retraso en la contratación de la construcción del proyecto, a causa de los cambios normativos, ajustes al programa arquitectónico o falta en la calidad de los diseños y estudios técnicos.</v>
      </c>
      <c r="D20" s="519" t="str">
        <f>'7. Mapa Final'!J20</f>
        <v>Media - 3</v>
      </c>
      <c r="E20" s="516" t="str">
        <f>'7. Mapa Final'!K20</f>
        <v>Leve - 1</v>
      </c>
      <c r="F20" s="538" t="str">
        <f>'7. Mapa Final'!M20</f>
        <v>Moderado - 3</v>
      </c>
      <c r="G20" s="425"/>
      <c r="H20" s="380" t="s">
        <v>555</v>
      </c>
      <c r="I20" s="537" t="s">
        <v>553</v>
      </c>
      <c r="J20" s="537"/>
      <c r="K20" s="536">
        <v>45444</v>
      </c>
      <c r="L20" s="536">
        <v>45565</v>
      </c>
      <c r="M20" s="539" t="s">
        <v>577</v>
      </c>
    </row>
    <row r="21" spans="1:13" s="246" customFormat="1" ht="45" customHeight="1">
      <c r="A21" s="511"/>
      <c r="B21" s="509"/>
      <c r="C21" s="518"/>
      <c r="D21" s="520"/>
      <c r="E21" s="517"/>
      <c r="F21" s="538"/>
      <c r="G21" s="425"/>
      <c r="H21" s="518"/>
      <c r="I21" s="537"/>
      <c r="J21" s="537"/>
      <c r="K21" s="537"/>
      <c r="L21" s="537"/>
      <c r="M21" s="540"/>
    </row>
    <row r="22" spans="1:13" s="246" customFormat="1" ht="42.75" customHeight="1">
      <c r="A22" s="511"/>
      <c r="B22" s="509"/>
      <c r="C22" s="518"/>
      <c r="D22" s="520"/>
      <c r="E22" s="517"/>
      <c r="F22" s="538"/>
      <c r="G22" s="425"/>
      <c r="H22" s="518"/>
      <c r="I22" s="537"/>
      <c r="J22" s="537"/>
      <c r="K22" s="537"/>
      <c r="L22" s="537"/>
      <c r="M22" s="540"/>
    </row>
    <row r="23" spans="1:13" s="246" customFormat="1" ht="40.5" customHeight="1">
      <c r="A23" s="511"/>
      <c r="B23" s="509"/>
      <c r="C23" s="518"/>
      <c r="D23" s="520"/>
      <c r="E23" s="517"/>
      <c r="F23" s="538"/>
      <c r="G23" s="425"/>
      <c r="H23" s="518"/>
      <c r="I23" s="537"/>
      <c r="J23" s="537"/>
      <c r="K23" s="537"/>
      <c r="L23" s="537"/>
      <c r="M23" s="540"/>
    </row>
    <row r="24" spans="1:13" s="246" customFormat="1" ht="28.5" customHeight="1">
      <c r="A24" s="511"/>
      <c r="B24" s="509"/>
      <c r="C24" s="518"/>
      <c r="D24" s="520"/>
      <c r="E24" s="517"/>
      <c r="F24" s="538"/>
      <c r="G24" s="425"/>
      <c r="H24" s="518"/>
      <c r="I24" s="537"/>
      <c r="J24" s="537"/>
      <c r="K24" s="537"/>
      <c r="L24" s="537"/>
      <c r="M24" s="540"/>
    </row>
    <row r="25" spans="1:13" s="246" customFormat="1" ht="38.25" customHeight="1">
      <c r="A25" s="511"/>
      <c r="B25" s="509"/>
      <c r="C25" s="518"/>
      <c r="D25" s="520"/>
      <c r="E25" s="517"/>
      <c r="F25" s="538"/>
      <c r="G25" s="425"/>
      <c r="H25" s="518"/>
      <c r="I25" s="537"/>
      <c r="J25" s="537"/>
      <c r="K25" s="537"/>
      <c r="L25" s="537"/>
      <c r="M25" s="541"/>
    </row>
    <row r="26" spans="1:13" s="246" customFormat="1" ht="56.25" customHeight="1">
      <c r="A26" s="511"/>
      <c r="B26" s="509"/>
      <c r="C26" s="518"/>
      <c r="D26" s="520"/>
      <c r="E26" s="517"/>
      <c r="F26" s="538"/>
      <c r="G26" s="425"/>
      <c r="H26" s="518"/>
      <c r="I26" s="537"/>
      <c r="J26" s="537"/>
      <c r="K26" s="537"/>
      <c r="L26" s="537"/>
      <c r="M26" s="566" t="s">
        <v>578</v>
      </c>
    </row>
    <row r="27" spans="1:13" s="246" customFormat="1" ht="41.25" customHeight="1">
      <c r="A27" s="511"/>
      <c r="B27" s="509"/>
      <c r="C27" s="518"/>
      <c r="D27" s="520"/>
      <c r="E27" s="517"/>
      <c r="F27" s="538"/>
      <c r="G27" s="425"/>
      <c r="H27" s="518"/>
      <c r="I27" s="537"/>
      <c r="J27" s="537"/>
      <c r="K27" s="537"/>
      <c r="L27" s="537"/>
      <c r="M27" s="566"/>
    </row>
    <row r="28" spans="1:13" s="246" customFormat="1" ht="105" customHeight="1">
      <c r="A28" s="511"/>
      <c r="B28" s="509"/>
      <c r="C28" s="518"/>
      <c r="D28" s="520"/>
      <c r="E28" s="517"/>
      <c r="F28" s="538"/>
      <c r="G28" s="425"/>
      <c r="H28" s="518"/>
      <c r="I28" s="537"/>
      <c r="J28" s="537"/>
      <c r="K28" s="537"/>
      <c r="L28" s="537"/>
      <c r="M28" s="566"/>
    </row>
    <row r="29" spans="1:13" s="246" customFormat="1" ht="39" customHeight="1">
      <c r="A29" s="511"/>
      <c r="B29" s="509"/>
      <c r="C29" s="518"/>
      <c r="D29" s="520"/>
      <c r="E29" s="517"/>
      <c r="F29" s="538"/>
      <c r="G29" s="425"/>
      <c r="H29" s="518"/>
      <c r="I29" s="537"/>
      <c r="J29" s="537"/>
      <c r="K29" s="537"/>
      <c r="L29" s="537"/>
      <c r="M29" s="567"/>
    </row>
    <row r="30" spans="1:13" s="246" customFormat="1" ht="59.25" customHeight="1">
      <c r="A30" s="511">
        <f>'7. Mapa Final'!A30</f>
        <v>3</v>
      </c>
      <c r="B30" s="509" t="str">
        <f>'7. Mapa Final'!B30</f>
        <v>Demora en la ejecución de los contratos de construcción y mobiliario en proyectos de inversión de los proyectos de mediana y baja  complejidad</v>
      </c>
      <c r="C30" s="518" t="str">
        <f>'7. Mapa Final'!C30</f>
        <v>Posibilidad de que la entrega de una sede judicial nueva se retrase, por factores asociados a la adquisición, contratación, ejecución de estudios, diseños y contrucción de infraestructura judicial.</v>
      </c>
      <c r="D30" s="519" t="str">
        <f>'7. Mapa Final'!J30</f>
        <v>Media - 3</v>
      </c>
      <c r="E30" s="516" t="str">
        <f>'7. Mapa Final'!K30</f>
        <v>Leve - 1</v>
      </c>
      <c r="F30" s="538" t="str">
        <f>'7. Mapa Final'!M30</f>
        <v>Moderado - 3</v>
      </c>
      <c r="G30" s="425"/>
      <c r="H30" s="380" t="s">
        <v>558</v>
      </c>
      <c r="I30" s="537" t="s">
        <v>553</v>
      </c>
      <c r="J30" s="537"/>
      <c r="K30" s="536">
        <v>45444</v>
      </c>
      <c r="L30" s="536">
        <v>45565</v>
      </c>
      <c r="M30" s="568" t="s">
        <v>579</v>
      </c>
    </row>
    <row r="31" spans="1:13" s="246" customFormat="1" ht="58.5" customHeight="1">
      <c r="A31" s="511"/>
      <c r="B31" s="509"/>
      <c r="C31" s="518"/>
      <c r="D31" s="520"/>
      <c r="E31" s="517"/>
      <c r="F31" s="538"/>
      <c r="G31" s="425"/>
      <c r="H31" s="518"/>
      <c r="I31" s="537"/>
      <c r="J31" s="537"/>
      <c r="K31" s="537"/>
      <c r="L31" s="537"/>
      <c r="M31" s="565"/>
    </row>
    <row r="32" spans="1:13" s="246" customFormat="1" ht="65.25" customHeight="1">
      <c r="A32" s="511"/>
      <c r="B32" s="509"/>
      <c r="C32" s="518"/>
      <c r="D32" s="520"/>
      <c r="E32" s="517"/>
      <c r="F32" s="538"/>
      <c r="G32" s="425"/>
      <c r="H32" s="518"/>
      <c r="I32" s="537"/>
      <c r="J32" s="537"/>
      <c r="K32" s="537"/>
      <c r="L32" s="537"/>
      <c r="M32" s="565"/>
    </row>
    <row r="33" spans="1:13" s="246" customFormat="1" ht="72.75" customHeight="1">
      <c r="A33" s="511"/>
      <c r="B33" s="509"/>
      <c r="C33" s="518"/>
      <c r="D33" s="520"/>
      <c r="E33" s="517"/>
      <c r="F33" s="538"/>
      <c r="G33" s="425"/>
      <c r="H33" s="518"/>
      <c r="I33" s="537"/>
      <c r="J33" s="537"/>
      <c r="K33" s="537"/>
      <c r="L33" s="537"/>
      <c r="M33" s="565"/>
    </row>
    <row r="34" spans="1:13" s="246" customFormat="1" ht="42.75" customHeight="1">
      <c r="A34" s="511"/>
      <c r="B34" s="509"/>
      <c r="C34" s="518"/>
      <c r="D34" s="520"/>
      <c r="E34" s="517"/>
      <c r="F34" s="538"/>
      <c r="G34" s="425"/>
      <c r="H34" s="518"/>
      <c r="I34" s="537"/>
      <c r="J34" s="537"/>
      <c r="K34" s="537"/>
      <c r="L34" s="537"/>
      <c r="M34" s="565"/>
    </row>
    <row r="35" spans="1:13" s="246" customFormat="1" ht="48" customHeight="1">
      <c r="A35" s="511"/>
      <c r="B35" s="509"/>
      <c r="C35" s="518"/>
      <c r="D35" s="520"/>
      <c r="E35" s="517"/>
      <c r="F35" s="538"/>
      <c r="G35" s="425"/>
      <c r="H35" s="518"/>
      <c r="I35" s="537"/>
      <c r="J35" s="537"/>
      <c r="K35" s="537"/>
      <c r="L35" s="537"/>
      <c r="M35" s="565"/>
    </row>
    <row r="36" spans="1:13" s="246" customFormat="1" ht="52.5" customHeight="1">
      <c r="A36" s="511"/>
      <c r="B36" s="509"/>
      <c r="C36" s="518"/>
      <c r="D36" s="520"/>
      <c r="E36" s="517"/>
      <c r="F36" s="538"/>
      <c r="G36" s="425"/>
      <c r="H36" s="518"/>
      <c r="I36" s="537"/>
      <c r="J36" s="537"/>
      <c r="K36" s="537"/>
      <c r="L36" s="537"/>
      <c r="M36" s="565"/>
    </row>
    <row r="37" spans="1:13" s="246" customFormat="1" ht="45.75" customHeight="1">
      <c r="A37" s="511"/>
      <c r="B37" s="509"/>
      <c r="C37" s="518"/>
      <c r="D37" s="520"/>
      <c r="E37" s="517"/>
      <c r="F37" s="538"/>
      <c r="G37" s="425"/>
      <c r="H37" s="518"/>
      <c r="I37" s="537"/>
      <c r="J37" s="537"/>
      <c r="K37" s="537"/>
      <c r="L37" s="537"/>
      <c r="M37" s="565"/>
    </row>
    <row r="38" spans="1:13" s="246" customFormat="1" ht="45.75" customHeight="1">
      <c r="A38" s="511"/>
      <c r="B38" s="509"/>
      <c r="C38" s="518"/>
      <c r="D38" s="520"/>
      <c r="E38" s="517"/>
      <c r="F38" s="538"/>
      <c r="G38" s="425"/>
      <c r="H38" s="518"/>
      <c r="I38" s="537"/>
      <c r="J38" s="537"/>
      <c r="K38" s="537"/>
      <c r="L38" s="537"/>
      <c r="M38" s="565"/>
    </row>
    <row r="39" spans="1:13" s="246" customFormat="1" ht="45" customHeight="1">
      <c r="A39" s="511"/>
      <c r="B39" s="509"/>
      <c r="C39" s="518"/>
      <c r="D39" s="520"/>
      <c r="E39" s="517"/>
      <c r="F39" s="538"/>
      <c r="G39" s="425"/>
      <c r="H39" s="518"/>
      <c r="I39" s="537"/>
      <c r="J39" s="537"/>
      <c r="K39" s="537"/>
      <c r="L39" s="537"/>
      <c r="M39" s="565"/>
    </row>
    <row r="40" spans="1:13" s="246" customFormat="1" ht="13.5" customHeight="1">
      <c r="A40" s="513">
        <v>4</v>
      </c>
      <c r="B40" s="509" t="str">
        <f>'7. Mapa Final'!B40</f>
        <v>Impacto ambiental negativo, ocasionado por las actividades constructivas en los proyectos</v>
      </c>
      <c r="C40" s="518" t="str">
        <f>'7. Mapa Final'!C40</f>
        <v>Posibilidad de que la ocurrencia de un incumplimiento ambiental, a causa del desconocimiento o la indebida aplicación de los requisitos ambientales, lo que puede acarrear sanciones y retrasos en los proyectos de infraestructura.</v>
      </c>
      <c r="D40" s="519" t="str">
        <f>'7. Mapa Final'!J50</f>
        <v>Muy Baja - 1</v>
      </c>
      <c r="E40" s="516" t="str">
        <f>'7. Mapa Final'!K40</f>
        <v>Menor - 2</v>
      </c>
      <c r="F40" s="538" t="str">
        <f>'7. Mapa Final'!M40</f>
        <v>Moderado - 6</v>
      </c>
      <c r="G40" s="425" t="s">
        <v>446</v>
      </c>
      <c r="H40" s="380" t="s">
        <v>560</v>
      </c>
      <c r="I40" s="537" t="s">
        <v>553</v>
      </c>
      <c r="J40" s="537"/>
      <c r="K40" s="536">
        <v>45444</v>
      </c>
      <c r="L40" s="536" t="s">
        <v>580</v>
      </c>
      <c r="M40" s="542" t="s">
        <v>561</v>
      </c>
    </row>
    <row r="41" spans="1:13" s="246" customFormat="1" ht="13.5" customHeight="1">
      <c r="A41" s="514"/>
      <c r="B41" s="509"/>
      <c r="C41" s="518"/>
      <c r="D41" s="520"/>
      <c r="E41" s="517"/>
      <c r="F41" s="538"/>
      <c r="G41" s="425"/>
      <c r="H41" s="518"/>
      <c r="I41" s="537"/>
      <c r="J41" s="537"/>
      <c r="K41" s="537"/>
      <c r="L41" s="537"/>
      <c r="M41" s="542"/>
    </row>
    <row r="42" spans="1:13" s="246" customFormat="1" ht="13.5" customHeight="1">
      <c r="A42" s="514"/>
      <c r="B42" s="509"/>
      <c r="C42" s="518"/>
      <c r="D42" s="520"/>
      <c r="E42" s="517"/>
      <c r="F42" s="538"/>
      <c r="G42" s="425"/>
      <c r="H42" s="518"/>
      <c r="I42" s="537"/>
      <c r="J42" s="537"/>
      <c r="K42" s="537"/>
      <c r="L42" s="537"/>
      <c r="M42" s="542"/>
    </row>
    <row r="43" spans="1:13" s="246" customFormat="1" ht="13.5" customHeight="1">
      <c r="A43" s="514"/>
      <c r="B43" s="509"/>
      <c r="C43" s="518"/>
      <c r="D43" s="520"/>
      <c r="E43" s="517"/>
      <c r="F43" s="538"/>
      <c r="G43" s="425"/>
      <c r="H43" s="518"/>
      <c r="I43" s="537"/>
      <c r="J43" s="537"/>
      <c r="K43" s="537"/>
      <c r="L43" s="537"/>
      <c r="M43" s="542"/>
    </row>
    <row r="44" spans="1:13" s="246" customFormat="1" ht="13.5" customHeight="1">
      <c r="A44" s="514"/>
      <c r="B44" s="509"/>
      <c r="C44" s="518"/>
      <c r="D44" s="520"/>
      <c r="E44" s="517"/>
      <c r="F44" s="538"/>
      <c r="G44" s="425"/>
      <c r="H44" s="518"/>
      <c r="I44" s="537"/>
      <c r="J44" s="537"/>
      <c r="K44" s="537"/>
      <c r="L44" s="537"/>
      <c r="M44" s="542"/>
    </row>
    <row r="45" spans="1:13" s="246" customFormat="1" ht="13.5" customHeight="1">
      <c r="A45" s="514"/>
      <c r="B45" s="509"/>
      <c r="C45" s="518"/>
      <c r="D45" s="520"/>
      <c r="E45" s="517"/>
      <c r="F45" s="538"/>
      <c r="G45" s="425"/>
      <c r="H45" s="518"/>
      <c r="I45" s="537"/>
      <c r="J45" s="537"/>
      <c r="K45" s="537"/>
      <c r="L45" s="537"/>
      <c r="M45" s="542"/>
    </row>
    <row r="46" spans="1:13" s="246" customFormat="1" ht="13.5" customHeight="1">
      <c r="A46" s="514"/>
      <c r="B46" s="509"/>
      <c r="C46" s="518"/>
      <c r="D46" s="520"/>
      <c r="E46" s="517"/>
      <c r="F46" s="538"/>
      <c r="G46" s="425"/>
      <c r="H46" s="518"/>
      <c r="I46" s="537"/>
      <c r="J46" s="537"/>
      <c r="K46" s="537"/>
      <c r="L46" s="537"/>
      <c r="M46" s="542"/>
    </row>
    <row r="47" spans="1:13" s="246" customFormat="1" ht="13.5" customHeight="1">
      <c r="A47" s="514"/>
      <c r="B47" s="509"/>
      <c r="C47" s="518"/>
      <c r="D47" s="520"/>
      <c r="E47" s="517"/>
      <c r="F47" s="538"/>
      <c r="G47" s="425"/>
      <c r="H47" s="518"/>
      <c r="I47" s="537"/>
      <c r="J47" s="537"/>
      <c r="K47" s="537"/>
      <c r="L47" s="537"/>
      <c r="M47" s="542"/>
    </row>
    <row r="48" spans="1:13" s="246" customFormat="1" ht="21.75" customHeight="1">
      <c r="A48" s="514"/>
      <c r="B48" s="509"/>
      <c r="C48" s="518"/>
      <c r="D48" s="520"/>
      <c r="E48" s="517"/>
      <c r="F48" s="538"/>
      <c r="G48" s="425"/>
      <c r="H48" s="518"/>
      <c r="I48" s="537"/>
      <c r="J48" s="537"/>
      <c r="K48" s="537"/>
      <c r="L48" s="537"/>
      <c r="M48" s="542"/>
    </row>
    <row r="49" spans="1:13" s="246" customFormat="1" ht="21.75" customHeight="1">
      <c r="A49" s="515"/>
      <c r="B49" s="509"/>
      <c r="C49" s="518"/>
      <c r="D49" s="520"/>
      <c r="E49" s="517"/>
      <c r="F49" s="538"/>
      <c r="G49" s="425"/>
      <c r="H49" s="518"/>
      <c r="I49" s="537"/>
      <c r="J49" s="537"/>
      <c r="K49" s="537"/>
      <c r="L49" s="537"/>
      <c r="M49" s="542"/>
    </row>
    <row r="50" spans="1:13" s="246" customFormat="1" ht="13.5" customHeight="1">
      <c r="A50" s="512">
        <f>'7. Mapa Final'!A50</f>
        <v>5</v>
      </c>
      <c r="B50" s="563" t="str">
        <f>'7. Mapa Final'!B50</f>
        <v xml:space="preserve">Recibir dádivas o beneficios a nombre propio o de terceros para  afectar la seguridad o confidencialidad de la información   </v>
      </c>
      <c r="C50" s="518" t="str">
        <f>'7. Mapa Final'!C50</f>
        <v>Recibir dádivas o beneficios a nombre propio o de terceros por   revelar información confidencial,  alterar, retener o no publicar información.</v>
      </c>
      <c r="D50" s="519" t="str">
        <f>'7. Mapa Final'!J50</f>
        <v>Muy Baja - 1</v>
      </c>
      <c r="E50" s="516" t="str">
        <f>'7. Mapa Final'!K50</f>
        <v>Mayor - 4</v>
      </c>
      <c r="F50" s="538" t="str">
        <f>'7. Mapa Final'!M50</f>
        <v>Alto  - 4</v>
      </c>
      <c r="G50" s="425"/>
      <c r="H50" s="518" t="s">
        <v>562</v>
      </c>
      <c r="I50" s="537" t="s">
        <v>553</v>
      </c>
      <c r="J50" s="537"/>
      <c r="K50" s="536">
        <v>45444</v>
      </c>
      <c r="L50" s="536">
        <v>45565</v>
      </c>
      <c r="M50" s="547" t="s">
        <v>563</v>
      </c>
    </row>
    <row r="51" spans="1:13" s="246" customFormat="1" ht="13.5" customHeight="1">
      <c r="A51" s="512"/>
      <c r="B51" s="563"/>
      <c r="C51" s="518"/>
      <c r="D51" s="520"/>
      <c r="E51" s="517"/>
      <c r="F51" s="538"/>
      <c r="G51" s="425"/>
      <c r="H51" s="518"/>
      <c r="I51" s="537"/>
      <c r="J51" s="537"/>
      <c r="K51" s="537"/>
      <c r="L51" s="537"/>
      <c r="M51" s="547"/>
    </row>
    <row r="52" spans="1:13" s="246" customFormat="1" ht="13.5" customHeight="1">
      <c r="A52" s="512"/>
      <c r="B52" s="563"/>
      <c r="C52" s="518"/>
      <c r="D52" s="520"/>
      <c r="E52" s="517"/>
      <c r="F52" s="538"/>
      <c r="G52" s="425"/>
      <c r="H52" s="518"/>
      <c r="I52" s="537"/>
      <c r="J52" s="537"/>
      <c r="K52" s="537"/>
      <c r="L52" s="537"/>
      <c r="M52" s="547"/>
    </row>
    <row r="53" spans="1:13" s="246" customFormat="1" ht="13.5" customHeight="1">
      <c r="A53" s="512"/>
      <c r="B53" s="563"/>
      <c r="C53" s="518"/>
      <c r="D53" s="520"/>
      <c r="E53" s="517"/>
      <c r="F53" s="538"/>
      <c r="G53" s="425"/>
      <c r="H53" s="518"/>
      <c r="I53" s="537"/>
      <c r="J53" s="537"/>
      <c r="K53" s="537"/>
      <c r="L53" s="537"/>
      <c r="M53" s="547"/>
    </row>
    <row r="54" spans="1:13" s="246" customFormat="1" ht="13.5" customHeight="1">
      <c r="A54" s="512"/>
      <c r="B54" s="563"/>
      <c r="C54" s="518"/>
      <c r="D54" s="520"/>
      <c r="E54" s="517"/>
      <c r="F54" s="538"/>
      <c r="G54" s="425"/>
      <c r="H54" s="518"/>
      <c r="I54" s="537"/>
      <c r="J54" s="537"/>
      <c r="K54" s="537"/>
      <c r="L54" s="537"/>
      <c r="M54" s="547"/>
    </row>
    <row r="55" spans="1:13" s="246" customFormat="1" ht="13.5" customHeight="1">
      <c r="A55" s="512"/>
      <c r="B55" s="563"/>
      <c r="C55" s="518"/>
      <c r="D55" s="520"/>
      <c r="E55" s="517"/>
      <c r="F55" s="538"/>
      <c r="G55" s="425"/>
      <c r="H55" s="518"/>
      <c r="I55" s="537"/>
      <c r="J55" s="537"/>
      <c r="K55" s="537"/>
      <c r="L55" s="537"/>
      <c r="M55" s="547"/>
    </row>
    <row r="56" spans="1:13" s="246" customFormat="1" ht="13.5" customHeight="1">
      <c r="A56" s="512"/>
      <c r="B56" s="563"/>
      <c r="C56" s="518"/>
      <c r="D56" s="520"/>
      <c r="E56" s="517"/>
      <c r="F56" s="538"/>
      <c r="G56" s="425"/>
      <c r="H56" s="518"/>
      <c r="I56" s="537"/>
      <c r="J56" s="537"/>
      <c r="K56" s="537"/>
      <c r="L56" s="537"/>
      <c r="M56" s="547"/>
    </row>
    <row r="57" spans="1:13" s="246" customFormat="1" ht="13.5" customHeight="1">
      <c r="A57" s="512"/>
      <c r="B57" s="563"/>
      <c r="C57" s="518"/>
      <c r="D57" s="520"/>
      <c r="E57" s="517"/>
      <c r="F57" s="538"/>
      <c r="G57" s="425"/>
      <c r="H57" s="518"/>
      <c r="I57" s="537"/>
      <c r="J57" s="537"/>
      <c r="K57" s="537"/>
      <c r="L57" s="537"/>
      <c r="M57" s="547"/>
    </row>
    <row r="58" spans="1:13" s="246" customFormat="1" ht="21.75" customHeight="1">
      <c r="A58" s="512"/>
      <c r="B58" s="563"/>
      <c r="C58" s="518"/>
      <c r="D58" s="520"/>
      <c r="E58" s="517"/>
      <c r="F58" s="538"/>
      <c r="G58" s="425"/>
      <c r="H58" s="518"/>
      <c r="I58" s="537"/>
      <c r="J58" s="537"/>
      <c r="K58" s="537"/>
      <c r="L58" s="537"/>
      <c r="M58" s="547"/>
    </row>
    <row r="59" spans="1:13" s="246" customFormat="1" ht="21.75" customHeight="1">
      <c r="A59" s="512"/>
      <c r="B59" s="563"/>
      <c r="C59" s="518"/>
      <c r="D59" s="520"/>
      <c r="E59" s="517"/>
      <c r="F59" s="538"/>
      <c r="G59" s="425"/>
      <c r="H59" s="518"/>
      <c r="I59" s="537"/>
      <c r="J59" s="537"/>
      <c r="K59" s="537"/>
      <c r="L59" s="537"/>
      <c r="M59" s="547"/>
    </row>
    <row r="60" spans="1:13" s="246" customFormat="1" ht="13.5" customHeight="1">
      <c r="A60" s="512">
        <f>'7. Mapa Final'!A60</f>
        <v>6</v>
      </c>
      <c r="B60" s="563" t="str">
        <f>'7. Mapa Final'!B60</f>
        <v>Ofrecer, prometer, entregar, aceptar o solicitar una ventaja indebida  para influir  en la toma de decisiones  para  la adquisición de predios en donación.</v>
      </c>
      <c r="C60" s="518" t="str">
        <f>'7. Mapa Final'!C60</f>
        <v>Cuando se emite un concepto favorable que conlleve a la adquisición de un predio por donación omitiendo el cumplimiento de los requisitos establecidos, con el fin de favorecer intereses particulares.</v>
      </c>
      <c r="D60" s="519" t="str">
        <f>'7. Mapa Final'!J60</f>
        <v>Baja - 2</v>
      </c>
      <c r="E60" s="516" t="str">
        <f>'7. Mapa Final'!K60</f>
        <v>Leve - 1</v>
      </c>
      <c r="F60" s="538" t="str">
        <f>'7. Mapa Final'!M60</f>
        <v>Bajo - 2</v>
      </c>
      <c r="G60" s="425"/>
      <c r="H60" s="518" t="s">
        <v>564</v>
      </c>
      <c r="I60" s="537" t="s">
        <v>553</v>
      </c>
      <c r="J60" s="537"/>
      <c r="K60" s="536">
        <v>45444</v>
      </c>
      <c r="L60" s="536">
        <v>45565</v>
      </c>
      <c r="M60" s="542" t="s">
        <v>565</v>
      </c>
    </row>
    <row r="61" spans="1:13" s="246" customFormat="1" ht="13.5" customHeight="1">
      <c r="A61" s="512"/>
      <c r="B61" s="563"/>
      <c r="C61" s="518"/>
      <c r="D61" s="520"/>
      <c r="E61" s="517"/>
      <c r="F61" s="538"/>
      <c r="G61" s="425"/>
      <c r="H61" s="518"/>
      <c r="I61" s="537"/>
      <c r="J61" s="537"/>
      <c r="K61" s="537"/>
      <c r="L61" s="537"/>
      <c r="M61" s="542"/>
    </row>
    <row r="62" spans="1:13" s="246" customFormat="1" ht="13.5" customHeight="1">
      <c r="A62" s="512"/>
      <c r="B62" s="563"/>
      <c r="C62" s="518"/>
      <c r="D62" s="520"/>
      <c r="E62" s="517"/>
      <c r="F62" s="538"/>
      <c r="G62" s="425"/>
      <c r="H62" s="518"/>
      <c r="I62" s="537"/>
      <c r="J62" s="537"/>
      <c r="K62" s="537"/>
      <c r="L62" s="537"/>
      <c r="M62" s="542"/>
    </row>
    <row r="63" spans="1:13" s="246" customFormat="1" ht="13.5" customHeight="1">
      <c r="A63" s="512"/>
      <c r="B63" s="563"/>
      <c r="C63" s="518"/>
      <c r="D63" s="520"/>
      <c r="E63" s="517"/>
      <c r="F63" s="538"/>
      <c r="G63" s="425"/>
      <c r="H63" s="518"/>
      <c r="I63" s="537"/>
      <c r="J63" s="537"/>
      <c r="K63" s="537"/>
      <c r="L63" s="537"/>
      <c r="M63" s="542"/>
    </row>
    <row r="64" spans="1:13" s="246" customFormat="1" ht="13.5" customHeight="1">
      <c r="A64" s="512"/>
      <c r="B64" s="563"/>
      <c r="C64" s="518"/>
      <c r="D64" s="520"/>
      <c r="E64" s="517"/>
      <c r="F64" s="538"/>
      <c r="G64" s="425"/>
      <c r="H64" s="518"/>
      <c r="I64" s="537"/>
      <c r="J64" s="537"/>
      <c r="K64" s="537"/>
      <c r="L64" s="537"/>
      <c r="M64" s="542"/>
    </row>
    <row r="65" spans="1:13" s="246" customFormat="1" ht="13.5" customHeight="1">
      <c r="A65" s="512"/>
      <c r="B65" s="563"/>
      <c r="C65" s="518"/>
      <c r="D65" s="520"/>
      <c r="E65" s="517"/>
      <c r="F65" s="538"/>
      <c r="G65" s="425"/>
      <c r="H65" s="518"/>
      <c r="I65" s="537"/>
      <c r="J65" s="537"/>
      <c r="K65" s="537"/>
      <c r="L65" s="537"/>
      <c r="M65" s="542"/>
    </row>
    <row r="66" spans="1:13" s="246" customFormat="1" ht="13.5" customHeight="1">
      <c r="A66" s="512"/>
      <c r="B66" s="563"/>
      <c r="C66" s="518"/>
      <c r="D66" s="520"/>
      <c r="E66" s="517"/>
      <c r="F66" s="538"/>
      <c r="G66" s="425"/>
      <c r="H66" s="518"/>
      <c r="I66" s="537"/>
      <c r="J66" s="537"/>
      <c r="K66" s="537"/>
      <c r="L66" s="537"/>
      <c r="M66" s="542"/>
    </row>
    <row r="67" spans="1:13" s="246" customFormat="1" ht="13.5" customHeight="1">
      <c r="A67" s="512"/>
      <c r="B67" s="563"/>
      <c r="C67" s="518"/>
      <c r="D67" s="520"/>
      <c r="E67" s="517"/>
      <c r="F67" s="538"/>
      <c r="G67" s="425"/>
      <c r="H67" s="518"/>
      <c r="I67" s="537"/>
      <c r="J67" s="537"/>
      <c r="K67" s="537"/>
      <c r="L67" s="537"/>
      <c r="M67" s="542"/>
    </row>
    <row r="68" spans="1:13" s="246" customFormat="1" ht="21.75" customHeight="1">
      <c r="A68" s="512"/>
      <c r="B68" s="563"/>
      <c r="C68" s="518"/>
      <c r="D68" s="520"/>
      <c r="E68" s="517"/>
      <c r="F68" s="538"/>
      <c r="G68" s="425"/>
      <c r="H68" s="518"/>
      <c r="I68" s="537"/>
      <c r="J68" s="537"/>
      <c r="K68" s="537"/>
      <c r="L68" s="537"/>
      <c r="M68" s="542"/>
    </row>
    <row r="69" spans="1:13" s="246" customFormat="1" ht="21.75" customHeight="1">
      <c r="A69" s="512"/>
      <c r="B69" s="563"/>
      <c r="C69" s="518"/>
      <c r="D69" s="520"/>
      <c r="E69" s="517"/>
      <c r="F69" s="538"/>
      <c r="G69" s="425"/>
      <c r="H69" s="518"/>
      <c r="I69" s="537"/>
      <c r="J69" s="537"/>
      <c r="K69" s="537"/>
      <c r="L69" s="537"/>
      <c r="M69" s="542"/>
    </row>
    <row r="70" spans="1:13" s="246" customFormat="1" ht="13.5" customHeight="1">
      <c r="A70" s="512">
        <f>'7. Mapa Final'!A70</f>
        <v>7</v>
      </c>
      <c r="B70" s="563" t="str">
        <f>'7. Mapa Final'!B70</f>
        <v>Ofrecer, prometer, entregar, aceptar o solicitar una ventaja indebida para conseguir el favorecimiento competitivo  en  la evaluación técnica (proceso de selección) en  contratos de Estudios y Diseños o Construcción de sedes y despachos judiciales.</v>
      </c>
      <c r="C70" s="518" t="str">
        <f>'7. Mapa Final'!C70</f>
        <v>Cuando se emite un concepto técnico basado en una evaluación que redunde en ventajas para agentes internos y externos, sin la adecuada justificación técnica.</v>
      </c>
      <c r="D70" s="519" t="str">
        <f>'7. Mapa Final'!J70</f>
        <v>Muy Baja - 1</v>
      </c>
      <c r="E70" s="516" t="str">
        <f>'7. Mapa Final'!K70</f>
        <v>Moderado - 3</v>
      </c>
      <c r="F70" s="538" t="str">
        <f>'7. Mapa Final'!M70</f>
        <v>Moderado - 3</v>
      </c>
      <c r="G70" s="425"/>
      <c r="H70" s="380" t="s">
        <v>566</v>
      </c>
      <c r="I70" s="537" t="s">
        <v>553</v>
      </c>
      <c r="J70" s="537"/>
      <c r="K70" s="536">
        <v>45444</v>
      </c>
      <c r="L70" s="536">
        <v>45565</v>
      </c>
      <c r="M70" s="542" t="s">
        <v>563</v>
      </c>
    </row>
    <row r="71" spans="1:13" s="246" customFormat="1" ht="13.5" customHeight="1">
      <c r="A71" s="512"/>
      <c r="B71" s="563"/>
      <c r="C71" s="518"/>
      <c r="D71" s="520"/>
      <c r="E71" s="517"/>
      <c r="F71" s="538"/>
      <c r="G71" s="425"/>
      <c r="H71" s="518"/>
      <c r="I71" s="537"/>
      <c r="J71" s="537"/>
      <c r="K71" s="537"/>
      <c r="L71" s="537"/>
      <c r="M71" s="542"/>
    </row>
    <row r="72" spans="1:13" s="246" customFormat="1" ht="13.5" customHeight="1">
      <c r="A72" s="512"/>
      <c r="B72" s="563"/>
      <c r="C72" s="518"/>
      <c r="D72" s="520"/>
      <c r="E72" s="517"/>
      <c r="F72" s="538"/>
      <c r="G72" s="425"/>
      <c r="H72" s="518"/>
      <c r="I72" s="537"/>
      <c r="J72" s="537"/>
      <c r="K72" s="537"/>
      <c r="L72" s="537"/>
      <c r="M72" s="542"/>
    </row>
    <row r="73" spans="1:13" s="246" customFormat="1" ht="13.5" customHeight="1">
      <c r="A73" s="512"/>
      <c r="B73" s="563"/>
      <c r="C73" s="518"/>
      <c r="D73" s="520"/>
      <c r="E73" s="517"/>
      <c r="F73" s="538"/>
      <c r="G73" s="425"/>
      <c r="H73" s="518"/>
      <c r="I73" s="537"/>
      <c r="J73" s="537"/>
      <c r="K73" s="537"/>
      <c r="L73" s="537"/>
      <c r="M73" s="542"/>
    </row>
    <row r="74" spans="1:13" s="246" customFormat="1" ht="13.5" customHeight="1">
      <c r="A74" s="512"/>
      <c r="B74" s="563"/>
      <c r="C74" s="518"/>
      <c r="D74" s="520"/>
      <c r="E74" s="517"/>
      <c r="F74" s="538"/>
      <c r="G74" s="425"/>
      <c r="H74" s="518"/>
      <c r="I74" s="537"/>
      <c r="J74" s="537"/>
      <c r="K74" s="537"/>
      <c r="L74" s="537"/>
      <c r="M74" s="542"/>
    </row>
    <row r="75" spans="1:13" s="246" customFormat="1" ht="13.5" customHeight="1">
      <c r="A75" s="512"/>
      <c r="B75" s="563"/>
      <c r="C75" s="518"/>
      <c r="D75" s="520"/>
      <c r="E75" s="517"/>
      <c r="F75" s="538"/>
      <c r="G75" s="425"/>
      <c r="H75" s="518"/>
      <c r="I75" s="537"/>
      <c r="J75" s="537"/>
      <c r="K75" s="537"/>
      <c r="L75" s="537"/>
      <c r="M75" s="542"/>
    </row>
    <row r="76" spans="1:13" s="246" customFormat="1" ht="13.5" customHeight="1">
      <c r="A76" s="512"/>
      <c r="B76" s="563"/>
      <c r="C76" s="518"/>
      <c r="D76" s="520"/>
      <c r="E76" s="517"/>
      <c r="F76" s="538"/>
      <c r="G76" s="425"/>
      <c r="H76" s="518"/>
      <c r="I76" s="537"/>
      <c r="J76" s="537"/>
      <c r="K76" s="537"/>
      <c r="L76" s="537"/>
      <c r="M76" s="542"/>
    </row>
    <row r="77" spans="1:13" s="246" customFormat="1" ht="13.5" customHeight="1">
      <c r="A77" s="512"/>
      <c r="B77" s="563"/>
      <c r="C77" s="518"/>
      <c r="D77" s="520"/>
      <c r="E77" s="517"/>
      <c r="F77" s="538"/>
      <c r="G77" s="425"/>
      <c r="H77" s="518"/>
      <c r="I77" s="537"/>
      <c r="J77" s="537"/>
      <c r="K77" s="537"/>
      <c r="L77" s="537"/>
      <c r="M77" s="542"/>
    </row>
    <row r="78" spans="1:13" s="246" customFormat="1" ht="21.75" customHeight="1">
      <c r="A78" s="512"/>
      <c r="B78" s="563"/>
      <c r="C78" s="518"/>
      <c r="D78" s="520"/>
      <c r="E78" s="517"/>
      <c r="F78" s="538"/>
      <c r="G78" s="425"/>
      <c r="H78" s="518"/>
      <c r="I78" s="537"/>
      <c r="J78" s="537"/>
      <c r="K78" s="537"/>
      <c r="L78" s="537"/>
      <c r="M78" s="542"/>
    </row>
    <row r="79" spans="1:13" s="246" customFormat="1" ht="21.75" customHeight="1">
      <c r="A79" s="512"/>
      <c r="B79" s="563"/>
      <c r="C79" s="518"/>
      <c r="D79" s="520"/>
      <c r="E79" s="517"/>
      <c r="F79" s="538"/>
      <c r="G79" s="425"/>
      <c r="H79" s="518"/>
      <c r="I79" s="537"/>
      <c r="J79" s="537"/>
      <c r="K79" s="537"/>
      <c r="L79" s="537"/>
      <c r="M79" s="542"/>
    </row>
    <row r="80" spans="1:13" s="246" customFormat="1" ht="13.5" customHeight="1">
      <c r="A80" s="512">
        <f>'7. Mapa Final'!A80</f>
        <v>8</v>
      </c>
      <c r="B80" s="563" t="str">
        <f>'7. Mapa Final'!B80</f>
        <v>Ofrecer, prometer, entregar, aceptar o solicitar una ventaja indebida para conseguir el favorecimiento competitivo  en  la adición  de  contratos de Estudios y Diseños o construcción de sedes y despachos judiciales.</v>
      </c>
      <c r="C80" s="518" t="str">
        <f>'7. Mapa Final'!C80</f>
        <v>Cuando se adicionen contratos que son ventajosos para agentes internos y externos, sin la adecuada justificación que soporte su valor.</v>
      </c>
      <c r="D80" s="519" t="str">
        <f>'7. Mapa Final'!J80</f>
        <v>Muy Baja - 1</v>
      </c>
      <c r="E80" s="516" t="str">
        <f>'7. Mapa Final'!K80</f>
        <v>Menor - 2</v>
      </c>
      <c r="F80" s="538" t="str">
        <f>'7. Mapa Final'!M80</f>
        <v>Bajo - 2</v>
      </c>
      <c r="G80" s="425"/>
      <c r="H80" s="380" t="s">
        <v>567</v>
      </c>
      <c r="I80" s="537" t="s">
        <v>553</v>
      </c>
      <c r="J80" s="537"/>
      <c r="K80" s="536">
        <v>45444</v>
      </c>
      <c r="L80" s="536">
        <v>45565</v>
      </c>
      <c r="M80" s="542" t="s">
        <v>563</v>
      </c>
    </row>
    <row r="81" spans="1:13" s="246" customFormat="1" ht="13.5" customHeight="1">
      <c r="A81" s="512"/>
      <c r="B81" s="563"/>
      <c r="C81" s="518"/>
      <c r="D81" s="520"/>
      <c r="E81" s="517"/>
      <c r="F81" s="538"/>
      <c r="G81" s="425"/>
      <c r="H81" s="518"/>
      <c r="I81" s="537"/>
      <c r="J81" s="537"/>
      <c r="K81" s="537"/>
      <c r="L81" s="537"/>
      <c r="M81" s="542"/>
    </row>
    <row r="82" spans="1:13" s="246" customFormat="1" ht="13.5" customHeight="1">
      <c r="A82" s="512"/>
      <c r="B82" s="563"/>
      <c r="C82" s="518"/>
      <c r="D82" s="520"/>
      <c r="E82" s="517"/>
      <c r="F82" s="538"/>
      <c r="G82" s="425"/>
      <c r="H82" s="518"/>
      <c r="I82" s="537"/>
      <c r="J82" s="537"/>
      <c r="K82" s="537"/>
      <c r="L82" s="537"/>
      <c r="M82" s="542"/>
    </row>
    <row r="83" spans="1:13" s="246" customFormat="1" ht="13.5" customHeight="1">
      <c r="A83" s="512"/>
      <c r="B83" s="563"/>
      <c r="C83" s="518"/>
      <c r="D83" s="520"/>
      <c r="E83" s="517"/>
      <c r="F83" s="538"/>
      <c r="G83" s="425"/>
      <c r="H83" s="518"/>
      <c r="I83" s="537"/>
      <c r="J83" s="537"/>
      <c r="K83" s="537"/>
      <c r="L83" s="537"/>
      <c r="M83" s="542"/>
    </row>
    <row r="84" spans="1:13" s="246" customFormat="1" ht="13.5" customHeight="1">
      <c r="A84" s="512"/>
      <c r="B84" s="563"/>
      <c r="C84" s="518"/>
      <c r="D84" s="520"/>
      <c r="E84" s="517"/>
      <c r="F84" s="538"/>
      <c r="G84" s="425"/>
      <c r="H84" s="518"/>
      <c r="I84" s="537"/>
      <c r="J84" s="537"/>
      <c r="K84" s="537"/>
      <c r="L84" s="537"/>
      <c r="M84" s="542"/>
    </row>
    <row r="85" spans="1:13" s="246" customFormat="1" ht="13.5" customHeight="1">
      <c r="A85" s="512"/>
      <c r="B85" s="563"/>
      <c r="C85" s="518"/>
      <c r="D85" s="520"/>
      <c r="E85" s="517"/>
      <c r="F85" s="538"/>
      <c r="G85" s="425"/>
      <c r="H85" s="518"/>
      <c r="I85" s="537"/>
      <c r="J85" s="537"/>
      <c r="K85" s="537"/>
      <c r="L85" s="537"/>
      <c r="M85" s="542"/>
    </row>
    <row r="86" spans="1:13" s="246" customFormat="1" ht="13.5" customHeight="1">
      <c r="A86" s="512"/>
      <c r="B86" s="563"/>
      <c r="C86" s="518"/>
      <c r="D86" s="520"/>
      <c r="E86" s="517"/>
      <c r="F86" s="538"/>
      <c r="G86" s="425"/>
      <c r="H86" s="518"/>
      <c r="I86" s="537"/>
      <c r="J86" s="537"/>
      <c r="K86" s="537"/>
      <c r="L86" s="537"/>
      <c r="M86" s="542"/>
    </row>
    <row r="87" spans="1:13" s="246" customFormat="1" ht="13.5" customHeight="1">
      <c r="A87" s="512"/>
      <c r="B87" s="563"/>
      <c r="C87" s="518"/>
      <c r="D87" s="520"/>
      <c r="E87" s="517"/>
      <c r="F87" s="538"/>
      <c r="G87" s="425"/>
      <c r="H87" s="518"/>
      <c r="I87" s="537"/>
      <c r="J87" s="537"/>
      <c r="K87" s="537"/>
      <c r="L87" s="537"/>
      <c r="M87" s="542"/>
    </row>
    <row r="88" spans="1:13" s="246" customFormat="1" ht="21.75" customHeight="1">
      <c r="A88" s="512"/>
      <c r="B88" s="563"/>
      <c r="C88" s="518"/>
      <c r="D88" s="520"/>
      <c r="E88" s="517"/>
      <c r="F88" s="538"/>
      <c r="G88" s="425"/>
      <c r="H88" s="518"/>
      <c r="I88" s="537"/>
      <c r="J88" s="537"/>
      <c r="K88" s="537"/>
      <c r="L88" s="537"/>
      <c r="M88" s="542"/>
    </row>
    <row r="89" spans="1:13" s="246" customFormat="1" ht="21.75" customHeight="1">
      <c r="A89" s="512"/>
      <c r="B89" s="563"/>
      <c r="C89" s="518"/>
      <c r="D89" s="520"/>
      <c r="E89" s="517"/>
      <c r="F89" s="538"/>
      <c r="G89" s="425"/>
      <c r="H89" s="518"/>
      <c r="I89" s="537"/>
      <c r="J89" s="537"/>
      <c r="K89" s="537"/>
      <c r="L89" s="537"/>
      <c r="M89" s="542"/>
    </row>
    <row r="90" spans="1:13">
      <c r="A90" s="512">
        <f>'7. Mapa Final'!A90</f>
        <v>9</v>
      </c>
      <c r="B90" s="563" t="str">
        <f>'7. Mapa Final'!B90</f>
        <v>Ofrecer, prometer, entregar, aceptar o solicitar una ventaja indebida para conseguir la recepción de Diseños u obras.</v>
      </c>
      <c r="C90" s="518" t="str">
        <f>'7. Mapa Final'!C90</f>
        <v>Cuando un agente interno o externos, obtiene una ventaja indebida por recibir Estudios y Diseños u Obras, que no cumplan con los requisitos contractuales.</v>
      </c>
      <c r="D90" s="519" t="str">
        <f>'7. Mapa Final'!J90</f>
        <v>Muy Baja - 1</v>
      </c>
      <c r="E90" s="516" t="str">
        <f>'7. Mapa Final'!K90</f>
        <v>Leve - 1</v>
      </c>
      <c r="F90" s="538" t="str">
        <f>'7. Mapa Final'!M90</f>
        <v>Bajo - 1</v>
      </c>
      <c r="G90" s="425"/>
      <c r="H90" s="518" t="s">
        <v>568</v>
      </c>
      <c r="I90" s="537" t="s">
        <v>553</v>
      </c>
      <c r="J90" s="537"/>
      <c r="K90" s="536">
        <v>45444</v>
      </c>
      <c r="L90" s="536">
        <v>45565</v>
      </c>
      <c r="M90" s="542" t="s">
        <v>563</v>
      </c>
    </row>
    <row r="91" spans="1:13">
      <c r="A91" s="512"/>
      <c r="B91" s="563"/>
      <c r="C91" s="518"/>
      <c r="D91" s="520"/>
      <c r="E91" s="517"/>
      <c r="F91" s="538"/>
      <c r="G91" s="425"/>
      <c r="H91" s="518"/>
      <c r="I91" s="537"/>
      <c r="J91" s="537"/>
      <c r="K91" s="537"/>
      <c r="L91" s="537"/>
      <c r="M91" s="542"/>
    </row>
    <row r="92" spans="1:13">
      <c r="A92" s="512"/>
      <c r="B92" s="563"/>
      <c r="C92" s="518"/>
      <c r="D92" s="520"/>
      <c r="E92" s="517"/>
      <c r="F92" s="538"/>
      <c r="G92" s="425"/>
      <c r="H92" s="518"/>
      <c r="I92" s="537"/>
      <c r="J92" s="537"/>
      <c r="K92" s="537"/>
      <c r="L92" s="537"/>
      <c r="M92" s="542"/>
    </row>
    <row r="93" spans="1:13">
      <c r="A93" s="512"/>
      <c r="B93" s="563"/>
      <c r="C93" s="518"/>
      <c r="D93" s="520"/>
      <c r="E93" s="517"/>
      <c r="F93" s="538"/>
      <c r="G93" s="425"/>
      <c r="H93" s="518"/>
      <c r="I93" s="537"/>
      <c r="J93" s="537"/>
      <c r="K93" s="537"/>
      <c r="L93" s="537"/>
      <c r="M93" s="542"/>
    </row>
    <row r="94" spans="1:13">
      <c r="A94" s="512"/>
      <c r="B94" s="563"/>
      <c r="C94" s="518"/>
      <c r="D94" s="520"/>
      <c r="E94" s="517"/>
      <c r="F94" s="538"/>
      <c r="G94" s="425"/>
      <c r="H94" s="518"/>
      <c r="I94" s="537"/>
      <c r="J94" s="537"/>
      <c r="K94" s="537"/>
      <c r="L94" s="537"/>
      <c r="M94" s="542"/>
    </row>
    <row r="95" spans="1:13">
      <c r="A95" s="512"/>
      <c r="B95" s="563"/>
      <c r="C95" s="518"/>
      <c r="D95" s="520"/>
      <c r="E95" s="517"/>
      <c r="F95" s="538"/>
      <c r="G95" s="425"/>
      <c r="H95" s="518"/>
      <c r="I95" s="537"/>
      <c r="J95" s="537"/>
      <c r="K95" s="537"/>
      <c r="L95" s="537"/>
      <c r="M95" s="542"/>
    </row>
    <row r="96" spans="1:13">
      <c r="A96" s="512"/>
      <c r="B96" s="563"/>
      <c r="C96" s="518"/>
      <c r="D96" s="520"/>
      <c r="E96" s="517"/>
      <c r="F96" s="538"/>
      <c r="G96" s="425"/>
      <c r="H96" s="518"/>
      <c r="I96" s="537"/>
      <c r="J96" s="537"/>
      <c r="K96" s="537"/>
      <c r="L96" s="537"/>
      <c r="M96" s="542"/>
    </row>
    <row r="97" spans="1:13">
      <c r="A97" s="512"/>
      <c r="B97" s="563"/>
      <c r="C97" s="518"/>
      <c r="D97" s="520"/>
      <c r="E97" s="517"/>
      <c r="F97" s="538"/>
      <c r="G97" s="425"/>
      <c r="H97" s="518"/>
      <c r="I97" s="537"/>
      <c r="J97" s="537"/>
      <c r="K97" s="537"/>
      <c r="L97" s="537"/>
      <c r="M97" s="542"/>
    </row>
    <row r="98" spans="1:13">
      <c r="A98" s="512"/>
      <c r="B98" s="563"/>
      <c r="C98" s="518"/>
      <c r="D98" s="520"/>
      <c r="E98" s="517"/>
      <c r="F98" s="538"/>
      <c r="G98" s="425"/>
      <c r="H98" s="518"/>
      <c r="I98" s="537"/>
      <c r="J98" s="537"/>
      <c r="K98" s="537"/>
      <c r="L98" s="537"/>
      <c r="M98" s="542"/>
    </row>
    <row r="99" spans="1:13">
      <c r="A99" s="512"/>
      <c r="B99" s="563"/>
      <c r="C99" s="518"/>
      <c r="D99" s="520"/>
      <c r="E99" s="517"/>
      <c r="F99" s="538"/>
      <c r="G99" s="425"/>
      <c r="H99" s="518"/>
      <c r="I99" s="537"/>
      <c r="J99" s="537"/>
      <c r="K99" s="537"/>
      <c r="L99" s="537"/>
      <c r="M99" s="542"/>
    </row>
  </sheetData>
  <mergeCells count="135">
    <mergeCell ref="I90:I99"/>
    <mergeCell ref="J90:J99"/>
    <mergeCell ref="K90:K99"/>
    <mergeCell ref="L90:L99"/>
    <mergeCell ref="M90:M99"/>
    <mergeCell ref="L80:L89"/>
    <mergeCell ref="M80:M89"/>
    <mergeCell ref="A90:A99"/>
    <mergeCell ref="B90:B99"/>
    <mergeCell ref="C90:C99"/>
    <mergeCell ref="D90:D99"/>
    <mergeCell ref="E90:E99"/>
    <mergeCell ref="F90:F99"/>
    <mergeCell ref="G90:G99"/>
    <mergeCell ref="H90:H99"/>
    <mergeCell ref="F80:F89"/>
    <mergeCell ref="G80:G89"/>
    <mergeCell ref="H80:H89"/>
    <mergeCell ref="I80:I89"/>
    <mergeCell ref="J80:J89"/>
    <mergeCell ref="K80:K89"/>
    <mergeCell ref="I70:I79"/>
    <mergeCell ref="J70:J79"/>
    <mergeCell ref="K70:K79"/>
    <mergeCell ref="L70:L79"/>
    <mergeCell ref="M70:M79"/>
    <mergeCell ref="A80:A89"/>
    <mergeCell ref="B80:B89"/>
    <mergeCell ref="C80:C89"/>
    <mergeCell ref="D80:D89"/>
    <mergeCell ref="E80:E89"/>
    <mergeCell ref="A70:A79"/>
    <mergeCell ref="B70:B79"/>
    <mergeCell ref="C70:C79"/>
    <mergeCell ref="D70:D79"/>
    <mergeCell ref="E70:E79"/>
    <mergeCell ref="F70:F79"/>
    <mergeCell ref="G70:G79"/>
    <mergeCell ref="H70:H79"/>
    <mergeCell ref="F60:F69"/>
    <mergeCell ref="G60:G69"/>
    <mergeCell ref="H60:H69"/>
    <mergeCell ref="I50:I59"/>
    <mergeCell ref="J50:J59"/>
    <mergeCell ref="K50:K59"/>
    <mergeCell ref="L50:L59"/>
    <mergeCell ref="M50:M59"/>
    <mergeCell ref="A60:A69"/>
    <mergeCell ref="B60:B69"/>
    <mergeCell ref="C60:C69"/>
    <mergeCell ref="D60:D69"/>
    <mergeCell ref="E60:E69"/>
    <mergeCell ref="L60:L69"/>
    <mergeCell ref="M60:M69"/>
    <mergeCell ref="I60:I69"/>
    <mergeCell ref="J60:J69"/>
    <mergeCell ref="K60:K69"/>
    <mergeCell ref="A50:A59"/>
    <mergeCell ref="B50:B59"/>
    <mergeCell ref="C50:C59"/>
    <mergeCell ref="D50:D59"/>
    <mergeCell ref="E50:E59"/>
    <mergeCell ref="F50:F59"/>
    <mergeCell ref="G50:G59"/>
    <mergeCell ref="H50:H59"/>
    <mergeCell ref="F40:F49"/>
    <mergeCell ref="G40:G49"/>
    <mergeCell ref="H40:H49"/>
    <mergeCell ref="K30:K39"/>
    <mergeCell ref="L30:L39"/>
    <mergeCell ref="M30:M39"/>
    <mergeCell ref="A40:A49"/>
    <mergeCell ref="B40:B49"/>
    <mergeCell ref="C40:C49"/>
    <mergeCell ref="D40:D49"/>
    <mergeCell ref="E40:E49"/>
    <mergeCell ref="L40:L49"/>
    <mergeCell ref="M40:M49"/>
    <mergeCell ref="I40:I49"/>
    <mergeCell ref="J40:J49"/>
    <mergeCell ref="K40:K49"/>
    <mergeCell ref="M20:M25"/>
    <mergeCell ref="M26:M29"/>
    <mergeCell ref="A30:A39"/>
    <mergeCell ref="B30:B39"/>
    <mergeCell ref="C30:C39"/>
    <mergeCell ref="D30:D39"/>
    <mergeCell ref="E30:E39"/>
    <mergeCell ref="F30:F39"/>
    <mergeCell ref="G30:G39"/>
    <mergeCell ref="H30:H39"/>
    <mergeCell ref="G20:G29"/>
    <mergeCell ref="H20:H29"/>
    <mergeCell ref="I20:I29"/>
    <mergeCell ref="J20:J29"/>
    <mergeCell ref="K20:K29"/>
    <mergeCell ref="L20:L29"/>
    <mergeCell ref="A20:A29"/>
    <mergeCell ref="B20:B29"/>
    <mergeCell ref="C20:C29"/>
    <mergeCell ref="D20:D29"/>
    <mergeCell ref="E20:E29"/>
    <mergeCell ref="F20:F29"/>
    <mergeCell ref="I30:I39"/>
    <mergeCell ref="J30:J39"/>
    <mergeCell ref="A7:C7"/>
    <mergeCell ref="D7:F7"/>
    <mergeCell ref="G7:G8"/>
    <mergeCell ref="H7:H8"/>
    <mergeCell ref="I7:J7"/>
    <mergeCell ref="K7:L7"/>
    <mergeCell ref="M7:M8"/>
    <mergeCell ref="H10:H19"/>
    <mergeCell ref="I10:I19"/>
    <mergeCell ref="J10:J19"/>
    <mergeCell ref="K10:K19"/>
    <mergeCell ref="L10:L19"/>
    <mergeCell ref="M10:M19"/>
    <mergeCell ref="A9:G9"/>
    <mergeCell ref="A10:A19"/>
    <mergeCell ref="B10:B19"/>
    <mergeCell ref="C10:C19"/>
    <mergeCell ref="D10:D19"/>
    <mergeCell ref="E10:E19"/>
    <mergeCell ref="F10:F19"/>
    <mergeCell ref="G10:G19"/>
    <mergeCell ref="A1:C3"/>
    <mergeCell ref="D1:J2"/>
    <mergeCell ref="K1:M3"/>
    <mergeCell ref="A4:B4"/>
    <mergeCell ref="C4:M4"/>
    <mergeCell ref="A5:B5"/>
    <mergeCell ref="C5:M5"/>
    <mergeCell ref="A6:B6"/>
    <mergeCell ref="C6:M6"/>
  </mergeCells>
  <conditionalFormatting sqref="A7:B7">
    <cfRule type="containsText" dxfId="187" priority="34" operator="containsText" text="3- Moderado">
      <formula>NOT(ISERROR(SEARCH("3- Moderado",A7)))</formula>
    </cfRule>
    <cfRule type="containsText" dxfId="186" priority="35" operator="containsText" text="6- Moderado">
      <formula>NOT(ISERROR(SEARCH("6- Moderado",A7)))</formula>
    </cfRule>
    <cfRule type="containsText" dxfId="185" priority="36" operator="containsText" text="4- Moderado">
      <formula>NOT(ISERROR(SEARCH("4- Moderado",A7)))</formula>
    </cfRule>
    <cfRule type="containsText" dxfId="184" priority="37" operator="containsText" text="3- Bajo">
      <formula>NOT(ISERROR(SEARCH("3- Bajo",A7)))</formula>
    </cfRule>
    <cfRule type="containsText" dxfId="183" priority="38" operator="containsText" text="4- Bajo">
      <formula>NOT(ISERROR(SEARCH("4- Bajo",A7)))</formula>
    </cfRule>
    <cfRule type="containsText" dxfId="182" priority="39" operator="containsText" text="1- Bajo">
      <formula>NOT(ISERROR(SEARCH("1- Bajo",A7)))</formula>
    </cfRule>
  </conditionalFormatting>
  <conditionalFormatting sqref="A10:B10 D10:E10">
    <cfRule type="containsText" dxfId="181" priority="106" operator="containsText" text="3- Bajo">
      <formula>NOT(ISERROR(SEARCH("3- Bajo",A10)))</formula>
    </cfRule>
    <cfRule type="containsText" dxfId="180" priority="107" operator="containsText" text="4- Bajo">
      <formula>NOT(ISERROR(SEARCH("4- Bajo",A10)))</formula>
    </cfRule>
    <cfRule type="containsText" dxfId="179" priority="108" operator="containsText" text="1- Bajo">
      <formula>NOT(ISERROR(SEARCH("1- Bajo",A10)))</formula>
    </cfRule>
  </conditionalFormatting>
  <conditionalFormatting sqref="A20:B20 D20:E20">
    <cfRule type="containsText" dxfId="178" priority="99" operator="containsText" text="3- Bajo">
      <formula>NOT(ISERROR(SEARCH("3- Bajo",A20)))</formula>
    </cfRule>
    <cfRule type="containsText" dxfId="177" priority="100" operator="containsText" text="4- Bajo">
      <formula>NOT(ISERROR(SEARCH("4- Bajo",A20)))</formula>
    </cfRule>
    <cfRule type="containsText" dxfId="176" priority="101" operator="containsText" text="1- Bajo">
      <formula>NOT(ISERROR(SEARCH("1- Bajo",A20)))</formula>
    </cfRule>
  </conditionalFormatting>
  <conditionalFormatting sqref="A30:B30 D30:E30">
    <cfRule type="containsText" dxfId="175" priority="92" operator="containsText" text="3- Bajo">
      <formula>NOT(ISERROR(SEARCH("3- Bajo",A30)))</formula>
    </cfRule>
    <cfRule type="containsText" dxfId="174" priority="93" operator="containsText" text="4- Bajo">
      <formula>NOT(ISERROR(SEARCH("4- Bajo",A30)))</formula>
    </cfRule>
    <cfRule type="containsText" dxfId="173" priority="94" operator="containsText" text="1- Bajo">
      <formula>NOT(ISERROR(SEARCH("1- Bajo",A30)))</formula>
    </cfRule>
  </conditionalFormatting>
  <conditionalFormatting sqref="A50:B50 D50:E50">
    <cfRule type="containsText" dxfId="172" priority="85" operator="containsText" text="3- Bajo">
      <formula>NOT(ISERROR(SEARCH("3- Bajo",A50)))</formula>
    </cfRule>
    <cfRule type="containsText" dxfId="171" priority="86" operator="containsText" text="4- Bajo">
      <formula>NOT(ISERROR(SEARCH("4- Bajo",A50)))</formula>
    </cfRule>
    <cfRule type="containsText" dxfId="170" priority="87" operator="containsText" text="1- Bajo">
      <formula>NOT(ISERROR(SEARCH("1- Bajo",A50)))</formula>
    </cfRule>
  </conditionalFormatting>
  <conditionalFormatting sqref="A60:B60 D60:E60">
    <cfRule type="containsText" dxfId="169" priority="78" operator="containsText" text="3- Bajo">
      <formula>NOT(ISERROR(SEARCH("3- Bajo",A60)))</formula>
    </cfRule>
    <cfRule type="containsText" dxfId="168" priority="79" operator="containsText" text="4- Bajo">
      <formula>NOT(ISERROR(SEARCH("4- Bajo",A60)))</formula>
    </cfRule>
    <cfRule type="containsText" dxfId="167" priority="80" operator="containsText" text="1- Bajo">
      <formula>NOT(ISERROR(SEARCH("1- Bajo",A60)))</formula>
    </cfRule>
  </conditionalFormatting>
  <conditionalFormatting sqref="A70:B70 D70:E70">
    <cfRule type="containsText" dxfId="166" priority="71" operator="containsText" text="3- Bajo">
      <formula>NOT(ISERROR(SEARCH("3- Bajo",A70)))</formula>
    </cfRule>
    <cfRule type="containsText" dxfId="165" priority="72" operator="containsText" text="4- Bajo">
      <formula>NOT(ISERROR(SEARCH("4- Bajo",A70)))</formula>
    </cfRule>
    <cfRule type="containsText" dxfId="164" priority="73" operator="containsText" text="1- Bajo">
      <formula>NOT(ISERROR(SEARCH("1- Bajo",A70)))</formula>
    </cfRule>
  </conditionalFormatting>
  <conditionalFormatting sqref="A80:B80 D80:E80">
    <cfRule type="containsText" dxfId="163" priority="64" operator="containsText" text="3- Bajo">
      <formula>NOT(ISERROR(SEARCH("3- Bajo",A80)))</formula>
    </cfRule>
    <cfRule type="containsText" dxfId="162" priority="65" operator="containsText" text="4- Bajo">
      <formula>NOT(ISERROR(SEARCH("4- Bajo",A80)))</formula>
    </cfRule>
    <cfRule type="containsText" dxfId="161" priority="66" operator="containsText" text="1- Bajo">
      <formula>NOT(ISERROR(SEARCH("1- Bajo",A80)))</formula>
    </cfRule>
  </conditionalFormatting>
  <conditionalFormatting sqref="A90:B90 D90:E90">
    <cfRule type="containsText" dxfId="160" priority="57" operator="containsText" text="3- Bajo">
      <formula>NOT(ISERROR(SEARCH("3- Bajo",A90)))</formula>
    </cfRule>
    <cfRule type="containsText" dxfId="159" priority="58" operator="containsText" text="4- Bajo">
      <formula>NOT(ISERROR(SEARCH("4- Bajo",A90)))</formula>
    </cfRule>
    <cfRule type="containsText" dxfId="158" priority="59" operator="containsText" text="1- Bajo">
      <formula>NOT(ISERROR(SEARCH("1- Bajo",A90)))</formula>
    </cfRule>
  </conditionalFormatting>
  <conditionalFormatting sqref="C8:F8">
    <cfRule type="containsText" dxfId="157" priority="28" operator="containsText" text="3- Moderado">
      <formula>NOT(ISERROR(SEARCH("3- Moderado",C8)))</formula>
    </cfRule>
    <cfRule type="containsText" dxfId="156" priority="29" operator="containsText" text="6- Moderado">
      <formula>NOT(ISERROR(SEARCH("6- Moderado",C8)))</formula>
    </cfRule>
    <cfRule type="containsText" dxfId="155" priority="30" operator="containsText" text="4- Moderado">
      <formula>NOT(ISERROR(SEARCH("4- Moderado",C8)))</formula>
    </cfRule>
    <cfRule type="containsText" dxfId="154" priority="31" operator="containsText" text="3- Bajo">
      <formula>NOT(ISERROR(SEARCH("3- Bajo",C8)))</formula>
    </cfRule>
    <cfRule type="containsText" dxfId="153" priority="32" operator="containsText" text="4- Bajo">
      <formula>NOT(ISERROR(SEARCH("4- Bajo",C8)))</formula>
    </cfRule>
    <cfRule type="containsText" dxfId="152" priority="33" operator="containsText" text="1- Bajo">
      <formula>NOT(ISERROR(SEARCH("1- Bajo",C8)))</formula>
    </cfRule>
  </conditionalFormatting>
  <conditionalFormatting sqref="D10:D39 D50:D99">
    <cfRule type="containsText" dxfId="151" priority="44" operator="containsText" text="Muy Alta">
      <formula>NOT(ISERROR(SEARCH("Muy Alta",D10)))</formula>
    </cfRule>
    <cfRule type="containsText" dxfId="150" priority="45" operator="containsText" text="Alta">
      <formula>NOT(ISERROR(SEARCH("Alta",D10)))</formula>
    </cfRule>
    <cfRule type="containsText" dxfId="149" priority="46" operator="containsText" text="Baja">
      <formula>NOT(ISERROR(SEARCH("Baja",D10)))</formula>
    </cfRule>
    <cfRule type="containsText" dxfId="148" priority="47" operator="containsText" text="Muy Baja">
      <formula>NOT(ISERROR(SEARCH("Muy Baja",D10)))</formula>
    </cfRule>
    <cfRule type="containsText" dxfId="147" priority="49" operator="containsText" text="Media">
      <formula>NOT(ISERROR(SEARCH("Media",D10)))</formula>
    </cfRule>
  </conditionalFormatting>
  <conditionalFormatting sqref="D10:E10 A10:B10">
    <cfRule type="containsText" dxfId="146" priority="103" operator="containsText" text="3- Moderado">
      <formula>NOT(ISERROR(SEARCH("3- Moderado",A10)))</formula>
    </cfRule>
    <cfRule type="containsText" dxfId="145" priority="104" operator="containsText" text="6- Moderado">
      <formula>NOT(ISERROR(SEARCH("6- Moderado",A10)))</formula>
    </cfRule>
    <cfRule type="containsText" dxfId="144" priority="105" operator="containsText" text="4- Moderado">
      <formula>NOT(ISERROR(SEARCH("4- Moderado",A10)))</formula>
    </cfRule>
  </conditionalFormatting>
  <conditionalFormatting sqref="D20:E20 A20:B20">
    <cfRule type="containsText" dxfId="143" priority="96" operator="containsText" text="3- Moderado">
      <formula>NOT(ISERROR(SEARCH("3- Moderado",A20)))</formula>
    </cfRule>
    <cfRule type="containsText" dxfId="142" priority="97" operator="containsText" text="6- Moderado">
      <formula>NOT(ISERROR(SEARCH("6- Moderado",A20)))</formula>
    </cfRule>
    <cfRule type="containsText" dxfId="141" priority="98" operator="containsText" text="4- Moderado">
      <formula>NOT(ISERROR(SEARCH("4- Moderado",A20)))</formula>
    </cfRule>
  </conditionalFormatting>
  <conditionalFormatting sqref="D30:E30 A30:B30">
    <cfRule type="containsText" dxfId="140" priority="89" operator="containsText" text="3- Moderado">
      <formula>NOT(ISERROR(SEARCH("3- Moderado",A30)))</formula>
    </cfRule>
    <cfRule type="containsText" dxfId="139" priority="90" operator="containsText" text="6- Moderado">
      <formula>NOT(ISERROR(SEARCH("6- Moderado",A30)))</formula>
    </cfRule>
    <cfRule type="containsText" dxfId="138" priority="91" operator="containsText" text="4- Moderado">
      <formula>NOT(ISERROR(SEARCH("4- Moderado",A30)))</formula>
    </cfRule>
  </conditionalFormatting>
  <conditionalFormatting sqref="D50:E50 A50:B50">
    <cfRule type="containsText" dxfId="137" priority="82" operator="containsText" text="3- Moderado">
      <formula>NOT(ISERROR(SEARCH("3- Moderado",A50)))</formula>
    </cfRule>
    <cfRule type="containsText" dxfId="136" priority="83" operator="containsText" text="6- Moderado">
      <formula>NOT(ISERROR(SEARCH("6- Moderado",A50)))</formula>
    </cfRule>
    <cfRule type="containsText" dxfId="135" priority="84" operator="containsText" text="4- Moderado">
      <formula>NOT(ISERROR(SEARCH("4- Moderado",A50)))</formula>
    </cfRule>
  </conditionalFormatting>
  <conditionalFormatting sqref="D60:E60 A60:B60">
    <cfRule type="containsText" dxfId="134" priority="75" operator="containsText" text="3- Moderado">
      <formula>NOT(ISERROR(SEARCH("3- Moderado",A60)))</formula>
    </cfRule>
    <cfRule type="containsText" dxfId="133" priority="76" operator="containsText" text="6- Moderado">
      <formula>NOT(ISERROR(SEARCH("6- Moderado",A60)))</formula>
    </cfRule>
    <cfRule type="containsText" dxfId="132" priority="77" operator="containsText" text="4- Moderado">
      <formula>NOT(ISERROR(SEARCH("4- Moderado",A60)))</formula>
    </cfRule>
  </conditionalFormatting>
  <conditionalFormatting sqref="D70:E70 A70:B70">
    <cfRule type="containsText" dxfId="131" priority="68" operator="containsText" text="3- Moderado">
      <formula>NOT(ISERROR(SEARCH("3- Moderado",A70)))</formula>
    </cfRule>
    <cfRule type="containsText" dxfId="130" priority="69" operator="containsText" text="6- Moderado">
      <formula>NOT(ISERROR(SEARCH("6- Moderado",A70)))</formula>
    </cfRule>
    <cfRule type="containsText" dxfId="129" priority="70" operator="containsText" text="4- Moderado">
      <formula>NOT(ISERROR(SEARCH("4- Moderado",A70)))</formula>
    </cfRule>
  </conditionalFormatting>
  <conditionalFormatting sqref="D80:E80 A80:B80">
    <cfRule type="containsText" dxfId="128" priority="61" operator="containsText" text="3- Moderado">
      <formula>NOT(ISERROR(SEARCH("3- Moderado",A80)))</formula>
    </cfRule>
    <cfRule type="containsText" dxfId="127" priority="62" operator="containsText" text="6- Moderado">
      <formula>NOT(ISERROR(SEARCH("6- Moderado",A80)))</formula>
    </cfRule>
    <cfRule type="containsText" dxfId="126" priority="63" operator="containsText" text="4- Moderado">
      <formula>NOT(ISERROR(SEARCH("4- Moderado",A80)))</formula>
    </cfRule>
  </conditionalFormatting>
  <conditionalFormatting sqref="D90:E90 A90:B90">
    <cfRule type="containsText" dxfId="125" priority="54" operator="containsText" text="3- Moderado">
      <formula>NOT(ISERROR(SEARCH("3- Moderado",A90)))</formula>
    </cfRule>
    <cfRule type="containsText" dxfId="124" priority="55" operator="containsText" text="6- Moderado">
      <formula>NOT(ISERROR(SEARCH("6- Moderado",A90)))</formula>
    </cfRule>
    <cfRule type="containsText" dxfId="123" priority="56" operator="containsText" text="4- Moderado">
      <formula>NOT(ISERROR(SEARCH("4- Moderado",A90)))</formula>
    </cfRule>
  </conditionalFormatting>
  <conditionalFormatting sqref="E10:E39 E50:E99">
    <cfRule type="containsText" dxfId="122" priority="40" operator="containsText" text="Catastrófico">
      <formula>NOT(ISERROR(SEARCH("Catastrófico",E10)))</formula>
    </cfRule>
    <cfRule type="containsText" dxfId="121" priority="41" operator="containsText" text="Mayor">
      <formula>NOT(ISERROR(SEARCH("Mayor",E10)))</formula>
    </cfRule>
    <cfRule type="containsText" dxfId="120" priority="42" operator="containsText" text="Menor">
      <formula>NOT(ISERROR(SEARCH("Menor",E10)))</formula>
    </cfRule>
    <cfRule type="containsText" dxfId="119" priority="43" operator="containsText" text="Leve">
      <formula>NOT(ISERROR(SEARCH("Leve",E10)))</formula>
    </cfRule>
  </conditionalFormatting>
  <conditionalFormatting sqref="E10:F39 E50:F99">
    <cfRule type="containsText" dxfId="118" priority="48" operator="containsText" text="Moderado">
      <formula>NOT(ISERROR(SEARCH("Moderado",E10)))</formula>
    </cfRule>
  </conditionalFormatting>
  <conditionalFormatting sqref="F10:F19">
    <cfRule type="colorScale" priority="109">
      <colorScale>
        <cfvo type="min"/>
        <cfvo type="max"/>
        <color rgb="FFFF7128"/>
        <color rgb="FFFFEF9C"/>
      </colorScale>
    </cfRule>
  </conditionalFormatting>
  <conditionalFormatting sqref="F10:F39 F50:F99">
    <cfRule type="containsText" dxfId="117" priority="50" operator="containsText" text="Bajo">
      <formula>NOT(ISERROR(SEARCH("Bajo",F10)))</formula>
    </cfRule>
    <cfRule type="containsText" dxfId="116" priority="51" operator="containsText" text="Moderado">
      <formula>NOT(ISERROR(SEARCH("Moderado",F10)))</formula>
    </cfRule>
    <cfRule type="containsText" dxfId="115" priority="52" operator="containsText" text="Alto">
      <formula>NOT(ISERROR(SEARCH("Alto",F10)))</formula>
    </cfRule>
    <cfRule type="containsText" dxfId="114" priority="53" operator="containsText" text="Extremo">
      <formula>NOT(ISERROR(SEARCH("Extremo",F10)))</formula>
    </cfRule>
  </conditionalFormatting>
  <conditionalFormatting sqref="F20:F29">
    <cfRule type="colorScale" priority="102">
      <colorScale>
        <cfvo type="min"/>
        <cfvo type="max"/>
        <color rgb="FFFF7128"/>
        <color rgb="FFFFEF9C"/>
      </colorScale>
    </cfRule>
  </conditionalFormatting>
  <conditionalFormatting sqref="F30:F39">
    <cfRule type="colorScale" priority="95">
      <colorScale>
        <cfvo type="min"/>
        <cfvo type="max"/>
        <color rgb="FFFF7128"/>
        <color rgb="FFFFEF9C"/>
      </colorScale>
    </cfRule>
  </conditionalFormatting>
  <conditionalFormatting sqref="F40:F49">
    <cfRule type="colorScale" priority="27">
      <colorScale>
        <cfvo type="min"/>
        <cfvo type="max"/>
        <color rgb="FFFF7128"/>
        <color rgb="FFFFEF9C"/>
      </colorScale>
    </cfRule>
  </conditionalFormatting>
  <conditionalFormatting sqref="F50:F59">
    <cfRule type="colorScale" priority="88">
      <colorScale>
        <cfvo type="min"/>
        <cfvo type="max"/>
        <color rgb="FFFF7128"/>
        <color rgb="FFFFEF9C"/>
      </colorScale>
    </cfRule>
  </conditionalFormatting>
  <conditionalFormatting sqref="F60:F69">
    <cfRule type="colorScale" priority="81">
      <colorScale>
        <cfvo type="min"/>
        <cfvo type="max"/>
        <color rgb="FFFF7128"/>
        <color rgb="FFFFEF9C"/>
      </colorScale>
    </cfRule>
  </conditionalFormatting>
  <conditionalFormatting sqref="F70:F79">
    <cfRule type="colorScale" priority="74">
      <colorScale>
        <cfvo type="min"/>
        <cfvo type="max"/>
        <color rgb="FFFF7128"/>
        <color rgb="FFFFEF9C"/>
      </colorScale>
    </cfRule>
  </conditionalFormatting>
  <conditionalFormatting sqref="F80:F89">
    <cfRule type="colorScale" priority="67">
      <colorScale>
        <cfvo type="min"/>
        <cfvo type="max"/>
        <color rgb="FFFF7128"/>
        <color rgb="FFFFEF9C"/>
      </colorScale>
    </cfRule>
  </conditionalFormatting>
  <conditionalFormatting sqref="F90:F99">
    <cfRule type="colorScale" priority="60">
      <colorScale>
        <cfvo type="min"/>
        <cfvo type="max"/>
        <color rgb="FFFF7128"/>
        <color rgb="FFFFEF9C"/>
      </colorScale>
    </cfRule>
  </conditionalFormatting>
  <dataValidations count="4">
    <dataValidation allowBlank="1" showInputMessage="1" showErrorMessage="1" prompt="Registrar qué factor  que ocasina el riesgo: un facot identtficado el contexto._x000a_O  personas, recursos, estilo de direccion , factores externos, , codiciones ambientales" sqref="C8" xr:uid="{2D8D2660-86A5-442B-BAD2-64D9110E4009}"/>
    <dataValidation allowBlank="1" showInputMessage="1" showErrorMessage="1" prompt="Describir las actividades que se van a desarrollar para el proyecto" sqref="H7" xr:uid="{09ECEA4D-F93B-4FAA-A12C-6C423DCB25BE}"/>
    <dataValidation allowBlank="1" showInputMessage="1" showErrorMessage="1" prompt="Seleccionar si el responsable es el responsable de las acciones es el nivel central" sqref="I7:I8" xr:uid="{31E64338-A080-4AFD-B8EC-279136B5E6FF}"/>
    <dataValidation allowBlank="1" showInputMessage="1" showErrorMessage="1" prompt="seleccionar si el responsable de ejecutar las acciones es el nivel central" sqref="J8" xr:uid="{03444769-C64A-40CC-83A7-E2BA60BB6BEF}"/>
  </dataValidations>
  <pageMargins left="0.7" right="0.7" top="0.75" bottom="0.75" header="0.3" footer="0.3"/>
  <pageSetup orientation="portrait" horizontalDpi="4294967293" verticalDpi="0" r:id="rId1"/>
  <drawing r:id="rId2"/>
  <extLst>
    <ext xmlns:x14="http://schemas.microsoft.com/office/spreadsheetml/2009/9/main" uri="{78C0D931-6437-407d-A8EE-F0AAD7539E65}">
      <x14:conditionalFormattings>
        <x14:conditionalFormatting xmlns:xm="http://schemas.microsoft.com/office/excel/2006/main">
          <x14:cfRule type="containsText" priority="7" operator="containsText" text="3- Moderado" id="{37A16B6A-A19C-4882-8A88-B0CC528DB613}">
            <xm:f>NOT(ISERROR(SEARCH("3- Moderado",'Seguimiento 1 Trimestre'!A40)))</xm:f>
            <x14:dxf>
              <fill>
                <patternFill>
                  <bgColor rgb="FFFFFF00"/>
                </patternFill>
              </fill>
            </x14:dxf>
          </x14:cfRule>
          <x14:cfRule type="containsText" priority="8" operator="containsText" text="6- Moderado" id="{83608640-1545-4083-959B-5EEA238E4102}">
            <xm:f>NOT(ISERROR(SEARCH("6- Moderado",'Seguimiento 1 Trimestre'!A40)))</xm:f>
            <x14:dxf>
              <fill>
                <patternFill>
                  <bgColor rgb="FFFFFF00"/>
                </patternFill>
              </fill>
            </x14:dxf>
          </x14:cfRule>
          <x14:cfRule type="containsText" priority="9" operator="containsText" text="4- Moderado" id="{667C3A54-371A-4ED6-B57C-AB036892146E}">
            <xm:f>NOT(ISERROR(SEARCH("4- Moderado",'Seguimiento 1 Trimestre'!A40)))</xm:f>
            <x14:dxf>
              <fill>
                <patternFill>
                  <bgColor rgb="FFFFFF00"/>
                </patternFill>
              </fill>
            </x14:dxf>
          </x14:cfRule>
          <x14:cfRule type="containsText" priority="10" operator="containsText" text="3- Bajo" id="{A5AA4E08-C6F0-45BB-801F-14FA5FA70673}">
            <xm:f>NOT(ISERROR(SEARCH("3- Bajo",'Seguimiento 1 Trimestre'!A40)))</xm:f>
            <x14:dxf>
              <fill>
                <patternFill>
                  <bgColor rgb="FF00B050"/>
                </patternFill>
              </fill>
            </x14:dxf>
          </x14:cfRule>
          <x14:cfRule type="containsText" priority="11" operator="containsText" text="4- Bajo" id="{BE304DBD-9818-4184-85BC-9B5FBE16603E}">
            <xm:f>NOT(ISERROR(SEARCH("4- Bajo",'Seguimiento 1 Trimestre'!A40)))</xm:f>
            <x14:dxf>
              <fill>
                <patternFill>
                  <bgColor rgb="FF00B050"/>
                </patternFill>
              </fill>
            </x14:dxf>
          </x14:cfRule>
          <x14:cfRule type="containsText" priority="12" operator="containsText" text="1- Bajo" id="{9FECF0AC-0555-4A24-BFA1-EC55353A0420}">
            <xm:f>NOT(ISERROR(SEARCH("1- Bajo",'Seguimiento 1 Trimestre'!A40)))</xm:f>
            <x14:dxf>
              <fill>
                <patternFill>
                  <bgColor rgb="FF00B050"/>
                </patternFill>
              </fill>
            </x14:dxf>
          </x14:cfRule>
          <xm:sqref>A40:B40 D40:E40</xm:sqref>
        </x14:conditionalFormatting>
        <x14:conditionalFormatting xmlns:xm="http://schemas.microsoft.com/office/excel/2006/main">
          <x14:cfRule type="containsText" priority="17" operator="containsText" text="Muy Alta" id="{0CC26392-A000-4DE5-81CF-714777CA9741}">
            <xm:f>NOT(ISERROR(SEARCH("Muy Alta",'Seguimiento 1 Trimestre'!D40)))</xm:f>
            <x14:dxf>
              <fill>
                <patternFill>
                  <bgColor rgb="FFFF0000"/>
                </patternFill>
              </fill>
            </x14:dxf>
          </x14:cfRule>
          <x14:cfRule type="containsText" priority="18" operator="containsText" text="Alta" id="{02221089-4933-4A89-BCE6-C22FD3C2E455}">
            <xm:f>NOT(ISERROR(SEARCH("Alta",'Seguimiento 1 Trimestre'!D40)))</xm:f>
            <x14:dxf>
              <fill>
                <patternFill>
                  <bgColor rgb="FFFFC000"/>
                </patternFill>
              </fill>
            </x14:dxf>
          </x14:cfRule>
          <x14:cfRule type="containsText" priority="19" operator="containsText" text="Baja" id="{DEB8E30A-D2B3-4008-B2A1-B4C46841B97D}">
            <xm:f>NOT(ISERROR(SEARCH("Baja",'Seguimiento 1 Trimestre'!D40)))</xm:f>
            <x14:dxf>
              <font>
                <color theme="1"/>
              </font>
              <fill>
                <patternFill>
                  <bgColor rgb="FF00B050"/>
                </patternFill>
              </fill>
            </x14:dxf>
          </x14:cfRule>
          <x14:cfRule type="containsText" priority="20" operator="containsText" text="Muy Baja" id="{5DDCEAAF-E9F5-47FF-AC15-334E4B42021F}">
            <xm:f>NOT(ISERROR(SEARCH("Muy Baja",'Seguimiento 1 Trimestre'!D40)))</xm:f>
            <x14:dxf>
              <font>
                <color theme="1"/>
              </font>
              <fill>
                <patternFill>
                  <bgColor rgb="FF92D050"/>
                </patternFill>
              </fill>
            </x14:dxf>
          </x14:cfRule>
          <x14:cfRule type="containsText" priority="22" operator="containsText" text="Media" id="{195F81FE-C3E3-4A34-B3C8-0430E215EB4A}">
            <xm:f>NOT(ISERROR(SEARCH("Media",'Seguimiento 1 Trimestre'!D40)))</xm:f>
            <x14:dxf>
              <font>
                <color theme="1"/>
              </font>
              <fill>
                <patternFill>
                  <bgColor theme="7" tint="0.39994506668294322"/>
                </patternFill>
              </fill>
            </x14:dxf>
          </x14:cfRule>
          <xm:sqref>D40:D49</xm:sqref>
        </x14:conditionalFormatting>
        <x14:conditionalFormatting xmlns:xm="http://schemas.microsoft.com/office/excel/2006/main">
          <x14:cfRule type="containsText" priority="13" operator="containsText" text="Catastrófico" id="{B8A8ADB4-A111-45EB-A0B0-BA9C4672E5F7}">
            <xm:f>NOT(ISERROR(SEARCH("Catastrófico",'Seguimiento 1 Trimestre'!E40)))</xm:f>
            <x14:dxf>
              <font>
                <color theme="1"/>
              </font>
              <fill>
                <patternFill>
                  <bgColor rgb="FFFF0000"/>
                </patternFill>
              </fill>
            </x14:dxf>
          </x14:cfRule>
          <x14:cfRule type="containsText" priority="14" operator="containsText" text="Mayor" id="{69761B61-16B7-4F06-8573-32DB9F8AF909}">
            <xm:f>NOT(ISERROR(SEARCH("Mayor",'Seguimiento 1 Trimestre'!E40)))</xm:f>
            <x14:dxf>
              <font>
                <color theme="1"/>
              </font>
              <fill>
                <patternFill>
                  <bgColor rgb="FFFFC000"/>
                </patternFill>
              </fill>
            </x14:dxf>
          </x14:cfRule>
          <x14:cfRule type="containsText" priority="15" operator="containsText" text="Menor" id="{B0E34367-6A1E-4A2A-89E6-1CC983FED348}">
            <xm:f>NOT(ISERROR(SEARCH("Menor",'Seguimiento 1 Trimestre'!E40)))</xm:f>
            <x14:dxf>
              <font>
                <color theme="1"/>
              </font>
              <fill>
                <patternFill>
                  <bgColor rgb="FF00B050"/>
                </patternFill>
              </fill>
            </x14:dxf>
          </x14:cfRule>
          <x14:cfRule type="containsText" priority="16" operator="containsText" text="Leve" id="{2249EFAC-B6AF-4424-B8A3-CBD6444D8690}">
            <xm:f>NOT(ISERROR(SEARCH("Leve",'Seguimiento 1 Trimestre'!E40)))</xm:f>
            <x14:dxf>
              <font>
                <color theme="1"/>
              </font>
              <fill>
                <patternFill>
                  <bgColor rgb="FF92D050"/>
                </patternFill>
              </fill>
            </x14:dxf>
          </x14:cfRule>
          <xm:sqref>E40:E49</xm:sqref>
        </x14:conditionalFormatting>
        <x14:conditionalFormatting xmlns:xm="http://schemas.microsoft.com/office/excel/2006/main">
          <x14:cfRule type="containsText" priority="21" operator="containsText" text="Moderado" id="{8DAE6255-3188-458C-A8F9-65629B7AA223}">
            <xm:f>NOT(ISERROR(SEARCH("Moderado",'Seguimiento 1 Trimestre'!E40)))</xm:f>
            <x14:dxf>
              <font>
                <color theme="1"/>
              </font>
              <fill>
                <patternFill>
                  <bgColor theme="7" tint="0.39994506668294322"/>
                </patternFill>
              </fill>
            </x14:dxf>
          </x14:cfRule>
          <xm:sqref>E40:F49</xm:sqref>
        </x14:conditionalFormatting>
        <x14:conditionalFormatting xmlns:xm="http://schemas.microsoft.com/office/excel/2006/main">
          <x14:cfRule type="containsText" priority="23" operator="containsText" text="Bajo" id="{5BEA0BBC-FC9C-499E-9588-0413FB781C19}">
            <xm:f>NOT(ISERROR(SEARCH("Bajo",'Seguimiento 1 Trimestre'!F40)))</xm:f>
            <x14:dxf>
              <fill>
                <patternFill>
                  <bgColor rgb="FF00B050"/>
                </patternFill>
              </fill>
            </x14:dxf>
          </x14:cfRule>
          <x14:cfRule type="containsText" priority="24" operator="containsText" text="Moderado" id="{41C4B039-5947-4242-9C5B-081B5370367A}">
            <xm:f>NOT(ISERROR(SEARCH("Moderado",'Seguimiento 1 Trimestre'!F40)))</xm:f>
            <x14:dxf>
              <fill>
                <patternFill>
                  <bgColor rgb="FFFFFF00"/>
                </patternFill>
              </fill>
            </x14:dxf>
          </x14:cfRule>
          <x14:cfRule type="containsText" priority="25" operator="containsText" text="Alto" id="{906BCC29-4D99-4AF2-8A23-85DD0B832E76}">
            <xm:f>NOT(ISERROR(SEARCH("Alto",'Seguimiento 1 Trimestre'!F40)))</xm:f>
            <x14:dxf>
              <fill>
                <patternFill>
                  <bgColor rgb="FFFFC000"/>
                </patternFill>
              </fill>
            </x14:dxf>
          </x14:cfRule>
          <x14:cfRule type="containsText" priority="26" operator="containsText" text="Extremo" id="{31521F5A-7B84-4352-8C3C-DA1D3699B2E4}">
            <xm:f>NOT(ISERROR(SEARCH("Extremo",'Seguimiento 1 Trimestre'!F40)))</xm:f>
            <x14:dxf>
              <fill>
                <patternFill>
                  <bgColor rgb="FFFF0000"/>
                </patternFill>
              </fill>
            </x14:dxf>
          </x14:cfRule>
          <xm:sqref>F40:F49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DFDE0E5E-C6AF-46B5-AE28-45CBA82B9E1C}">
          <x14:formula1>
            <xm:f>'9- Matriz de Calor '!$S$7:$S$10</xm:f>
          </x14:formula1>
          <xm:sqref>G9:G99</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04B00-3EF4-4C05-BAF5-3D6FBA90DD8A}">
  <sheetPr>
    <tabColor theme="7" tint="0.39997558519241921"/>
  </sheetPr>
  <dimension ref="A1:M99"/>
  <sheetViews>
    <sheetView showGridLines="0" tabSelected="1" topLeftCell="H57" zoomScale="80" zoomScaleNormal="80" workbookViewId="0">
      <selection activeCell="M10" sqref="M10:M19"/>
    </sheetView>
  </sheetViews>
  <sheetFormatPr defaultColWidth="11.42578125" defaultRowHeight="15"/>
  <cols>
    <col min="1" max="1" width="6.140625" style="247" customWidth="1"/>
    <col min="2" max="2" width="22.42578125" style="247" customWidth="1"/>
    <col min="3" max="3" width="42" customWidth="1"/>
    <col min="4" max="4" width="15.5703125" style="248" customWidth="1"/>
    <col min="5" max="5" width="11.5703125" style="249" customWidth="1"/>
    <col min="6" max="6" width="12.7109375" style="249" customWidth="1"/>
    <col min="7" max="7" width="14.140625" customWidth="1"/>
    <col min="8" max="8" width="56" customWidth="1"/>
    <col min="9" max="9" width="10.5703125" customWidth="1"/>
    <col min="10" max="10" width="11" customWidth="1"/>
    <col min="11" max="11" width="15" customWidth="1"/>
    <col min="12" max="12" width="14.42578125" customWidth="1"/>
    <col min="13" max="13" width="122.5703125" customWidth="1"/>
  </cols>
  <sheetData>
    <row r="1" spans="1:13" s="11" customFormat="1" ht="16.5" customHeight="1">
      <c r="A1" s="476"/>
      <c r="B1" s="476"/>
      <c r="C1" s="476"/>
      <c r="D1" s="525"/>
      <c r="E1" s="525"/>
      <c r="F1" s="525"/>
      <c r="G1" s="525"/>
      <c r="H1" s="525"/>
      <c r="I1" s="525"/>
      <c r="J1" s="525"/>
      <c r="K1" s="521"/>
      <c r="L1" s="521"/>
      <c r="M1" s="521"/>
    </row>
    <row r="2" spans="1:13" s="11" customFormat="1" ht="39.75" customHeight="1">
      <c r="A2" s="476"/>
      <c r="B2" s="476"/>
      <c r="C2" s="476"/>
      <c r="D2" s="525"/>
      <c r="E2" s="525"/>
      <c r="F2" s="525"/>
      <c r="G2" s="525"/>
      <c r="H2" s="525"/>
      <c r="I2" s="525"/>
      <c r="J2" s="525"/>
      <c r="K2" s="521"/>
      <c r="L2" s="521"/>
      <c r="M2" s="521"/>
    </row>
    <row r="3" spans="1:13" s="11" customFormat="1" ht="3" customHeight="1">
      <c r="A3" s="476"/>
      <c r="B3" s="476"/>
      <c r="C3" s="476"/>
      <c r="D3" s="242"/>
      <c r="E3" s="242"/>
      <c r="F3" s="242"/>
      <c r="G3" s="242"/>
      <c r="H3" s="242"/>
      <c r="I3" s="242"/>
      <c r="J3" s="242"/>
      <c r="K3" s="521"/>
      <c r="L3" s="521"/>
      <c r="M3" s="521"/>
    </row>
    <row r="4" spans="1:13" s="11" customFormat="1" ht="21.75" customHeight="1">
      <c r="A4" s="522" t="s">
        <v>365</v>
      </c>
      <c r="B4" s="522"/>
      <c r="C4" s="524" t="str">
        <f>'6. Valoración Controles'!C4:K4</f>
        <v>MEJORAMIENTO INFRAESTRUCTURA FÍSICA</v>
      </c>
      <c r="D4" s="524"/>
      <c r="E4" s="524"/>
      <c r="F4" s="524"/>
      <c r="G4" s="524"/>
      <c r="H4" s="524"/>
      <c r="I4" s="524"/>
      <c r="J4" s="524"/>
      <c r="K4" s="524"/>
      <c r="L4" s="524"/>
      <c r="M4" s="524"/>
    </row>
    <row r="5" spans="1:13" s="11" customFormat="1" ht="40.9" customHeight="1">
      <c r="A5" s="522" t="s">
        <v>366</v>
      </c>
      <c r="B5" s="522"/>
      <c r="C5" s="523" t="str">
        <f>'6. Valoración Controles'!C5:K5</f>
        <v xml:space="preserve">Mejorar las condiciones locativas de la infraestructura física, mediante la adquisición, contratación de diseños, estudios, construcción, mejoramiento y mantenimiento de las sedes judiciales y administrativas en el territorio nacional, en concordancia con la reglamentación ambiental y de seguridad y salud en el trabajo y antisoborno para ofrecer unas condiciones acordes a las necesidades de la administración de justicia. </v>
      </c>
      <c r="D5" s="523"/>
      <c r="E5" s="523"/>
      <c r="F5" s="523"/>
      <c r="G5" s="523"/>
      <c r="H5" s="523"/>
      <c r="I5" s="523"/>
      <c r="J5" s="523"/>
      <c r="K5" s="523"/>
      <c r="L5" s="523"/>
      <c r="M5" s="523"/>
    </row>
    <row r="6" spans="1:13" s="11" customFormat="1" ht="24.75" customHeight="1" thickBot="1">
      <c r="A6" s="522" t="s">
        <v>367</v>
      </c>
      <c r="B6" s="522"/>
      <c r="C6" s="523" t="s">
        <v>270</v>
      </c>
      <c r="D6" s="523"/>
      <c r="E6" s="523"/>
      <c r="F6" s="523"/>
      <c r="G6" s="523"/>
      <c r="H6" s="523"/>
      <c r="I6" s="523"/>
      <c r="J6" s="523"/>
      <c r="K6" s="523"/>
      <c r="L6" s="523"/>
      <c r="M6" s="523"/>
    </row>
    <row r="7" spans="1:13" s="244" customFormat="1" ht="24.75" customHeight="1" thickTop="1" thickBot="1">
      <c r="A7" s="531" t="s">
        <v>539</v>
      </c>
      <c r="B7" s="532"/>
      <c r="C7" s="533"/>
      <c r="D7" s="534" t="s">
        <v>540</v>
      </c>
      <c r="E7" s="534"/>
      <c r="F7" s="534"/>
      <c r="G7" s="535" t="s">
        <v>541</v>
      </c>
      <c r="H7" s="526" t="s">
        <v>542</v>
      </c>
      <c r="I7" s="528" t="s">
        <v>543</v>
      </c>
      <c r="J7" s="529"/>
      <c r="K7" s="528" t="s">
        <v>544</v>
      </c>
      <c r="L7" s="529"/>
      <c r="M7" s="530" t="s">
        <v>581</v>
      </c>
    </row>
    <row r="8" spans="1:13" s="245" customFormat="1" ht="57" customHeight="1" thickTop="1" thickBot="1">
      <c r="A8" s="250" t="s">
        <v>41</v>
      </c>
      <c r="B8" s="250" t="s">
        <v>209</v>
      </c>
      <c r="C8" s="250" t="s">
        <v>211</v>
      </c>
      <c r="D8" s="251" t="s">
        <v>221</v>
      </c>
      <c r="E8" s="251" t="s">
        <v>546</v>
      </c>
      <c r="F8" s="251" t="s">
        <v>547</v>
      </c>
      <c r="G8" s="535"/>
      <c r="H8" s="527"/>
      <c r="I8" s="252" t="s">
        <v>548</v>
      </c>
      <c r="J8" s="252" t="s">
        <v>549</v>
      </c>
      <c r="K8" s="252" t="s">
        <v>550</v>
      </c>
      <c r="L8" s="252" t="s">
        <v>551</v>
      </c>
      <c r="M8" s="530"/>
    </row>
    <row r="9" spans="1:13" s="246" customFormat="1" ht="3.75" customHeight="1">
      <c r="A9" s="557"/>
      <c r="B9" s="557"/>
      <c r="C9" s="557"/>
      <c r="D9" s="557"/>
      <c r="E9" s="557"/>
      <c r="F9" s="557"/>
      <c r="G9" s="557"/>
      <c r="H9" s="243"/>
      <c r="I9" s="243"/>
      <c r="J9" s="243"/>
      <c r="K9" s="243"/>
      <c r="L9" s="243"/>
      <c r="M9" s="243"/>
    </row>
    <row r="10" spans="1:13" s="246" customFormat="1" ht="52.5" customHeight="1">
      <c r="A10" s="510">
        <f>'7. Mapa Final'!A10</f>
        <v>1</v>
      </c>
      <c r="B10" s="508" t="str">
        <f>'7. Mapa Final'!B10</f>
        <v>Dificultad en la adquisición de inmuebles</v>
      </c>
      <c r="C10" s="552" t="str">
        <f>'7. Mapa Final'!C10</f>
        <v>Posibilidad de no disminuir la brecha en materia de Infraestructura, debido a la falta de oportunidad por entidades externas que intervienen en el proceso de adquisición de inmuebles.</v>
      </c>
      <c r="D10" s="553" t="str">
        <f>'7. Mapa Final'!J10</f>
        <v>Media - 3</v>
      </c>
      <c r="E10" s="554" t="str">
        <f>'7. Mapa Final'!K10</f>
        <v>Leve - 1</v>
      </c>
      <c r="F10" s="543" t="str">
        <f>'7. Mapa Final'!M10</f>
        <v>Moderado - 3</v>
      </c>
      <c r="G10" s="424"/>
      <c r="H10" s="544" t="s">
        <v>570</v>
      </c>
      <c r="I10" s="545" t="s">
        <v>553</v>
      </c>
      <c r="J10" s="545"/>
      <c r="K10" s="548">
        <v>45566</v>
      </c>
      <c r="L10" s="548">
        <v>45656</v>
      </c>
      <c r="M10" s="569" t="s">
        <v>582</v>
      </c>
    </row>
    <row r="11" spans="1:13" s="246" customFormat="1" ht="27.75" customHeight="1">
      <c r="A11" s="511"/>
      <c r="B11" s="509"/>
      <c r="C11" s="518"/>
      <c r="D11" s="520"/>
      <c r="E11" s="517"/>
      <c r="F11" s="538"/>
      <c r="G11" s="425"/>
      <c r="H11" s="518"/>
      <c r="I11" s="537"/>
      <c r="J11" s="537"/>
      <c r="K11" s="537"/>
      <c r="L11" s="537"/>
      <c r="M11" s="570"/>
    </row>
    <row r="12" spans="1:13" s="246" customFormat="1" ht="63" customHeight="1">
      <c r="A12" s="511"/>
      <c r="B12" s="509"/>
      <c r="C12" s="518"/>
      <c r="D12" s="520"/>
      <c r="E12" s="517"/>
      <c r="F12" s="538"/>
      <c r="G12" s="425"/>
      <c r="H12" s="518"/>
      <c r="I12" s="537"/>
      <c r="J12" s="537"/>
      <c r="K12" s="537"/>
      <c r="L12" s="537"/>
      <c r="M12" s="570"/>
    </row>
    <row r="13" spans="1:13" s="246" customFormat="1" ht="65.25" customHeight="1">
      <c r="A13" s="511"/>
      <c r="B13" s="509"/>
      <c r="C13" s="518"/>
      <c r="D13" s="520"/>
      <c r="E13" s="517"/>
      <c r="F13" s="538"/>
      <c r="G13" s="425"/>
      <c r="H13" s="518"/>
      <c r="I13" s="537"/>
      <c r="J13" s="537"/>
      <c r="K13" s="537"/>
      <c r="L13" s="537"/>
      <c r="M13" s="570"/>
    </row>
    <row r="14" spans="1:13" s="246" customFormat="1" ht="46.5" customHeight="1">
      <c r="A14" s="511"/>
      <c r="B14" s="509"/>
      <c r="C14" s="518"/>
      <c r="D14" s="520"/>
      <c r="E14" s="517"/>
      <c r="F14" s="538"/>
      <c r="G14" s="425"/>
      <c r="H14" s="518"/>
      <c r="I14" s="537"/>
      <c r="J14" s="537"/>
      <c r="K14" s="537"/>
      <c r="L14" s="537"/>
      <c r="M14" s="570"/>
    </row>
    <row r="15" spans="1:13" s="246" customFormat="1" ht="73.5" customHeight="1">
      <c r="A15" s="511"/>
      <c r="B15" s="509"/>
      <c r="C15" s="518"/>
      <c r="D15" s="520"/>
      <c r="E15" s="517"/>
      <c r="F15" s="538"/>
      <c r="G15" s="425"/>
      <c r="H15" s="518"/>
      <c r="I15" s="537"/>
      <c r="J15" s="537"/>
      <c r="K15" s="537"/>
      <c r="L15" s="537"/>
      <c r="M15" s="570"/>
    </row>
    <row r="16" spans="1:13" s="246" customFormat="1" ht="51.75" customHeight="1">
      <c r="A16" s="511"/>
      <c r="B16" s="509"/>
      <c r="C16" s="518"/>
      <c r="D16" s="520"/>
      <c r="E16" s="517"/>
      <c r="F16" s="538"/>
      <c r="G16" s="425"/>
      <c r="H16" s="518"/>
      <c r="I16" s="537"/>
      <c r="J16" s="537"/>
      <c r="K16" s="537"/>
      <c r="L16" s="537"/>
      <c r="M16" s="570"/>
    </row>
    <row r="17" spans="1:13" s="246" customFormat="1" ht="84" customHeight="1">
      <c r="A17" s="511"/>
      <c r="B17" s="509"/>
      <c r="C17" s="518"/>
      <c r="D17" s="520"/>
      <c r="E17" s="517"/>
      <c r="F17" s="538"/>
      <c r="G17" s="425"/>
      <c r="H17" s="518"/>
      <c r="I17" s="537"/>
      <c r="J17" s="537"/>
      <c r="K17" s="537"/>
      <c r="L17" s="537"/>
      <c r="M17" s="570"/>
    </row>
    <row r="18" spans="1:13" s="246" customFormat="1" ht="19.5" customHeight="1">
      <c r="A18" s="511"/>
      <c r="B18" s="509"/>
      <c r="C18" s="518"/>
      <c r="D18" s="520"/>
      <c r="E18" s="517"/>
      <c r="F18" s="538"/>
      <c r="G18" s="425"/>
      <c r="H18" s="518"/>
      <c r="I18" s="537"/>
      <c r="J18" s="537"/>
      <c r="K18" s="537"/>
      <c r="L18" s="537"/>
      <c r="M18" s="570"/>
    </row>
    <row r="19" spans="1:13" s="246" customFormat="1" ht="6" hidden="1" customHeight="1">
      <c r="A19" s="511"/>
      <c r="B19" s="509"/>
      <c r="C19" s="518"/>
      <c r="D19" s="520"/>
      <c r="E19" s="517"/>
      <c r="F19" s="538"/>
      <c r="G19" s="425"/>
      <c r="H19" s="518"/>
      <c r="I19" s="537"/>
      <c r="J19" s="537"/>
      <c r="K19" s="537"/>
      <c r="L19" s="537"/>
      <c r="M19" s="571"/>
    </row>
    <row r="20" spans="1:13" s="246" customFormat="1" ht="108" customHeight="1">
      <c r="A20" s="511">
        <f>'7. Mapa Final'!A20</f>
        <v>2</v>
      </c>
      <c r="B20" s="509" t="str">
        <f>'7. Mapa Final'!B20</f>
        <v>Demora en la ejecución de los contratos de Estudios y Diseños  de infraestructura física</v>
      </c>
      <c r="C20" s="518" t="str">
        <f>'7. Mapa Final'!C20</f>
        <v>Posibilidad de que se genere retraso en la contratación de la construcción del proyecto, a causa de los cambios normativos, ajustes al programa arquitectónico o falta en la calidad de los diseños y estudios técnicos.</v>
      </c>
      <c r="D20" s="519" t="str">
        <f>'7. Mapa Final'!J20</f>
        <v>Media - 3</v>
      </c>
      <c r="E20" s="516" t="str">
        <f>'7. Mapa Final'!K20</f>
        <v>Leve - 1</v>
      </c>
      <c r="F20" s="538" t="str">
        <f>'7. Mapa Final'!M20</f>
        <v>Moderado - 3</v>
      </c>
      <c r="G20" s="425"/>
      <c r="H20" s="380" t="s">
        <v>583</v>
      </c>
      <c r="I20" s="537" t="s">
        <v>553</v>
      </c>
      <c r="J20" s="537"/>
      <c r="K20" s="548">
        <v>45566</v>
      </c>
      <c r="L20" s="548">
        <v>45656</v>
      </c>
      <c r="M20" s="572" t="s">
        <v>584</v>
      </c>
    </row>
    <row r="21" spans="1:13" s="246" customFormat="1" ht="45" customHeight="1">
      <c r="A21" s="511"/>
      <c r="B21" s="509"/>
      <c r="C21" s="518"/>
      <c r="D21" s="520"/>
      <c r="E21" s="517"/>
      <c r="F21" s="538"/>
      <c r="G21" s="425"/>
      <c r="H21" s="518"/>
      <c r="I21" s="537"/>
      <c r="J21" s="537"/>
      <c r="K21" s="537"/>
      <c r="L21" s="537"/>
      <c r="M21" s="540"/>
    </row>
    <row r="22" spans="1:13" s="246" customFormat="1" ht="54.75" customHeight="1">
      <c r="A22" s="511"/>
      <c r="B22" s="509"/>
      <c r="C22" s="518"/>
      <c r="D22" s="520"/>
      <c r="E22" s="517"/>
      <c r="F22" s="538"/>
      <c r="G22" s="425"/>
      <c r="H22" s="518"/>
      <c r="I22" s="537"/>
      <c r="J22" s="537"/>
      <c r="K22" s="537"/>
      <c r="L22" s="537"/>
      <c r="M22" s="540"/>
    </row>
    <row r="23" spans="1:13" s="246" customFormat="1" ht="46.5" customHeight="1">
      <c r="A23" s="511"/>
      <c r="B23" s="509"/>
      <c r="C23" s="518"/>
      <c r="D23" s="520"/>
      <c r="E23" s="517"/>
      <c r="F23" s="538"/>
      <c r="G23" s="425"/>
      <c r="H23" s="518"/>
      <c r="I23" s="537"/>
      <c r="J23" s="537"/>
      <c r="K23" s="537"/>
      <c r="L23" s="537"/>
      <c r="M23" s="540"/>
    </row>
    <row r="24" spans="1:13" s="246" customFormat="1" ht="28.5" customHeight="1">
      <c r="A24" s="511"/>
      <c r="B24" s="509"/>
      <c r="C24" s="518"/>
      <c r="D24" s="520"/>
      <c r="E24" s="517"/>
      <c r="F24" s="538"/>
      <c r="G24" s="425"/>
      <c r="H24" s="518"/>
      <c r="I24" s="537"/>
      <c r="J24" s="537"/>
      <c r="K24" s="537"/>
      <c r="L24" s="537"/>
      <c r="M24" s="540"/>
    </row>
    <row r="25" spans="1:13" s="246" customFormat="1" ht="98.25" customHeight="1">
      <c r="A25" s="511"/>
      <c r="B25" s="509"/>
      <c r="C25" s="518"/>
      <c r="D25" s="520"/>
      <c r="E25" s="517"/>
      <c r="F25" s="538"/>
      <c r="G25" s="425"/>
      <c r="H25" s="518"/>
      <c r="I25" s="537"/>
      <c r="J25" s="537"/>
      <c r="K25" s="537"/>
      <c r="L25" s="537"/>
      <c r="M25" s="541"/>
    </row>
    <row r="26" spans="1:13" s="246" customFormat="1" ht="40.5" customHeight="1">
      <c r="A26" s="511"/>
      <c r="B26" s="509"/>
      <c r="C26" s="518"/>
      <c r="D26" s="520"/>
      <c r="E26" s="517"/>
      <c r="F26" s="538"/>
      <c r="G26" s="425"/>
      <c r="H26" s="518"/>
      <c r="I26" s="537"/>
      <c r="J26" s="537"/>
      <c r="K26" s="537"/>
      <c r="L26" s="537"/>
      <c r="M26" s="573" t="s">
        <v>585</v>
      </c>
    </row>
    <row r="27" spans="1:13" s="246" customFormat="1" ht="66" customHeight="1">
      <c r="A27" s="511"/>
      <c r="B27" s="509"/>
      <c r="C27" s="518"/>
      <c r="D27" s="520"/>
      <c r="E27" s="517"/>
      <c r="F27" s="538"/>
      <c r="G27" s="425"/>
      <c r="H27" s="518"/>
      <c r="I27" s="537"/>
      <c r="J27" s="537"/>
      <c r="K27" s="537"/>
      <c r="L27" s="537"/>
      <c r="M27" s="566"/>
    </row>
    <row r="28" spans="1:13" s="246" customFormat="1" ht="138" customHeight="1">
      <c r="A28" s="511"/>
      <c r="B28" s="509"/>
      <c r="C28" s="518"/>
      <c r="D28" s="520"/>
      <c r="E28" s="517"/>
      <c r="F28" s="538"/>
      <c r="G28" s="425"/>
      <c r="H28" s="518"/>
      <c r="I28" s="537"/>
      <c r="J28" s="537"/>
      <c r="K28" s="537"/>
      <c r="L28" s="537"/>
      <c r="M28" s="566"/>
    </row>
    <row r="29" spans="1:13" s="246" customFormat="1" ht="242.25" customHeight="1" thickBot="1">
      <c r="A29" s="511"/>
      <c r="B29" s="509"/>
      <c r="C29" s="518"/>
      <c r="D29" s="520"/>
      <c r="E29" s="517"/>
      <c r="F29" s="538"/>
      <c r="G29" s="425"/>
      <c r="H29" s="518"/>
      <c r="I29" s="537"/>
      <c r="J29" s="537"/>
      <c r="K29" s="537"/>
      <c r="L29" s="537"/>
      <c r="M29" s="567"/>
    </row>
    <row r="30" spans="1:13" s="246" customFormat="1" ht="34.5" customHeight="1">
      <c r="A30" s="511">
        <f>'7. Mapa Final'!A30</f>
        <v>3</v>
      </c>
      <c r="B30" s="509" t="str">
        <f>'7. Mapa Final'!B30</f>
        <v>Demora en la ejecución de los contratos de construcción y mobiliario en proyectos de inversión de los proyectos de mediana y baja  complejidad</v>
      </c>
      <c r="C30" s="518" t="str">
        <f>'7. Mapa Final'!C30</f>
        <v>Posibilidad de que la entrega de una sede judicial nueva se retrase, por factores asociados a la adquisición, contratación, ejecución de estudios, diseños y contrucción de infraestructura judicial.</v>
      </c>
      <c r="D30" s="519" t="str">
        <f>'7. Mapa Final'!J30</f>
        <v>Media - 3</v>
      </c>
      <c r="E30" s="516" t="str">
        <f>'7. Mapa Final'!K30</f>
        <v>Leve - 1</v>
      </c>
      <c r="F30" s="538" t="str">
        <f>'7. Mapa Final'!M30</f>
        <v>Moderado - 3</v>
      </c>
      <c r="G30" s="425"/>
      <c r="H30" s="379" t="s">
        <v>558</v>
      </c>
      <c r="I30" s="537" t="s">
        <v>553</v>
      </c>
      <c r="J30" s="537"/>
      <c r="K30" s="548">
        <v>45566</v>
      </c>
      <c r="L30" s="548">
        <v>45656</v>
      </c>
      <c r="M30" s="575" t="s">
        <v>586</v>
      </c>
    </row>
    <row r="31" spans="1:13" s="246" customFormat="1" ht="43.5" customHeight="1">
      <c r="A31" s="511"/>
      <c r="B31" s="509"/>
      <c r="C31" s="518"/>
      <c r="D31" s="520"/>
      <c r="E31" s="517"/>
      <c r="F31" s="538"/>
      <c r="G31" s="425"/>
      <c r="H31" s="574"/>
      <c r="I31" s="537"/>
      <c r="J31" s="537"/>
      <c r="K31" s="537"/>
      <c r="L31" s="537"/>
      <c r="M31" s="565"/>
    </row>
    <row r="32" spans="1:13" s="246" customFormat="1" ht="80.25" customHeight="1">
      <c r="A32" s="511"/>
      <c r="B32" s="509"/>
      <c r="C32" s="518"/>
      <c r="D32" s="520"/>
      <c r="E32" s="517"/>
      <c r="F32" s="538"/>
      <c r="G32" s="425"/>
      <c r="H32" s="574"/>
      <c r="I32" s="537"/>
      <c r="J32" s="537"/>
      <c r="K32" s="537"/>
      <c r="L32" s="537"/>
      <c r="M32" s="565"/>
    </row>
    <row r="33" spans="1:13" s="246" customFormat="1" ht="98.25" customHeight="1">
      <c r="A33" s="511"/>
      <c r="B33" s="509"/>
      <c r="C33" s="518"/>
      <c r="D33" s="520"/>
      <c r="E33" s="517"/>
      <c r="F33" s="538"/>
      <c r="G33" s="425"/>
      <c r="H33" s="574"/>
      <c r="I33" s="537"/>
      <c r="J33" s="537"/>
      <c r="K33" s="537"/>
      <c r="L33" s="537"/>
      <c r="M33" s="565"/>
    </row>
    <row r="34" spans="1:13" s="246" customFormat="1" ht="96.75" customHeight="1">
      <c r="A34" s="511"/>
      <c r="B34" s="509"/>
      <c r="C34" s="518"/>
      <c r="D34" s="520"/>
      <c r="E34" s="517"/>
      <c r="F34" s="538"/>
      <c r="G34" s="425"/>
      <c r="H34" s="574"/>
      <c r="I34" s="537"/>
      <c r="J34" s="537"/>
      <c r="K34" s="537"/>
      <c r="L34" s="537"/>
      <c r="M34" s="565"/>
    </row>
    <row r="35" spans="1:13" s="246" customFormat="1" ht="64.5" customHeight="1">
      <c r="A35" s="511"/>
      <c r="B35" s="509"/>
      <c r="C35" s="518"/>
      <c r="D35" s="520"/>
      <c r="E35" s="517"/>
      <c r="F35" s="538"/>
      <c r="G35" s="425"/>
      <c r="H35" s="574"/>
      <c r="I35" s="537"/>
      <c r="J35" s="537"/>
      <c r="K35" s="537"/>
      <c r="L35" s="537"/>
      <c r="M35" s="565"/>
    </row>
    <row r="36" spans="1:13" s="246" customFormat="1" ht="71.25" customHeight="1">
      <c r="A36" s="511"/>
      <c r="B36" s="509"/>
      <c r="C36" s="518"/>
      <c r="D36" s="520"/>
      <c r="E36" s="517"/>
      <c r="F36" s="538"/>
      <c r="G36" s="425"/>
      <c r="H36" s="574"/>
      <c r="I36" s="537"/>
      <c r="J36" s="537"/>
      <c r="K36" s="537"/>
      <c r="L36" s="537"/>
      <c r="M36" s="565"/>
    </row>
    <row r="37" spans="1:13" s="246" customFormat="1" ht="45.75" customHeight="1">
      <c r="A37" s="511"/>
      <c r="B37" s="509"/>
      <c r="C37" s="518"/>
      <c r="D37" s="520"/>
      <c r="E37" s="517"/>
      <c r="F37" s="538"/>
      <c r="G37" s="425"/>
      <c r="H37" s="574"/>
      <c r="I37" s="537"/>
      <c r="J37" s="537"/>
      <c r="K37" s="537"/>
      <c r="L37" s="537"/>
      <c r="M37" s="565"/>
    </row>
    <row r="38" spans="1:13" s="246" customFormat="1" ht="51.75" customHeight="1">
      <c r="A38" s="511"/>
      <c r="B38" s="509"/>
      <c r="C38" s="518"/>
      <c r="D38" s="520"/>
      <c r="E38" s="517"/>
      <c r="F38" s="538"/>
      <c r="G38" s="425"/>
      <c r="H38" s="574"/>
      <c r="I38" s="537"/>
      <c r="J38" s="537"/>
      <c r="K38" s="537"/>
      <c r="L38" s="537"/>
      <c r="M38" s="565"/>
    </row>
    <row r="39" spans="1:13" s="246" customFormat="1" ht="82.5" customHeight="1">
      <c r="A39" s="511"/>
      <c r="B39" s="509"/>
      <c r="C39" s="518"/>
      <c r="D39" s="520"/>
      <c r="E39" s="517"/>
      <c r="F39" s="538"/>
      <c r="G39" s="425"/>
      <c r="H39" s="574"/>
      <c r="I39" s="537"/>
      <c r="J39" s="537"/>
      <c r="K39" s="537"/>
      <c r="L39" s="537"/>
      <c r="M39" s="565"/>
    </row>
    <row r="40" spans="1:13" s="246" customFormat="1" ht="13.5" customHeight="1">
      <c r="A40" s="513">
        <v>4</v>
      </c>
      <c r="B40" s="509" t="str">
        <f>'7. Mapa Final'!B40</f>
        <v>Impacto ambiental negativo, ocasionado por las actividades constructivas en los proyectos</v>
      </c>
      <c r="C40" s="518" t="str">
        <f>'7. Mapa Final'!C40</f>
        <v>Posibilidad de que la ocurrencia de un incumplimiento ambiental, a causa del desconocimiento o la indebida aplicación de los requisitos ambientales, lo que puede acarrear sanciones y retrasos en los proyectos de infraestructura.</v>
      </c>
      <c r="D40" s="519" t="str">
        <f>'7. Mapa Final'!J50</f>
        <v>Muy Baja - 1</v>
      </c>
      <c r="E40" s="516" t="str">
        <f>'7. Mapa Final'!K40</f>
        <v>Menor - 2</v>
      </c>
      <c r="F40" s="538" t="str">
        <f>'7. Mapa Final'!M40</f>
        <v>Moderado - 6</v>
      </c>
      <c r="G40" s="425" t="s">
        <v>446</v>
      </c>
      <c r="H40" s="379" t="s">
        <v>560</v>
      </c>
      <c r="I40" s="537" t="s">
        <v>553</v>
      </c>
      <c r="J40" s="537"/>
      <c r="K40" s="548">
        <v>45566</v>
      </c>
      <c r="L40" s="548">
        <v>45656</v>
      </c>
      <c r="M40" s="576" t="s">
        <v>587</v>
      </c>
    </row>
    <row r="41" spans="1:13" s="246" customFormat="1" ht="13.5" customHeight="1">
      <c r="A41" s="514"/>
      <c r="B41" s="509"/>
      <c r="C41" s="518"/>
      <c r="D41" s="520"/>
      <c r="E41" s="517"/>
      <c r="F41" s="538"/>
      <c r="G41" s="425"/>
      <c r="H41" s="574"/>
      <c r="I41" s="537"/>
      <c r="J41" s="537"/>
      <c r="K41" s="537"/>
      <c r="L41" s="537"/>
      <c r="M41" s="542"/>
    </row>
    <row r="42" spans="1:13" s="246" customFormat="1" ht="13.5" customHeight="1">
      <c r="A42" s="514"/>
      <c r="B42" s="509"/>
      <c r="C42" s="518"/>
      <c r="D42" s="520"/>
      <c r="E42" s="517"/>
      <c r="F42" s="538"/>
      <c r="G42" s="425"/>
      <c r="H42" s="574"/>
      <c r="I42" s="537"/>
      <c r="J42" s="537"/>
      <c r="K42" s="537"/>
      <c r="L42" s="537"/>
      <c r="M42" s="542"/>
    </row>
    <row r="43" spans="1:13" s="246" customFormat="1" ht="13.5" customHeight="1">
      <c r="A43" s="514"/>
      <c r="B43" s="509"/>
      <c r="C43" s="518"/>
      <c r="D43" s="520"/>
      <c r="E43" s="517"/>
      <c r="F43" s="538"/>
      <c r="G43" s="425"/>
      <c r="H43" s="574"/>
      <c r="I43" s="537"/>
      <c r="J43" s="537"/>
      <c r="K43" s="537"/>
      <c r="L43" s="537"/>
      <c r="M43" s="542"/>
    </row>
    <row r="44" spans="1:13" s="246" customFormat="1" ht="13.5" customHeight="1">
      <c r="A44" s="514"/>
      <c r="B44" s="509"/>
      <c r="C44" s="518"/>
      <c r="D44" s="520"/>
      <c r="E44" s="517"/>
      <c r="F44" s="538"/>
      <c r="G44" s="425"/>
      <c r="H44" s="574"/>
      <c r="I44" s="537"/>
      <c r="J44" s="537"/>
      <c r="K44" s="537"/>
      <c r="L44" s="537"/>
      <c r="M44" s="542"/>
    </row>
    <row r="45" spans="1:13" s="246" customFormat="1" ht="13.5" customHeight="1">
      <c r="A45" s="514"/>
      <c r="B45" s="509"/>
      <c r="C45" s="518"/>
      <c r="D45" s="520"/>
      <c r="E45" s="517"/>
      <c r="F45" s="538"/>
      <c r="G45" s="425"/>
      <c r="H45" s="574"/>
      <c r="I45" s="537"/>
      <c r="J45" s="537"/>
      <c r="K45" s="537"/>
      <c r="L45" s="537"/>
      <c r="M45" s="542"/>
    </row>
    <row r="46" spans="1:13" s="246" customFormat="1" ht="13.5" customHeight="1">
      <c r="A46" s="514"/>
      <c r="B46" s="509"/>
      <c r="C46" s="518"/>
      <c r="D46" s="520"/>
      <c r="E46" s="517"/>
      <c r="F46" s="538"/>
      <c r="G46" s="425"/>
      <c r="H46" s="574"/>
      <c r="I46" s="537"/>
      <c r="J46" s="537"/>
      <c r="K46" s="537"/>
      <c r="L46" s="537"/>
      <c r="M46" s="542"/>
    </row>
    <row r="47" spans="1:13" s="246" customFormat="1" ht="13.5" customHeight="1">
      <c r="A47" s="514"/>
      <c r="B47" s="509"/>
      <c r="C47" s="518"/>
      <c r="D47" s="520"/>
      <c r="E47" s="517"/>
      <c r="F47" s="538"/>
      <c r="G47" s="425"/>
      <c r="H47" s="574"/>
      <c r="I47" s="537"/>
      <c r="J47" s="537"/>
      <c r="K47" s="537"/>
      <c r="L47" s="537"/>
      <c r="M47" s="542"/>
    </row>
    <row r="48" spans="1:13" s="246" customFormat="1" ht="21.75" customHeight="1">
      <c r="A48" s="514"/>
      <c r="B48" s="509"/>
      <c r="C48" s="518"/>
      <c r="D48" s="520"/>
      <c r="E48" s="517"/>
      <c r="F48" s="538"/>
      <c r="G48" s="425"/>
      <c r="H48" s="574"/>
      <c r="I48" s="537"/>
      <c r="J48" s="537"/>
      <c r="K48" s="537"/>
      <c r="L48" s="537"/>
      <c r="M48" s="542"/>
    </row>
    <row r="49" spans="1:13" s="246" customFormat="1" ht="21.75" customHeight="1">
      <c r="A49" s="515"/>
      <c r="B49" s="509"/>
      <c r="C49" s="518"/>
      <c r="D49" s="520"/>
      <c r="E49" s="517"/>
      <c r="F49" s="538"/>
      <c r="G49" s="425"/>
      <c r="H49" s="574"/>
      <c r="I49" s="537"/>
      <c r="J49" s="537"/>
      <c r="K49" s="537"/>
      <c r="L49" s="537"/>
      <c r="M49" s="542"/>
    </row>
    <row r="50" spans="1:13" s="246" customFormat="1" ht="13.5" customHeight="1">
      <c r="A50" s="512">
        <f>'7. Mapa Final'!A50</f>
        <v>5</v>
      </c>
      <c r="B50" s="563" t="str">
        <f>'7. Mapa Final'!B50</f>
        <v xml:space="preserve">Recibir dádivas o beneficios a nombre propio o de terceros para  afectar la seguridad o confidencialidad de la información   </v>
      </c>
      <c r="C50" s="518" t="str">
        <f>'7. Mapa Final'!C50</f>
        <v>Recibir dádivas o beneficios a nombre propio o de terceros por   revelar información confidencial,  alterar, retener o no publicar información.</v>
      </c>
      <c r="D50" s="519" t="str">
        <f>'7. Mapa Final'!J50</f>
        <v>Muy Baja - 1</v>
      </c>
      <c r="E50" s="516" t="str">
        <f>'7. Mapa Final'!K50</f>
        <v>Mayor - 4</v>
      </c>
      <c r="F50" s="538" t="str">
        <f>'7. Mapa Final'!M50</f>
        <v>Alto  - 4</v>
      </c>
      <c r="G50" s="425"/>
      <c r="H50" s="518" t="s">
        <v>562</v>
      </c>
      <c r="I50" s="537" t="s">
        <v>553</v>
      </c>
      <c r="J50" s="537"/>
      <c r="K50" s="548">
        <v>45566</v>
      </c>
      <c r="L50" s="548">
        <v>45656</v>
      </c>
      <c r="M50" s="576" t="s">
        <v>587</v>
      </c>
    </row>
    <row r="51" spans="1:13" s="246" customFormat="1" ht="13.5" customHeight="1">
      <c r="A51" s="512"/>
      <c r="B51" s="563"/>
      <c r="C51" s="518"/>
      <c r="D51" s="520"/>
      <c r="E51" s="517"/>
      <c r="F51" s="538"/>
      <c r="G51" s="425"/>
      <c r="H51" s="518"/>
      <c r="I51" s="537"/>
      <c r="J51" s="537"/>
      <c r="K51" s="537"/>
      <c r="L51" s="537"/>
      <c r="M51" s="547"/>
    </row>
    <row r="52" spans="1:13" s="246" customFormat="1" ht="13.5" customHeight="1">
      <c r="A52" s="512"/>
      <c r="B52" s="563"/>
      <c r="C52" s="518"/>
      <c r="D52" s="520"/>
      <c r="E52" s="517"/>
      <c r="F52" s="538"/>
      <c r="G52" s="425"/>
      <c r="H52" s="518"/>
      <c r="I52" s="537"/>
      <c r="J52" s="537"/>
      <c r="K52" s="537"/>
      <c r="L52" s="537"/>
      <c r="M52" s="547"/>
    </row>
    <row r="53" spans="1:13" s="246" customFormat="1" ht="13.5" customHeight="1">
      <c r="A53" s="512"/>
      <c r="B53" s="563"/>
      <c r="C53" s="518"/>
      <c r="D53" s="520"/>
      <c r="E53" s="517"/>
      <c r="F53" s="538"/>
      <c r="G53" s="425"/>
      <c r="H53" s="518"/>
      <c r="I53" s="537"/>
      <c r="J53" s="537"/>
      <c r="K53" s="537"/>
      <c r="L53" s="537"/>
      <c r="M53" s="547"/>
    </row>
    <row r="54" spans="1:13" s="246" customFormat="1" ht="13.5" customHeight="1">
      <c r="A54" s="512"/>
      <c r="B54" s="563"/>
      <c r="C54" s="518"/>
      <c r="D54" s="520"/>
      <c r="E54" s="517"/>
      <c r="F54" s="538"/>
      <c r="G54" s="425"/>
      <c r="H54" s="518"/>
      <c r="I54" s="537"/>
      <c r="J54" s="537"/>
      <c r="K54" s="537"/>
      <c r="L54" s="537"/>
      <c r="M54" s="547"/>
    </row>
    <row r="55" spans="1:13" s="246" customFormat="1" ht="13.5" customHeight="1">
      <c r="A55" s="512"/>
      <c r="B55" s="563"/>
      <c r="C55" s="518"/>
      <c r="D55" s="520"/>
      <c r="E55" s="517"/>
      <c r="F55" s="538"/>
      <c r="G55" s="425"/>
      <c r="H55" s="518"/>
      <c r="I55" s="537"/>
      <c r="J55" s="537"/>
      <c r="K55" s="537"/>
      <c r="L55" s="537"/>
      <c r="M55" s="547"/>
    </row>
    <row r="56" spans="1:13" s="246" customFormat="1" ht="13.5" customHeight="1">
      <c r="A56" s="512"/>
      <c r="B56" s="563"/>
      <c r="C56" s="518"/>
      <c r="D56" s="520"/>
      <c r="E56" s="517"/>
      <c r="F56" s="538"/>
      <c r="G56" s="425"/>
      <c r="H56" s="518"/>
      <c r="I56" s="537"/>
      <c r="J56" s="537"/>
      <c r="K56" s="537"/>
      <c r="L56" s="537"/>
      <c r="M56" s="547"/>
    </row>
    <row r="57" spans="1:13" s="246" customFormat="1" ht="13.5" customHeight="1">
      <c r="A57" s="512"/>
      <c r="B57" s="563"/>
      <c r="C57" s="518"/>
      <c r="D57" s="520"/>
      <c r="E57" s="517"/>
      <c r="F57" s="538"/>
      <c r="G57" s="425"/>
      <c r="H57" s="518"/>
      <c r="I57" s="537"/>
      <c r="J57" s="537"/>
      <c r="K57" s="537"/>
      <c r="L57" s="537"/>
      <c r="M57" s="547"/>
    </row>
    <row r="58" spans="1:13" s="246" customFormat="1" ht="21.75" customHeight="1">
      <c r="A58" s="512"/>
      <c r="B58" s="563"/>
      <c r="C58" s="518"/>
      <c r="D58" s="520"/>
      <c r="E58" s="517"/>
      <c r="F58" s="538"/>
      <c r="G58" s="425"/>
      <c r="H58" s="518"/>
      <c r="I58" s="537"/>
      <c r="J58" s="537"/>
      <c r="K58" s="537"/>
      <c r="L58" s="537"/>
      <c r="M58" s="547"/>
    </row>
    <row r="59" spans="1:13" s="246" customFormat="1" ht="21.75" customHeight="1" thickBot="1">
      <c r="A59" s="512"/>
      <c r="B59" s="563"/>
      <c r="C59" s="518"/>
      <c r="D59" s="520"/>
      <c r="E59" s="517"/>
      <c r="F59" s="538"/>
      <c r="G59" s="425"/>
      <c r="H59" s="518"/>
      <c r="I59" s="537"/>
      <c r="J59" s="537"/>
      <c r="K59" s="537"/>
      <c r="L59" s="537"/>
      <c r="M59" s="547"/>
    </row>
    <row r="60" spans="1:13" s="246" customFormat="1" ht="13.5" customHeight="1">
      <c r="A60" s="512">
        <f>'7. Mapa Final'!A60</f>
        <v>6</v>
      </c>
      <c r="B60" s="563" t="str">
        <f>'7. Mapa Final'!B60</f>
        <v>Ofrecer, prometer, entregar, aceptar o solicitar una ventaja indebida  para influir  en la toma de decisiones  para  la adquisición de predios en donación.</v>
      </c>
      <c r="C60" s="518" t="str">
        <f>'7. Mapa Final'!C60</f>
        <v>Cuando se emite un concepto favorable que conlleve a la adquisición de un predio por donación omitiendo el cumplimiento de los requisitos establecidos, con el fin de favorecer intereses particulares.</v>
      </c>
      <c r="D60" s="519" t="str">
        <f>'7. Mapa Final'!J60</f>
        <v>Baja - 2</v>
      </c>
      <c r="E60" s="516" t="str">
        <f>'7. Mapa Final'!K60</f>
        <v>Leve - 1</v>
      </c>
      <c r="F60" s="538" t="str">
        <f>'7. Mapa Final'!M60</f>
        <v>Bajo - 2</v>
      </c>
      <c r="G60" s="425"/>
      <c r="H60" s="574" t="s">
        <v>564</v>
      </c>
      <c r="I60" s="537" t="s">
        <v>553</v>
      </c>
      <c r="J60" s="537"/>
      <c r="K60" s="548">
        <v>45566</v>
      </c>
      <c r="L60" s="548">
        <v>45656</v>
      </c>
      <c r="M60" s="576" t="s">
        <v>587</v>
      </c>
    </row>
    <row r="61" spans="1:13" s="246" customFormat="1" ht="13.5" customHeight="1">
      <c r="A61" s="512"/>
      <c r="B61" s="563"/>
      <c r="C61" s="518"/>
      <c r="D61" s="520"/>
      <c r="E61" s="517"/>
      <c r="F61" s="538"/>
      <c r="G61" s="425"/>
      <c r="H61" s="574"/>
      <c r="I61" s="537"/>
      <c r="J61" s="537"/>
      <c r="K61" s="537"/>
      <c r="L61" s="537"/>
      <c r="M61" s="542"/>
    </row>
    <row r="62" spans="1:13" s="246" customFormat="1" ht="13.5" customHeight="1">
      <c r="A62" s="512"/>
      <c r="B62" s="563"/>
      <c r="C62" s="518"/>
      <c r="D62" s="520"/>
      <c r="E62" s="517"/>
      <c r="F62" s="538"/>
      <c r="G62" s="425"/>
      <c r="H62" s="574"/>
      <c r="I62" s="537"/>
      <c r="J62" s="537"/>
      <c r="K62" s="537"/>
      <c r="L62" s="537"/>
      <c r="M62" s="542"/>
    </row>
    <row r="63" spans="1:13" s="246" customFormat="1" ht="13.5" customHeight="1">
      <c r="A63" s="512"/>
      <c r="B63" s="563"/>
      <c r="C63" s="518"/>
      <c r="D63" s="520"/>
      <c r="E63" s="517"/>
      <c r="F63" s="538"/>
      <c r="G63" s="425"/>
      <c r="H63" s="574"/>
      <c r="I63" s="537"/>
      <c r="J63" s="537"/>
      <c r="K63" s="537"/>
      <c r="L63" s="537"/>
      <c r="M63" s="542"/>
    </row>
    <row r="64" spans="1:13" s="246" customFormat="1" ht="13.5" customHeight="1">
      <c r="A64" s="512"/>
      <c r="B64" s="563"/>
      <c r="C64" s="518"/>
      <c r="D64" s="520"/>
      <c r="E64" s="517"/>
      <c r="F64" s="538"/>
      <c r="G64" s="425"/>
      <c r="H64" s="574"/>
      <c r="I64" s="537"/>
      <c r="J64" s="537"/>
      <c r="K64" s="537"/>
      <c r="L64" s="537"/>
      <c r="M64" s="542"/>
    </row>
    <row r="65" spans="1:13" s="246" customFormat="1" ht="13.5" customHeight="1">
      <c r="A65" s="512"/>
      <c r="B65" s="563"/>
      <c r="C65" s="518"/>
      <c r="D65" s="520"/>
      <c r="E65" s="517"/>
      <c r="F65" s="538"/>
      <c r="G65" s="425"/>
      <c r="H65" s="574"/>
      <c r="I65" s="537"/>
      <c r="J65" s="537"/>
      <c r="K65" s="537"/>
      <c r="L65" s="537"/>
      <c r="M65" s="542"/>
    </row>
    <row r="66" spans="1:13" s="246" customFormat="1" ht="13.5" customHeight="1">
      <c r="A66" s="512"/>
      <c r="B66" s="563"/>
      <c r="C66" s="518"/>
      <c r="D66" s="520"/>
      <c r="E66" s="517"/>
      <c r="F66" s="538"/>
      <c r="G66" s="425"/>
      <c r="H66" s="574"/>
      <c r="I66" s="537"/>
      <c r="J66" s="537"/>
      <c r="K66" s="537"/>
      <c r="L66" s="537"/>
      <c r="M66" s="542"/>
    </row>
    <row r="67" spans="1:13" s="246" customFormat="1" ht="13.5" customHeight="1">
      <c r="A67" s="512"/>
      <c r="B67" s="563"/>
      <c r="C67" s="518"/>
      <c r="D67" s="520"/>
      <c r="E67" s="517"/>
      <c r="F67" s="538"/>
      <c r="G67" s="425"/>
      <c r="H67" s="574"/>
      <c r="I67" s="537"/>
      <c r="J67" s="537"/>
      <c r="K67" s="537"/>
      <c r="L67" s="537"/>
      <c r="M67" s="542"/>
    </row>
    <row r="68" spans="1:13" s="246" customFormat="1" ht="21.75" customHeight="1">
      <c r="A68" s="512"/>
      <c r="B68" s="563"/>
      <c r="C68" s="518"/>
      <c r="D68" s="520"/>
      <c r="E68" s="517"/>
      <c r="F68" s="538"/>
      <c r="G68" s="425"/>
      <c r="H68" s="574"/>
      <c r="I68" s="537"/>
      <c r="J68" s="537"/>
      <c r="K68" s="537"/>
      <c r="L68" s="537"/>
      <c r="M68" s="542"/>
    </row>
    <row r="69" spans="1:13" s="246" customFormat="1" ht="21.75" customHeight="1">
      <c r="A69" s="512"/>
      <c r="B69" s="563"/>
      <c r="C69" s="518"/>
      <c r="D69" s="520"/>
      <c r="E69" s="517"/>
      <c r="F69" s="538"/>
      <c r="G69" s="425"/>
      <c r="H69" s="574"/>
      <c r="I69" s="537"/>
      <c r="J69" s="537"/>
      <c r="K69" s="537"/>
      <c r="L69" s="537"/>
      <c r="M69" s="542"/>
    </row>
    <row r="70" spans="1:13" s="246" customFormat="1" ht="13.5" customHeight="1">
      <c r="A70" s="512">
        <f>'7. Mapa Final'!A70</f>
        <v>7</v>
      </c>
      <c r="B70" s="563" t="str">
        <f>'7. Mapa Final'!B70</f>
        <v>Ofrecer, prometer, entregar, aceptar o solicitar una ventaja indebida para conseguir el favorecimiento competitivo  en  la evaluación técnica (proceso de selección) en  contratos de Estudios y Diseños o Construcción de sedes y despachos judiciales.</v>
      </c>
      <c r="C70" s="518" t="str">
        <f>'7. Mapa Final'!C70</f>
        <v>Cuando se emite un concepto técnico basado en una evaluación que redunde en ventajas para agentes internos y externos, sin la adecuada justificación técnica.</v>
      </c>
      <c r="D70" s="519" t="str">
        <f>'7. Mapa Final'!J70</f>
        <v>Muy Baja - 1</v>
      </c>
      <c r="E70" s="516" t="str">
        <f>'7. Mapa Final'!K70</f>
        <v>Moderado - 3</v>
      </c>
      <c r="F70" s="538" t="str">
        <f>'7. Mapa Final'!M70</f>
        <v>Moderado - 3</v>
      </c>
      <c r="G70" s="425"/>
      <c r="H70" s="380" t="s">
        <v>566</v>
      </c>
      <c r="I70" s="537" t="s">
        <v>553</v>
      </c>
      <c r="J70" s="537"/>
      <c r="K70" s="548">
        <v>45566</v>
      </c>
      <c r="L70" s="548">
        <v>45656</v>
      </c>
      <c r="M70" s="576" t="s">
        <v>587</v>
      </c>
    </row>
    <row r="71" spans="1:13" s="246" customFormat="1" ht="13.5" customHeight="1">
      <c r="A71" s="512"/>
      <c r="B71" s="563"/>
      <c r="C71" s="518"/>
      <c r="D71" s="520"/>
      <c r="E71" s="517"/>
      <c r="F71" s="538"/>
      <c r="G71" s="425"/>
      <c r="H71" s="518"/>
      <c r="I71" s="537"/>
      <c r="J71" s="537"/>
      <c r="K71" s="537"/>
      <c r="L71" s="537"/>
      <c r="M71" s="542"/>
    </row>
    <row r="72" spans="1:13" s="246" customFormat="1" ht="13.5" customHeight="1">
      <c r="A72" s="512"/>
      <c r="B72" s="563"/>
      <c r="C72" s="518"/>
      <c r="D72" s="520"/>
      <c r="E72" s="517"/>
      <c r="F72" s="538"/>
      <c r="G72" s="425"/>
      <c r="H72" s="518"/>
      <c r="I72" s="537"/>
      <c r="J72" s="537"/>
      <c r="K72" s="537"/>
      <c r="L72" s="537"/>
      <c r="M72" s="542"/>
    </row>
    <row r="73" spans="1:13" s="246" customFormat="1" ht="13.5" customHeight="1">
      <c r="A73" s="512"/>
      <c r="B73" s="563"/>
      <c r="C73" s="518"/>
      <c r="D73" s="520"/>
      <c r="E73" s="517"/>
      <c r="F73" s="538"/>
      <c r="G73" s="425"/>
      <c r="H73" s="518"/>
      <c r="I73" s="537"/>
      <c r="J73" s="537"/>
      <c r="K73" s="537"/>
      <c r="L73" s="537"/>
      <c r="M73" s="542"/>
    </row>
    <row r="74" spans="1:13" s="246" customFormat="1" ht="13.5" customHeight="1">
      <c r="A74" s="512"/>
      <c r="B74" s="563"/>
      <c r="C74" s="518"/>
      <c r="D74" s="520"/>
      <c r="E74" s="517"/>
      <c r="F74" s="538"/>
      <c r="G74" s="425"/>
      <c r="H74" s="518"/>
      <c r="I74" s="537"/>
      <c r="J74" s="537"/>
      <c r="K74" s="537"/>
      <c r="L74" s="537"/>
      <c r="M74" s="542"/>
    </row>
    <row r="75" spans="1:13" s="246" customFormat="1" ht="13.5" customHeight="1">
      <c r="A75" s="512"/>
      <c r="B75" s="563"/>
      <c r="C75" s="518"/>
      <c r="D75" s="520"/>
      <c r="E75" s="517"/>
      <c r="F75" s="538"/>
      <c r="G75" s="425"/>
      <c r="H75" s="518"/>
      <c r="I75" s="537"/>
      <c r="J75" s="537"/>
      <c r="K75" s="537"/>
      <c r="L75" s="537"/>
      <c r="M75" s="542"/>
    </row>
    <row r="76" spans="1:13" s="246" customFormat="1" ht="13.5" customHeight="1">
      <c r="A76" s="512"/>
      <c r="B76" s="563"/>
      <c r="C76" s="518"/>
      <c r="D76" s="520"/>
      <c r="E76" s="517"/>
      <c r="F76" s="538"/>
      <c r="G76" s="425"/>
      <c r="H76" s="518"/>
      <c r="I76" s="537"/>
      <c r="J76" s="537"/>
      <c r="K76" s="537"/>
      <c r="L76" s="537"/>
      <c r="M76" s="542"/>
    </row>
    <row r="77" spans="1:13" s="246" customFormat="1" ht="13.5" customHeight="1">
      <c r="A77" s="512"/>
      <c r="B77" s="563"/>
      <c r="C77" s="518"/>
      <c r="D77" s="520"/>
      <c r="E77" s="517"/>
      <c r="F77" s="538"/>
      <c r="G77" s="425"/>
      <c r="H77" s="518"/>
      <c r="I77" s="537"/>
      <c r="J77" s="537"/>
      <c r="K77" s="537"/>
      <c r="L77" s="537"/>
      <c r="M77" s="542"/>
    </row>
    <row r="78" spans="1:13" s="246" customFormat="1" ht="21.75" customHeight="1">
      <c r="A78" s="512"/>
      <c r="B78" s="563"/>
      <c r="C78" s="518"/>
      <c r="D78" s="520"/>
      <c r="E78" s="517"/>
      <c r="F78" s="538"/>
      <c r="G78" s="425"/>
      <c r="H78" s="518"/>
      <c r="I78" s="537"/>
      <c r="J78" s="537"/>
      <c r="K78" s="537"/>
      <c r="L78" s="537"/>
      <c r="M78" s="542"/>
    </row>
    <row r="79" spans="1:13" s="246" customFormat="1" ht="21.75" customHeight="1" thickBot="1">
      <c r="A79" s="512"/>
      <c r="B79" s="563"/>
      <c r="C79" s="518"/>
      <c r="D79" s="520"/>
      <c r="E79" s="517"/>
      <c r="F79" s="538"/>
      <c r="G79" s="425"/>
      <c r="H79" s="518"/>
      <c r="I79" s="537"/>
      <c r="J79" s="537"/>
      <c r="K79" s="537"/>
      <c r="L79" s="537"/>
      <c r="M79" s="542"/>
    </row>
    <row r="80" spans="1:13" s="246" customFormat="1" ht="13.5" customHeight="1">
      <c r="A80" s="512">
        <f>'7. Mapa Final'!A80</f>
        <v>8</v>
      </c>
      <c r="B80" s="563" t="str">
        <f>'7. Mapa Final'!B80</f>
        <v>Ofrecer, prometer, entregar, aceptar o solicitar una ventaja indebida para conseguir el favorecimiento competitivo  en  la adición  de  contratos de Estudios y Diseños o construcción de sedes y despachos judiciales.</v>
      </c>
      <c r="C80" s="518" t="str">
        <f>'7. Mapa Final'!C80</f>
        <v>Cuando se adicionen contratos que son ventajosos para agentes internos y externos, sin la adecuada justificación que soporte su valor.</v>
      </c>
      <c r="D80" s="519" t="str">
        <f>'7. Mapa Final'!J80</f>
        <v>Muy Baja - 1</v>
      </c>
      <c r="E80" s="516" t="str">
        <f>'7. Mapa Final'!K80</f>
        <v>Menor - 2</v>
      </c>
      <c r="F80" s="538" t="str">
        <f>'7. Mapa Final'!M80</f>
        <v>Bajo - 2</v>
      </c>
      <c r="G80" s="425"/>
      <c r="H80" s="380" t="s">
        <v>567</v>
      </c>
      <c r="I80" s="537" t="s">
        <v>553</v>
      </c>
      <c r="J80" s="537"/>
      <c r="K80" s="548">
        <v>45566</v>
      </c>
      <c r="L80" s="548">
        <v>45656</v>
      </c>
      <c r="M80" s="576" t="s">
        <v>587</v>
      </c>
    </row>
    <row r="81" spans="1:13" s="246" customFormat="1" ht="13.5" customHeight="1">
      <c r="A81" s="512"/>
      <c r="B81" s="563"/>
      <c r="C81" s="518"/>
      <c r="D81" s="520"/>
      <c r="E81" s="517"/>
      <c r="F81" s="538"/>
      <c r="G81" s="425"/>
      <c r="H81" s="518"/>
      <c r="I81" s="537"/>
      <c r="J81" s="537"/>
      <c r="K81" s="537"/>
      <c r="L81" s="537"/>
      <c r="M81" s="542"/>
    </row>
    <row r="82" spans="1:13" s="246" customFormat="1" ht="13.5" customHeight="1">
      <c r="A82" s="512"/>
      <c r="B82" s="563"/>
      <c r="C82" s="518"/>
      <c r="D82" s="520"/>
      <c r="E82" s="517"/>
      <c r="F82" s="538"/>
      <c r="G82" s="425"/>
      <c r="H82" s="518"/>
      <c r="I82" s="537"/>
      <c r="J82" s="537"/>
      <c r="K82" s="537"/>
      <c r="L82" s="537"/>
      <c r="M82" s="542"/>
    </row>
    <row r="83" spans="1:13" s="246" customFormat="1" ht="13.5" customHeight="1">
      <c r="A83" s="512"/>
      <c r="B83" s="563"/>
      <c r="C83" s="518"/>
      <c r="D83" s="520"/>
      <c r="E83" s="517"/>
      <c r="F83" s="538"/>
      <c r="G83" s="425"/>
      <c r="H83" s="518"/>
      <c r="I83" s="537"/>
      <c r="J83" s="537"/>
      <c r="K83" s="537"/>
      <c r="L83" s="537"/>
      <c r="M83" s="542"/>
    </row>
    <row r="84" spans="1:13" s="246" customFormat="1" ht="13.5" customHeight="1">
      <c r="A84" s="512"/>
      <c r="B84" s="563"/>
      <c r="C84" s="518"/>
      <c r="D84" s="520"/>
      <c r="E84" s="517"/>
      <c r="F84" s="538"/>
      <c r="G84" s="425"/>
      <c r="H84" s="518"/>
      <c r="I84" s="537"/>
      <c r="J84" s="537"/>
      <c r="K84" s="537"/>
      <c r="L84" s="537"/>
      <c r="M84" s="542"/>
    </row>
    <row r="85" spans="1:13" s="246" customFormat="1" ht="13.5" customHeight="1">
      <c r="A85" s="512"/>
      <c r="B85" s="563"/>
      <c r="C85" s="518"/>
      <c r="D85" s="520"/>
      <c r="E85" s="517"/>
      <c r="F85" s="538"/>
      <c r="G85" s="425"/>
      <c r="H85" s="518"/>
      <c r="I85" s="537"/>
      <c r="J85" s="537"/>
      <c r="K85" s="537"/>
      <c r="L85" s="537"/>
      <c r="M85" s="542"/>
    </row>
    <row r="86" spans="1:13" s="246" customFormat="1" ht="13.5" customHeight="1">
      <c r="A86" s="512"/>
      <c r="B86" s="563"/>
      <c r="C86" s="518"/>
      <c r="D86" s="520"/>
      <c r="E86" s="517"/>
      <c r="F86" s="538"/>
      <c r="G86" s="425"/>
      <c r="H86" s="518"/>
      <c r="I86" s="537"/>
      <c r="J86" s="537"/>
      <c r="K86" s="537"/>
      <c r="L86" s="537"/>
      <c r="M86" s="542"/>
    </row>
    <row r="87" spans="1:13" s="246" customFormat="1" ht="13.5" customHeight="1">
      <c r="A87" s="512"/>
      <c r="B87" s="563"/>
      <c r="C87" s="518"/>
      <c r="D87" s="520"/>
      <c r="E87" s="517"/>
      <c r="F87" s="538"/>
      <c r="G87" s="425"/>
      <c r="H87" s="518"/>
      <c r="I87" s="537"/>
      <c r="J87" s="537"/>
      <c r="K87" s="537"/>
      <c r="L87" s="537"/>
      <c r="M87" s="542"/>
    </row>
    <row r="88" spans="1:13" s="246" customFormat="1" ht="21.75" customHeight="1">
      <c r="A88" s="512"/>
      <c r="B88" s="563"/>
      <c r="C88" s="518"/>
      <c r="D88" s="520"/>
      <c r="E88" s="517"/>
      <c r="F88" s="538"/>
      <c r="G88" s="425"/>
      <c r="H88" s="518"/>
      <c r="I88" s="537"/>
      <c r="J88" s="537"/>
      <c r="K88" s="537"/>
      <c r="L88" s="537"/>
      <c r="M88" s="542"/>
    </row>
    <row r="89" spans="1:13" s="246" customFormat="1" ht="21.75" customHeight="1" thickBot="1">
      <c r="A89" s="512"/>
      <c r="B89" s="563"/>
      <c r="C89" s="518"/>
      <c r="D89" s="520"/>
      <c r="E89" s="517"/>
      <c r="F89" s="538"/>
      <c r="G89" s="425"/>
      <c r="H89" s="518"/>
      <c r="I89" s="537"/>
      <c r="J89" s="537"/>
      <c r="K89" s="537"/>
      <c r="L89" s="537"/>
      <c r="M89" s="542"/>
    </row>
    <row r="90" spans="1:13">
      <c r="A90" s="512">
        <f>'7. Mapa Final'!A90</f>
        <v>9</v>
      </c>
      <c r="B90" s="563" t="str">
        <f>'7. Mapa Final'!B90</f>
        <v>Ofrecer, prometer, entregar, aceptar o solicitar una ventaja indebida para conseguir la recepción de Diseños u obras.</v>
      </c>
      <c r="C90" s="518" t="str">
        <f>'7. Mapa Final'!C90</f>
        <v>Cuando un agente interno o externos, obtiene una ventaja indebida por recibir Estudios y Diseños u Obras, que no cumplan con los requisitos contractuales.</v>
      </c>
      <c r="D90" s="519" t="str">
        <f>'7. Mapa Final'!J90</f>
        <v>Muy Baja - 1</v>
      </c>
      <c r="E90" s="516" t="str">
        <f>'7. Mapa Final'!K90</f>
        <v>Leve - 1</v>
      </c>
      <c r="F90" s="538" t="str">
        <f>'7. Mapa Final'!M90</f>
        <v>Bajo - 1</v>
      </c>
      <c r="G90" s="425"/>
      <c r="H90" s="518" t="s">
        <v>568</v>
      </c>
      <c r="I90" s="537" t="s">
        <v>553</v>
      </c>
      <c r="J90" s="537"/>
      <c r="K90" s="548">
        <v>45566</v>
      </c>
      <c r="L90" s="548">
        <v>45656</v>
      </c>
      <c r="M90" s="542" t="s">
        <v>587</v>
      </c>
    </row>
    <row r="91" spans="1:13">
      <c r="A91" s="512"/>
      <c r="B91" s="563"/>
      <c r="C91" s="518"/>
      <c r="D91" s="520"/>
      <c r="E91" s="517"/>
      <c r="F91" s="538"/>
      <c r="G91" s="425"/>
      <c r="H91" s="518"/>
      <c r="I91" s="537"/>
      <c r="J91" s="537"/>
      <c r="K91" s="537"/>
      <c r="L91" s="537"/>
      <c r="M91" s="542"/>
    </row>
    <row r="92" spans="1:13">
      <c r="A92" s="512"/>
      <c r="B92" s="563"/>
      <c r="C92" s="518"/>
      <c r="D92" s="520"/>
      <c r="E92" s="517"/>
      <c r="F92" s="538"/>
      <c r="G92" s="425"/>
      <c r="H92" s="518"/>
      <c r="I92" s="537"/>
      <c r="J92" s="537"/>
      <c r="K92" s="537"/>
      <c r="L92" s="537"/>
      <c r="M92" s="542"/>
    </row>
    <row r="93" spans="1:13">
      <c r="A93" s="512"/>
      <c r="B93" s="563"/>
      <c r="C93" s="518"/>
      <c r="D93" s="520"/>
      <c r="E93" s="517"/>
      <c r="F93" s="538"/>
      <c r="G93" s="425"/>
      <c r="H93" s="518"/>
      <c r="I93" s="537"/>
      <c r="J93" s="537"/>
      <c r="K93" s="537"/>
      <c r="L93" s="537"/>
      <c r="M93" s="542"/>
    </row>
    <row r="94" spans="1:13">
      <c r="A94" s="512"/>
      <c r="B94" s="563"/>
      <c r="C94" s="518"/>
      <c r="D94" s="520"/>
      <c r="E94" s="517"/>
      <c r="F94" s="538"/>
      <c r="G94" s="425"/>
      <c r="H94" s="518"/>
      <c r="I94" s="537"/>
      <c r="J94" s="537"/>
      <c r="K94" s="537"/>
      <c r="L94" s="537"/>
      <c r="M94" s="542"/>
    </row>
    <row r="95" spans="1:13">
      <c r="A95" s="512"/>
      <c r="B95" s="563"/>
      <c r="C95" s="518"/>
      <c r="D95" s="520"/>
      <c r="E95" s="517"/>
      <c r="F95" s="538"/>
      <c r="G95" s="425"/>
      <c r="H95" s="518"/>
      <c r="I95" s="537"/>
      <c r="J95" s="537"/>
      <c r="K95" s="537"/>
      <c r="L95" s="537"/>
      <c r="M95" s="542"/>
    </row>
    <row r="96" spans="1:13">
      <c r="A96" s="512"/>
      <c r="B96" s="563"/>
      <c r="C96" s="518"/>
      <c r="D96" s="520"/>
      <c r="E96" s="517"/>
      <c r="F96" s="538"/>
      <c r="G96" s="425"/>
      <c r="H96" s="518"/>
      <c r="I96" s="537"/>
      <c r="J96" s="537"/>
      <c r="K96" s="537"/>
      <c r="L96" s="537"/>
      <c r="M96" s="542"/>
    </row>
    <row r="97" spans="1:13">
      <c r="A97" s="512"/>
      <c r="B97" s="563"/>
      <c r="C97" s="518"/>
      <c r="D97" s="520"/>
      <c r="E97" s="517"/>
      <c r="F97" s="538"/>
      <c r="G97" s="425"/>
      <c r="H97" s="518"/>
      <c r="I97" s="537"/>
      <c r="J97" s="537"/>
      <c r="K97" s="537"/>
      <c r="L97" s="537"/>
      <c r="M97" s="542"/>
    </row>
    <row r="98" spans="1:13">
      <c r="A98" s="512"/>
      <c r="B98" s="563"/>
      <c r="C98" s="518"/>
      <c r="D98" s="520"/>
      <c r="E98" s="517"/>
      <c r="F98" s="538"/>
      <c r="G98" s="425"/>
      <c r="H98" s="518"/>
      <c r="I98" s="537"/>
      <c r="J98" s="537"/>
      <c r="K98" s="537"/>
      <c r="L98" s="537"/>
      <c r="M98" s="542"/>
    </row>
    <row r="99" spans="1:13">
      <c r="A99" s="512"/>
      <c r="B99" s="563"/>
      <c r="C99" s="518"/>
      <c r="D99" s="520"/>
      <c r="E99" s="517"/>
      <c r="F99" s="538"/>
      <c r="G99" s="425"/>
      <c r="H99" s="518"/>
      <c r="I99" s="537"/>
      <c r="J99" s="537"/>
      <c r="K99" s="537"/>
      <c r="L99" s="537"/>
      <c r="M99" s="542"/>
    </row>
  </sheetData>
  <mergeCells count="135">
    <mergeCell ref="I90:I99"/>
    <mergeCell ref="J90:J99"/>
    <mergeCell ref="K90:K99"/>
    <mergeCell ref="L90:L99"/>
    <mergeCell ref="M90:M99"/>
    <mergeCell ref="L80:L89"/>
    <mergeCell ref="M80:M89"/>
    <mergeCell ref="A90:A99"/>
    <mergeCell ref="B90:B99"/>
    <mergeCell ref="C90:C99"/>
    <mergeCell ref="D90:D99"/>
    <mergeCell ref="E90:E99"/>
    <mergeCell ref="F90:F99"/>
    <mergeCell ref="G90:G99"/>
    <mergeCell ref="H90:H99"/>
    <mergeCell ref="F80:F89"/>
    <mergeCell ref="G80:G89"/>
    <mergeCell ref="H80:H89"/>
    <mergeCell ref="I80:I89"/>
    <mergeCell ref="J80:J89"/>
    <mergeCell ref="K80:K89"/>
    <mergeCell ref="I70:I79"/>
    <mergeCell ref="J70:J79"/>
    <mergeCell ref="K70:K79"/>
    <mergeCell ref="L70:L79"/>
    <mergeCell ref="M70:M79"/>
    <mergeCell ref="A80:A89"/>
    <mergeCell ref="B80:B89"/>
    <mergeCell ref="C80:C89"/>
    <mergeCell ref="D80:D89"/>
    <mergeCell ref="E80:E89"/>
    <mergeCell ref="A70:A79"/>
    <mergeCell ref="B70:B79"/>
    <mergeCell ref="C70:C79"/>
    <mergeCell ref="D70:D79"/>
    <mergeCell ref="E70:E79"/>
    <mergeCell ref="F70:F79"/>
    <mergeCell ref="G70:G79"/>
    <mergeCell ref="H70:H79"/>
    <mergeCell ref="F60:F69"/>
    <mergeCell ref="G60:G69"/>
    <mergeCell ref="H60:H69"/>
    <mergeCell ref="I50:I59"/>
    <mergeCell ref="J50:J59"/>
    <mergeCell ref="K50:K59"/>
    <mergeCell ref="L50:L59"/>
    <mergeCell ref="M50:M59"/>
    <mergeCell ref="A60:A69"/>
    <mergeCell ref="B60:B69"/>
    <mergeCell ref="C60:C69"/>
    <mergeCell ref="D60:D69"/>
    <mergeCell ref="E60:E69"/>
    <mergeCell ref="L60:L69"/>
    <mergeCell ref="M60:M69"/>
    <mergeCell ref="I60:I69"/>
    <mergeCell ref="J60:J69"/>
    <mergeCell ref="K60:K69"/>
    <mergeCell ref="A50:A59"/>
    <mergeCell ref="B50:B59"/>
    <mergeCell ref="C50:C59"/>
    <mergeCell ref="D50:D59"/>
    <mergeCell ref="E50:E59"/>
    <mergeCell ref="F50:F59"/>
    <mergeCell ref="G50:G59"/>
    <mergeCell ref="H50:H59"/>
    <mergeCell ref="F40:F49"/>
    <mergeCell ref="G40:G49"/>
    <mergeCell ref="H40:H49"/>
    <mergeCell ref="K30:K39"/>
    <mergeCell ref="L30:L39"/>
    <mergeCell ref="M30:M39"/>
    <mergeCell ref="A40:A49"/>
    <mergeCell ref="B40:B49"/>
    <mergeCell ref="C40:C49"/>
    <mergeCell ref="D40:D49"/>
    <mergeCell ref="E40:E49"/>
    <mergeCell ref="L40:L49"/>
    <mergeCell ref="M40:M49"/>
    <mergeCell ref="I40:I49"/>
    <mergeCell ref="J40:J49"/>
    <mergeCell ref="K40:K49"/>
    <mergeCell ref="M20:M25"/>
    <mergeCell ref="M26:M29"/>
    <mergeCell ref="A30:A39"/>
    <mergeCell ref="B30:B39"/>
    <mergeCell ref="C30:C39"/>
    <mergeCell ref="D30:D39"/>
    <mergeCell ref="E30:E39"/>
    <mergeCell ref="F30:F39"/>
    <mergeCell ref="G30:G39"/>
    <mergeCell ref="H30:H39"/>
    <mergeCell ref="G20:G29"/>
    <mergeCell ref="H20:H29"/>
    <mergeCell ref="I20:I29"/>
    <mergeCell ref="J20:J29"/>
    <mergeCell ref="K20:K29"/>
    <mergeCell ref="L20:L29"/>
    <mergeCell ref="A20:A29"/>
    <mergeCell ref="B20:B29"/>
    <mergeCell ref="C20:C29"/>
    <mergeCell ref="D20:D29"/>
    <mergeCell ref="E20:E29"/>
    <mergeCell ref="F20:F29"/>
    <mergeCell ref="I30:I39"/>
    <mergeCell ref="J30:J39"/>
    <mergeCell ref="A7:C7"/>
    <mergeCell ref="D7:F7"/>
    <mergeCell ref="G7:G8"/>
    <mergeCell ref="H7:H8"/>
    <mergeCell ref="I7:J7"/>
    <mergeCell ref="K7:L7"/>
    <mergeCell ref="M7:M8"/>
    <mergeCell ref="H10:H19"/>
    <mergeCell ref="I10:I19"/>
    <mergeCell ref="J10:J19"/>
    <mergeCell ref="K10:K19"/>
    <mergeCell ref="L10:L19"/>
    <mergeCell ref="M10:M19"/>
    <mergeCell ref="A9:G9"/>
    <mergeCell ref="A10:A19"/>
    <mergeCell ref="B10:B19"/>
    <mergeCell ref="C10:C19"/>
    <mergeCell ref="D10:D19"/>
    <mergeCell ref="E10:E19"/>
    <mergeCell ref="F10:F19"/>
    <mergeCell ref="G10:G19"/>
    <mergeCell ref="A1:C3"/>
    <mergeCell ref="D1:J2"/>
    <mergeCell ref="K1:M3"/>
    <mergeCell ref="A4:B4"/>
    <mergeCell ref="C4:M4"/>
    <mergeCell ref="A5:B5"/>
    <mergeCell ref="C5:M5"/>
    <mergeCell ref="A6:B6"/>
    <mergeCell ref="C6:M6"/>
  </mergeCells>
  <conditionalFormatting sqref="A7:B7">
    <cfRule type="containsText" dxfId="93" priority="34" operator="containsText" text="3- Moderado">
      <formula>NOT(ISERROR(SEARCH("3- Moderado",A7)))</formula>
    </cfRule>
    <cfRule type="containsText" dxfId="92" priority="35" operator="containsText" text="6- Moderado">
      <formula>NOT(ISERROR(SEARCH("6- Moderado",A7)))</formula>
    </cfRule>
    <cfRule type="containsText" dxfId="91" priority="36" operator="containsText" text="4- Moderado">
      <formula>NOT(ISERROR(SEARCH("4- Moderado",A7)))</formula>
    </cfRule>
    <cfRule type="containsText" dxfId="90" priority="37" operator="containsText" text="3- Bajo">
      <formula>NOT(ISERROR(SEARCH("3- Bajo",A7)))</formula>
    </cfRule>
    <cfRule type="containsText" dxfId="89" priority="38" operator="containsText" text="4- Bajo">
      <formula>NOT(ISERROR(SEARCH("4- Bajo",A7)))</formula>
    </cfRule>
    <cfRule type="containsText" dxfId="88" priority="39" operator="containsText" text="1- Bajo">
      <formula>NOT(ISERROR(SEARCH("1- Bajo",A7)))</formula>
    </cfRule>
  </conditionalFormatting>
  <conditionalFormatting sqref="A10:B10 D10:E10">
    <cfRule type="containsText" dxfId="87" priority="106" operator="containsText" text="3- Bajo">
      <formula>NOT(ISERROR(SEARCH("3- Bajo",A10)))</formula>
    </cfRule>
    <cfRule type="containsText" dxfId="86" priority="107" operator="containsText" text="4- Bajo">
      <formula>NOT(ISERROR(SEARCH("4- Bajo",A10)))</formula>
    </cfRule>
    <cfRule type="containsText" dxfId="85" priority="108" operator="containsText" text="1- Bajo">
      <formula>NOT(ISERROR(SEARCH("1- Bajo",A10)))</formula>
    </cfRule>
  </conditionalFormatting>
  <conditionalFormatting sqref="A20:B20 D20:E20">
    <cfRule type="containsText" dxfId="84" priority="99" operator="containsText" text="3- Bajo">
      <formula>NOT(ISERROR(SEARCH("3- Bajo",A20)))</formula>
    </cfRule>
    <cfRule type="containsText" dxfId="83" priority="100" operator="containsText" text="4- Bajo">
      <formula>NOT(ISERROR(SEARCH("4- Bajo",A20)))</formula>
    </cfRule>
    <cfRule type="containsText" dxfId="82" priority="101" operator="containsText" text="1- Bajo">
      <formula>NOT(ISERROR(SEARCH("1- Bajo",A20)))</formula>
    </cfRule>
  </conditionalFormatting>
  <conditionalFormatting sqref="A30:B30 D30:E30">
    <cfRule type="containsText" dxfId="81" priority="92" operator="containsText" text="3- Bajo">
      <formula>NOT(ISERROR(SEARCH("3- Bajo",A30)))</formula>
    </cfRule>
    <cfRule type="containsText" dxfId="80" priority="93" operator="containsText" text="4- Bajo">
      <formula>NOT(ISERROR(SEARCH("4- Bajo",A30)))</formula>
    </cfRule>
    <cfRule type="containsText" dxfId="79" priority="94" operator="containsText" text="1- Bajo">
      <formula>NOT(ISERROR(SEARCH("1- Bajo",A30)))</formula>
    </cfRule>
  </conditionalFormatting>
  <conditionalFormatting sqref="A50:B50 D50:E50">
    <cfRule type="containsText" dxfId="78" priority="85" operator="containsText" text="3- Bajo">
      <formula>NOT(ISERROR(SEARCH("3- Bajo",A50)))</formula>
    </cfRule>
    <cfRule type="containsText" dxfId="77" priority="86" operator="containsText" text="4- Bajo">
      <formula>NOT(ISERROR(SEARCH("4- Bajo",A50)))</formula>
    </cfRule>
    <cfRule type="containsText" dxfId="76" priority="87" operator="containsText" text="1- Bajo">
      <formula>NOT(ISERROR(SEARCH("1- Bajo",A50)))</formula>
    </cfRule>
  </conditionalFormatting>
  <conditionalFormatting sqref="A60:B60 D60:E60">
    <cfRule type="containsText" dxfId="75" priority="78" operator="containsText" text="3- Bajo">
      <formula>NOT(ISERROR(SEARCH("3- Bajo",A60)))</formula>
    </cfRule>
    <cfRule type="containsText" dxfId="74" priority="79" operator="containsText" text="4- Bajo">
      <formula>NOT(ISERROR(SEARCH("4- Bajo",A60)))</formula>
    </cfRule>
    <cfRule type="containsText" dxfId="73" priority="80" operator="containsText" text="1- Bajo">
      <formula>NOT(ISERROR(SEARCH("1- Bajo",A60)))</formula>
    </cfRule>
  </conditionalFormatting>
  <conditionalFormatting sqref="A70:B70 D70:E70">
    <cfRule type="containsText" dxfId="72" priority="71" operator="containsText" text="3- Bajo">
      <formula>NOT(ISERROR(SEARCH("3- Bajo",A70)))</formula>
    </cfRule>
    <cfRule type="containsText" dxfId="71" priority="72" operator="containsText" text="4- Bajo">
      <formula>NOT(ISERROR(SEARCH("4- Bajo",A70)))</formula>
    </cfRule>
    <cfRule type="containsText" dxfId="70" priority="73" operator="containsText" text="1- Bajo">
      <formula>NOT(ISERROR(SEARCH("1- Bajo",A70)))</formula>
    </cfRule>
  </conditionalFormatting>
  <conditionalFormatting sqref="A80:B80 D80:E80">
    <cfRule type="containsText" dxfId="69" priority="64" operator="containsText" text="3- Bajo">
      <formula>NOT(ISERROR(SEARCH("3- Bajo",A80)))</formula>
    </cfRule>
    <cfRule type="containsText" dxfId="68" priority="65" operator="containsText" text="4- Bajo">
      <formula>NOT(ISERROR(SEARCH("4- Bajo",A80)))</formula>
    </cfRule>
    <cfRule type="containsText" dxfId="67" priority="66" operator="containsText" text="1- Bajo">
      <formula>NOT(ISERROR(SEARCH("1- Bajo",A80)))</formula>
    </cfRule>
  </conditionalFormatting>
  <conditionalFormatting sqref="A90:B90 D90:E90">
    <cfRule type="containsText" dxfId="66" priority="57" operator="containsText" text="3- Bajo">
      <formula>NOT(ISERROR(SEARCH("3- Bajo",A90)))</formula>
    </cfRule>
    <cfRule type="containsText" dxfId="65" priority="58" operator="containsText" text="4- Bajo">
      <formula>NOT(ISERROR(SEARCH("4- Bajo",A90)))</formula>
    </cfRule>
    <cfRule type="containsText" dxfId="64" priority="59" operator="containsText" text="1- Bajo">
      <formula>NOT(ISERROR(SEARCH("1- Bajo",A90)))</formula>
    </cfRule>
  </conditionalFormatting>
  <conditionalFormatting sqref="C8:F8">
    <cfRule type="containsText" dxfId="63" priority="28" operator="containsText" text="3- Moderado">
      <formula>NOT(ISERROR(SEARCH("3- Moderado",C8)))</formula>
    </cfRule>
    <cfRule type="containsText" dxfId="62" priority="29" operator="containsText" text="6- Moderado">
      <formula>NOT(ISERROR(SEARCH("6- Moderado",C8)))</formula>
    </cfRule>
    <cfRule type="containsText" dxfId="61" priority="30" operator="containsText" text="4- Moderado">
      <formula>NOT(ISERROR(SEARCH("4- Moderado",C8)))</formula>
    </cfRule>
    <cfRule type="containsText" dxfId="60" priority="31" operator="containsText" text="3- Bajo">
      <formula>NOT(ISERROR(SEARCH("3- Bajo",C8)))</formula>
    </cfRule>
    <cfRule type="containsText" dxfId="59" priority="32" operator="containsText" text="4- Bajo">
      <formula>NOT(ISERROR(SEARCH("4- Bajo",C8)))</formula>
    </cfRule>
    <cfRule type="containsText" dxfId="58" priority="33" operator="containsText" text="1- Bajo">
      <formula>NOT(ISERROR(SEARCH("1- Bajo",C8)))</formula>
    </cfRule>
  </conditionalFormatting>
  <conditionalFormatting sqref="D10:D39 D50:D99">
    <cfRule type="containsText" dxfId="57" priority="44" operator="containsText" text="Muy Alta">
      <formula>NOT(ISERROR(SEARCH("Muy Alta",D10)))</formula>
    </cfRule>
    <cfRule type="containsText" dxfId="56" priority="45" operator="containsText" text="Alta">
      <formula>NOT(ISERROR(SEARCH("Alta",D10)))</formula>
    </cfRule>
    <cfRule type="containsText" dxfId="55" priority="46" operator="containsText" text="Baja">
      <formula>NOT(ISERROR(SEARCH("Baja",D10)))</formula>
    </cfRule>
    <cfRule type="containsText" dxfId="54" priority="47" operator="containsText" text="Muy Baja">
      <formula>NOT(ISERROR(SEARCH("Muy Baja",D10)))</formula>
    </cfRule>
    <cfRule type="containsText" dxfId="53" priority="49" operator="containsText" text="Media">
      <formula>NOT(ISERROR(SEARCH("Media",D10)))</formula>
    </cfRule>
  </conditionalFormatting>
  <conditionalFormatting sqref="D10:E10 A10:B10">
    <cfRule type="containsText" dxfId="52" priority="103" operator="containsText" text="3- Moderado">
      <formula>NOT(ISERROR(SEARCH("3- Moderado",A10)))</formula>
    </cfRule>
    <cfRule type="containsText" dxfId="51" priority="104" operator="containsText" text="6- Moderado">
      <formula>NOT(ISERROR(SEARCH("6- Moderado",A10)))</formula>
    </cfRule>
    <cfRule type="containsText" dxfId="50" priority="105" operator="containsText" text="4- Moderado">
      <formula>NOT(ISERROR(SEARCH("4- Moderado",A10)))</formula>
    </cfRule>
  </conditionalFormatting>
  <conditionalFormatting sqref="D20:E20 A20:B20">
    <cfRule type="containsText" dxfId="49" priority="96" operator="containsText" text="3- Moderado">
      <formula>NOT(ISERROR(SEARCH("3- Moderado",A20)))</formula>
    </cfRule>
    <cfRule type="containsText" dxfId="48" priority="97" operator="containsText" text="6- Moderado">
      <formula>NOT(ISERROR(SEARCH("6- Moderado",A20)))</formula>
    </cfRule>
    <cfRule type="containsText" dxfId="47" priority="98" operator="containsText" text="4- Moderado">
      <formula>NOT(ISERROR(SEARCH("4- Moderado",A20)))</formula>
    </cfRule>
  </conditionalFormatting>
  <conditionalFormatting sqref="D30:E30 A30:B30">
    <cfRule type="containsText" dxfId="46" priority="89" operator="containsText" text="3- Moderado">
      <formula>NOT(ISERROR(SEARCH("3- Moderado",A30)))</formula>
    </cfRule>
    <cfRule type="containsText" dxfId="45" priority="90" operator="containsText" text="6- Moderado">
      <formula>NOT(ISERROR(SEARCH("6- Moderado",A30)))</formula>
    </cfRule>
    <cfRule type="containsText" dxfId="44" priority="91" operator="containsText" text="4- Moderado">
      <formula>NOT(ISERROR(SEARCH("4- Moderado",A30)))</formula>
    </cfRule>
  </conditionalFormatting>
  <conditionalFormatting sqref="D50:E50 A50:B50">
    <cfRule type="containsText" dxfId="43" priority="82" operator="containsText" text="3- Moderado">
      <formula>NOT(ISERROR(SEARCH("3- Moderado",A50)))</formula>
    </cfRule>
    <cfRule type="containsText" dxfId="42" priority="83" operator="containsText" text="6- Moderado">
      <formula>NOT(ISERROR(SEARCH("6- Moderado",A50)))</formula>
    </cfRule>
    <cfRule type="containsText" dxfId="41" priority="84" operator="containsText" text="4- Moderado">
      <formula>NOT(ISERROR(SEARCH("4- Moderado",A50)))</formula>
    </cfRule>
  </conditionalFormatting>
  <conditionalFormatting sqref="D60:E60 A60:B60">
    <cfRule type="containsText" dxfId="40" priority="75" operator="containsText" text="3- Moderado">
      <formula>NOT(ISERROR(SEARCH("3- Moderado",A60)))</formula>
    </cfRule>
    <cfRule type="containsText" dxfId="39" priority="76" operator="containsText" text="6- Moderado">
      <formula>NOT(ISERROR(SEARCH("6- Moderado",A60)))</formula>
    </cfRule>
    <cfRule type="containsText" dxfId="38" priority="77" operator="containsText" text="4- Moderado">
      <formula>NOT(ISERROR(SEARCH("4- Moderado",A60)))</formula>
    </cfRule>
  </conditionalFormatting>
  <conditionalFormatting sqref="D70:E70 A70:B70">
    <cfRule type="containsText" dxfId="37" priority="68" operator="containsText" text="3- Moderado">
      <formula>NOT(ISERROR(SEARCH("3- Moderado",A70)))</formula>
    </cfRule>
    <cfRule type="containsText" dxfId="36" priority="69" operator="containsText" text="6- Moderado">
      <formula>NOT(ISERROR(SEARCH("6- Moderado",A70)))</formula>
    </cfRule>
    <cfRule type="containsText" dxfId="35" priority="70" operator="containsText" text="4- Moderado">
      <formula>NOT(ISERROR(SEARCH("4- Moderado",A70)))</formula>
    </cfRule>
  </conditionalFormatting>
  <conditionalFormatting sqref="D80:E80 A80:B80">
    <cfRule type="containsText" dxfId="34" priority="61" operator="containsText" text="3- Moderado">
      <formula>NOT(ISERROR(SEARCH("3- Moderado",A80)))</formula>
    </cfRule>
    <cfRule type="containsText" dxfId="33" priority="62" operator="containsText" text="6- Moderado">
      <formula>NOT(ISERROR(SEARCH("6- Moderado",A80)))</formula>
    </cfRule>
    <cfRule type="containsText" dxfId="32" priority="63" operator="containsText" text="4- Moderado">
      <formula>NOT(ISERROR(SEARCH("4- Moderado",A80)))</formula>
    </cfRule>
  </conditionalFormatting>
  <conditionalFormatting sqref="D90:E90 A90:B90">
    <cfRule type="containsText" dxfId="31" priority="54" operator="containsText" text="3- Moderado">
      <formula>NOT(ISERROR(SEARCH("3- Moderado",A90)))</formula>
    </cfRule>
    <cfRule type="containsText" dxfId="30" priority="55" operator="containsText" text="6- Moderado">
      <formula>NOT(ISERROR(SEARCH("6- Moderado",A90)))</formula>
    </cfRule>
    <cfRule type="containsText" dxfId="29" priority="56" operator="containsText" text="4- Moderado">
      <formula>NOT(ISERROR(SEARCH("4- Moderado",A90)))</formula>
    </cfRule>
  </conditionalFormatting>
  <conditionalFormatting sqref="E10:E39 E50:E99">
    <cfRule type="containsText" dxfId="28" priority="40" operator="containsText" text="Catastrófico">
      <formula>NOT(ISERROR(SEARCH("Catastrófico",E10)))</formula>
    </cfRule>
    <cfRule type="containsText" dxfId="27" priority="41" operator="containsText" text="Mayor">
      <formula>NOT(ISERROR(SEARCH("Mayor",E10)))</formula>
    </cfRule>
    <cfRule type="containsText" dxfId="26" priority="42" operator="containsText" text="Menor">
      <formula>NOT(ISERROR(SEARCH("Menor",E10)))</formula>
    </cfRule>
    <cfRule type="containsText" dxfId="25" priority="43" operator="containsText" text="Leve">
      <formula>NOT(ISERROR(SEARCH("Leve",E10)))</formula>
    </cfRule>
  </conditionalFormatting>
  <conditionalFormatting sqref="E10:F39 E50:F99">
    <cfRule type="containsText" dxfId="24" priority="48" operator="containsText" text="Moderado">
      <formula>NOT(ISERROR(SEARCH("Moderado",E10)))</formula>
    </cfRule>
  </conditionalFormatting>
  <conditionalFormatting sqref="F10:F19">
    <cfRule type="colorScale" priority="109">
      <colorScale>
        <cfvo type="min"/>
        <cfvo type="max"/>
        <color rgb="FFFF7128"/>
        <color rgb="FFFFEF9C"/>
      </colorScale>
    </cfRule>
  </conditionalFormatting>
  <conditionalFormatting sqref="F10:F39 F50:F99">
    <cfRule type="containsText" dxfId="23" priority="50" operator="containsText" text="Bajo">
      <formula>NOT(ISERROR(SEARCH("Bajo",F10)))</formula>
    </cfRule>
    <cfRule type="containsText" dxfId="22" priority="51" operator="containsText" text="Moderado">
      <formula>NOT(ISERROR(SEARCH("Moderado",F10)))</formula>
    </cfRule>
    <cfRule type="containsText" dxfId="21" priority="52" operator="containsText" text="Alto">
      <formula>NOT(ISERROR(SEARCH("Alto",F10)))</formula>
    </cfRule>
    <cfRule type="containsText" dxfId="20" priority="53" operator="containsText" text="Extremo">
      <formula>NOT(ISERROR(SEARCH("Extremo",F10)))</formula>
    </cfRule>
  </conditionalFormatting>
  <conditionalFormatting sqref="F20:F29">
    <cfRule type="colorScale" priority="102">
      <colorScale>
        <cfvo type="min"/>
        <cfvo type="max"/>
        <color rgb="FFFF7128"/>
        <color rgb="FFFFEF9C"/>
      </colorScale>
    </cfRule>
  </conditionalFormatting>
  <conditionalFormatting sqref="F30:F39">
    <cfRule type="colorScale" priority="95">
      <colorScale>
        <cfvo type="min"/>
        <cfvo type="max"/>
        <color rgb="FFFF7128"/>
        <color rgb="FFFFEF9C"/>
      </colorScale>
    </cfRule>
  </conditionalFormatting>
  <conditionalFormatting sqref="F40:F49">
    <cfRule type="colorScale" priority="27">
      <colorScale>
        <cfvo type="min"/>
        <cfvo type="max"/>
        <color rgb="FFFF7128"/>
        <color rgb="FFFFEF9C"/>
      </colorScale>
    </cfRule>
  </conditionalFormatting>
  <conditionalFormatting sqref="F50:F59">
    <cfRule type="colorScale" priority="88">
      <colorScale>
        <cfvo type="min"/>
        <cfvo type="max"/>
        <color rgb="FFFF7128"/>
        <color rgb="FFFFEF9C"/>
      </colorScale>
    </cfRule>
  </conditionalFormatting>
  <conditionalFormatting sqref="F60:F69">
    <cfRule type="colorScale" priority="81">
      <colorScale>
        <cfvo type="min"/>
        <cfvo type="max"/>
        <color rgb="FFFF7128"/>
        <color rgb="FFFFEF9C"/>
      </colorScale>
    </cfRule>
  </conditionalFormatting>
  <conditionalFormatting sqref="F70:F79">
    <cfRule type="colorScale" priority="74">
      <colorScale>
        <cfvo type="min"/>
        <cfvo type="max"/>
        <color rgb="FFFF7128"/>
        <color rgb="FFFFEF9C"/>
      </colorScale>
    </cfRule>
  </conditionalFormatting>
  <conditionalFormatting sqref="F80:F89">
    <cfRule type="colorScale" priority="67">
      <colorScale>
        <cfvo type="min"/>
        <cfvo type="max"/>
        <color rgb="FFFF7128"/>
        <color rgb="FFFFEF9C"/>
      </colorScale>
    </cfRule>
  </conditionalFormatting>
  <conditionalFormatting sqref="F90:F99">
    <cfRule type="colorScale" priority="60">
      <colorScale>
        <cfvo type="min"/>
        <cfvo type="max"/>
        <color rgb="FFFF7128"/>
        <color rgb="FFFFEF9C"/>
      </colorScale>
    </cfRule>
  </conditionalFormatting>
  <dataValidations count="4">
    <dataValidation allowBlank="1" showInputMessage="1" showErrorMessage="1" prompt="seleccionar si el responsable de ejecutar las acciones es el nivel central" sqref="J8" xr:uid="{1859EA0D-0B0F-4A93-9246-CB1E81A706D9}"/>
    <dataValidation allowBlank="1" showInputMessage="1" showErrorMessage="1" prompt="Seleccionar si el responsable es el responsable de las acciones es el nivel central" sqref="I7:I8" xr:uid="{8A158C79-C3A0-45ED-B4FD-9A62B42DE92E}"/>
    <dataValidation allowBlank="1" showInputMessage="1" showErrorMessage="1" prompt="Describir las actividades que se van a desarrollar para el proyecto" sqref="H7" xr:uid="{195A4BCE-97FA-4288-A94F-FDC9E23BBAD9}"/>
    <dataValidation allowBlank="1" showInputMessage="1" showErrorMessage="1" prompt="Registrar qué factor  que ocasina el riesgo: un facot identtficado el contexto._x000a_O  personas, recursos, estilo de direccion , factores externos, , codiciones ambientales" sqref="C8" xr:uid="{B80190C6-B599-43D4-BAF4-C1D38763817C}"/>
  </dataValidations>
  <pageMargins left="0.7" right="0.7" top="0.75" bottom="0.75" header="0.3" footer="0.3"/>
  <pageSetup orientation="portrait" horizontalDpi="4294967293" verticalDpi="0" r:id="rId1"/>
  <drawing r:id="rId2"/>
  <extLst>
    <ext xmlns:x14="http://schemas.microsoft.com/office/spreadsheetml/2009/9/main" uri="{78C0D931-6437-407d-A8EE-F0AAD7539E65}">
      <x14:conditionalFormattings>
        <x14:conditionalFormatting xmlns:xm="http://schemas.microsoft.com/office/excel/2006/main">
          <x14:cfRule type="containsText" priority="7" operator="containsText" text="3- Moderado" id="{60337351-C41F-4894-AA4C-90CEF491C218}">
            <xm:f>NOT(ISERROR(SEARCH("3- Moderado",'Seguimiento 1 Trimestre'!A40)))</xm:f>
            <x14:dxf>
              <fill>
                <patternFill>
                  <bgColor rgb="FFFFFF00"/>
                </patternFill>
              </fill>
            </x14:dxf>
          </x14:cfRule>
          <x14:cfRule type="containsText" priority="8" operator="containsText" text="6- Moderado" id="{6E72A84D-1D0C-4055-8975-D11DB56E5B16}">
            <xm:f>NOT(ISERROR(SEARCH("6- Moderado",'Seguimiento 1 Trimestre'!A40)))</xm:f>
            <x14:dxf>
              <fill>
                <patternFill>
                  <bgColor rgb="FFFFFF00"/>
                </patternFill>
              </fill>
            </x14:dxf>
          </x14:cfRule>
          <x14:cfRule type="containsText" priority="9" operator="containsText" text="4- Moderado" id="{67E1167B-7830-48DC-AE87-8BD5E22F287C}">
            <xm:f>NOT(ISERROR(SEARCH("4- Moderado",'Seguimiento 1 Trimestre'!A40)))</xm:f>
            <x14:dxf>
              <fill>
                <patternFill>
                  <bgColor rgb="FFFFFF00"/>
                </patternFill>
              </fill>
            </x14:dxf>
          </x14:cfRule>
          <x14:cfRule type="containsText" priority="10" operator="containsText" text="3- Bajo" id="{5F4733B4-3C57-4999-9440-E7EE7B5DF757}">
            <xm:f>NOT(ISERROR(SEARCH("3- Bajo",'Seguimiento 1 Trimestre'!A40)))</xm:f>
            <x14:dxf>
              <fill>
                <patternFill>
                  <bgColor rgb="FF00B050"/>
                </patternFill>
              </fill>
            </x14:dxf>
          </x14:cfRule>
          <x14:cfRule type="containsText" priority="11" operator="containsText" text="4- Bajo" id="{F7EC3021-8540-401F-877A-E25D7A918113}">
            <xm:f>NOT(ISERROR(SEARCH("4- Bajo",'Seguimiento 1 Trimestre'!A40)))</xm:f>
            <x14:dxf>
              <fill>
                <patternFill>
                  <bgColor rgb="FF00B050"/>
                </patternFill>
              </fill>
            </x14:dxf>
          </x14:cfRule>
          <x14:cfRule type="containsText" priority="12" operator="containsText" text="1- Bajo" id="{64BBBE54-1984-404A-A7FC-658150B22F85}">
            <xm:f>NOT(ISERROR(SEARCH("1- Bajo",'Seguimiento 1 Trimestre'!A40)))</xm:f>
            <x14:dxf>
              <fill>
                <patternFill>
                  <bgColor rgb="FF00B050"/>
                </patternFill>
              </fill>
            </x14:dxf>
          </x14:cfRule>
          <xm:sqref>A40:B40 D40:E40</xm:sqref>
        </x14:conditionalFormatting>
        <x14:conditionalFormatting xmlns:xm="http://schemas.microsoft.com/office/excel/2006/main">
          <x14:cfRule type="containsText" priority="17" operator="containsText" text="Muy Alta" id="{2A5D09A2-4511-49C8-B382-0783535EFC02}">
            <xm:f>NOT(ISERROR(SEARCH("Muy Alta",'Seguimiento 1 Trimestre'!D40)))</xm:f>
            <x14:dxf>
              <fill>
                <patternFill>
                  <bgColor rgb="FFFF0000"/>
                </patternFill>
              </fill>
            </x14:dxf>
          </x14:cfRule>
          <x14:cfRule type="containsText" priority="18" operator="containsText" text="Alta" id="{AF5F9748-D9EB-431C-93AA-A2DC0251F0FE}">
            <xm:f>NOT(ISERROR(SEARCH("Alta",'Seguimiento 1 Trimestre'!D40)))</xm:f>
            <x14:dxf>
              <fill>
                <patternFill>
                  <bgColor rgb="FFFFC000"/>
                </patternFill>
              </fill>
            </x14:dxf>
          </x14:cfRule>
          <x14:cfRule type="containsText" priority="19" operator="containsText" text="Baja" id="{B532AA2D-B2B3-4C46-A758-125723BDD0B7}">
            <xm:f>NOT(ISERROR(SEARCH("Baja",'Seguimiento 1 Trimestre'!D40)))</xm:f>
            <x14:dxf>
              <font>
                <color theme="1"/>
              </font>
              <fill>
                <patternFill>
                  <bgColor rgb="FF00B050"/>
                </patternFill>
              </fill>
            </x14:dxf>
          </x14:cfRule>
          <x14:cfRule type="containsText" priority="20" operator="containsText" text="Muy Baja" id="{783C1500-FC7E-4A62-B199-EEEA2358D0B1}">
            <xm:f>NOT(ISERROR(SEARCH("Muy Baja",'Seguimiento 1 Trimestre'!D40)))</xm:f>
            <x14:dxf>
              <font>
                <color theme="1"/>
              </font>
              <fill>
                <patternFill>
                  <bgColor rgb="FF92D050"/>
                </patternFill>
              </fill>
            </x14:dxf>
          </x14:cfRule>
          <x14:cfRule type="containsText" priority="22" operator="containsText" text="Media" id="{4EAA1963-F989-40D7-A51B-926AC0E99885}">
            <xm:f>NOT(ISERROR(SEARCH("Media",'Seguimiento 1 Trimestre'!D40)))</xm:f>
            <x14:dxf>
              <font>
                <color theme="1"/>
              </font>
              <fill>
                <patternFill>
                  <bgColor theme="7" tint="0.39994506668294322"/>
                </patternFill>
              </fill>
            </x14:dxf>
          </x14:cfRule>
          <xm:sqref>D40:D49</xm:sqref>
        </x14:conditionalFormatting>
        <x14:conditionalFormatting xmlns:xm="http://schemas.microsoft.com/office/excel/2006/main">
          <x14:cfRule type="containsText" priority="13" operator="containsText" text="Catastrófico" id="{3DE7340B-6061-4BCA-BFE0-024DEAA9CF9A}">
            <xm:f>NOT(ISERROR(SEARCH("Catastrófico",'Seguimiento 1 Trimestre'!E40)))</xm:f>
            <x14:dxf>
              <font>
                <color theme="1"/>
              </font>
              <fill>
                <patternFill>
                  <bgColor rgb="FFFF0000"/>
                </patternFill>
              </fill>
            </x14:dxf>
          </x14:cfRule>
          <x14:cfRule type="containsText" priority="14" operator="containsText" text="Mayor" id="{901E6725-1A62-4FEE-AE88-6FF81BBCC227}">
            <xm:f>NOT(ISERROR(SEARCH("Mayor",'Seguimiento 1 Trimestre'!E40)))</xm:f>
            <x14:dxf>
              <font>
                <color theme="1"/>
              </font>
              <fill>
                <patternFill>
                  <bgColor rgb="FFFFC000"/>
                </patternFill>
              </fill>
            </x14:dxf>
          </x14:cfRule>
          <x14:cfRule type="containsText" priority="15" operator="containsText" text="Menor" id="{FACA3BA4-31E6-46BE-8376-BB923AAA3CCF}">
            <xm:f>NOT(ISERROR(SEARCH("Menor",'Seguimiento 1 Trimestre'!E40)))</xm:f>
            <x14:dxf>
              <font>
                <color theme="1"/>
              </font>
              <fill>
                <patternFill>
                  <bgColor rgb="FF00B050"/>
                </patternFill>
              </fill>
            </x14:dxf>
          </x14:cfRule>
          <x14:cfRule type="containsText" priority="16" operator="containsText" text="Leve" id="{A661807E-7CCB-471E-86F5-C5D630FDCEB7}">
            <xm:f>NOT(ISERROR(SEARCH("Leve",'Seguimiento 1 Trimestre'!E40)))</xm:f>
            <x14:dxf>
              <font>
                <color theme="1"/>
              </font>
              <fill>
                <patternFill>
                  <bgColor rgb="FF92D050"/>
                </patternFill>
              </fill>
            </x14:dxf>
          </x14:cfRule>
          <xm:sqref>E40:E49</xm:sqref>
        </x14:conditionalFormatting>
        <x14:conditionalFormatting xmlns:xm="http://schemas.microsoft.com/office/excel/2006/main">
          <x14:cfRule type="containsText" priority="21" operator="containsText" text="Moderado" id="{5E66127F-8751-43F6-8503-998388EB1510}">
            <xm:f>NOT(ISERROR(SEARCH("Moderado",'Seguimiento 1 Trimestre'!E40)))</xm:f>
            <x14:dxf>
              <font>
                <color theme="1"/>
              </font>
              <fill>
                <patternFill>
                  <bgColor theme="7" tint="0.39994506668294322"/>
                </patternFill>
              </fill>
            </x14:dxf>
          </x14:cfRule>
          <xm:sqref>E40:F49</xm:sqref>
        </x14:conditionalFormatting>
        <x14:conditionalFormatting xmlns:xm="http://schemas.microsoft.com/office/excel/2006/main">
          <x14:cfRule type="containsText" priority="23" operator="containsText" text="Bajo" id="{234CFE2F-47E0-4765-977B-4522F03F2DD4}">
            <xm:f>NOT(ISERROR(SEARCH("Bajo",'Seguimiento 1 Trimestre'!F40)))</xm:f>
            <x14:dxf>
              <fill>
                <patternFill>
                  <bgColor rgb="FF00B050"/>
                </patternFill>
              </fill>
            </x14:dxf>
          </x14:cfRule>
          <x14:cfRule type="containsText" priority="24" operator="containsText" text="Moderado" id="{BCD9279D-CED0-49F0-BB9A-B42441448ABC}">
            <xm:f>NOT(ISERROR(SEARCH("Moderado",'Seguimiento 1 Trimestre'!F40)))</xm:f>
            <x14:dxf>
              <fill>
                <patternFill>
                  <bgColor rgb="FFFFFF00"/>
                </patternFill>
              </fill>
            </x14:dxf>
          </x14:cfRule>
          <x14:cfRule type="containsText" priority="25" operator="containsText" text="Alto" id="{F0373682-C8EA-4ECE-BBA9-1CC677D7D63A}">
            <xm:f>NOT(ISERROR(SEARCH("Alto",'Seguimiento 1 Trimestre'!F40)))</xm:f>
            <x14:dxf>
              <fill>
                <patternFill>
                  <bgColor rgb="FFFFC000"/>
                </patternFill>
              </fill>
            </x14:dxf>
          </x14:cfRule>
          <x14:cfRule type="containsText" priority="26" operator="containsText" text="Extremo" id="{DDAEC85B-69EA-4C02-8722-747E84379CEB}">
            <xm:f>NOT(ISERROR(SEARCH("Extremo",'Seguimiento 1 Trimestre'!F40)))</xm:f>
            <x14:dxf>
              <fill>
                <patternFill>
                  <bgColor rgb="FFFF0000"/>
                </patternFill>
              </fill>
            </x14:dxf>
          </x14:cfRule>
          <xm:sqref>F40:F49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B0D9ECD7-0081-48F6-8231-BA3716BCB31B}">
          <x14:formula1>
            <xm:f>'9- Matriz de Calor '!$S$7:$S$10</xm:f>
          </x14:formula1>
          <xm:sqref>G9:G99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J30"/>
  <sheetViews>
    <sheetView zoomScale="90" zoomScaleNormal="90" workbookViewId="0">
      <selection activeCell="L6" sqref="L6"/>
    </sheetView>
  </sheetViews>
  <sheetFormatPr defaultColWidth="11.42578125" defaultRowHeight="15"/>
  <sheetData>
    <row r="1" spans="2:10" ht="9" customHeight="1"/>
    <row r="2" spans="2:10" ht="27" customHeight="1">
      <c r="B2" s="278" t="s">
        <v>21</v>
      </c>
      <c r="C2" s="278"/>
      <c r="D2" s="278"/>
      <c r="E2" s="278"/>
      <c r="F2" s="278"/>
      <c r="G2" s="278"/>
      <c r="H2" s="278"/>
      <c r="I2" s="278"/>
      <c r="J2" s="278"/>
    </row>
    <row r="3" spans="2:10" ht="5.25" customHeight="1" thickBot="1"/>
    <row r="4" spans="2:10" ht="15" customHeight="1">
      <c r="B4" s="279" t="s">
        <v>22</v>
      </c>
      <c r="C4" s="280"/>
      <c r="D4" s="280"/>
      <c r="E4" s="280"/>
      <c r="F4" s="280"/>
      <c r="G4" s="280"/>
      <c r="H4" s="280"/>
      <c r="I4" s="280"/>
      <c r="J4" s="281"/>
    </row>
    <row r="5" spans="2:10">
      <c r="B5" s="282"/>
      <c r="C5" s="283"/>
      <c r="D5" s="283"/>
      <c r="E5" s="283"/>
      <c r="F5" s="283"/>
      <c r="G5" s="283"/>
      <c r="H5" s="283"/>
      <c r="I5" s="283"/>
      <c r="J5" s="284"/>
    </row>
    <row r="6" spans="2:10">
      <c r="B6" s="282"/>
      <c r="C6" s="283"/>
      <c r="D6" s="283"/>
      <c r="E6" s="283"/>
      <c r="F6" s="283"/>
      <c r="G6" s="283"/>
      <c r="H6" s="283"/>
      <c r="I6" s="283"/>
      <c r="J6" s="284"/>
    </row>
    <row r="7" spans="2:10" ht="15.75" thickBot="1">
      <c r="B7" s="285"/>
      <c r="C7" s="286"/>
      <c r="D7" s="286"/>
      <c r="E7" s="286"/>
      <c r="F7" s="286"/>
      <c r="G7" s="286"/>
      <c r="H7" s="286"/>
      <c r="I7" s="286"/>
      <c r="J7" s="287"/>
    </row>
    <row r="8" spans="2:10" ht="6.75" customHeight="1" thickBot="1"/>
    <row r="9" spans="2:10" ht="15" customHeight="1">
      <c r="B9" s="279" t="s">
        <v>23</v>
      </c>
      <c r="C9" s="280"/>
      <c r="D9" s="280"/>
      <c r="E9" s="280"/>
      <c r="F9" s="280"/>
      <c r="G9" s="280"/>
      <c r="H9" s="280"/>
      <c r="I9" s="280"/>
      <c r="J9" s="281"/>
    </row>
    <row r="10" spans="2:10">
      <c r="B10" s="282"/>
      <c r="C10" s="283"/>
      <c r="D10" s="283"/>
      <c r="E10" s="283"/>
      <c r="F10" s="283"/>
      <c r="G10" s="283"/>
      <c r="H10" s="283"/>
      <c r="I10" s="283"/>
      <c r="J10" s="284"/>
    </row>
    <row r="11" spans="2:10">
      <c r="B11" s="282"/>
      <c r="C11" s="283"/>
      <c r="D11" s="283"/>
      <c r="E11" s="283"/>
      <c r="F11" s="283"/>
      <c r="G11" s="283"/>
      <c r="H11" s="283"/>
      <c r="I11" s="283"/>
      <c r="J11" s="284"/>
    </row>
    <row r="12" spans="2:10">
      <c r="B12" s="282"/>
      <c r="C12" s="283"/>
      <c r="D12" s="283"/>
      <c r="E12" s="283"/>
      <c r="F12" s="283"/>
      <c r="G12" s="283"/>
      <c r="H12" s="283"/>
      <c r="I12" s="283"/>
      <c r="J12" s="284"/>
    </row>
    <row r="13" spans="2:10">
      <c r="B13" s="282"/>
      <c r="C13" s="283"/>
      <c r="D13" s="283"/>
      <c r="E13" s="283"/>
      <c r="F13" s="283"/>
      <c r="G13" s="283"/>
      <c r="H13" s="283"/>
      <c r="I13" s="283"/>
      <c r="J13" s="284"/>
    </row>
    <row r="14" spans="2:10">
      <c r="B14" s="282"/>
      <c r="C14" s="283"/>
      <c r="D14" s="283"/>
      <c r="E14" s="283"/>
      <c r="F14" s="283"/>
      <c r="G14" s="283"/>
      <c r="H14" s="283"/>
      <c r="I14" s="283"/>
      <c r="J14" s="284"/>
    </row>
    <row r="15" spans="2:10" ht="7.5" customHeight="1" thickBot="1">
      <c r="B15" s="285"/>
      <c r="C15" s="286"/>
      <c r="D15" s="286"/>
      <c r="E15" s="286"/>
      <c r="F15" s="286"/>
      <c r="G15" s="286"/>
      <c r="H15" s="286"/>
      <c r="I15" s="286"/>
      <c r="J15" s="287"/>
    </row>
    <row r="16" spans="2:10" ht="15" customHeight="1" thickBot="1"/>
    <row r="17" spans="2:10">
      <c r="B17" s="279" t="s">
        <v>24</v>
      </c>
      <c r="C17" s="280"/>
      <c r="D17" s="280"/>
      <c r="E17" s="280"/>
      <c r="F17" s="280"/>
      <c r="G17" s="280"/>
      <c r="H17" s="280"/>
      <c r="I17" s="280"/>
      <c r="J17" s="281"/>
    </row>
    <row r="18" spans="2:10">
      <c r="B18" s="282"/>
      <c r="C18" s="283"/>
      <c r="D18" s="283"/>
      <c r="E18" s="283"/>
      <c r="F18" s="283"/>
      <c r="G18" s="283"/>
      <c r="H18" s="283"/>
      <c r="I18" s="283"/>
      <c r="J18" s="284"/>
    </row>
    <row r="19" spans="2:10">
      <c r="B19" s="282"/>
      <c r="C19" s="283"/>
      <c r="D19" s="283"/>
      <c r="E19" s="283"/>
      <c r="F19" s="283"/>
      <c r="G19" s="283"/>
      <c r="H19" s="283"/>
      <c r="I19" s="283"/>
      <c r="J19" s="284"/>
    </row>
    <row r="20" spans="2:10" ht="6" customHeight="1" thickBot="1">
      <c r="B20" s="285"/>
      <c r="C20" s="286"/>
      <c r="D20" s="286"/>
      <c r="E20" s="286"/>
      <c r="F20" s="286"/>
      <c r="G20" s="286"/>
      <c r="H20" s="286"/>
      <c r="I20" s="286"/>
      <c r="J20" s="287"/>
    </row>
    <row r="21" spans="2:10" ht="15" customHeight="1" thickBot="1"/>
    <row r="22" spans="2:10">
      <c r="B22" s="279" t="s">
        <v>25</v>
      </c>
      <c r="C22" s="280"/>
      <c r="D22" s="280"/>
      <c r="E22" s="280"/>
      <c r="F22" s="280"/>
      <c r="G22" s="280"/>
      <c r="H22" s="280"/>
      <c r="I22" s="280"/>
      <c r="J22" s="281"/>
    </row>
    <row r="23" spans="2:10">
      <c r="B23" s="282"/>
      <c r="C23" s="283"/>
      <c r="D23" s="283"/>
      <c r="E23" s="283"/>
      <c r="F23" s="283"/>
      <c r="G23" s="283"/>
      <c r="H23" s="283"/>
      <c r="I23" s="283"/>
      <c r="J23" s="284"/>
    </row>
    <row r="24" spans="2:10">
      <c r="B24" s="282"/>
      <c r="C24" s="283"/>
      <c r="D24" s="283"/>
      <c r="E24" s="283"/>
      <c r="F24" s="283"/>
      <c r="G24" s="283"/>
      <c r="H24" s="283"/>
      <c r="I24" s="283"/>
      <c r="J24" s="284"/>
    </row>
    <row r="25" spans="2:10">
      <c r="B25" s="282"/>
      <c r="C25" s="283"/>
      <c r="D25" s="283"/>
      <c r="E25" s="283"/>
      <c r="F25" s="283"/>
      <c r="G25" s="283"/>
      <c r="H25" s="283"/>
      <c r="I25" s="283"/>
      <c r="J25" s="284"/>
    </row>
    <row r="26" spans="2:10">
      <c r="B26" s="282"/>
      <c r="C26" s="283"/>
      <c r="D26" s="283"/>
      <c r="E26" s="283"/>
      <c r="F26" s="283"/>
      <c r="G26" s="283"/>
      <c r="H26" s="283"/>
      <c r="I26" s="283"/>
      <c r="J26" s="284"/>
    </row>
    <row r="27" spans="2:10">
      <c r="B27" s="282"/>
      <c r="C27" s="283"/>
      <c r="D27" s="283"/>
      <c r="E27" s="283"/>
      <c r="F27" s="283"/>
      <c r="G27" s="283"/>
      <c r="H27" s="283"/>
      <c r="I27" s="283"/>
      <c r="J27" s="284"/>
    </row>
    <row r="28" spans="2:10">
      <c r="B28" s="282"/>
      <c r="C28" s="283"/>
      <c r="D28" s="283"/>
      <c r="E28" s="283"/>
      <c r="F28" s="283"/>
      <c r="G28" s="283"/>
      <c r="H28" s="283"/>
      <c r="I28" s="283"/>
      <c r="J28" s="284"/>
    </row>
    <row r="29" spans="2:10">
      <c r="B29" s="282"/>
      <c r="C29" s="283"/>
      <c r="D29" s="283"/>
      <c r="E29" s="283"/>
      <c r="F29" s="283"/>
      <c r="G29" s="283"/>
      <c r="H29" s="283"/>
      <c r="I29" s="283"/>
      <c r="J29" s="284"/>
    </row>
    <row r="30" spans="2:10" ht="15.75" thickBot="1">
      <c r="B30" s="285"/>
      <c r="C30" s="286"/>
      <c r="D30" s="286"/>
      <c r="E30" s="286"/>
      <c r="F30" s="286"/>
      <c r="G30" s="286"/>
      <c r="H30" s="286"/>
      <c r="I30" s="286"/>
      <c r="J30" s="287"/>
    </row>
  </sheetData>
  <mergeCells count="5">
    <mergeCell ref="B2:J2"/>
    <mergeCell ref="B4:J7"/>
    <mergeCell ref="B9:J15"/>
    <mergeCell ref="B17:J20"/>
    <mergeCell ref="B22:J3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tabColor rgb="FFFFFF00"/>
  </sheetPr>
  <dimension ref="A1:J81"/>
  <sheetViews>
    <sheetView showGridLines="0" view="pageBreakPreview" zoomScale="70" zoomScaleNormal="96" zoomScaleSheetLayoutView="70" workbookViewId="0">
      <selection activeCell="J10" sqref="J10"/>
    </sheetView>
  </sheetViews>
  <sheetFormatPr defaultColWidth="10.42578125" defaultRowHeight="14.25"/>
  <cols>
    <col min="1" max="1" width="53.28515625" style="95" customWidth="1"/>
    <col min="2" max="2" width="15.42578125" style="96" customWidth="1"/>
    <col min="3" max="3" width="65.7109375" style="82" customWidth="1"/>
    <col min="4" max="4" width="16.85546875" style="96" customWidth="1"/>
    <col min="5" max="5" width="75.7109375" style="82" customWidth="1"/>
    <col min="6" max="6" width="4.7109375" style="82" customWidth="1"/>
    <col min="7" max="16384" width="10.42578125" style="82"/>
  </cols>
  <sheetData>
    <row r="1" spans="1:8" ht="79.900000000000006" customHeight="1">
      <c r="A1" s="103"/>
      <c r="B1" s="293" t="s">
        <v>26</v>
      </c>
      <c r="C1" s="293"/>
      <c r="D1" s="293"/>
      <c r="E1" s="103"/>
      <c r="F1" s="104"/>
      <c r="G1" s="104"/>
      <c r="H1" s="104"/>
    </row>
    <row r="2" spans="1:8" s="43" customFormat="1" ht="37.5" customHeight="1">
      <c r="A2" s="44" t="s">
        <v>27</v>
      </c>
      <c r="B2" s="294" t="s">
        <v>28</v>
      </c>
      <c r="C2" s="295"/>
      <c r="D2" s="45" t="s">
        <v>29</v>
      </c>
      <c r="E2" s="46" t="s">
        <v>30</v>
      </c>
    </row>
    <row r="3" spans="1:8" s="43" customFormat="1" ht="16.899999999999999" customHeight="1">
      <c r="A3" s="47"/>
      <c r="B3" s="48"/>
      <c r="C3" s="49"/>
      <c r="D3" s="50"/>
      <c r="E3" s="49"/>
    </row>
    <row r="4" spans="1:8" s="43" customFormat="1" ht="20.25" customHeight="1">
      <c r="A4" s="44" t="s">
        <v>31</v>
      </c>
      <c r="B4" s="296" t="s">
        <v>32</v>
      </c>
      <c r="C4" s="297"/>
      <c r="D4" s="297"/>
      <c r="E4" s="297"/>
    </row>
    <row r="5" spans="1:8" s="43" customFormat="1" ht="32.25" customHeight="1">
      <c r="A5" s="298" t="s">
        <v>33</v>
      </c>
      <c r="B5" s="299" t="s">
        <v>34</v>
      </c>
      <c r="C5" s="300"/>
      <c r="D5" s="301"/>
      <c r="E5" s="111" t="s">
        <v>35</v>
      </c>
    </row>
    <row r="6" spans="1:8" s="43" customFormat="1" ht="97.5" customHeight="1">
      <c r="A6" s="298"/>
      <c r="B6" s="302" t="s">
        <v>36</v>
      </c>
      <c r="C6" s="303"/>
      <c r="D6" s="304"/>
      <c r="E6" s="81"/>
    </row>
    <row r="7" spans="1:8" ht="21" customHeight="1">
      <c r="A7" s="84"/>
      <c r="B7" s="85"/>
      <c r="D7" s="83"/>
      <c r="E7" s="83"/>
    </row>
    <row r="8" spans="1:8" ht="19.899999999999999" customHeight="1">
      <c r="A8" s="290" t="s">
        <v>37</v>
      </c>
      <c r="B8" s="290"/>
      <c r="C8" s="290"/>
      <c r="D8" s="290"/>
      <c r="E8" s="290"/>
    </row>
    <row r="9" spans="1:8" ht="19.899999999999999" customHeight="1">
      <c r="A9" s="105" t="s">
        <v>38</v>
      </c>
      <c r="B9" s="105" t="s">
        <v>39</v>
      </c>
      <c r="C9" s="105" t="s">
        <v>40</v>
      </c>
      <c r="D9" s="105" t="s">
        <v>41</v>
      </c>
      <c r="E9" s="105" t="s">
        <v>42</v>
      </c>
    </row>
    <row r="10" spans="1:8" s="88" customFormat="1" ht="71.25">
      <c r="A10" s="305" t="s">
        <v>43</v>
      </c>
      <c r="B10" s="86">
        <v>1</v>
      </c>
      <c r="C10" s="97" t="s">
        <v>44</v>
      </c>
      <c r="D10" s="87">
        <v>1</v>
      </c>
      <c r="E10" s="97" t="s">
        <v>45</v>
      </c>
    </row>
    <row r="11" spans="1:8" s="88" customFormat="1" ht="42.75">
      <c r="A11" s="305"/>
      <c r="B11" s="86">
        <v>2</v>
      </c>
      <c r="C11" s="97" t="s">
        <v>46</v>
      </c>
      <c r="D11" s="87"/>
      <c r="E11" s="97"/>
    </row>
    <row r="12" spans="1:8" ht="28.5">
      <c r="A12" s="306" t="s">
        <v>47</v>
      </c>
      <c r="B12" s="89">
        <v>3</v>
      </c>
      <c r="C12" s="102" t="s">
        <v>48</v>
      </c>
      <c r="D12" s="89">
        <v>2</v>
      </c>
      <c r="E12" s="102" t="s">
        <v>49</v>
      </c>
    </row>
    <row r="13" spans="1:8" ht="28.5">
      <c r="A13" s="306"/>
      <c r="B13" s="89">
        <v>4</v>
      </c>
      <c r="C13" s="102" t="s">
        <v>50</v>
      </c>
      <c r="D13" s="89"/>
      <c r="E13" s="102"/>
    </row>
    <row r="14" spans="1:8" ht="42.75">
      <c r="A14" s="306"/>
      <c r="B14" s="89">
        <v>5</v>
      </c>
      <c r="C14" s="102" t="s">
        <v>51</v>
      </c>
      <c r="D14" s="89"/>
      <c r="E14" s="102"/>
    </row>
    <row r="15" spans="1:8" ht="28.5">
      <c r="A15" s="291" t="s">
        <v>52</v>
      </c>
      <c r="B15" s="89">
        <v>6</v>
      </c>
      <c r="C15" s="102" t="s">
        <v>53</v>
      </c>
      <c r="D15" s="89">
        <v>3</v>
      </c>
      <c r="E15" s="97" t="s">
        <v>54</v>
      </c>
    </row>
    <row r="16" spans="1:8" ht="28.5">
      <c r="A16" s="291"/>
      <c r="B16" s="89">
        <v>7</v>
      </c>
      <c r="C16" s="102" t="s">
        <v>55</v>
      </c>
      <c r="D16" s="89">
        <v>4</v>
      </c>
      <c r="E16" s="97" t="s">
        <v>56</v>
      </c>
    </row>
    <row r="17" spans="1:10" ht="28.5">
      <c r="A17" s="291"/>
      <c r="B17" s="89">
        <v>8</v>
      </c>
      <c r="C17" s="102" t="s">
        <v>57</v>
      </c>
      <c r="D17" s="89"/>
      <c r="E17" s="101"/>
    </row>
    <row r="18" spans="1:10">
      <c r="A18" s="291"/>
      <c r="B18" s="89">
        <v>9</v>
      </c>
      <c r="C18" s="102" t="s">
        <v>58</v>
      </c>
      <c r="D18" s="89"/>
      <c r="E18" s="102"/>
    </row>
    <row r="19" spans="1:10" ht="28.5">
      <c r="A19" s="291"/>
      <c r="B19" s="89">
        <v>10</v>
      </c>
      <c r="C19" s="102" t="s">
        <v>59</v>
      </c>
      <c r="D19" s="89"/>
      <c r="E19" s="97"/>
      <c r="J19" s="90"/>
    </row>
    <row r="20" spans="1:10" ht="28.5">
      <c r="A20" s="291"/>
      <c r="B20" s="89">
        <v>11</v>
      </c>
      <c r="C20" s="102" t="s">
        <v>60</v>
      </c>
      <c r="D20" s="89"/>
      <c r="E20" s="102"/>
      <c r="J20" s="90"/>
    </row>
    <row r="21" spans="1:10" ht="28.5">
      <c r="A21" s="291"/>
      <c r="B21" s="89">
        <v>12</v>
      </c>
      <c r="C21" s="102" t="s">
        <v>61</v>
      </c>
      <c r="D21" s="89"/>
      <c r="E21" s="102"/>
      <c r="J21" s="90"/>
    </row>
    <row r="22" spans="1:10" ht="28.5">
      <c r="A22" s="291" t="s">
        <v>62</v>
      </c>
      <c r="B22" s="89">
        <v>13</v>
      </c>
      <c r="C22" s="97" t="s">
        <v>63</v>
      </c>
      <c r="D22" s="86">
        <v>5</v>
      </c>
      <c r="E22" s="97" t="s">
        <v>64</v>
      </c>
    </row>
    <row r="23" spans="1:10" ht="28.5">
      <c r="A23" s="291"/>
      <c r="B23" s="89">
        <v>14</v>
      </c>
      <c r="C23" s="97" t="s">
        <v>65</v>
      </c>
      <c r="D23" s="86">
        <v>6</v>
      </c>
      <c r="E23" s="97" t="s">
        <v>66</v>
      </c>
    </row>
    <row r="24" spans="1:10" ht="28.5">
      <c r="A24" s="291"/>
      <c r="B24" s="89">
        <v>15</v>
      </c>
      <c r="C24" s="97" t="s">
        <v>67</v>
      </c>
      <c r="D24" s="86">
        <v>7</v>
      </c>
      <c r="E24" s="97" t="s">
        <v>68</v>
      </c>
    </row>
    <row r="25" spans="1:10" ht="57">
      <c r="A25" s="291"/>
      <c r="B25" s="89">
        <v>16</v>
      </c>
      <c r="C25" s="97" t="s">
        <v>69</v>
      </c>
      <c r="D25" s="86"/>
      <c r="E25" s="97"/>
    </row>
    <row r="26" spans="1:10" ht="28.5">
      <c r="A26" s="106" t="s">
        <v>70</v>
      </c>
      <c r="B26" s="89">
        <v>17</v>
      </c>
      <c r="C26" s="97" t="s">
        <v>71</v>
      </c>
      <c r="D26" s="86">
        <v>8</v>
      </c>
      <c r="E26" s="97" t="s">
        <v>72</v>
      </c>
    </row>
    <row r="27" spans="1:10" ht="28.5">
      <c r="A27" s="291" t="s">
        <v>73</v>
      </c>
      <c r="B27" s="89">
        <v>18</v>
      </c>
      <c r="C27" s="99" t="s">
        <v>74</v>
      </c>
      <c r="D27" s="89"/>
      <c r="E27" s="102"/>
    </row>
    <row r="28" spans="1:10" ht="46.5" customHeight="1">
      <c r="A28" s="291"/>
      <c r="B28" s="89">
        <v>19</v>
      </c>
      <c r="C28" s="99" t="s">
        <v>75</v>
      </c>
      <c r="D28" s="89"/>
      <c r="E28" s="102"/>
    </row>
    <row r="29" spans="1:10" ht="19.899999999999999" customHeight="1">
      <c r="A29" s="290" t="s">
        <v>76</v>
      </c>
      <c r="B29" s="290"/>
      <c r="C29" s="290"/>
      <c r="D29" s="290"/>
      <c r="E29" s="290"/>
    </row>
    <row r="30" spans="1:10" ht="19.899999999999999" customHeight="1">
      <c r="A30" s="105" t="s">
        <v>38</v>
      </c>
      <c r="B30" s="105" t="s">
        <v>39</v>
      </c>
      <c r="C30" s="105" t="s">
        <v>77</v>
      </c>
      <c r="D30" s="105" t="s">
        <v>41</v>
      </c>
      <c r="E30" s="105" t="s">
        <v>78</v>
      </c>
    </row>
    <row r="31" spans="1:10" ht="71.25">
      <c r="A31" s="291" t="s">
        <v>79</v>
      </c>
      <c r="B31" s="86">
        <v>1</v>
      </c>
      <c r="C31" s="97" t="s">
        <v>80</v>
      </c>
      <c r="D31" s="86">
        <v>1</v>
      </c>
      <c r="E31" s="97" t="s">
        <v>81</v>
      </c>
    </row>
    <row r="32" spans="1:10" ht="42.75">
      <c r="A32" s="291"/>
      <c r="B32" s="86">
        <v>2</v>
      </c>
      <c r="C32" s="97" t="s">
        <v>82</v>
      </c>
      <c r="D32" s="86">
        <v>2</v>
      </c>
      <c r="E32" s="97" t="s">
        <v>83</v>
      </c>
    </row>
    <row r="33" spans="1:5" ht="28.5">
      <c r="A33" s="291"/>
      <c r="B33" s="86"/>
      <c r="C33" s="97"/>
      <c r="D33" s="86">
        <v>3</v>
      </c>
      <c r="E33" s="97" t="s">
        <v>84</v>
      </c>
    </row>
    <row r="34" spans="1:5" ht="28.5">
      <c r="A34" s="291"/>
      <c r="B34" s="86"/>
      <c r="C34" s="97"/>
      <c r="D34" s="86">
        <v>4</v>
      </c>
      <c r="E34" s="97" t="s">
        <v>85</v>
      </c>
    </row>
    <row r="35" spans="1:5" ht="28.5">
      <c r="A35" s="291"/>
      <c r="B35" s="86"/>
      <c r="C35" s="98"/>
      <c r="D35" s="86">
        <v>5</v>
      </c>
      <c r="E35" s="97" t="s">
        <v>86</v>
      </c>
    </row>
    <row r="36" spans="1:5" ht="28.5">
      <c r="A36" s="291"/>
      <c r="B36" s="86"/>
      <c r="C36" s="99"/>
      <c r="D36" s="86">
        <v>6</v>
      </c>
      <c r="E36" s="97" t="s">
        <v>87</v>
      </c>
    </row>
    <row r="37" spans="1:5">
      <c r="A37" s="291"/>
      <c r="B37" s="86"/>
      <c r="C37" s="99"/>
      <c r="D37" s="86">
        <v>7</v>
      </c>
      <c r="E37" s="99" t="s">
        <v>88</v>
      </c>
    </row>
    <row r="38" spans="1:5" ht="28.5">
      <c r="A38" s="291" t="s">
        <v>89</v>
      </c>
      <c r="B38" s="86">
        <v>3</v>
      </c>
      <c r="C38" s="99" t="s">
        <v>90</v>
      </c>
      <c r="D38" s="86">
        <v>8</v>
      </c>
      <c r="E38" s="99" t="s">
        <v>91</v>
      </c>
    </row>
    <row r="39" spans="1:5" ht="28.5">
      <c r="A39" s="291"/>
      <c r="B39" s="86"/>
      <c r="C39" s="99"/>
      <c r="D39" s="86">
        <v>9</v>
      </c>
      <c r="E39" s="99" t="s">
        <v>92</v>
      </c>
    </row>
    <row r="40" spans="1:5" s="91" customFormat="1" ht="28.5">
      <c r="A40" s="291"/>
      <c r="B40" s="86"/>
      <c r="C40" s="99"/>
      <c r="D40" s="86">
        <v>10</v>
      </c>
      <c r="E40" s="99" t="s">
        <v>93</v>
      </c>
    </row>
    <row r="41" spans="1:5" s="91" customFormat="1">
      <c r="A41" s="291"/>
      <c r="B41" s="86"/>
      <c r="C41" s="100"/>
      <c r="D41" s="86">
        <v>11</v>
      </c>
      <c r="E41" s="99" t="s">
        <v>94</v>
      </c>
    </row>
    <row r="42" spans="1:5" s="91" customFormat="1" ht="28.5">
      <c r="A42" s="291" t="s">
        <v>95</v>
      </c>
      <c r="B42" s="86">
        <v>4</v>
      </c>
      <c r="C42" s="97" t="s">
        <v>96</v>
      </c>
      <c r="D42" s="86">
        <v>12</v>
      </c>
      <c r="E42" s="97" t="s">
        <v>97</v>
      </c>
    </row>
    <row r="43" spans="1:5" s="91" customFormat="1" ht="28.5">
      <c r="A43" s="291"/>
      <c r="B43" s="86">
        <v>5</v>
      </c>
      <c r="C43" s="97" t="s">
        <v>98</v>
      </c>
      <c r="D43" s="86"/>
      <c r="E43" s="97"/>
    </row>
    <row r="44" spans="1:5" s="91" customFormat="1" ht="42.75">
      <c r="A44" s="291"/>
      <c r="B44" s="86">
        <v>6</v>
      </c>
      <c r="C44" s="97" t="s">
        <v>99</v>
      </c>
      <c r="D44" s="86">
        <v>13</v>
      </c>
      <c r="E44" s="97" t="s">
        <v>100</v>
      </c>
    </row>
    <row r="45" spans="1:5" s="91" customFormat="1" ht="42.75">
      <c r="A45" s="291"/>
      <c r="B45" s="86">
        <v>7</v>
      </c>
      <c r="C45" s="97" t="s">
        <v>101</v>
      </c>
      <c r="D45" s="86">
        <v>14</v>
      </c>
      <c r="E45" s="97" t="s">
        <v>102</v>
      </c>
    </row>
    <row r="46" spans="1:5" ht="28.5">
      <c r="A46" s="291"/>
      <c r="B46" s="86">
        <v>8</v>
      </c>
      <c r="C46" s="97" t="s">
        <v>103</v>
      </c>
      <c r="D46" s="86">
        <v>15</v>
      </c>
      <c r="E46" s="97" t="s">
        <v>104</v>
      </c>
    </row>
    <row r="47" spans="1:5" ht="42.75">
      <c r="A47" s="291"/>
      <c r="B47" s="86">
        <v>9</v>
      </c>
      <c r="C47" s="97" t="s">
        <v>105</v>
      </c>
      <c r="D47" s="86">
        <v>16</v>
      </c>
      <c r="E47" s="97" t="s">
        <v>106</v>
      </c>
    </row>
    <row r="48" spans="1:5" ht="75.400000000000006" customHeight="1">
      <c r="A48" s="291" t="s">
        <v>107</v>
      </c>
      <c r="B48" s="86">
        <v>10</v>
      </c>
      <c r="C48" s="97" t="s">
        <v>108</v>
      </c>
      <c r="D48" s="86">
        <v>17</v>
      </c>
      <c r="E48" s="97" t="s">
        <v>109</v>
      </c>
    </row>
    <row r="49" spans="1:5" ht="42.75">
      <c r="A49" s="291"/>
      <c r="B49" s="86">
        <v>11</v>
      </c>
      <c r="C49" s="97" t="s">
        <v>110</v>
      </c>
      <c r="D49" s="87">
        <v>18</v>
      </c>
      <c r="E49" s="97" t="s">
        <v>111</v>
      </c>
    </row>
    <row r="50" spans="1:5" ht="28.5">
      <c r="A50" s="291"/>
      <c r="B50" s="86">
        <v>12</v>
      </c>
      <c r="C50" s="97" t="s">
        <v>112</v>
      </c>
      <c r="D50" s="87">
        <v>19</v>
      </c>
      <c r="E50" s="97" t="s">
        <v>113</v>
      </c>
    </row>
    <row r="51" spans="1:5" ht="42.75">
      <c r="A51" s="291" t="s">
        <v>114</v>
      </c>
      <c r="B51" s="86">
        <v>13</v>
      </c>
      <c r="C51" s="97" t="s">
        <v>115</v>
      </c>
      <c r="D51" s="87">
        <v>20</v>
      </c>
      <c r="E51" s="97" t="s">
        <v>116</v>
      </c>
    </row>
    <row r="52" spans="1:5" ht="28.5">
      <c r="A52" s="291"/>
      <c r="B52" s="86">
        <v>14</v>
      </c>
      <c r="C52" s="97" t="s">
        <v>117</v>
      </c>
      <c r="D52" s="87">
        <v>21</v>
      </c>
      <c r="E52" s="97" t="s">
        <v>118</v>
      </c>
    </row>
    <row r="53" spans="1:5" ht="57">
      <c r="A53" s="291"/>
      <c r="B53" s="86">
        <v>15</v>
      </c>
      <c r="C53" s="97" t="s">
        <v>119</v>
      </c>
      <c r="D53" s="87"/>
      <c r="E53" s="97"/>
    </row>
    <row r="54" spans="1:5" ht="28.5">
      <c r="A54" s="291"/>
      <c r="B54" s="86">
        <v>16</v>
      </c>
      <c r="C54" s="97" t="s">
        <v>120</v>
      </c>
      <c r="D54" s="87"/>
      <c r="E54" s="97"/>
    </row>
    <row r="55" spans="1:5">
      <c r="A55" s="291"/>
      <c r="B55" s="86">
        <v>17</v>
      </c>
      <c r="C55" s="97" t="s">
        <v>121</v>
      </c>
      <c r="D55" s="87"/>
      <c r="E55" s="97"/>
    </row>
    <row r="56" spans="1:5" ht="28.5">
      <c r="A56" s="291"/>
      <c r="B56" s="86">
        <v>18</v>
      </c>
      <c r="C56" s="97" t="s">
        <v>122</v>
      </c>
      <c r="D56" s="87"/>
      <c r="E56" s="97"/>
    </row>
    <row r="57" spans="1:5" ht="28.5">
      <c r="A57" s="291"/>
      <c r="B57" s="86">
        <v>19</v>
      </c>
      <c r="C57" s="97" t="s">
        <v>123</v>
      </c>
      <c r="D57" s="87"/>
      <c r="E57" s="97"/>
    </row>
    <row r="58" spans="1:5" ht="28.5">
      <c r="A58" s="291"/>
      <c r="B58" s="86">
        <v>20</v>
      </c>
      <c r="C58" s="97" t="s">
        <v>124</v>
      </c>
      <c r="D58" s="87"/>
      <c r="E58" s="97"/>
    </row>
    <row r="59" spans="1:5" ht="42.75">
      <c r="A59" s="291"/>
      <c r="B59" s="86">
        <v>21</v>
      </c>
      <c r="C59" s="97" t="s">
        <v>125</v>
      </c>
      <c r="D59" s="87"/>
      <c r="E59" s="97"/>
    </row>
    <row r="60" spans="1:5" ht="28.5">
      <c r="A60" s="291"/>
      <c r="B60" s="86">
        <v>22</v>
      </c>
      <c r="C60" s="97" t="s">
        <v>126</v>
      </c>
      <c r="D60" s="87"/>
      <c r="E60" s="99"/>
    </row>
    <row r="61" spans="1:5" ht="42.75">
      <c r="A61" s="291" t="s">
        <v>127</v>
      </c>
      <c r="B61" s="86">
        <v>23</v>
      </c>
      <c r="C61" s="97" t="s">
        <v>128</v>
      </c>
      <c r="D61" s="87">
        <v>22</v>
      </c>
      <c r="E61" s="97" t="s">
        <v>129</v>
      </c>
    </row>
    <row r="62" spans="1:5" ht="28.5">
      <c r="A62" s="291"/>
      <c r="B62" s="86">
        <v>24</v>
      </c>
      <c r="C62" s="97" t="s">
        <v>130</v>
      </c>
      <c r="D62" s="87">
        <v>23</v>
      </c>
      <c r="E62" s="97" t="s">
        <v>131</v>
      </c>
    </row>
    <row r="63" spans="1:5">
      <c r="A63" s="291"/>
      <c r="B63" s="86">
        <v>25</v>
      </c>
      <c r="C63" s="97" t="s">
        <v>132</v>
      </c>
      <c r="D63" s="87"/>
      <c r="E63" s="97"/>
    </row>
    <row r="64" spans="1:5" ht="57">
      <c r="A64" s="288" t="s">
        <v>133</v>
      </c>
      <c r="B64" s="86">
        <v>26</v>
      </c>
      <c r="C64" s="97" t="s">
        <v>134</v>
      </c>
      <c r="D64" s="87">
        <v>24</v>
      </c>
      <c r="E64" s="97" t="s">
        <v>135</v>
      </c>
    </row>
    <row r="65" spans="1:10" ht="12.75" customHeight="1">
      <c r="A65" s="292"/>
      <c r="B65" s="86"/>
      <c r="C65" s="97"/>
      <c r="D65" s="87"/>
      <c r="E65" s="97"/>
    </row>
    <row r="66" spans="1:10" ht="28.5">
      <c r="A66" s="291" t="s">
        <v>136</v>
      </c>
      <c r="B66" s="86">
        <v>27</v>
      </c>
      <c r="C66" s="97" t="s">
        <v>137</v>
      </c>
      <c r="D66" s="87">
        <v>25</v>
      </c>
      <c r="E66" s="97" t="s">
        <v>138</v>
      </c>
    </row>
    <row r="67" spans="1:10" ht="33" customHeight="1">
      <c r="A67" s="291"/>
      <c r="B67" s="86"/>
      <c r="C67" s="97"/>
      <c r="D67" s="87">
        <v>26</v>
      </c>
      <c r="E67" s="97" t="s">
        <v>139</v>
      </c>
    </row>
    <row r="68" spans="1:10" ht="28.5">
      <c r="A68" s="291" t="s">
        <v>140</v>
      </c>
      <c r="B68" s="86">
        <v>28</v>
      </c>
      <c r="C68" s="97" t="s">
        <v>141</v>
      </c>
      <c r="D68" s="87">
        <v>27</v>
      </c>
      <c r="E68" s="97" t="s">
        <v>142</v>
      </c>
    </row>
    <row r="69" spans="1:10" ht="28.5">
      <c r="A69" s="291"/>
      <c r="B69" s="86">
        <v>29</v>
      </c>
      <c r="C69" s="97" t="s">
        <v>143</v>
      </c>
      <c r="D69" s="87">
        <v>28</v>
      </c>
      <c r="E69" s="97" t="s">
        <v>144</v>
      </c>
    </row>
    <row r="70" spans="1:10" ht="27.75" customHeight="1">
      <c r="A70" s="291"/>
      <c r="B70" s="86"/>
      <c r="C70" s="98"/>
      <c r="D70" s="87">
        <v>29</v>
      </c>
      <c r="E70" s="97" t="s">
        <v>145</v>
      </c>
    </row>
    <row r="71" spans="1:10" ht="27.75" customHeight="1">
      <c r="A71" s="291"/>
      <c r="B71" s="86"/>
      <c r="C71" s="100"/>
      <c r="D71" s="87">
        <v>30</v>
      </c>
      <c r="E71" s="97" t="s">
        <v>146</v>
      </c>
    </row>
    <row r="72" spans="1:10" ht="27.75" customHeight="1">
      <c r="A72" s="291"/>
      <c r="B72" s="86"/>
      <c r="C72" s="97"/>
      <c r="D72" s="87">
        <v>31</v>
      </c>
      <c r="E72" s="97" t="s">
        <v>147</v>
      </c>
    </row>
    <row r="73" spans="1:10" ht="27.75" customHeight="1">
      <c r="A73" s="291"/>
      <c r="B73" s="86"/>
      <c r="C73" s="97"/>
      <c r="D73" s="87">
        <v>32</v>
      </c>
      <c r="E73" s="97" t="s">
        <v>148</v>
      </c>
    </row>
    <row r="74" spans="1:10" ht="27.75" customHeight="1">
      <c r="A74" s="291"/>
      <c r="B74" s="86"/>
      <c r="C74" s="97"/>
      <c r="D74" s="87">
        <v>33</v>
      </c>
      <c r="E74" s="100" t="s">
        <v>149</v>
      </c>
    </row>
    <row r="75" spans="1:10" ht="28.5">
      <c r="A75" s="291"/>
      <c r="B75" s="86"/>
      <c r="C75" s="97"/>
      <c r="D75" s="87">
        <v>34</v>
      </c>
      <c r="E75" s="97" t="s">
        <v>150</v>
      </c>
    </row>
    <row r="76" spans="1:10" ht="28.5">
      <c r="A76" s="288" t="s">
        <v>151</v>
      </c>
      <c r="B76" s="86">
        <v>30</v>
      </c>
      <c r="C76" s="97" t="s">
        <v>152</v>
      </c>
      <c r="D76" s="87">
        <v>35</v>
      </c>
      <c r="E76" s="97" t="s">
        <v>153</v>
      </c>
    </row>
    <row r="77" spans="1:10" ht="28.5">
      <c r="A77" s="289"/>
      <c r="B77" s="86">
        <v>31</v>
      </c>
      <c r="C77" s="97" t="s">
        <v>154</v>
      </c>
      <c r="D77" s="87">
        <v>36</v>
      </c>
      <c r="E77" s="97" t="s">
        <v>155</v>
      </c>
    </row>
    <row r="78" spans="1:10" ht="28.5">
      <c r="A78" s="289"/>
      <c r="B78" s="86">
        <v>32</v>
      </c>
      <c r="C78" s="97" t="s">
        <v>156</v>
      </c>
      <c r="D78" s="107">
        <v>37</v>
      </c>
      <c r="E78" s="97" t="s">
        <v>157</v>
      </c>
    </row>
    <row r="79" spans="1:10" ht="28.5">
      <c r="A79" s="289"/>
      <c r="B79" s="86">
        <v>33</v>
      </c>
      <c r="C79" s="97" t="s">
        <v>158</v>
      </c>
      <c r="D79" s="107">
        <v>38</v>
      </c>
      <c r="E79" s="97" t="s">
        <v>159</v>
      </c>
      <c r="J79" s="82" t="s">
        <v>160</v>
      </c>
    </row>
    <row r="80" spans="1:10" ht="42.75">
      <c r="A80" s="289"/>
      <c r="B80" s="108">
        <v>34</v>
      </c>
      <c r="C80" s="110" t="s">
        <v>161</v>
      </c>
      <c r="D80" s="109">
        <v>39</v>
      </c>
      <c r="E80" s="110" t="s">
        <v>162</v>
      </c>
    </row>
    <row r="81" spans="1:5" ht="72" customHeight="1">
      <c r="A81" s="92"/>
      <c r="B81" s="93"/>
      <c r="C81" s="94"/>
      <c r="D81" s="93"/>
      <c r="E81" s="94"/>
    </row>
  </sheetData>
  <mergeCells count="23">
    <mergeCell ref="B1:D1"/>
    <mergeCell ref="B2:C2"/>
    <mergeCell ref="B4:E4"/>
    <mergeCell ref="A66:A67"/>
    <mergeCell ref="A68:A75"/>
    <mergeCell ref="A5:A6"/>
    <mergeCell ref="B5:D5"/>
    <mergeCell ref="B6:D6"/>
    <mergeCell ref="A8:E8"/>
    <mergeCell ref="A10:A11"/>
    <mergeCell ref="A12:A14"/>
    <mergeCell ref="A15:A21"/>
    <mergeCell ref="A22:A25"/>
    <mergeCell ref="A27:A28"/>
    <mergeCell ref="A76:A80"/>
    <mergeCell ref="A29:E29"/>
    <mergeCell ref="A31:A37"/>
    <mergeCell ref="A38:A41"/>
    <mergeCell ref="A42:A47"/>
    <mergeCell ref="A48:A50"/>
    <mergeCell ref="A51:A60"/>
    <mergeCell ref="A61:A63"/>
    <mergeCell ref="A64:A65"/>
  </mergeCells>
  <pageMargins left="0.7" right="0.7" top="0.75" bottom="0.75" header="0.3" footer="0.3"/>
  <pageSetup scale="14" orientation="portrait" r:id="rId1"/>
  <colBreaks count="1" manualBreakCount="1">
    <brk id="8"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2060"/>
    <pageSetUpPr fitToPage="1"/>
  </sheetPr>
  <dimension ref="A1:U106"/>
  <sheetViews>
    <sheetView showGridLines="0" topLeftCell="E1" zoomScaleNormal="100" workbookViewId="0">
      <pane ySplit="5" topLeftCell="A6" activePane="bottomLeft" state="frozen"/>
      <selection pane="bottomLeft" activeCell="A6" sqref="A6"/>
    </sheetView>
  </sheetViews>
  <sheetFormatPr defaultColWidth="10.5703125" defaultRowHeight="15"/>
  <cols>
    <col min="1" max="1" width="79.7109375" style="34" customWidth="1"/>
    <col min="2" max="5" width="17.42578125" style="34" customWidth="1"/>
    <col min="6" max="6" width="23.42578125" style="34" customWidth="1"/>
    <col min="7" max="7" width="3.5703125" style="34" customWidth="1"/>
    <col min="22" max="16384" width="10.5703125" style="34"/>
  </cols>
  <sheetData>
    <row r="1" spans="1:7" ht="59.25" customHeight="1">
      <c r="A1"/>
      <c r="B1" s="307"/>
      <c r="C1" s="307"/>
      <c r="D1" s="307"/>
      <c r="E1" s="307"/>
      <c r="F1"/>
      <c r="G1"/>
    </row>
    <row r="2" spans="1:7">
      <c r="A2"/>
      <c r="B2"/>
      <c r="C2"/>
      <c r="D2"/>
      <c r="E2"/>
      <c r="F2"/>
      <c r="G2"/>
    </row>
    <row r="3" spans="1:7" ht="22.5" customHeight="1">
      <c r="A3" s="308" t="s">
        <v>163</v>
      </c>
      <c r="B3" s="308"/>
      <c r="C3" s="308"/>
      <c r="D3" s="308"/>
      <c r="E3" s="308"/>
      <c r="F3" s="309"/>
      <c r="G3"/>
    </row>
    <row r="4" spans="1:7" ht="21.75" customHeight="1">
      <c r="A4" s="310" t="s">
        <v>164</v>
      </c>
      <c r="B4" s="311" t="s">
        <v>165</v>
      </c>
      <c r="C4" s="311"/>
      <c r="D4" s="311"/>
      <c r="E4" s="311"/>
      <c r="F4" s="312" t="s">
        <v>166</v>
      </c>
      <c r="G4"/>
    </row>
    <row r="5" spans="1:7">
      <c r="A5" s="310"/>
      <c r="B5" s="51" t="s">
        <v>167</v>
      </c>
      <c r="C5" s="51" t="s">
        <v>168</v>
      </c>
      <c r="D5" s="51" t="s">
        <v>169</v>
      </c>
      <c r="E5" s="51" t="s">
        <v>170</v>
      </c>
      <c r="F5" s="313"/>
      <c r="G5"/>
    </row>
    <row r="6" spans="1:7" ht="34.5" customHeight="1">
      <c r="A6" s="52" t="s">
        <v>171</v>
      </c>
      <c r="B6" s="53"/>
      <c r="C6" s="53"/>
      <c r="D6" s="53">
        <v>8.9</v>
      </c>
      <c r="E6" s="53">
        <v>13.16</v>
      </c>
      <c r="F6" s="57" t="s">
        <v>172</v>
      </c>
      <c r="G6"/>
    </row>
    <row r="7" spans="1:7" ht="34.5" customHeight="1">
      <c r="A7" s="52" t="s">
        <v>173</v>
      </c>
      <c r="B7" s="53"/>
      <c r="C7" s="53"/>
      <c r="D7" s="53">
        <v>11</v>
      </c>
      <c r="E7" s="53" t="s">
        <v>174</v>
      </c>
      <c r="F7" s="57" t="s">
        <v>172</v>
      </c>
      <c r="G7"/>
    </row>
    <row r="8" spans="1:7" ht="34.5" customHeight="1">
      <c r="A8" s="52" t="s">
        <v>175</v>
      </c>
      <c r="B8" s="53"/>
      <c r="C8" s="53"/>
      <c r="D8" s="53">
        <v>1</v>
      </c>
      <c r="E8" s="53" t="s">
        <v>176</v>
      </c>
      <c r="F8" s="57" t="s">
        <v>172</v>
      </c>
      <c r="G8"/>
    </row>
    <row r="9" spans="1:7" ht="34.5" customHeight="1">
      <c r="A9" s="52" t="s">
        <v>177</v>
      </c>
      <c r="B9" s="53">
        <v>16</v>
      </c>
      <c r="C9" s="53">
        <v>3.4</v>
      </c>
      <c r="D9" s="53" t="s">
        <v>178</v>
      </c>
      <c r="E9" s="53" t="s">
        <v>179</v>
      </c>
      <c r="F9" s="57" t="s">
        <v>172</v>
      </c>
      <c r="G9"/>
    </row>
    <row r="10" spans="1:7" ht="34.5" customHeight="1">
      <c r="A10" s="52" t="s">
        <v>180</v>
      </c>
      <c r="B10" s="53" t="s">
        <v>181</v>
      </c>
      <c r="C10" s="53">
        <v>7</v>
      </c>
      <c r="D10" s="53" t="s">
        <v>182</v>
      </c>
      <c r="E10" s="53" t="s">
        <v>183</v>
      </c>
      <c r="F10" s="57" t="s">
        <v>172</v>
      </c>
      <c r="G10"/>
    </row>
    <row r="11" spans="1:7" ht="34.5" customHeight="1">
      <c r="A11" s="52" t="s">
        <v>184</v>
      </c>
      <c r="B11" s="53"/>
      <c r="C11" s="53"/>
      <c r="D11" s="53" t="s">
        <v>185</v>
      </c>
      <c r="E11" s="53">
        <v>28</v>
      </c>
      <c r="F11" s="61" t="s">
        <v>172</v>
      </c>
      <c r="G11"/>
    </row>
    <row r="12" spans="1:7" ht="34.5" customHeight="1">
      <c r="A12" s="52" t="s">
        <v>186</v>
      </c>
      <c r="B12" s="53"/>
      <c r="C12" s="53"/>
      <c r="D12" s="53" t="s">
        <v>187</v>
      </c>
      <c r="E12" s="53">
        <v>20.21</v>
      </c>
      <c r="F12" s="57" t="s">
        <v>172</v>
      </c>
      <c r="G12"/>
    </row>
    <row r="13" spans="1:7" ht="34.5" customHeight="1">
      <c r="A13" s="52" t="s">
        <v>188</v>
      </c>
      <c r="B13" s="53"/>
      <c r="C13" s="53"/>
      <c r="D13" s="53" t="s">
        <v>189</v>
      </c>
      <c r="E13" s="53" t="s">
        <v>190</v>
      </c>
      <c r="F13" s="57" t="s">
        <v>172</v>
      </c>
      <c r="G13"/>
    </row>
    <row r="14" spans="1:7" ht="34.5" customHeight="1">
      <c r="A14" s="52" t="s">
        <v>191</v>
      </c>
      <c r="B14" s="53">
        <v>2.17</v>
      </c>
      <c r="C14" s="53">
        <v>8</v>
      </c>
      <c r="D14" s="53">
        <v>1</v>
      </c>
      <c r="E14" s="53" t="s">
        <v>192</v>
      </c>
      <c r="F14" s="57" t="s">
        <v>193</v>
      </c>
      <c r="G14"/>
    </row>
    <row r="15" spans="1:7" ht="24.75" hidden="1" customHeight="1">
      <c r="A15" s="54"/>
      <c r="B15" s="55"/>
      <c r="C15" s="55"/>
      <c r="D15" s="55"/>
      <c r="E15" s="55"/>
      <c r="F15" s="56"/>
      <c r="G15"/>
    </row>
    <row r="16" spans="1:7" hidden="1">
      <c r="A16" s="52"/>
      <c r="B16" s="53"/>
      <c r="C16" s="53"/>
      <c r="D16" s="53"/>
      <c r="E16" s="53"/>
      <c r="F16" s="57"/>
      <c r="G16"/>
    </row>
    <row r="17" spans="1:7" hidden="1">
      <c r="A17" s="54"/>
      <c r="B17" s="58"/>
      <c r="C17" s="58"/>
      <c r="D17" s="58"/>
      <c r="E17" s="58"/>
      <c r="F17" s="56"/>
      <c r="G17"/>
    </row>
    <row r="18" spans="1:7" hidden="1">
      <c r="A18" s="59"/>
      <c r="B18" s="60"/>
      <c r="C18" s="60"/>
      <c r="D18" s="60"/>
      <c r="E18" s="60"/>
      <c r="F18" s="61"/>
      <c r="G18"/>
    </row>
    <row r="19" spans="1:7" hidden="1">
      <c r="A19" s="54"/>
      <c r="B19" s="55"/>
      <c r="C19" s="55"/>
      <c r="D19" s="55"/>
      <c r="E19" s="55"/>
      <c r="F19" s="56"/>
      <c r="G19"/>
    </row>
    <row r="20" spans="1:7" hidden="1">
      <c r="A20" s="59"/>
      <c r="B20" s="62"/>
      <c r="C20" s="62"/>
      <c r="D20" s="62"/>
      <c r="E20" s="60"/>
      <c r="F20" s="57"/>
      <c r="G20"/>
    </row>
    <row r="21" spans="1:7" customFormat="1" ht="21.75" customHeight="1"/>
    <row r="22" spans="1:7" customFormat="1"/>
    <row r="23" spans="1:7" customFormat="1"/>
    <row r="24" spans="1:7" customFormat="1"/>
    <row r="25" spans="1:7" customFormat="1"/>
    <row r="26" spans="1:7" customFormat="1"/>
    <row r="27" spans="1:7" customFormat="1"/>
    <row r="28" spans="1:7" customFormat="1"/>
    <row r="29" spans="1:7" customFormat="1"/>
    <row r="30" spans="1:7" customFormat="1"/>
    <row r="31" spans="1:7" customFormat="1"/>
    <row r="32" spans="1:7" customFormat="1"/>
    <row r="33" customFormat="1"/>
    <row r="34" customFormat="1"/>
    <row r="35" customFormat="1"/>
    <row r="36" customFormat="1"/>
    <row r="37" customFormat="1"/>
    <row r="38" customFormat="1"/>
    <row r="39" customFormat="1"/>
    <row r="40" customFormat="1"/>
    <row r="41" customFormat="1"/>
    <row r="42" customFormat="1"/>
    <row r="43" customFormat="1"/>
    <row r="44" customFormat="1"/>
    <row r="45" customFormat="1"/>
    <row r="46" customFormat="1"/>
    <row r="47" customFormat="1"/>
    <row r="48" customFormat="1"/>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row r="96" customFormat="1"/>
    <row r="97" customFormat="1"/>
    <row r="98" customFormat="1"/>
    <row r="99" customFormat="1"/>
    <row r="100" customFormat="1"/>
    <row r="101" customFormat="1"/>
    <row r="102" customFormat="1"/>
    <row r="103" customFormat="1"/>
    <row r="104" customFormat="1"/>
    <row r="105" customFormat="1"/>
    <row r="106" customFormat="1"/>
  </sheetData>
  <mergeCells count="5">
    <mergeCell ref="B1:E1"/>
    <mergeCell ref="A3:F3"/>
    <mergeCell ref="A4:A5"/>
    <mergeCell ref="B4:E4"/>
    <mergeCell ref="F4:F5"/>
  </mergeCells>
  <dataValidations count="2">
    <dataValidation allowBlank="1" showInputMessage="1" showErrorMessage="1" prompt="Proponer y escribir en una frase la estrategia para gestionar la debilidad, la oportunidad, la amenaza o la fortaleza.Usar verbo de acción en infinitivo._x000a_" sqref="A4" xr:uid="{00000000-0002-0000-0300-000000000000}"/>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F4" xr:uid="{00000000-0002-0000-0300-000001000000}"/>
  </dataValidations>
  <printOptions horizontalCentered="1"/>
  <pageMargins left="0.70866141732283472" right="0.70866141732283472" top="0.74803149606299213" bottom="0.74803149606299213" header="0.31496062992125984" footer="0.31496062992125984"/>
  <pageSetup scale="59"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pageSetUpPr fitToPage="1"/>
  </sheetPr>
  <dimension ref="B1:I59"/>
  <sheetViews>
    <sheetView showGridLines="0" topLeftCell="B7" zoomScale="90" zoomScaleNormal="90" workbookViewId="0">
      <selection activeCell="A5" sqref="A5"/>
    </sheetView>
  </sheetViews>
  <sheetFormatPr defaultColWidth="11.42578125" defaultRowHeight="14.25"/>
  <cols>
    <col min="1" max="1" width="2.7109375" style="112" customWidth="1"/>
    <col min="2" max="2" width="24.7109375" style="112" customWidth="1"/>
    <col min="3" max="3" width="11.28515625" style="113" customWidth="1"/>
    <col min="4" max="4" width="19.28515625" style="113" customWidth="1"/>
    <col min="5" max="5" width="7.5703125" style="112" customWidth="1"/>
    <col min="6" max="6" width="24.7109375" style="112" customWidth="1"/>
    <col min="7" max="7" width="79.140625" style="112" customWidth="1"/>
    <col min="8" max="8" width="11.42578125" style="112"/>
    <col min="9" max="9" width="32" style="112" customWidth="1"/>
    <col min="10" max="16384" width="11.42578125" style="112"/>
  </cols>
  <sheetData>
    <row r="1" spans="2:9" ht="15" thickBot="1"/>
    <row r="2" spans="2:9" ht="18">
      <c r="B2" s="345" t="s">
        <v>194</v>
      </c>
      <c r="C2" s="346"/>
      <c r="D2" s="346"/>
      <c r="E2" s="346"/>
      <c r="F2" s="346"/>
      <c r="G2" s="347"/>
    </row>
    <row r="3" spans="2:9" ht="15">
      <c r="B3" s="348" t="s">
        <v>195</v>
      </c>
      <c r="C3" s="349"/>
      <c r="D3" s="350"/>
      <c r="E3" s="350"/>
      <c r="F3" s="350"/>
      <c r="G3" s="351"/>
    </row>
    <row r="4" spans="2:9" ht="88.5" customHeight="1">
      <c r="B4" s="352" t="s">
        <v>196</v>
      </c>
      <c r="C4" s="353"/>
      <c r="D4" s="353"/>
      <c r="E4" s="353"/>
      <c r="F4" s="353"/>
      <c r="G4" s="354"/>
    </row>
    <row r="5" spans="2:9" ht="15">
      <c r="B5" s="114"/>
      <c r="C5" s="115"/>
      <c r="D5" s="116"/>
      <c r="E5" s="117"/>
      <c r="F5" s="117"/>
      <c r="G5" s="117"/>
    </row>
    <row r="6" spans="2:9" ht="16.5" customHeight="1">
      <c r="B6" s="355" t="s">
        <v>197</v>
      </c>
      <c r="C6" s="356"/>
      <c r="D6" s="356"/>
      <c r="E6" s="356"/>
      <c r="F6" s="356"/>
      <c r="G6" s="357"/>
    </row>
    <row r="7" spans="2:9" ht="76.5" customHeight="1">
      <c r="B7" s="355"/>
      <c r="C7" s="356"/>
      <c r="D7" s="356"/>
      <c r="E7" s="356"/>
      <c r="F7" s="356"/>
      <c r="G7" s="357"/>
    </row>
    <row r="8" spans="2:9" ht="15" thickBot="1">
      <c r="B8" s="118"/>
      <c r="C8" s="119"/>
      <c r="D8" s="119"/>
      <c r="E8" s="120"/>
      <c r="F8" s="121"/>
      <c r="G8" s="121"/>
    </row>
    <row r="9" spans="2:9">
      <c r="B9" s="122"/>
      <c r="C9" s="123" t="s">
        <v>198</v>
      </c>
      <c r="D9" s="358" t="s">
        <v>199</v>
      </c>
      <c r="E9" s="359"/>
      <c r="F9" s="360" t="s">
        <v>200</v>
      </c>
      <c r="G9" s="361"/>
    </row>
    <row r="10" spans="2:9" ht="15" customHeight="1">
      <c r="B10" s="124"/>
      <c r="C10" s="125">
        <v>5</v>
      </c>
      <c r="D10" s="362" t="s">
        <v>201</v>
      </c>
      <c r="E10" s="363"/>
      <c r="F10" s="364" t="s">
        <v>202</v>
      </c>
      <c r="G10" s="341"/>
      <c r="H10" s="330"/>
      <c r="I10" s="330"/>
    </row>
    <row r="11" spans="2:9">
      <c r="B11" s="124"/>
      <c r="C11" s="125">
        <v>5</v>
      </c>
      <c r="D11" s="362" t="s">
        <v>203</v>
      </c>
      <c r="E11" s="363"/>
      <c r="F11" s="364" t="s">
        <v>204</v>
      </c>
      <c r="G11" s="341"/>
      <c r="H11" s="330"/>
      <c r="I11" s="330"/>
    </row>
    <row r="12" spans="2:9">
      <c r="B12" s="124"/>
      <c r="C12" s="125">
        <v>5</v>
      </c>
      <c r="D12" s="362" t="s">
        <v>205</v>
      </c>
      <c r="E12" s="363"/>
      <c r="F12" s="364" t="s">
        <v>206</v>
      </c>
      <c r="G12" s="341"/>
      <c r="H12" s="330"/>
      <c r="I12" s="330"/>
    </row>
    <row r="13" spans="2:9" ht="27.75" customHeight="1">
      <c r="B13" s="124"/>
      <c r="C13" s="125">
        <v>5</v>
      </c>
      <c r="D13" s="362" t="s">
        <v>207</v>
      </c>
      <c r="E13" s="363"/>
      <c r="F13" s="364" t="s">
        <v>208</v>
      </c>
      <c r="G13" s="341"/>
      <c r="H13" s="330"/>
      <c r="I13" s="330"/>
    </row>
    <row r="14" spans="2:9">
      <c r="B14" s="124"/>
      <c r="C14" s="125">
        <v>5</v>
      </c>
      <c r="D14" s="362" t="s">
        <v>209</v>
      </c>
      <c r="E14" s="363"/>
      <c r="F14" s="364" t="s">
        <v>210</v>
      </c>
      <c r="G14" s="341"/>
      <c r="H14" s="330"/>
      <c r="I14" s="330"/>
    </row>
    <row r="15" spans="2:9" ht="41.25" customHeight="1">
      <c r="B15" s="124"/>
      <c r="C15" s="125">
        <v>5</v>
      </c>
      <c r="D15" s="362" t="s">
        <v>211</v>
      </c>
      <c r="E15" s="363"/>
      <c r="F15" s="364" t="s">
        <v>212</v>
      </c>
      <c r="G15" s="341"/>
      <c r="H15" s="330"/>
      <c r="I15" s="330"/>
    </row>
    <row r="16" spans="2:9" ht="41.25" customHeight="1">
      <c r="B16" s="124"/>
      <c r="C16" s="125">
        <v>5</v>
      </c>
      <c r="D16" s="365" t="s">
        <v>213</v>
      </c>
      <c r="E16" s="366"/>
      <c r="F16" s="364" t="s">
        <v>214</v>
      </c>
      <c r="G16" s="341"/>
      <c r="H16" s="330"/>
      <c r="I16" s="330"/>
    </row>
    <row r="17" spans="2:9" ht="51.75" customHeight="1">
      <c r="B17" s="124"/>
      <c r="C17" s="125">
        <v>5</v>
      </c>
      <c r="D17" s="366" t="s">
        <v>215</v>
      </c>
      <c r="E17" s="367"/>
      <c r="F17" s="364" t="s">
        <v>216</v>
      </c>
      <c r="G17" s="341"/>
      <c r="H17" s="330"/>
      <c r="I17" s="330"/>
    </row>
    <row r="18" spans="2:9" ht="51.75" customHeight="1">
      <c r="B18" s="124"/>
      <c r="C18" s="125">
        <v>5</v>
      </c>
      <c r="D18" s="365" t="s">
        <v>217</v>
      </c>
      <c r="E18" s="366"/>
      <c r="F18" s="364" t="s">
        <v>218</v>
      </c>
      <c r="G18" s="341"/>
      <c r="H18" s="330"/>
      <c r="I18" s="330"/>
    </row>
    <row r="19" spans="2:9" ht="51.75" customHeight="1">
      <c r="B19" s="124"/>
      <c r="C19" s="125">
        <v>5</v>
      </c>
      <c r="D19" s="126" t="s">
        <v>219</v>
      </c>
      <c r="E19" s="127"/>
      <c r="F19" s="364" t="s">
        <v>220</v>
      </c>
      <c r="G19" s="341"/>
      <c r="H19" s="330"/>
      <c r="I19" s="330"/>
    </row>
    <row r="20" spans="2:9" ht="51.75" customHeight="1">
      <c r="B20" s="124"/>
      <c r="C20" s="125">
        <v>5</v>
      </c>
      <c r="D20" s="126" t="s">
        <v>221</v>
      </c>
      <c r="E20" s="127"/>
      <c r="F20" s="364" t="s">
        <v>222</v>
      </c>
      <c r="G20" s="341"/>
      <c r="H20" s="330"/>
      <c r="I20" s="330"/>
    </row>
    <row r="21" spans="2:9" ht="66.75" customHeight="1">
      <c r="B21" s="124"/>
      <c r="C21" s="125">
        <v>5</v>
      </c>
      <c r="D21" s="365" t="s">
        <v>223</v>
      </c>
      <c r="E21" s="366"/>
      <c r="F21" s="364" t="s">
        <v>224</v>
      </c>
      <c r="G21" s="341"/>
      <c r="H21" s="330"/>
      <c r="I21" s="330"/>
    </row>
    <row r="22" spans="2:9" ht="36" customHeight="1">
      <c r="B22" s="124"/>
      <c r="C22" s="125">
        <v>5</v>
      </c>
      <c r="D22" s="368" t="s">
        <v>225</v>
      </c>
      <c r="E22" s="369"/>
      <c r="F22" s="364" t="s">
        <v>226</v>
      </c>
      <c r="G22" s="341"/>
      <c r="H22" s="344"/>
      <c r="I22" s="344"/>
    </row>
    <row r="23" spans="2:9" ht="26.25" customHeight="1">
      <c r="B23" s="124"/>
      <c r="C23" s="125">
        <v>5</v>
      </c>
      <c r="D23" s="370" t="s">
        <v>227</v>
      </c>
      <c r="E23" s="370"/>
      <c r="F23" s="340" t="s">
        <v>228</v>
      </c>
      <c r="G23" s="341"/>
      <c r="H23" s="330"/>
      <c r="I23" s="330"/>
    </row>
    <row r="24" spans="2:9" ht="26.25" customHeight="1">
      <c r="B24" s="124"/>
      <c r="C24" s="125">
        <v>5</v>
      </c>
      <c r="D24" s="370" t="s">
        <v>229</v>
      </c>
      <c r="E24" s="370"/>
      <c r="F24" s="340" t="s">
        <v>230</v>
      </c>
      <c r="G24" s="341"/>
      <c r="H24" s="330"/>
      <c r="I24" s="330"/>
    </row>
    <row r="25" spans="2:9" ht="26.25" customHeight="1">
      <c r="B25" s="124"/>
      <c r="C25" s="125">
        <v>5</v>
      </c>
      <c r="D25" s="338" t="s">
        <v>231</v>
      </c>
      <c r="E25" s="339"/>
      <c r="F25" s="340" t="s">
        <v>232</v>
      </c>
      <c r="G25" s="341"/>
      <c r="H25" s="330"/>
      <c r="I25" s="330"/>
    </row>
    <row r="26" spans="2:9" ht="27" customHeight="1">
      <c r="B26" s="128"/>
      <c r="C26" s="331" t="s">
        <v>233</v>
      </c>
      <c r="D26" s="332"/>
      <c r="E26" s="332"/>
      <c r="F26" s="332"/>
      <c r="G26" s="333"/>
    </row>
    <row r="27" spans="2:9" ht="27" customHeight="1">
      <c r="B27" s="334" t="s">
        <v>234</v>
      </c>
      <c r="C27" s="335"/>
      <c r="D27" s="335"/>
      <c r="E27" s="335"/>
      <c r="F27" s="335"/>
      <c r="G27" s="336"/>
    </row>
    <row r="28" spans="2:9" ht="10.5" customHeight="1">
      <c r="B28" s="129"/>
      <c r="D28" s="130"/>
      <c r="E28" s="131"/>
      <c r="F28" s="132"/>
      <c r="G28" s="132"/>
    </row>
    <row r="29" spans="2:9">
      <c r="B29" s="129"/>
      <c r="C29" s="133"/>
      <c r="D29" s="337" t="s">
        <v>199</v>
      </c>
      <c r="E29" s="337"/>
      <c r="F29" s="342" t="s">
        <v>200</v>
      </c>
      <c r="G29" s="343"/>
    </row>
    <row r="30" spans="2:9">
      <c r="B30" s="129"/>
      <c r="D30" s="321" t="s">
        <v>201</v>
      </c>
      <c r="E30" s="321"/>
      <c r="F30" s="322" t="s">
        <v>235</v>
      </c>
      <c r="G30" s="323"/>
      <c r="H30" s="330"/>
      <c r="I30" s="330"/>
    </row>
    <row r="31" spans="2:9">
      <c r="B31" s="129"/>
      <c r="D31" s="321" t="s">
        <v>203</v>
      </c>
      <c r="E31" s="321"/>
      <c r="F31" s="322" t="s">
        <v>236</v>
      </c>
      <c r="G31" s="323"/>
      <c r="H31" s="330"/>
      <c r="I31" s="330"/>
    </row>
    <row r="32" spans="2:9">
      <c r="B32" s="129"/>
      <c r="D32" s="321" t="s">
        <v>205</v>
      </c>
      <c r="E32" s="321"/>
      <c r="F32" s="322" t="s">
        <v>237</v>
      </c>
      <c r="G32" s="323"/>
      <c r="H32" s="330"/>
      <c r="I32" s="330"/>
    </row>
    <row r="33" spans="2:9">
      <c r="B33" s="129"/>
      <c r="D33" s="321" t="s">
        <v>207</v>
      </c>
      <c r="E33" s="321"/>
      <c r="F33" s="322" t="s">
        <v>238</v>
      </c>
      <c r="G33" s="323"/>
      <c r="H33" s="330"/>
      <c r="I33" s="330"/>
    </row>
    <row r="34" spans="2:9">
      <c r="B34" s="129"/>
      <c r="D34" s="321" t="s">
        <v>209</v>
      </c>
      <c r="E34" s="321"/>
      <c r="F34" s="322" t="s">
        <v>239</v>
      </c>
      <c r="G34" s="323"/>
      <c r="H34" s="330"/>
      <c r="I34" s="330"/>
    </row>
    <row r="35" spans="2:9" ht="40.9" customHeight="1">
      <c r="B35" s="129"/>
      <c r="D35" s="321" t="s">
        <v>240</v>
      </c>
      <c r="E35" s="321"/>
      <c r="F35" s="322" t="s">
        <v>241</v>
      </c>
      <c r="G35" s="323"/>
      <c r="H35" s="330"/>
      <c r="I35" s="330"/>
    </row>
    <row r="36" spans="2:9" ht="42" customHeight="1">
      <c r="B36" s="134"/>
      <c r="C36" s="135"/>
      <c r="D36" s="321" t="s">
        <v>242</v>
      </c>
      <c r="E36" s="321"/>
      <c r="F36" s="322" t="s">
        <v>243</v>
      </c>
      <c r="G36" s="323"/>
      <c r="H36" s="320"/>
      <c r="I36" s="320"/>
    </row>
    <row r="37" spans="2:9" ht="30.75" customHeight="1">
      <c r="B37" s="134"/>
      <c r="C37" s="135"/>
      <c r="D37" s="321" t="s">
        <v>244</v>
      </c>
      <c r="E37" s="321"/>
      <c r="F37" s="326" t="s">
        <v>245</v>
      </c>
      <c r="G37" s="327"/>
      <c r="H37" s="320"/>
      <c r="I37" s="320"/>
    </row>
    <row r="38" spans="2:9" ht="33" customHeight="1">
      <c r="B38" s="134"/>
      <c r="C38" s="135"/>
      <c r="D38" s="321" t="s">
        <v>246</v>
      </c>
      <c r="E38" s="321"/>
      <c r="F38" s="326" t="s">
        <v>245</v>
      </c>
      <c r="G38" s="327"/>
      <c r="H38" s="320"/>
      <c r="I38" s="320"/>
    </row>
    <row r="39" spans="2:9" ht="30" customHeight="1">
      <c r="B39" s="134"/>
      <c r="C39" s="135"/>
      <c r="D39" s="321" t="s">
        <v>247</v>
      </c>
      <c r="E39" s="321"/>
      <c r="F39" s="326" t="s">
        <v>245</v>
      </c>
      <c r="G39" s="327"/>
      <c r="H39" s="320"/>
      <c r="I39" s="320"/>
    </row>
    <row r="40" spans="2:9" ht="30" customHeight="1">
      <c r="B40" s="134"/>
      <c r="C40" s="135"/>
      <c r="D40" s="321" t="s">
        <v>248</v>
      </c>
      <c r="E40" s="321"/>
      <c r="F40" s="326" t="s">
        <v>245</v>
      </c>
      <c r="G40" s="327"/>
      <c r="H40" s="320"/>
      <c r="I40" s="320"/>
    </row>
    <row r="41" spans="2:9" ht="30" customHeight="1">
      <c r="B41" s="134"/>
      <c r="C41" s="135"/>
      <c r="D41" s="324" t="s">
        <v>249</v>
      </c>
      <c r="E41" s="325"/>
      <c r="F41" s="322" t="s">
        <v>250</v>
      </c>
      <c r="G41" s="323"/>
      <c r="H41" s="320"/>
      <c r="I41" s="320"/>
    </row>
    <row r="42" spans="2:9" ht="35.25" customHeight="1">
      <c r="B42" s="134"/>
      <c r="C42" s="135"/>
      <c r="D42" s="321" t="s">
        <v>251</v>
      </c>
      <c r="E42" s="321"/>
      <c r="F42" s="322" t="s">
        <v>252</v>
      </c>
      <c r="G42" s="323"/>
      <c r="H42" s="320"/>
      <c r="I42" s="320"/>
    </row>
    <row r="43" spans="2:9" ht="31.5" customHeight="1">
      <c r="B43" s="134"/>
      <c r="C43" s="135"/>
      <c r="D43" s="321" t="s">
        <v>244</v>
      </c>
      <c r="E43" s="321"/>
      <c r="F43" s="326" t="s">
        <v>245</v>
      </c>
      <c r="G43" s="327"/>
      <c r="H43" s="320"/>
      <c r="I43" s="320"/>
    </row>
    <row r="44" spans="2:9" ht="35.25" customHeight="1">
      <c r="B44" s="134"/>
      <c r="C44" s="135"/>
      <c r="D44" s="321" t="s">
        <v>253</v>
      </c>
      <c r="E44" s="321"/>
      <c r="F44" s="326" t="s">
        <v>245</v>
      </c>
      <c r="G44" s="327"/>
      <c r="H44" s="320"/>
      <c r="I44" s="320"/>
    </row>
    <row r="45" spans="2:9" ht="57" customHeight="1">
      <c r="B45" s="134"/>
      <c r="C45" s="135"/>
      <c r="D45" s="321" t="s">
        <v>248</v>
      </c>
      <c r="E45" s="321"/>
      <c r="F45" s="326" t="s">
        <v>245</v>
      </c>
      <c r="G45" s="327"/>
      <c r="H45" s="320"/>
      <c r="I45" s="320"/>
    </row>
    <row r="46" spans="2:9" ht="32.25" customHeight="1">
      <c r="B46" s="134"/>
      <c r="C46" s="135"/>
      <c r="D46" s="321" t="s">
        <v>246</v>
      </c>
      <c r="E46" s="321"/>
      <c r="F46" s="326" t="s">
        <v>245</v>
      </c>
      <c r="G46" s="327"/>
      <c r="H46" s="320"/>
      <c r="I46" s="320"/>
    </row>
    <row r="47" spans="2:9" ht="32.25" customHeight="1">
      <c r="B47" s="134"/>
      <c r="C47" s="135"/>
      <c r="D47" s="324" t="s">
        <v>254</v>
      </c>
      <c r="E47" s="325"/>
      <c r="F47" s="328" t="s">
        <v>255</v>
      </c>
      <c r="G47" s="329"/>
      <c r="H47" s="320"/>
      <c r="I47" s="320"/>
    </row>
    <row r="48" spans="2:9" ht="32.25" customHeight="1">
      <c r="B48" s="134"/>
      <c r="C48" s="135"/>
      <c r="D48" s="321" t="s">
        <v>256</v>
      </c>
      <c r="E48" s="321"/>
      <c r="F48" s="322" t="s">
        <v>257</v>
      </c>
      <c r="G48" s="323"/>
      <c r="H48" s="320"/>
      <c r="I48" s="320"/>
    </row>
    <row r="49" spans="2:9" ht="32.25" customHeight="1">
      <c r="B49" s="134"/>
      <c r="C49" s="135"/>
      <c r="D49" s="321" t="s">
        <v>258</v>
      </c>
      <c r="E49" s="321"/>
      <c r="F49" s="322" t="s">
        <v>259</v>
      </c>
      <c r="G49" s="323"/>
      <c r="H49" s="320"/>
      <c r="I49" s="320"/>
    </row>
    <row r="50" spans="2:9" ht="32.25" customHeight="1">
      <c r="B50" s="134"/>
      <c r="C50" s="135"/>
      <c r="D50" s="321" t="s">
        <v>260</v>
      </c>
      <c r="E50" s="321"/>
      <c r="F50" s="322" t="s">
        <v>261</v>
      </c>
      <c r="G50" s="323"/>
      <c r="H50" s="320"/>
      <c r="I50" s="320"/>
    </row>
    <row r="51" spans="2:9" ht="32.25" customHeight="1">
      <c r="B51" s="134"/>
      <c r="C51" s="135"/>
      <c r="D51" s="130"/>
      <c r="E51" s="130"/>
      <c r="F51" s="132"/>
      <c r="G51" s="132"/>
      <c r="H51" s="320"/>
      <c r="I51" s="320"/>
    </row>
    <row r="52" spans="2:9" ht="32.25" customHeight="1">
      <c r="B52" s="134"/>
      <c r="C52" s="135"/>
      <c r="D52" s="130"/>
      <c r="E52" s="130"/>
      <c r="F52" s="132"/>
      <c r="G52" s="132"/>
    </row>
    <row r="53" spans="2:9" ht="32.25" customHeight="1">
      <c r="B53" s="134"/>
      <c r="C53" s="135"/>
      <c r="D53" s="130"/>
      <c r="E53" s="130"/>
      <c r="F53" s="132"/>
      <c r="G53" s="132"/>
    </row>
    <row r="54" spans="2:9" ht="21.75" customHeight="1">
      <c r="B54" s="314" t="s">
        <v>262</v>
      </c>
      <c r="C54" s="315"/>
      <c r="D54" s="315"/>
      <c r="E54" s="315"/>
      <c r="F54" s="315"/>
      <c r="G54" s="316"/>
    </row>
    <row r="55" spans="2:9" ht="21.75" customHeight="1">
      <c r="B55" s="314" t="s">
        <v>263</v>
      </c>
      <c r="C55" s="315"/>
      <c r="D55" s="315"/>
      <c r="E55" s="315"/>
      <c r="F55" s="315"/>
      <c r="G55" s="316"/>
    </row>
    <row r="56" spans="2:9" ht="20.25" customHeight="1">
      <c r="B56" s="314" t="s">
        <v>264</v>
      </c>
      <c r="C56" s="315"/>
      <c r="D56" s="315"/>
      <c r="E56" s="315"/>
      <c r="F56" s="315"/>
      <c r="G56" s="316"/>
    </row>
    <row r="57" spans="2:9" ht="20.25" customHeight="1">
      <c r="B57" s="314" t="s">
        <v>265</v>
      </c>
      <c r="C57" s="315"/>
      <c r="D57" s="315"/>
      <c r="E57" s="315"/>
      <c r="F57" s="315"/>
      <c r="G57" s="316"/>
    </row>
    <row r="58" spans="2:9" ht="18" customHeight="1" thickBot="1">
      <c r="B58" s="317" t="s">
        <v>266</v>
      </c>
      <c r="C58" s="318"/>
      <c r="D58" s="318"/>
      <c r="E58" s="318"/>
      <c r="F58" s="318"/>
      <c r="G58" s="319"/>
    </row>
    <row r="59" spans="2:9">
      <c r="B59" s="136"/>
      <c r="C59" s="137"/>
      <c r="D59" s="136"/>
      <c r="E59" s="136"/>
      <c r="F59" s="136"/>
      <c r="G59" s="136"/>
    </row>
  </sheetData>
  <mergeCells count="125">
    <mergeCell ref="F20:G20"/>
    <mergeCell ref="D21:E21"/>
    <mergeCell ref="F21:G21"/>
    <mergeCell ref="D22:E22"/>
    <mergeCell ref="F22:G22"/>
    <mergeCell ref="D23:E23"/>
    <mergeCell ref="F23:G23"/>
    <mergeCell ref="D24:E24"/>
    <mergeCell ref="F24:G24"/>
    <mergeCell ref="D15:E15"/>
    <mergeCell ref="F15:G15"/>
    <mergeCell ref="D16:E16"/>
    <mergeCell ref="F16:G16"/>
    <mergeCell ref="D17:E17"/>
    <mergeCell ref="F17:G17"/>
    <mergeCell ref="D18:E18"/>
    <mergeCell ref="F18:G18"/>
    <mergeCell ref="F19:G19"/>
    <mergeCell ref="H10:I10"/>
    <mergeCell ref="H11:I11"/>
    <mergeCell ref="H12:I12"/>
    <mergeCell ref="H13:I13"/>
    <mergeCell ref="H14:I14"/>
    <mergeCell ref="B2:G2"/>
    <mergeCell ref="B3:G3"/>
    <mergeCell ref="B4:G4"/>
    <mergeCell ref="B6:G7"/>
    <mergeCell ref="D9:E9"/>
    <mergeCell ref="F9:G9"/>
    <mergeCell ref="D10:E10"/>
    <mergeCell ref="F10:G10"/>
    <mergeCell ref="D11:E11"/>
    <mergeCell ref="F11:G11"/>
    <mergeCell ref="D12:E12"/>
    <mergeCell ref="F12:G12"/>
    <mergeCell ref="D13:E13"/>
    <mergeCell ref="F13:G13"/>
    <mergeCell ref="D14:E14"/>
    <mergeCell ref="F14:G14"/>
    <mergeCell ref="H20:I20"/>
    <mergeCell ref="H21:I21"/>
    <mergeCell ref="H22:I22"/>
    <mergeCell ref="H23:I23"/>
    <mergeCell ref="H24:I24"/>
    <mergeCell ref="H15:I15"/>
    <mergeCell ref="H16:I16"/>
    <mergeCell ref="H17:I17"/>
    <mergeCell ref="H18:I18"/>
    <mergeCell ref="H19:I19"/>
    <mergeCell ref="H31:I31"/>
    <mergeCell ref="D32:E32"/>
    <mergeCell ref="H32:I32"/>
    <mergeCell ref="D33:E33"/>
    <mergeCell ref="H33:I33"/>
    <mergeCell ref="H25:I25"/>
    <mergeCell ref="C26:G26"/>
    <mergeCell ref="B27:G27"/>
    <mergeCell ref="D29:E29"/>
    <mergeCell ref="D30:E30"/>
    <mergeCell ref="H30:I30"/>
    <mergeCell ref="D25:E25"/>
    <mergeCell ref="F25:G25"/>
    <mergeCell ref="F29:G29"/>
    <mergeCell ref="F30:G30"/>
    <mergeCell ref="F31:G31"/>
    <mergeCell ref="D31:E31"/>
    <mergeCell ref="F32:G32"/>
    <mergeCell ref="F33:G33"/>
    <mergeCell ref="H37:I37"/>
    <mergeCell ref="D38:E38"/>
    <mergeCell ref="H38:I38"/>
    <mergeCell ref="D39:E39"/>
    <mergeCell ref="H39:I39"/>
    <mergeCell ref="H34:I34"/>
    <mergeCell ref="D35:E35"/>
    <mergeCell ref="H35:I35"/>
    <mergeCell ref="D36:E36"/>
    <mergeCell ref="H36:I36"/>
    <mergeCell ref="F34:G34"/>
    <mergeCell ref="D34:E34"/>
    <mergeCell ref="F35:G35"/>
    <mergeCell ref="F36:G36"/>
    <mergeCell ref="F37:G37"/>
    <mergeCell ref="D37:E37"/>
    <mergeCell ref="F38:G38"/>
    <mergeCell ref="F39:G39"/>
    <mergeCell ref="H43:I43"/>
    <mergeCell ref="D44:E44"/>
    <mergeCell ref="H44:I44"/>
    <mergeCell ref="D45:E45"/>
    <mergeCell ref="H45:I45"/>
    <mergeCell ref="H40:I40"/>
    <mergeCell ref="D41:E41"/>
    <mergeCell ref="H41:I41"/>
    <mergeCell ref="D42:E42"/>
    <mergeCell ref="H42:I42"/>
    <mergeCell ref="F40:G40"/>
    <mergeCell ref="D40:E40"/>
    <mergeCell ref="F41:G41"/>
    <mergeCell ref="F42:G42"/>
    <mergeCell ref="F43:G43"/>
    <mergeCell ref="D43:E43"/>
    <mergeCell ref="F44:G44"/>
    <mergeCell ref="F45:G45"/>
    <mergeCell ref="B56:G56"/>
    <mergeCell ref="B57:G57"/>
    <mergeCell ref="B58:G58"/>
    <mergeCell ref="H49:I49"/>
    <mergeCell ref="D50:E50"/>
    <mergeCell ref="F50:G50"/>
    <mergeCell ref="H50:I50"/>
    <mergeCell ref="H51:I51"/>
    <mergeCell ref="H46:I46"/>
    <mergeCell ref="D47:E47"/>
    <mergeCell ref="H47:I47"/>
    <mergeCell ref="D48:E48"/>
    <mergeCell ref="H48:I48"/>
    <mergeCell ref="F46:G46"/>
    <mergeCell ref="D46:E46"/>
    <mergeCell ref="F47:G47"/>
    <mergeCell ref="F48:G48"/>
    <mergeCell ref="F49:G49"/>
    <mergeCell ref="D49:E49"/>
    <mergeCell ref="B54:G54"/>
    <mergeCell ref="B55:G55"/>
  </mergeCells>
  <printOptions horizontalCentered="1"/>
  <pageMargins left="0.31496062992125984" right="0.31496062992125984" top="1.1417322834645669" bottom="1.1417322834645669" header="0.31496062992125984" footer="0.31496062992125984"/>
  <pageSetup scale="77" fitToHeight="0"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249977111117893"/>
    <pageSetUpPr fitToPage="1"/>
  </sheetPr>
  <dimension ref="A1:IX110"/>
  <sheetViews>
    <sheetView showGridLines="0" topLeftCell="A33" zoomScale="80" zoomScaleNormal="80" zoomScalePageLayoutView="50" workbookViewId="0">
      <selection activeCell="D40" sqref="D40"/>
    </sheetView>
  </sheetViews>
  <sheetFormatPr defaultColWidth="11.42578125" defaultRowHeight="12.75"/>
  <cols>
    <col min="1" max="1" width="5" style="68" bestFit="1" customWidth="1"/>
    <col min="2" max="2" width="26.28515625" style="68" customWidth="1"/>
    <col min="3" max="3" width="27.140625" style="68" customWidth="1"/>
    <col min="4" max="4" width="77.5703125" style="69" customWidth="1"/>
    <col min="5" max="5" width="14" style="68" customWidth="1"/>
    <col min="6" max="6" width="13.42578125" style="68" customWidth="1"/>
    <col min="7" max="7" width="12.5703125" style="68" customWidth="1"/>
    <col min="8" max="8" width="11.85546875" style="68" customWidth="1"/>
    <col min="9" max="9" width="49.7109375" style="68" customWidth="1"/>
    <col min="10" max="10" width="48.28515625" style="68" customWidth="1"/>
    <col min="11" max="11" width="12.28515625" style="68" customWidth="1"/>
    <col min="12" max="12" width="15.28515625" style="68" bestFit="1" customWidth="1"/>
    <col min="13" max="13" width="16.42578125" style="68" customWidth="1"/>
    <col min="14" max="14" width="16.140625" style="68" customWidth="1"/>
    <col min="15" max="15" width="6.28515625" style="68" hidden="1" customWidth="1"/>
    <col min="16" max="16" width="11.42578125" style="63"/>
    <col min="17" max="17" width="47.85546875" style="63" customWidth="1"/>
    <col min="18" max="258" width="11.42578125" style="63"/>
    <col min="259" max="16384" width="11.42578125" style="64"/>
  </cols>
  <sheetData>
    <row r="1" spans="1:258">
      <c r="A1" s="371"/>
      <c r="B1" s="372"/>
      <c r="C1" s="155"/>
      <c r="D1" s="156"/>
      <c r="E1" s="155"/>
      <c r="F1" s="155"/>
      <c r="G1" s="155"/>
      <c r="H1" s="155"/>
      <c r="I1" s="155"/>
      <c r="J1" s="155"/>
      <c r="K1" s="155"/>
      <c r="L1" s="155"/>
      <c r="M1" s="155"/>
      <c r="N1" s="155"/>
      <c r="O1" s="154"/>
    </row>
    <row r="2" spans="1:258">
      <c r="A2" s="371"/>
      <c r="B2" s="372"/>
      <c r="C2" s="155"/>
      <c r="D2" s="156"/>
      <c r="E2" s="155"/>
      <c r="F2" s="155"/>
      <c r="G2" s="155"/>
      <c r="H2" s="155"/>
      <c r="I2" s="155"/>
      <c r="J2" s="155"/>
      <c r="K2" s="155"/>
      <c r="L2" s="155"/>
      <c r="M2" s="155"/>
      <c r="N2" s="155"/>
      <c r="O2" s="154"/>
    </row>
    <row r="3" spans="1:258">
      <c r="A3" s="371"/>
      <c r="B3" s="372"/>
      <c r="C3" s="157"/>
      <c r="D3" s="156"/>
      <c r="E3" s="155"/>
      <c r="F3" s="155"/>
      <c r="G3" s="155"/>
      <c r="H3" s="155"/>
      <c r="I3" s="155"/>
      <c r="J3" s="155"/>
      <c r="K3" s="155"/>
      <c r="L3" s="155"/>
      <c r="M3" s="155"/>
      <c r="N3" s="155"/>
      <c r="O3" s="154"/>
    </row>
    <row r="4" spans="1:258" ht="19.5" customHeight="1">
      <c r="A4" s="373" t="s">
        <v>267</v>
      </c>
      <c r="B4" s="373"/>
      <c r="C4" s="374" t="s">
        <v>5</v>
      </c>
      <c r="D4" s="374"/>
      <c r="E4" s="374"/>
      <c r="F4" s="374"/>
      <c r="G4" s="374"/>
      <c r="H4" s="374"/>
      <c r="I4" s="374"/>
      <c r="J4" s="374"/>
      <c r="K4" s="374"/>
      <c r="L4" s="374"/>
      <c r="M4" s="374"/>
      <c r="N4" s="374"/>
      <c r="O4" s="139"/>
    </row>
    <row r="5" spans="1:258" ht="38.450000000000003" customHeight="1">
      <c r="A5" s="373" t="s">
        <v>268</v>
      </c>
      <c r="B5" s="373"/>
      <c r="C5" s="375" t="s">
        <v>36</v>
      </c>
      <c r="D5" s="375"/>
      <c r="E5" s="375"/>
      <c r="F5" s="375"/>
      <c r="G5" s="375"/>
      <c r="H5" s="375"/>
      <c r="I5" s="375"/>
      <c r="J5" s="375"/>
      <c r="K5" s="375"/>
      <c r="L5" s="375"/>
      <c r="M5" s="375"/>
      <c r="N5" s="375"/>
      <c r="O5" s="140"/>
    </row>
    <row r="6" spans="1:258" ht="16.5" customHeight="1">
      <c r="A6" s="373" t="s">
        <v>269</v>
      </c>
      <c r="B6" s="373"/>
      <c r="C6" s="375" t="s">
        <v>270</v>
      </c>
      <c r="D6" s="375"/>
      <c r="E6" s="375"/>
      <c r="F6" s="375"/>
      <c r="G6" s="375"/>
      <c r="H6" s="375"/>
      <c r="I6" s="375"/>
      <c r="J6" s="375"/>
      <c r="K6" s="375"/>
      <c r="L6" s="375"/>
      <c r="M6" s="375"/>
      <c r="N6" s="375"/>
      <c r="O6" s="141"/>
    </row>
    <row r="7" spans="1:258" ht="15.6" customHeight="1">
      <c r="A7" s="138" t="s">
        <v>271</v>
      </c>
      <c r="B7" s="138"/>
      <c r="C7" s="138"/>
      <c r="D7" s="384" t="s">
        <v>272</v>
      </c>
      <c r="E7" s="384" t="s">
        <v>273</v>
      </c>
      <c r="F7" s="384"/>
      <c r="G7" s="384"/>
      <c r="H7" s="384"/>
      <c r="I7" s="384" t="s">
        <v>274</v>
      </c>
      <c r="J7" s="384"/>
      <c r="K7" s="384"/>
      <c r="L7" s="384"/>
      <c r="M7" s="384"/>
      <c r="N7" s="385" t="s">
        <v>275</v>
      </c>
      <c r="O7" s="385"/>
    </row>
    <row r="8" spans="1:258" ht="17.25" customHeight="1">
      <c r="A8" s="386" t="s">
        <v>276</v>
      </c>
      <c r="B8" s="387" t="s">
        <v>277</v>
      </c>
      <c r="C8" s="142" t="s">
        <v>278</v>
      </c>
      <c r="D8" s="384"/>
      <c r="E8" s="388" t="s">
        <v>215</v>
      </c>
      <c r="F8" s="388" t="s">
        <v>279</v>
      </c>
      <c r="G8" s="376" t="s">
        <v>280</v>
      </c>
      <c r="H8" s="376" t="s">
        <v>221</v>
      </c>
      <c r="I8" s="376" t="s">
        <v>281</v>
      </c>
      <c r="J8" s="143" t="s">
        <v>282</v>
      </c>
      <c r="K8" s="376" t="s">
        <v>274</v>
      </c>
      <c r="L8" s="376" t="s">
        <v>283</v>
      </c>
      <c r="M8" s="376" t="s">
        <v>284</v>
      </c>
      <c r="N8" s="377" t="s">
        <v>285</v>
      </c>
      <c r="O8" s="383" t="s">
        <v>286</v>
      </c>
    </row>
    <row r="9" spans="1:258" s="66" customFormat="1" ht="24.75" customHeight="1">
      <c r="A9" s="386"/>
      <c r="B9" s="384"/>
      <c r="C9" s="144" t="s">
        <v>287</v>
      </c>
      <c r="D9" s="384"/>
      <c r="E9" s="388"/>
      <c r="F9" s="388"/>
      <c r="G9" s="376"/>
      <c r="H9" s="376"/>
      <c r="I9" s="376"/>
      <c r="J9" s="143" t="s">
        <v>288</v>
      </c>
      <c r="K9" s="376" t="s">
        <v>289</v>
      </c>
      <c r="L9" s="376"/>
      <c r="M9" s="376" t="s">
        <v>289</v>
      </c>
      <c r="N9" s="377"/>
      <c r="O9" s="383"/>
      <c r="P9" s="63"/>
      <c r="Q9" s="65"/>
      <c r="R9" s="65"/>
      <c r="S9" s="65"/>
      <c r="T9" s="65"/>
      <c r="U9" s="65"/>
      <c r="V9" s="65"/>
      <c r="W9" s="65"/>
      <c r="X9" s="65"/>
      <c r="Y9" s="65"/>
      <c r="Z9" s="65"/>
      <c r="AA9" s="65"/>
      <c r="AB9" s="65"/>
      <c r="AC9" s="65"/>
      <c r="AD9" s="65"/>
      <c r="AE9" s="65"/>
      <c r="AF9" s="65"/>
      <c r="AG9" s="65"/>
      <c r="AH9" s="65"/>
      <c r="AI9" s="65"/>
      <c r="AJ9" s="65"/>
      <c r="AK9" s="65"/>
      <c r="AL9" s="65"/>
      <c r="AM9" s="65"/>
      <c r="AN9" s="65"/>
      <c r="AO9" s="65"/>
      <c r="AP9" s="65"/>
      <c r="AQ9" s="65"/>
      <c r="AR9" s="65"/>
      <c r="AS9" s="65"/>
      <c r="AT9" s="65"/>
      <c r="AU9" s="65"/>
      <c r="AV9" s="65"/>
      <c r="AW9" s="65"/>
      <c r="AX9" s="65"/>
      <c r="AY9" s="65"/>
      <c r="AZ9" s="65"/>
      <c r="BA9" s="65"/>
      <c r="BB9" s="65"/>
      <c r="BC9" s="65"/>
      <c r="BD9" s="65"/>
      <c r="BE9" s="65"/>
      <c r="BF9" s="65"/>
      <c r="BG9" s="65"/>
      <c r="BH9" s="65"/>
      <c r="BI9" s="65"/>
      <c r="BJ9" s="65"/>
      <c r="BK9" s="65"/>
      <c r="BL9" s="65"/>
      <c r="BM9" s="65"/>
      <c r="BN9" s="65"/>
      <c r="BO9" s="65"/>
      <c r="BP9" s="65"/>
      <c r="BQ9" s="65"/>
      <c r="BR9" s="65"/>
      <c r="BS9" s="65"/>
      <c r="BT9" s="65"/>
      <c r="BU9" s="65"/>
      <c r="BV9" s="65"/>
      <c r="BW9" s="65"/>
      <c r="BX9" s="65"/>
      <c r="BY9" s="65"/>
      <c r="BZ9" s="65"/>
      <c r="CA9" s="65"/>
      <c r="CB9" s="65"/>
      <c r="CC9" s="65"/>
      <c r="CD9" s="65"/>
      <c r="CE9" s="65"/>
      <c r="CF9" s="65"/>
      <c r="CG9" s="65"/>
      <c r="CH9" s="65"/>
      <c r="CI9" s="65"/>
      <c r="CJ9" s="65"/>
      <c r="CK9" s="65"/>
      <c r="CL9" s="65"/>
      <c r="CM9" s="65"/>
      <c r="CN9" s="65"/>
      <c r="CO9" s="65"/>
      <c r="CP9" s="65"/>
      <c r="CQ9" s="65"/>
      <c r="CR9" s="65"/>
      <c r="CS9" s="65"/>
      <c r="CT9" s="65"/>
      <c r="CU9" s="65"/>
      <c r="CV9" s="65"/>
      <c r="CW9" s="65"/>
      <c r="CX9" s="65"/>
      <c r="CY9" s="65"/>
      <c r="CZ9" s="65"/>
      <c r="DA9" s="65"/>
      <c r="DB9" s="65"/>
      <c r="DC9" s="65"/>
      <c r="DD9" s="65"/>
      <c r="DE9" s="65"/>
      <c r="DF9" s="65"/>
      <c r="DG9" s="65"/>
      <c r="DH9" s="65"/>
      <c r="DI9" s="65"/>
      <c r="DJ9" s="65"/>
      <c r="DK9" s="65"/>
      <c r="DL9" s="65"/>
      <c r="DM9" s="65"/>
      <c r="DN9" s="65"/>
      <c r="DO9" s="65"/>
      <c r="DP9" s="65"/>
      <c r="DQ9" s="65"/>
      <c r="DR9" s="65"/>
      <c r="DS9" s="65"/>
      <c r="DT9" s="65"/>
      <c r="DU9" s="65"/>
      <c r="DV9" s="65"/>
      <c r="DW9" s="65"/>
      <c r="DX9" s="65"/>
      <c r="DY9" s="65"/>
      <c r="DZ9" s="65"/>
      <c r="EA9" s="65"/>
      <c r="EB9" s="65"/>
      <c r="EC9" s="65"/>
      <c r="ED9" s="65"/>
      <c r="EE9" s="65"/>
      <c r="EF9" s="65"/>
      <c r="EG9" s="65"/>
      <c r="EH9" s="65"/>
      <c r="EI9" s="65"/>
      <c r="EJ9" s="65"/>
      <c r="EK9" s="65"/>
      <c r="EL9" s="65"/>
      <c r="EM9" s="65"/>
      <c r="EN9" s="65"/>
      <c r="EO9" s="65"/>
      <c r="EP9" s="65"/>
      <c r="EQ9" s="65"/>
      <c r="ER9" s="65"/>
      <c r="ES9" s="65"/>
      <c r="ET9" s="65"/>
      <c r="EU9" s="65"/>
      <c r="EV9" s="65"/>
      <c r="EW9" s="65"/>
      <c r="EX9" s="65"/>
      <c r="EY9" s="65"/>
      <c r="EZ9" s="65"/>
      <c r="FA9" s="65"/>
      <c r="FB9" s="65"/>
      <c r="FC9" s="65"/>
      <c r="FD9" s="65"/>
      <c r="FE9" s="65"/>
      <c r="FF9" s="65"/>
      <c r="FG9" s="65"/>
      <c r="FH9" s="65"/>
      <c r="FI9" s="65"/>
      <c r="FJ9" s="65"/>
      <c r="FK9" s="65"/>
      <c r="FL9" s="65"/>
      <c r="FM9" s="65"/>
      <c r="FN9" s="65"/>
      <c r="FO9" s="65"/>
      <c r="FP9" s="65"/>
      <c r="FQ9" s="65"/>
      <c r="FR9" s="65"/>
      <c r="FS9" s="65"/>
      <c r="FT9" s="65"/>
      <c r="FU9" s="65"/>
      <c r="FV9" s="65"/>
      <c r="FW9" s="65"/>
      <c r="FX9" s="65"/>
      <c r="FY9" s="65"/>
      <c r="FZ9" s="65"/>
      <c r="GA9" s="65"/>
      <c r="GB9" s="65"/>
      <c r="GC9" s="65"/>
      <c r="GD9" s="65"/>
      <c r="GE9" s="65"/>
      <c r="GF9" s="65"/>
      <c r="GG9" s="65"/>
      <c r="GH9" s="65"/>
      <c r="GI9" s="65"/>
      <c r="GJ9" s="65"/>
      <c r="GK9" s="65"/>
      <c r="GL9" s="65"/>
      <c r="GM9" s="65"/>
      <c r="GN9" s="65"/>
      <c r="GO9" s="65"/>
      <c r="GP9" s="65"/>
      <c r="GQ9" s="65"/>
      <c r="GR9" s="65"/>
      <c r="GS9" s="65"/>
      <c r="GT9" s="65"/>
      <c r="GU9" s="65"/>
      <c r="GV9" s="65"/>
      <c r="GW9" s="65"/>
      <c r="GX9" s="65"/>
      <c r="GY9" s="65"/>
      <c r="GZ9" s="65"/>
      <c r="HA9" s="65"/>
      <c r="HB9" s="65"/>
      <c r="HC9" s="65"/>
      <c r="HD9" s="65"/>
      <c r="HE9" s="65"/>
      <c r="HF9" s="65"/>
      <c r="HG9" s="65"/>
      <c r="HH9" s="65"/>
      <c r="HI9" s="65"/>
      <c r="HJ9" s="65"/>
      <c r="HK9" s="65"/>
      <c r="HL9" s="65"/>
      <c r="HM9" s="65"/>
      <c r="HN9" s="65"/>
      <c r="HO9" s="65"/>
      <c r="HP9" s="65"/>
      <c r="HQ9" s="65"/>
      <c r="HR9" s="65"/>
      <c r="HS9" s="65"/>
      <c r="HT9" s="65"/>
      <c r="HU9" s="65"/>
      <c r="HV9" s="65"/>
      <c r="HW9" s="65"/>
      <c r="HX9" s="65"/>
      <c r="HY9" s="65"/>
      <c r="HZ9" s="65"/>
      <c r="IA9" s="65"/>
      <c r="IB9" s="65"/>
      <c r="IC9" s="65"/>
      <c r="ID9" s="65"/>
      <c r="IE9" s="65"/>
      <c r="IF9" s="65"/>
      <c r="IG9" s="65"/>
      <c r="IH9" s="65"/>
      <c r="II9" s="65"/>
      <c r="IJ9" s="65"/>
      <c r="IK9" s="65"/>
      <c r="IL9" s="65"/>
      <c r="IM9" s="65"/>
      <c r="IN9" s="65"/>
      <c r="IO9" s="65"/>
      <c r="IP9" s="65"/>
      <c r="IQ9" s="65"/>
      <c r="IR9" s="65"/>
      <c r="IS9" s="65"/>
      <c r="IT9" s="65"/>
      <c r="IU9" s="65"/>
      <c r="IV9" s="65"/>
      <c r="IW9" s="65"/>
      <c r="IX9" s="65"/>
    </row>
    <row r="10" spans="1:258" ht="33.75" customHeight="1">
      <c r="A10" s="378">
        <v>1</v>
      </c>
      <c r="B10" s="379" t="s">
        <v>290</v>
      </c>
      <c r="C10" s="380" t="s">
        <v>291</v>
      </c>
      <c r="D10" s="267" t="s">
        <v>292</v>
      </c>
      <c r="E10" s="381">
        <v>4</v>
      </c>
      <c r="F10" s="381">
        <v>1</v>
      </c>
      <c r="G10" s="382">
        <f>+F10/E10</f>
        <v>0.25</v>
      </c>
      <c r="H10" s="378" t="str">
        <f>CONCATENATE(IF(G10&lt;='8- Politicas de admiistracion '!$D$6,'8- Politicas de admiistracion '!$B$6,IF(G10&lt;='8- Politicas de admiistracion '!$D$7,'8- Politicas de admiistracion '!$B$7,IF(G10&lt;='8- Politicas de admiistracion '!$D$8,'8- Politicas de admiistracion '!$B$8,IF(G10&lt;='8- Politicas de admiistracion '!$D$9,'8- Politicas de admiistracion '!$B$9,IF(G10&lt;='8- Politicas de admiistracion '!$D$10,'8- Politicas de admiistracion '!$B$10,"Probabilidad no valida")))))," - ",VLOOKUP(IF(G10&lt;='8- Politicas de admiistracion '!$D$6,'8- Politicas de admiistracion '!$B$6,IF(G10&lt;='8- Politicas de admiistracion '!$D$7,'8- Politicas de admiistracion '!$B$7,IF(G10&lt;='8- Politicas de admiistracion '!$D$8,'8- Politicas de admiistracion '!$B$8,IF(G10&lt;='8- Politicas de admiistracion '!$D$9,'8- Politicas de admiistracion '!$B$9,IF(G10&lt;='8- Politicas de admiistracion '!$D$10,'8- Politicas de admiistracion '!$B$10,"Probabilidad no valida"))))),'8- Politicas de admiistracion '!$B$6:$F$10,5,FALSE))</f>
        <v>Media - 3</v>
      </c>
      <c r="I10" s="150" t="s">
        <v>293</v>
      </c>
      <c r="J10" s="151" t="s">
        <v>294</v>
      </c>
      <c r="K10" s="145" t="str">
        <f>IFERROR(CONCATENATE(INDEX('8- Politicas de admiistracion '!$B$16:$F$53,MATCH('5. Identificación de Riesgos'!J10,'8- Politicas de admiistracion '!$C$16:$C$54,0),1)," - ",L10),"")</f>
        <v>Menor - 2</v>
      </c>
      <c r="L10" s="146">
        <f>IFERROR(VLOOKUP(INDEX('8- Politicas de admiistracion '!$B$16:$F$64,MATCH('5. Identificación de Riesgos'!J10,'8- Politicas de admiistracion '!$C$16:$C$64,0),1),'8- Politicas de admiistracion '!$B$16:$F$64,5,FALSE),"")</f>
        <v>2</v>
      </c>
      <c r="M10" s="378" t="str">
        <f>IFERROR(CONCATENATE(INDEX('8- Politicas de admiistracion '!$B$16:$F$53,MATCH(ROUND(AVERAGE(L10:L19),0),'8- Politicas de admiistracion '!$F$16:$F$53,0),1)," - ",ROUND(AVERAGE(L10:L19),0)),"")</f>
        <v>Menor - 2</v>
      </c>
      <c r="N10" s="378" t="str">
        <f>IFERROR(CONCATENATE(VLOOKUP((LEFT(H10,LEN(H10)-4)&amp;LEFT(M10,LEN(M10)-4)),'9- Matriz de Calor '!$D$17:$E$41,2,0)," - ",RIGHT(H10,1)*RIGHT(M10,1)),"")</f>
        <v>Moderado - 6</v>
      </c>
      <c r="O10" s="378">
        <f>RIGHT(H10,1)*RIGHT(M10,1)</f>
        <v>6</v>
      </c>
    </row>
    <row r="11" spans="1:258" ht="43.5" customHeight="1">
      <c r="A11" s="378"/>
      <c r="B11" s="379"/>
      <c r="C11" s="380"/>
      <c r="D11" s="265" t="s">
        <v>295</v>
      </c>
      <c r="E11" s="381"/>
      <c r="F11" s="381"/>
      <c r="G11" s="382"/>
      <c r="H11" s="378"/>
      <c r="I11" s="150" t="s">
        <v>296</v>
      </c>
      <c r="J11" s="151" t="s">
        <v>297</v>
      </c>
      <c r="K11" s="145" t="s">
        <v>298</v>
      </c>
      <c r="L11" s="146">
        <v>3</v>
      </c>
      <c r="M11" s="378"/>
      <c r="N11" s="378"/>
      <c r="O11" s="378"/>
    </row>
    <row r="12" spans="1:258" ht="33" customHeight="1">
      <c r="A12" s="378"/>
      <c r="B12" s="379"/>
      <c r="C12" s="380"/>
      <c r="D12" s="266" t="s">
        <v>299</v>
      </c>
      <c r="E12" s="381"/>
      <c r="F12" s="381"/>
      <c r="G12" s="382"/>
      <c r="H12" s="378"/>
      <c r="I12" s="150" t="s">
        <v>300</v>
      </c>
      <c r="J12" s="151" t="s">
        <v>301</v>
      </c>
      <c r="K12" s="145" t="s">
        <v>302</v>
      </c>
      <c r="L12" s="146">
        <v>1</v>
      </c>
      <c r="M12" s="378"/>
      <c r="N12" s="378"/>
      <c r="O12" s="378"/>
    </row>
    <row r="13" spans="1:258" ht="27">
      <c r="A13" s="378"/>
      <c r="B13" s="379"/>
      <c r="C13" s="380"/>
      <c r="D13" s="266" t="s">
        <v>303</v>
      </c>
      <c r="E13" s="381"/>
      <c r="F13" s="381"/>
      <c r="G13" s="382"/>
      <c r="H13" s="378"/>
      <c r="I13" s="150" t="s">
        <v>304</v>
      </c>
      <c r="J13" s="151" t="s">
        <v>305</v>
      </c>
      <c r="K13" s="145" t="s">
        <v>302</v>
      </c>
      <c r="L13" s="146">
        <v>1</v>
      </c>
      <c r="M13" s="378"/>
      <c r="N13" s="378"/>
      <c r="O13" s="378"/>
    </row>
    <row r="14" spans="1:258" ht="25.5" customHeight="1">
      <c r="A14" s="378"/>
      <c r="B14" s="379"/>
      <c r="C14" s="380"/>
      <c r="D14" s="266" t="s">
        <v>306</v>
      </c>
      <c r="E14" s="381"/>
      <c r="F14" s="381"/>
      <c r="G14" s="382"/>
      <c r="H14" s="378"/>
      <c r="I14" s="150"/>
      <c r="J14" s="151"/>
      <c r="K14" s="145" t="s">
        <v>307</v>
      </c>
      <c r="L14" s="146" t="s">
        <v>307</v>
      </c>
      <c r="M14" s="378"/>
      <c r="N14" s="378"/>
      <c r="O14" s="378"/>
    </row>
    <row r="15" spans="1:258">
      <c r="A15" s="378"/>
      <c r="B15" s="379"/>
      <c r="C15" s="380"/>
      <c r="D15" s="151"/>
      <c r="E15" s="381"/>
      <c r="F15" s="381"/>
      <c r="G15" s="382"/>
      <c r="H15" s="378"/>
      <c r="I15" s="150"/>
      <c r="J15" s="151"/>
      <c r="K15" s="145" t="s">
        <v>307</v>
      </c>
      <c r="L15" s="146" t="s">
        <v>307</v>
      </c>
      <c r="M15" s="378"/>
      <c r="N15" s="378"/>
      <c r="O15" s="378"/>
    </row>
    <row r="16" spans="1:258">
      <c r="A16" s="378"/>
      <c r="B16" s="379"/>
      <c r="C16" s="380"/>
      <c r="D16" s="151"/>
      <c r="E16" s="381"/>
      <c r="F16" s="381"/>
      <c r="G16" s="382"/>
      <c r="H16" s="378"/>
      <c r="I16" s="150"/>
      <c r="J16" s="151"/>
      <c r="K16" s="145" t="s">
        <v>307</v>
      </c>
      <c r="L16" s="146" t="s">
        <v>307</v>
      </c>
      <c r="M16" s="378"/>
      <c r="N16" s="378"/>
      <c r="O16" s="378"/>
    </row>
    <row r="17" spans="1:15">
      <c r="A17" s="378"/>
      <c r="B17" s="379"/>
      <c r="C17" s="380"/>
      <c r="D17" s="151"/>
      <c r="E17" s="381"/>
      <c r="F17" s="381"/>
      <c r="G17" s="382"/>
      <c r="H17" s="378"/>
      <c r="I17" s="150"/>
      <c r="J17" s="151"/>
      <c r="K17" s="145" t="s">
        <v>307</v>
      </c>
      <c r="L17" s="146" t="s">
        <v>307</v>
      </c>
      <c r="M17" s="378"/>
      <c r="N17" s="378"/>
      <c r="O17" s="378"/>
    </row>
    <row r="18" spans="1:15">
      <c r="A18" s="378"/>
      <c r="B18" s="379"/>
      <c r="C18" s="380"/>
      <c r="D18" s="151"/>
      <c r="E18" s="381"/>
      <c r="F18" s="381"/>
      <c r="G18" s="382"/>
      <c r="H18" s="378"/>
      <c r="I18" s="150"/>
      <c r="J18" s="151"/>
      <c r="K18" s="145" t="s">
        <v>307</v>
      </c>
      <c r="L18" s="146" t="s">
        <v>307</v>
      </c>
      <c r="M18" s="378"/>
      <c r="N18" s="378"/>
      <c r="O18" s="378"/>
    </row>
    <row r="19" spans="1:15">
      <c r="A19" s="378"/>
      <c r="B19" s="379"/>
      <c r="C19" s="380"/>
      <c r="D19" s="151"/>
      <c r="E19" s="381"/>
      <c r="F19" s="381"/>
      <c r="G19" s="382"/>
      <c r="H19" s="378"/>
      <c r="I19" s="150"/>
      <c r="J19" s="151"/>
      <c r="K19" s="145" t="s">
        <v>307</v>
      </c>
      <c r="L19" s="146" t="s">
        <v>307</v>
      </c>
      <c r="M19" s="378"/>
      <c r="N19" s="378"/>
      <c r="O19" s="378"/>
    </row>
    <row r="20" spans="1:15" ht="30" customHeight="1">
      <c r="A20" s="378">
        <v>2</v>
      </c>
      <c r="B20" s="379" t="s">
        <v>308</v>
      </c>
      <c r="C20" s="380" t="s">
        <v>309</v>
      </c>
      <c r="D20" s="265" t="s">
        <v>310</v>
      </c>
      <c r="E20" s="378">
        <v>4</v>
      </c>
      <c r="F20" s="378">
        <v>1</v>
      </c>
      <c r="G20" s="382">
        <f t="shared" ref="G20" si="0">+F20/E20</f>
        <v>0.25</v>
      </c>
      <c r="H20" s="378" t="str">
        <f>CONCATENATE(IF(G20&lt;='8- Politicas de admiistracion '!$D$6,'8- Politicas de admiistracion '!$B$6,IF(G20&lt;='8- Politicas de admiistracion '!$D$7,'8- Politicas de admiistracion '!$B$7,IF(G20&lt;='8- Politicas de admiistracion '!$D$8,'8- Politicas de admiistracion '!$B$8,IF(G20&lt;='8- Politicas de admiistracion '!$D$9,'8- Politicas de admiistracion '!$B$9,IF(G20&lt;='8- Politicas de admiistracion '!$D$10,'8- Politicas de admiistracion '!$B$10,"Probabilidad no valida")))))," - ",VLOOKUP(IF(G20&lt;='8- Politicas de admiistracion '!$D$6,'8- Politicas de admiistracion '!$B$6,IF(G20&lt;='8- Politicas de admiistracion '!$D$7,'8- Politicas de admiistracion '!$B$7,IF(G20&lt;='8- Politicas de admiistracion '!$D$8,'8- Politicas de admiistracion '!$B$8,IF(G20&lt;='8- Politicas de admiistracion '!$D$9,'8- Politicas de admiistracion '!$B$9,IF(G20&lt;='8- Politicas de admiistracion '!$D$10,'8- Politicas de admiistracion '!$B$10,"Probabilidad no valida"))))),'8- Politicas de admiistracion '!$B$6:$F$10,5,FALSE))</f>
        <v>Media - 3</v>
      </c>
      <c r="I20" s="150" t="s">
        <v>296</v>
      </c>
      <c r="J20" s="150" t="s">
        <v>311</v>
      </c>
      <c r="K20" s="145" t="s">
        <v>312</v>
      </c>
      <c r="L20" s="146">
        <v>2</v>
      </c>
      <c r="M20" s="378" t="str">
        <f>IFERROR(CONCATENATE(INDEX('8- Politicas de admiistracion '!$B$16:$F$53,MATCH(ROUND(AVERAGE(L20:L29),0),'8- Politicas de admiistracion '!$F$16:$F$53,0),1)," - ",ROUND(AVERAGE(L20:L29),0)),"")</f>
        <v>Menor - 2</v>
      </c>
      <c r="N20" s="378" t="str">
        <f>IFERROR(CONCATENATE(VLOOKUP((LEFT(H20,LEN(H20)-4)&amp;LEFT(M20,LEN(M20)-4)),'9- Matriz de Calor '!$D$17:$E$41,2,0)," - ",RIGHT(H20,1)*RIGHT(M20,1)),"")</f>
        <v>Moderado - 6</v>
      </c>
      <c r="O20" s="378">
        <f>RIGHT(H20,1)*RIGHT(M20,1)</f>
        <v>6</v>
      </c>
    </row>
    <row r="21" spans="1:15" ht="22.5" customHeight="1">
      <c r="A21" s="378"/>
      <c r="B21" s="379"/>
      <c r="C21" s="380"/>
      <c r="D21" s="266" t="s">
        <v>313</v>
      </c>
      <c r="E21" s="378"/>
      <c r="F21" s="378"/>
      <c r="G21" s="382"/>
      <c r="H21" s="378"/>
      <c r="I21" s="150" t="s">
        <v>300</v>
      </c>
      <c r="J21" s="150" t="s">
        <v>314</v>
      </c>
      <c r="K21" s="145" t="s">
        <v>315</v>
      </c>
      <c r="L21" s="146">
        <v>4</v>
      </c>
      <c r="M21" s="378"/>
      <c r="N21" s="378"/>
      <c r="O21" s="378"/>
    </row>
    <row r="22" spans="1:15" ht="27">
      <c r="A22" s="378"/>
      <c r="B22" s="379"/>
      <c r="C22" s="380"/>
      <c r="D22" s="266" t="s">
        <v>316</v>
      </c>
      <c r="E22" s="378"/>
      <c r="F22" s="378"/>
      <c r="G22" s="382"/>
      <c r="H22" s="378"/>
      <c r="I22" s="150" t="s">
        <v>304</v>
      </c>
      <c r="J22" s="150" t="s">
        <v>317</v>
      </c>
      <c r="K22" s="145" t="s">
        <v>312</v>
      </c>
      <c r="L22" s="146">
        <v>2</v>
      </c>
      <c r="M22" s="378"/>
      <c r="N22" s="378"/>
      <c r="O22" s="378"/>
    </row>
    <row r="23" spans="1:15" ht="27">
      <c r="A23" s="378"/>
      <c r="B23" s="379"/>
      <c r="C23" s="380"/>
      <c r="D23" s="266" t="s">
        <v>318</v>
      </c>
      <c r="E23" s="378"/>
      <c r="F23" s="378"/>
      <c r="G23" s="382"/>
      <c r="H23" s="378"/>
      <c r="I23" s="150" t="s">
        <v>293</v>
      </c>
      <c r="J23" s="150" t="s">
        <v>319</v>
      </c>
      <c r="K23" s="145" t="s">
        <v>302</v>
      </c>
      <c r="L23" s="146">
        <v>1</v>
      </c>
      <c r="M23" s="378"/>
      <c r="N23" s="378"/>
      <c r="O23" s="378"/>
    </row>
    <row r="24" spans="1:15" ht="22.5" customHeight="1">
      <c r="A24" s="378"/>
      <c r="B24" s="379"/>
      <c r="C24" s="380"/>
      <c r="D24" s="268" t="s">
        <v>320</v>
      </c>
      <c r="E24" s="378"/>
      <c r="F24" s="378"/>
      <c r="G24" s="382"/>
      <c r="H24" s="378"/>
      <c r="I24" s="150"/>
      <c r="J24" s="150"/>
      <c r="K24" s="145" t="s">
        <v>307</v>
      </c>
      <c r="L24" s="146" t="s">
        <v>307</v>
      </c>
      <c r="M24" s="378"/>
      <c r="N24" s="378"/>
      <c r="O24" s="378"/>
    </row>
    <row r="25" spans="1:15" ht="18" customHeight="1">
      <c r="A25" s="378"/>
      <c r="B25" s="379"/>
      <c r="C25" s="380"/>
      <c r="D25" s="266" t="s">
        <v>321</v>
      </c>
      <c r="E25" s="378"/>
      <c r="F25" s="378"/>
      <c r="G25" s="382"/>
      <c r="H25" s="378"/>
      <c r="I25" s="150"/>
      <c r="J25" s="150"/>
      <c r="K25" s="145" t="s">
        <v>307</v>
      </c>
      <c r="L25" s="146" t="s">
        <v>307</v>
      </c>
      <c r="M25" s="378"/>
      <c r="N25" s="378"/>
      <c r="O25" s="378"/>
    </row>
    <row r="26" spans="1:15" ht="10.5" customHeight="1">
      <c r="A26" s="378"/>
      <c r="B26" s="379"/>
      <c r="C26" s="380"/>
      <c r="D26" s="147"/>
      <c r="E26" s="378"/>
      <c r="F26" s="378"/>
      <c r="G26" s="382"/>
      <c r="H26" s="378"/>
      <c r="I26" s="150"/>
      <c r="J26" s="150"/>
      <c r="K26" s="145" t="s">
        <v>307</v>
      </c>
      <c r="L26" s="146" t="s">
        <v>307</v>
      </c>
      <c r="M26" s="378"/>
      <c r="N26" s="378"/>
      <c r="O26" s="378"/>
    </row>
    <row r="27" spans="1:15" ht="10.5" customHeight="1">
      <c r="A27" s="378"/>
      <c r="B27" s="379"/>
      <c r="C27" s="380"/>
      <c r="D27" s="147"/>
      <c r="E27" s="378"/>
      <c r="F27" s="378"/>
      <c r="G27" s="382"/>
      <c r="H27" s="378"/>
      <c r="I27" s="150"/>
      <c r="J27" s="150"/>
      <c r="K27" s="145" t="s">
        <v>307</v>
      </c>
      <c r="L27" s="146" t="s">
        <v>307</v>
      </c>
      <c r="M27" s="378"/>
      <c r="N27" s="378"/>
      <c r="O27" s="378"/>
    </row>
    <row r="28" spans="1:15" ht="10.5" customHeight="1">
      <c r="A28" s="378"/>
      <c r="B28" s="379"/>
      <c r="C28" s="380"/>
      <c r="D28" s="147"/>
      <c r="E28" s="378"/>
      <c r="F28" s="378"/>
      <c r="G28" s="382"/>
      <c r="H28" s="378"/>
      <c r="I28" s="150"/>
      <c r="J28" s="150"/>
      <c r="K28" s="145" t="s">
        <v>307</v>
      </c>
      <c r="L28" s="146" t="s">
        <v>307</v>
      </c>
      <c r="M28" s="378"/>
      <c r="N28" s="378"/>
      <c r="O28" s="378"/>
    </row>
    <row r="29" spans="1:15" ht="10.5" customHeight="1">
      <c r="A29" s="378"/>
      <c r="B29" s="379"/>
      <c r="C29" s="380"/>
      <c r="D29" s="147"/>
      <c r="E29" s="378"/>
      <c r="F29" s="378"/>
      <c r="G29" s="382"/>
      <c r="H29" s="378"/>
      <c r="I29" s="150"/>
      <c r="J29" s="150"/>
      <c r="K29" s="145" t="s">
        <v>307</v>
      </c>
      <c r="L29" s="146" t="s">
        <v>307</v>
      </c>
      <c r="M29" s="378"/>
      <c r="N29" s="378"/>
      <c r="O29" s="378"/>
    </row>
    <row r="30" spans="1:15" ht="27">
      <c r="A30" s="378">
        <v>3</v>
      </c>
      <c r="B30" s="389" t="s">
        <v>322</v>
      </c>
      <c r="C30" s="380" t="s">
        <v>323</v>
      </c>
      <c r="D30" s="265" t="s">
        <v>324</v>
      </c>
      <c r="E30" s="378">
        <v>4</v>
      </c>
      <c r="F30" s="378">
        <v>1</v>
      </c>
      <c r="G30" s="382">
        <f t="shared" ref="G30" si="1">+F30/E30</f>
        <v>0.25</v>
      </c>
      <c r="H30" s="378" t="str">
        <f>CONCATENATE(IF(G30&lt;='8- Politicas de admiistracion '!$D$6,'8- Politicas de admiistracion '!$B$6,IF(G30&lt;='8- Politicas de admiistracion '!$D$7,'8- Politicas de admiistracion '!$B$7,IF(G30&lt;='8- Politicas de admiistracion '!$D$8,'8- Politicas de admiistracion '!$B$8,IF(G30&lt;='8- Politicas de admiistracion '!$D$9,'8- Politicas de admiistracion '!$B$9,IF(G30&lt;='8- Politicas de admiistracion '!$D$10,'8- Politicas de admiistracion '!$B$10,"Probabilidad no valida")))))," - ",VLOOKUP(IF(G30&lt;='8- Politicas de admiistracion '!$D$6,'8- Politicas de admiistracion '!$B$6,IF(G30&lt;='8- Politicas de admiistracion '!$D$7,'8- Politicas de admiistracion '!$B$7,IF(G30&lt;='8- Politicas de admiistracion '!$D$8,'8- Politicas de admiistracion '!$B$8,IF(G30&lt;='8- Politicas de admiistracion '!$D$9,'8- Politicas de admiistracion '!$B$9,IF(G30&lt;='8- Politicas de admiistracion '!$D$10,'8- Politicas de admiistracion '!$B$10,"Probabilidad no valida"))))),'8- Politicas de admiistracion '!$B$6:$F$10,5,FALSE))</f>
        <v>Media - 3</v>
      </c>
      <c r="I30" s="148" t="s">
        <v>300</v>
      </c>
      <c r="J30" s="149" t="s">
        <v>301</v>
      </c>
      <c r="K30" s="145" t="s">
        <v>302</v>
      </c>
      <c r="L30" s="146">
        <v>1</v>
      </c>
      <c r="M30" s="378" t="str">
        <f>IFERROR(CONCATENATE(INDEX('8- Politicas de admiistracion '!$B$16:$F$53,MATCH(ROUND(AVERAGE(L30:L39),0),'8- Politicas de admiistracion '!$F$16:$F$53,0),1)," - ",ROUND(AVERAGE(L30:L39),0)),"")</f>
        <v>Menor - 2</v>
      </c>
      <c r="N30" s="378" t="str">
        <f>IFERROR(CONCATENATE(VLOOKUP((LEFT(H30,LEN(H30)-4)&amp;LEFT(M30,LEN(M30)-4)),'9- Matriz de Calor '!$D$17:$E$41,2,0)," - ",RIGHT(H30,1)*RIGHT(M30,1)),"")</f>
        <v>Moderado - 6</v>
      </c>
      <c r="O30" s="378">
        <f>RIGHT(H30,1)*RIGHT(M30,1)</f>
        <v>6</v>
      </c>
    </row>
    <row r="31" spans="1:15" ht="27">
      <c r="A31" s="378"/>
      <c r="B31" s="389"/>
      <c r="C31" s="380"/>
      <c r="D31" s="266" t="s">
        <v>325</v>
      </c>
      <c r="E31" s="378"/>
      <c r="F31" s="378"/>
      <c r="G31" s="382"/>
      <c r="H31" s="378"/>
      <c r="I31" s="148" t="s">
        <v>304</v>
      </c>
      <c r="J31" s="149" t="s">
        <v>305</v>
      </c>
      <c r="K31" s="145" t="s">
        <v>302</v>
      </c>
      <c r="L31" s="146">
        <v>1</v>
      </c>
      <c r="M31" s="378"/>
      <c r="N31" s="378"/>
      <c r="O31" s="378"/>
    </row>
    <row r="32" spans="1:15" ht="27">
      <c r="A32" s="378"/>
      <c r="B32" s="389"/>
      <c r="C32" s="380"/>
      <c r="D32" s="266" t="s">
        <v>326</v>
      </c>
      <c r="E32" s="378"/>
      <c r="F32" s="378"/>
      <c r="G32" s="382"/>
      <c r="H32" s="378"/>
      <c r="I32" s="148" t="s">
        <v>296</v>
      </c>
      <c r="J32" s="149" t="s">
        <v>327</v>
      </c>
      <c r="K32" s="145" t="s">
        <v>328</v>
      </c>
      <c r="L32" s="146">
        <v>5</v>
      </c>
      <c r="M32" s="378"/>
      <c r="N32" s="378"/>
      <c r="O32" s="378"/>
    </row>
    <row r="33" spans="1:15" ht="27">
      <c r="A33" s="378"/>
      <c r="B33" s="389"/>
      <c r="C33" s="380"/>
      <c r="D33" s="266" t="s">
        <v>329</v>
      </c>
      <c r="E33" s="378"/>
      <c r="F33" s="378"/>
      <c r="G33" s="382"/>
      <c r="H33" s="378"/>
      <c r="I33" s="148" t="s">
        <v>330</v>
      </c>
      <c r="J33" s="149" t="s">
        <v>331</v>
      </c>
      <c r="K33" s="145" t="s">
        <v>312</v>
      </c>
      <c r="L33" s="146">
        <v>2</v>
      </c>
      <c r="M33" s="378"/>
      <c r="N33" s="378"/>
      <c r="O33" s="378"/>
    </row>
    <row r="34" spans="1:15" ht="27">
      <c r="A34" s="378"/>
      <c r="B34" s="389"/>
      <c r="C34" s="380"/>
      <c r="D34" s="268" t="s">
        <v>332</v>
      </c>
      <c r="E34" s="378"/>
      <c r="F34" s="378"/>
      <c r="G34" s="382"/>
      <c r="H34" s="378"/>
      <c r="I34" s="148"/>
      <c r="J34" s="149"/>
      <c r="K34" s="145" t="s">
        <v>307</v>
      </c>
      <c r="L34" s="146" t="s">
        <v>307</v>
      </c>
      <c r="M34" s="378"/>
      <c r="N34" s="378"/>
      <c r="O34" s="378"/>
    </row>
    <row r="35" spans="1:15" ht="27">
      <c r="A35" s="378"/>
      <c r="B35" s="389"/>
      <c r="C35" s="380"/>
      <c r="D35" s="266" t="s">
        <v>333</v>
      </c>
      <c r="E35" s="378"/>
      <c r="F35" s="378"/>
      <c r="G35" s="382"/>
      <c r="H35" s="378"/>
      <c r="I35" s="148"/>
      <c r="J35" s="149"/>
      <c r="K35" s="145" t="s">
        <v>307</v>
      </c>
      <c r="L35" s="146" t="s">
        <v>307</v>
      </c>
      <c r="M35" s="378"/>
      <c r="N35" s="378"/>
      <c r="O35" s="378"/>
    </row>
    <row r="36" spans="1:15" ht="40.5">
      <c r="A36" s="378"/>
      <c r="B36" s="389"/>
      <c r="C36" s="380"/>
      <c r="D36" s="268" t="s">
        <v>334</v>
      </c>
      <c r="E36" s="378"/>
      <c r="F36" s="378"/>
      <c r="G36" s="382"/>
      <c r="H36" s="378"/>
      <c r="I36" s="148"/>
      <c r="J36" s="149"/>
      <c r="K36" s="145" t="s">
        <v>307</v>
      </c>
      <c r="L36" s="146" t="s">
        <v>307</v>
      </c>
      <c r="M36" s="378"/>
      <c r="N36" s="378"/>
      <c r="O36" s="378"/>
    </row>
    <row r="37" spans="1:15">
      <c r="A37" s="378"/>
      <c r="B37" s="389"/>
      <c r="C37" s="380"/>
      <c r="D37" s="150"/>
      <c r="E37" s="378"/>
      <c r="F37" s="378"/>
      <c r="G37" s="382"/>
      <c r="H37" s="378"/>
      <c r="I37" s="148"/>
      <c r="J37" s="149"/>
      <c r="K37" s="145" t="s">
        <v>307</v>
      </c>
      <c r="L37" s="146" t="s">
        <v>307</v>
      </c>
      <c r="M37" s="378"/>
      <c r="N37" s="378"/>
      <c r="O37" s="378"/>
    </row>
    <row r="38" spans="1:15">
      <c r="A38" s="378"/>
      <c r="B38" s="389"/>
      <c r="C38" s="380"/>
      <c r="D38" s="150"/>
      <c r="E38" s="378"/>
      <c r="F38" s="378"/>
      <c r="G38" s="382"/>
      <c r="H38" s="378"/>
      <c r="I38" s="148"/>
      <c r="J38" s="149"/>
      <c r="K38" s="145" t="s">
        <v>307</v>
      </c>
      <c r="L38" s="146" t="s">
        <v>307</v>
      </c>
      <c r="M38" s="378"/>
      <c r="N38" s="378"/>
      <c r="O38" s="378"/>
    </row>
    <row r="39" spans="1:15">
      <c r="A39" s="378"/>
      <c r="B39" s="389"/>
      <c r="C39" s="380"/>
      <c r="D39" s="150"/>
      <c r="E39" s="378"/>
      <c r="F39" s="378"/>
      <c r="G39" s="382"/>
      <c r="H39" s="378"/>
      <c r="I39" s="148"/>
      <c r="J39" s="149"/>
      <c r="K39" s="145" t="s">
        <v>307</v>
      </c>
      <c r="L39" s="146" t="s">
        <v>307</v>
      </c>
      <c r="M39" s="378"/>
      <c r="N39" s="378"/>
      <c r="O39" s="378"/>
    </row>
    <row r="40" spans="1:15" ht="25.5" customHeight="1">
      <c r="A40" s="378">
        <v>4</v>
      </c>
      <c r="B40" s="389" t="s">
        <v>335</v>
      </c>
      <c r="C40" s="380" t="s">
        <v>336</v>
      </c>
      <c r="D40" s="265" t="s">
        <v>337</v>
      </c>
      <c r="E40" s="378">
        <v>4</v>
      </c>
      <c r="F40" s="378">
        <v>1</v>
      </c>
      <c r="G40" s="382">
        <f>+F40/E40</f>
        <v>0.25</v>
      </c>
      <c r="H40" s="378" t="str">
        <f>CONCATENATE(IF(G40&lt;='8- Politicas de admiistracion '!$D$6,'8- Politicas de admiistracion '!$B$6,IF(G40&lt;='8- Politicas de admiistracion '!$D$7,'8- Politicas de admiistracion '!$B$7,IF(G40&lt;='8- Politicas de admiistracion '!$D$8,'8- Politicas de admiistracion '!$B$8,IF(G40&lt;='8- Politicas de admiistracion '!$D$9,'8- Politicas de admiistracion '!$B$9,IF(G40&lt;='8- Politicas de admiistracion '!$D$10,'8- Politicas de admiistracion '!$B$10,"Probabilidad no valida")))))," - ",VLOOKUP(IF(G40&lt;='8- Politicas de admiistracion '!$D$6,'8- Politicas de admiistracion '!$B$6,IF(G40&lt;='8- Politicas de admiistracion '!$D$7,'8- Politicas de admiistracion '!$B$7,IF(G40&lt;='8- Politicas de admiistracion '!$D$8,'8- Politicas de admiistracion '!$B$8,IF(G40&lt;='8- Politicas de admiistracion '!$D$9,'8- Politicas de admiistracion '!$B$9,IF(G40&lt;='8- Politicas de admiistracion '!$D$10,'8- Politicas de admiistracion '!$B$10,"Probabilidad no valida"))))),'8- Politicas de admiistracion '!$B$6:$F$10,5,FALSE))</f>
        <v>Media - 3</v>
      </c>
      <c r="I40" s="148" t="s">
        <v>338</v>
      </c>
      <c r="J40" s="149"/>
      <c r="K40" s="145" t="s">
        <v>302</v>
      </c>
      <c r="L40" s="146">
        <v>1</v>
      </c>
      <c r="M40" s="392" t="str">
        <f>IFERROR(CONCATENATE(INDEX('8- Politicas de admiistracion '!$B$16:$F$53,MATCH(ROUND(AVERAGE(L40:L49),0),'8- Politicas de admiistracion '!$F$16:$F$53,0),1)," - ",ROUND(AVERAGE(L40:L99),0)),"")</f>
        <v>Leve - 3</v>
      </c>
      <c r="N40" s="378" t="str">
        <f>IFERROR(CONCATENATE(VLOOKUP((LEFT(H40,LEN(H40)-4)&amp;LEFT(M40,LEN(M40)-4)),'9- Matriz de Calor '!$D$17:$E$41,2,0)," - ",RIGHT(H40,1)*RIGHT(M40,1)),"")</f>
        <v>Moderado - 9</v>
      </c>
      <c r="O40" s="145"/>
    </row>
    <row r="41" spans="1:15" ht="27">
      <c r="A41" s="378"/>
      <c r="B41" s="389"/>
      <c r="C41" s="380"/>
      <c r="D41" s="266" t="s">
        <v>339</v>
      </c>
      <c r="E41" s="378"/>
      <c r="F41" s="378"/>
      <c r="G41" s="382"/>
      <c r="H41" s="378"/>
      <c r="I41" s="148" t="s">
        <v>338</v>
      </c>
      <c r="J41" s="149"/>
      <c r="K41" s="145" t="s">
        <v>302</v>
      </c>
      <c r="L41" s="146">
        <v>1</v>
      </c>
      <c r="M41" s="393"/>
      <c r="N41" s="378"/>
      <c r="O41" s="145"/>
    </row>
    <row r="42" spans="1:15" ht="13.5">
      <c r="A42" s="378"/>
      <c r="B42" s="389"/>
      <c r="C42" s="380"/>
      <c r="D42" s="266" t="s">
        <v>340</v>
      </c>
      <c r="E42" s="378"/>
      <c r="F42" s="378"/>
      <c r="G42" s="382"/>
      <c r="H42" s="378"/>
      <c r="I42" s="148"/>
      <c r="J42" s="149" t="s">
        <v>341</v>
      </c>
      <c r="K42" s="145" t="s">
        <v>312</v>
      </c>
      <c r="L42" s="146">
        <v>2</v>
      </c>
      <c r="M42" s="393"/>
      <c r="N42" s="378"/>
      <c r="O42" s="145"/>
    </row>
    <row r="43" spans="1:15" ht="27">
      <c r="A43" s="378"/>
      <c r="B43" s="389"/>
      <c r="C43" s="380"/>
      <c r="D43" s="266" t="s">
        <v>342</v>
      </c>
      <c r="E43" s="378"/>
      <c r="F43" s="378"/>
      <c r="G43" s="382"/>
      <c r="H43" s="378"/>
      <c r="I43" s="148" t="s">
        <v>338</v>
      </c>
      <c r="J43" s="149"/>
      <c r="K43" s="145" t="s">
        <v>302</v>
      </c>
      <c r="L43" s="146">
        <v>1</v>
      </c>
      <c r="M43" s="393"/>
      <c r="N43" s="378"/>
      <c r="O43" s="145"/>
    </row>
    <row r="44" spans="1:15" ht="27">
      <c r="A44" s="378"/>
      <c r="B44" s="389"/>
      <c r="C44" s="380"/>
      <c r="D44" s="268" t="s">
        <v>343</v>
      </c>
      <c r="E44" s="378"/>
      <c r="F44" s="378"/>
      <c r="G44" s="382"/>
      <c r="H44" s="378"/>
      <c r="I44" s="148"/>
      <c r="J44" s="149" t="s">
        <v>319</v>
      </c>
      <c r="K44" s="145" t="s">
        <v>312</v>
      </c>
      <c r="L44" s="146">
        <v>2</v>
      </c>
      <c r="M44" s="393"/>
      <c r="N44" s="378"/>
      <c r="O44" s="145"/>
    </row>
    <row r="45" spans="1:15">
      <c r="A45" s="378"/>
      <c r="B45" s="389"/>
      <c r="C45" s="380"/>
      <c r="D45" s="150"/>
      <c r="E45" s="378"/>
      <c r="F45" s="378"/>
      <c r="G45" s="382"/>
      <c r="H45" s="378"/>
      <c r="I45" s="148"/>
      <c r="J45" s="149"/>
      <c r="K45" s="145"/>
      <c r="L45" s="146"/>
      <c r="M45" s="393"/>
      <c r="N45" s="378"/>
      <c r="O45" s="145"/>
    </row>
    <row r="46" spans="1:15">
      <c r="A46" s="378"/>
      <c r="B46" s="389"/>
      <c r="C46" s="380"/>
      <c r="D46" s="150"/>
      <c r="E46" s="378"/>
      <c r="F46" s="378"/>
      <c r="G46" s="382"/>
      <c r="H46" s="378"/>
      <c r="I46" s="148"/>
      <c r="J46" s="149"/>
      <c r="K46" s="145"/>
      <c r="L46" s="146"/>
      <c r="M46" s="393"/>
      <c r="N46" s="378"/>
      <c r="O46" s="145"/>
    </row>
    <row r="47" spans="1:15">
      <c r="A47" s="378"/>
      <c r="B47" s="389"/>
      <c r="C47" s="380"/>
      <c r="D47" s="150"/>
      <c r="E47" s="378"/>
      <c r="F47" s="378"/>
      <c r="G47" s="382"/>
      <c r="H47" s="378"/>
      <c r="I47" s="148"/>
      <c r="J47" s="149"/>
      <c r="K47" s="145"/>
      <c r="L47" s="146"/>
      <c r="M47" s="393"/>
      <c r="N47" s="378"/>
      <c r="O47" s="145"/>
    </row>
    <row r="48" spans="1:15">
      <c r="A48" s="378"/>
      <c r="B48" s="389"/>
      <c r="C48" s="380"/>
      <c r="D48" s="150"/>
      <c r="E48" s="378"/>
      <c r="F48" s="378"/>
      <c r="G48" s="382"/>
      <c r="H48" s="378"/>
      <c r="I48" s="148"/>
      <c r="J48" s="149"/>
      <c r="K48" s="145"/>
      <c r="L48" s="146"/>
      <c r="M48" s="393"/>
      <c r="N48" s="378"/>
      <c r="O48" s="145"/>
    </row>
    <row r="49" spans="1:258">
      <c r="A49" s="378"/>
      <c r="B49" s="389"/>
      <c r="C49" s="380"/>
      <c r="D49" s="150"/>
      <c r="E49" s="378"/>
      <c r="F49" s="378"/>
      <c r="G49" s="382"/>
      <c r="H49" s="378"/>
      <c r="I49" s="148"/>
      <c r="J49" s="149"/>
      <c r="K49" s="145"/>
      <c r="L49" s="146"/>
      <c r="M49" s="394"/>
      <c r="N49" s="378"/>
      <c r="O49" s="145"/>
    </row>
    <row r="50" spans="1:258" ht="25.5">
      <c r="A50" s="391">
        <v>5</v>
      </c>
      <c r="B50" s="389" t="s">
        <v>344</v>
      </c>
      <c r="C50" s="380" t="s">
        <v>345</v>
      </c>
      <c r="D50" s="147" t="s">
        <v>346</v>
      </c>
      <c r="E50" s="378">
        <v>7</v>
      </c>
      <c r="F50" s="378">
        <v>0</v>
      </c>
      <c r="G50" s="382">
        <f t="shared" ref="G50" si="2">+F50/E50</f>
        <v>0</v>
      </c>
      <c r="H50" s="378" t="s">
        <v>347</v>
      </c>
      <c r="I50" s="150" t="s">
        <v>293</v>
      </c>
      <c r="J50" s="151" t="s">
        <v>348</v>
      </c>
      <c r="K50" s="145" t="s">
        <v>328</v>
      </c>
      <c r="L50" s="146">
        <v>5</v>
      </c>
      <c r="M50" s="378" t="str">
        <f>IFERROR(CONCATENATE(INDEX('8- Politicas de admiistracion '!$B$16:$F$53,MATCH(ROUND(AVERAGE(L50:L59),0),'8- Politicas de admiistracion '!$F$16:$F$53,0),1)," - ",ROUND(AVERAGE(L50:L59),0)),"")</f>
        <v>Catastrófico - 5</v>
      </c>
      <c r="N50" s="378" t="str">
        <f>IFERROR(CONCATENATE(VLOOKUP((LEFT(H50,LEN(H50)-4)&amp;LEFT(M50,LEN(M50)-4)),'9- Matriz de Calor '!$D$17:$E$41,2,0)," - ",RIGHT(H50,1)*RIGHT(M50,1)),"")</f>
        <v>Extremo - 5</v>
      </c>
      <c r="O50" s="378">
        <f>RIGHT(H50,1)*RIGHT(M50,1)</f>
        <v>5</v>
      </c>
    </row>
    <row r="51" spans="1:258" ht="45" customHeight="1">
      <c r="A51" s="391"/>
      <c r="B51" s="389"/>
      <c r="C51" s="380"/>
      <c r="D51" s="147" t="s">
        <v>349</v>
      </c>
      <c r="E51" s="378"/>
      <c r="F51" s="378"/>
      <c r="G51" s="382"/>
      <c r="H51" s="378"/>
      <c r="I51" s="150" t="s">
        <v>296</v>
      </c>
      <c r="J51" s="151" t="s">
        <v>327</v>
      </c>
      <c r="K51" s="145" t="s">
        <v>328</v>
      </c>
      <c r="L51" s="146">
        <v>5</v>
      </c>
      <c r="M51" s="378"/>
      <c r="N51" s="378"/>
      <c r="O51" s="378"/>
    </row>
    <row r="52" spans="1:258" ht="18" customHeight="1">
      <c r="A52" s="391"/>
      <c r="B52" s="389"/>
      <c r="C52" s="380"/>
      <c r="D52" s="147" t="s">
        <v>350</v>
      </c>
      <c r="E52" s="378"/>
      <c r="F52" s="378"/>
      <c r="G52" s="382"/>
      <c r="H52" s="378"/>
      <c r="I52" s="148"/>
      <c r="J52" s="149"/>
      <c r="K52" s="145" t="s">
        <v>307</v>
      </c>
      <c r="L52" s="146" t="s">
        <v>307</v>
      </c>
      <c r="M52" s="378"/>
      <c r="N52" s="378"/>
      <c r="O52" s="378"/>
    </row>
    <row r="53" spans="1:258">
      <c r="A53" s="391"/>
      <c r="B53" s="389"/>
      <c r="C53" s="380"/>
      <c r="D53" s="147" t="s">
        <v>351</v>
      </c>
      <c r="E53" s="378"/>
      <c r="F53" s="378"/>
      <c r="G53" s="382"/>
      <c r="H53" s="378"/>
      <c r="I53" s="148"/>
      <c r="J53" s="149"/>
      <c r="K53" s="145" t="s">
        <v>307</v>
      </c>
      <c r="L53" s="146" t="s">
        <v>307</v>
      </c>
      <c r="M53" s="378"/>
      <c r="N53" s="378"/>
      <c r="O53" s="378"/>
    </row>
    <row r="54" spans="1:258" ht="10.5" customHeight="1">
      <c r="A54" s="391"/>
      <c r="B54" s="389"/>
      <c r="C54" s="380"/>
      <c r="D54" s="150"/>
      <c r="E54" s="378"/>
      <c r="F54" s="378"/>
      <c r="G54" s="382"/>
      <c r="H54" s="378"/>
      <c r="I54" s="148"/>
      <c r="J54" s="149"/>
      <c r="K54" s="145" t="s">
        <v>307</v>
      </c>
      <c r="L54" s="146" t="s">
        <v>307</v>
      </c>
      <c r="M54" s="378"/>
      <c r="N54" s="378"/>
      <c r="O54" s="378"/>
    </row>
    <row r="55" spans="1:258" ht="10.5" customHeight="1">
      <c r="A55" s="391"/>
      <c r="B55" s="389"/>
      <c r="C55" s="380"/>
      <c r="D55" s="151"/>
      <c r="E55" s="378"/>
      <c r="F55" s="378"/>
      <c r="G55" s="382"/>
      <c r="H55" s="378"/>
      <c r="I55" s="148"/>
      <c r="J55" s="149"/>
      <c r="K55" s="145" t="s">
        <v>307</v>
      </c>
      <c r="L55" s="146" t="s">
        <v>307</v>
      </c>
      <c r="M55" s="378"/>
      <c r="N55" s="378"/>
      <c r="O55" s="378"/>
    </row>
    <row r="56" spans="1:258" ht="10.5" customHeight="1">
      <c r="A56" s="391"/>
      <c r="B56" s="389"/>
      <c r="C56" s="380"/>
      <c r="D56" s="152"/>
      <c r="E56" s="378"/>
      <c r="F56" s="378"/>
      <c r="G56" s="382"/>
      <c r="H56" s="378"/>
      <c r="I56" s="148"/>
      <c r="J56" s="149"/>
      <c r="K56" s="145" t="s">
        <v>307</v>
      </c>
      <c r="L56" s="146" t="s">
        <v>307</v>
      </c>
      <c r="M56" s="378"/>
      <c r="N56" s="378"/>
      <c r="O56" s="378"/>
    </row>
    <row r="57" spans="1:258" ht="10.5" customHeight="1">
      <c r="A57" s="391"/>
      <c r="B57" s="389"/>
      <c r="C57" s="380"/>
      <c r="D57" s="150"/>
      <c r="E57" s="378"/>
      <c r="F57" s="378"/>
      <c r="G57" s="382"/>
      <c r="H57" s="378"/>
      <c r="I57" s="148"/>
      <c r="J57" s="149"/>
      <c r="K57" s="145" t="s">
        <v>307</v>
      </c>
      <c r="L57" s="146" t="s">
        <v>307</v>
      </c>
      <c r="M57" s="378"/>
      <c r="N57" s="378"/>
      <c r="O57" s="378"/>
    </row>
    <row r="58" spans="1:258" ht="10.5" customHeight="1">
      <c r="A58" s="391"/>
      <c r="B58" s="389"/>
      <c r="C58" s="380"/>
      <c r="D58" s="150"/>
      <c r="E58" s="378"/>
      <c r="F58" s="378"/>
      <c r="G58" s="382"/>
      <c r="H58" s="378"/>
      <c r="I58" s="148"/>
      <c r="J58" s="149"/>
      <c r="K58" s="145" t="s">
        <v>307</v>
      </c>
      <c r="L58" s="146" t="s">
        <v>307</v>
      </c>
      <c r="M58" s="378"/>
      <c r="N58" s="378"/>
      <c r="O58" s="378"/>
    </row>
    <row r="59" spans="1:258" ht="10.5" customHeight="1">
      <c r="A59" s="391"/>
      <c r="B59" s="389"/>
      <c r="C59" s="380"/>
      <c r="D59" s="150"/>
      <c r="E59" s="378"/>
      <c r="F59" s="378"/>
      <c r="G59" s="382"/>
      <c r="H59" s="378"/>
      <c r="I59" s="150"/>
      <c r="J59" s="150"/>
      <c r="K59" s="145" t="s">
        <v>307</v>
      </c>
      <c r="L59" s="146" t="s">
        <v>307</v>
      </c>
      <c r="M59" s="378"/>
      <c r="N59" s="378"/>
      <c r="O59" s="378"/>
    </row>
    <row r="60" spans="1:258" ht="12.75" customHeight="1">
      <c r="A60" s="391">
        <v>6</v>
      </c>
      <c r="B60" s="389" t="s">
        <v>352</v>
      </c>
      <c r="C60" s="380" t="s">
        <v>353</v>
      </c>
      <c r="D60" s="147" t="s">
        <v>346</v>
      </c>
      <c r="E60" s="378">
        <v>7</v>
      </c>
      <c r="F60" s="378">
        <v>0</v>
      </c>
      <c r="G60" s="382">
        <f t="shared" ref="G60" si="3">+F60/E60</f>
        <v>0</v>
      </c>
      <c r="H60" s="378" t="s">
        <v>354</v>
      </c>
      <c r="I60" s="148" t="s">
        <v>330</v>
      </c>
      <c r="J60" s="149" t="s">
        <v>355</v>
      </c>
      <c r="K60" s="145" t="s">
        <v>302</v>
      </c>
      <c r="L60" s="146">
        <v>1</v>
      </c>
      <c r="M60" s="378" t="str">
        <f>IFERROR(CONCATENATE(INDEX('8- Politicas de admiistracion '!$B$16:$F$53,MATCH(ROUND(AVERAGE(L60:L69),0),'8- Politicas de admiistracion '!$F$16:$F$53,0),1)," - ",ROUND(AVERAGE(L60:L69),0)),"")</f>
        <v>Menor - 2</v>
      </c>
      <c r="N60" s="378" t="str">
        <f>IFERROR(CONCATENATE(VLOOKUP((LEFT(H60,LEN(H60)-4)&amp;LEFT(M60,LEN(M60)-4)),'9- Matriz de Calor '!$D$17:$E$41,2,0)," - ",RIGHT(H60,1)*RIGHT(M60,1)),"")</f>
        <v>Moderado - 6</v>
      </c>
      <c r="O60" s="378">
        <f>RIGHT(H60,1)*RIGHT(M60,1)</f>
        <v>6</v>
      </c>
      <c r="P60" s="64"/>
      <c r="Q60" s="64"/>
      <c r="R60" s="64"/>
      <c r="S60" s="64"/>
      <c r="T60" s="64"/>
      <c r="U60" s="64"/>
      <c r="V60" s="64"/>
      <c r="W60" s="64"/>
      <c r="X60" s="64"/>
      <c r="Y60" s="64"/>
      <c r="Z60" s="64"/>
      <c r="AA60" s="64"/>
      <c r="AB60" s="64"/>
      <c r="AC60" s="64"/>
      <c r="AD60" s="64"/>
      <c r="AE60" s="64"/>
      <c r="AF60" s="64"/>
      <c r="AG60" s="64"/>
      <c r="AH60" s="64"/>
      <c r="AI60" s="64"/>
      <c r="AJ60" s="64"/>
      <c r="AK60" s="64"/>
      <c r="AL60" s="64"/>
      <c r="AM60" s="64"/>
      <c r="AN60" s="64"/>
      <c r="AO60" s="64"/>
      <c r="AP60" s="64"/>
      <c r="AQ60" s="64"/>
      <c r="AR60" s="64"/>
      <c r="AS60" s="64"/>
      <c r="AT60" s="64"/>
      <c r="AU60" s="64"/>
      <c r="AV60" s="64"/>
      <c r="AW60" s="64"/>
      <c r="AX60" s="64"/>
      <c r="AY60" s="64"/>
      <c r="AZ60" s="64"/>
      <c r="BA60" s="64"/>
      <c r="BB60" s="64"/>
      <c r="BC60" s="64"/>
      <c r="BD60" s="64"/>
      <c r="BE60" s="64"/>
      <c r="BF60" s="64"/>
      <c r="BG60" s="64"/>
      <c r="BH60" s="64"/>
      <c r="BI60" s="64"/>
      <c r="BJ60" s="64"/>
      <c r="BK60" s="64"/>
      <c r="BL60" s="64"/>
      <c r="BM60" s="64"/>
      <c r="BN60" s="64"/>
      <c r="BO60" s="64"/>
      <c r="BP60" s="64"/>
      <c r="BQ60" s="64"/>
      <c r="BR60" s="64"/>
      <c r="BS60" s="64"/>
      <c r="BT60" s="64"/>
      <c r="BU60" s="64"/>
      <c r="BV60" s="64"/>
      <c r="BW60" s="64"/>
      <c r="BX60" s="64"/>
      <c r="BY60" s="64"/>
      <c r="BZ60" s="64"/>
      <c r="CA60" s="64"/>
      <c r="CB60" s="64"/>
      <c r="CC60" s="64"/>
      <c r="CD60" s="64"/>
      <c r="CE60" s="64"/>
      <c r="CF60" s="64"/>
      <c r="CG60" s="64"/>
      <c r="CH60" s="64"/>
      <c r="CI60" s="64"/>
      <c r="CJ60" s="64"/>
      <c r="CK60" s="64"/>
      <c r="CL60" s="64"/>
      <c r="CM60" s="64"/>
      <c r="CN60" s="64"/>
      <c r="CO60" s="64"/>
      <c r="CP60" s="64"/>
      <c r="CQ60" s="64"/>
      <c r="CR60" s="64"/>
      <c r="CS60" s="64"/>
      <c r="CT60" s="64"/>
      <c r="CU60" s="64"/>
      <c r="CV60" s="64"/>
      <c r="CW60" s="64"/>
      <c r="CX60" s="64"/>
      <c r="CY60" s="64"/>
      <c r="CZ60" s="64"/>
      <c r="DA60" s="64"/>
      <c r="DB60" s="64"/>
      <c r="DC60" s="64"/>
      <c r="DD60" s="64"/>
      <c r="DE60" s="64"/>
      <c r="DF60" s="64"/>
      <c r="DG60" s="64"/>
      <c r="DH60" s="64"/>
      <c r="DI60" s="64"/>
      <c r="DJ60" s="64"/>
      <c r="DK60" s="64"/>
      <c r="DL60" s="64"/>
      <c r="DM60" s="64"/>
      <c r="DN60" s="64"/>
      <c r="DO60" s="64"/>
      <c r="DP60" s="64"/>
      <c r="DQ60" s="64"/>
      <c r="DR60" s="64"/>
      <c r="DS60" s="64"/>
      <c r="DT60" s="64"/>
      <c r="DU60" s="64"/>
      <c r="DV60" s="64"/>
      <c r="DW60" s="64"/>
      <c r="DX60" s="64"/>
      <c r="DY60" s="64"/>
      <c r="DZ60" s="64"/>
      <c r="EA60" s="64"/>
      <c r="EB60" s="64"/>
      <c r="EC60" s="64"/>
      <c r="ED60" s="64"/>
      <c r="EE60" s="64"/>
      <c r="EF60" s="64"/>
      <c r="EG60" s="64"/>
      <c r="EH60" s="64"/>
      <c r="EI60" s="64"/>
      <c r="EJ60" s="64"/>
      <c r="EK60" s="64"/>
      <c r="EL60" s="64"/>
      <c r="EM60" s="64"/>
      <c r="EN60" s="64"/>
      <c r="EO60" s="64"/>
      <c r="EP60" s="64"/>
      <c r="EQ60" s="64"/>
      <c r="ER60" s="64"/>
      <c r="ES60" s="64"/>
      <c r="ET60" s="64"/>
      <c r="EU60" s="64"/>
      <c r="EV60" s="64"/>
      <c r="EW60" s="64"/>
      <c r="EX60" s="64"/>
      <c r="EY60" s="64"/>
      <c r="EZ60" s="64"/>
      <c r="FA60" s="64"/>
      <c r="FB60" s="64"/>
      <c r="FC60" s="64"/>
      <c r="FD60" s="64"/>
      <c r="FE60" s="64"/>
      <c r="FF60" s="64"/>
      <c r="FG60" s="64"/>
      <c r="FH60" s="64"/>
      <c r="FI60" s="64"/>
      <c r="FJ60" s="64"/>
      <c r="FK60" s="64"/>
      <c r="FL60" s="64"/>
      <c r="FM60" s="64"/>
      <c r="FN60" s="64"/>
      <c r="FO60" s="64"/>
      <c r="FP60" s="64"/>
      <c r="FQ60" s="64"/>
      <c r="FR60" s="64"/>
      <c r="FS60" s="64"/>
      <c r="FT60" s="64"/>
      <c r="FU60" s="64"/>
      <c r="FV60" s="64"/>
      <c r="FW60" s="64"/>
      <c r="FX60" s="64"/>
      <c r="FY60" s="64"/>
      <c r="FZ60" s="64"/>
      <c r="GA60" s="64"/>
      <c r="GB60" s="64"/>
      <c r="GC60" s="64"/>
      <c r="GD60" s="64"/>
      <c r="GE60" s="64"/>
      <c r="GF60" s="64"/>
      <c r="GG60" s="64"/>
      <c r="GH60" s="64"/>
      <c r="GI60" s="64"/>
      <c r="GJ60" s="64"/>
      <c r="GK60" s="64"/>
      <c r="GL60" s="64"/>
      <c r="GM60" s="64"/>
      <c r="GN60" s="64"/>
      <c r="GO60" s="64"/>
      <c r="GP60" s="64"/>
      <c r="GQ60" s="64"/>
      <c r="GR60" s="64"/>
      <c r="GS60" s="64"/>
      <c r="GT60" s="64"/>
      <c r="GU60" s="64"/>
      <c r="GV60" s="64"/>
      <c r="GW60" s="64"/>
      <c r="GX60" s="64"/>
      <c r="GY60" s="64"/>
      <c r="GZ60" s="64"/>
      <c r="HA60" s="64"/>
      <c r="HB60" s="64"/>
      <c r="HC60" s="64"/>
      <c r="HD60" s="64"/>
      <c r="HE60" s="64"/>
      <c r="HF60" s="64"/>
      <c r="HG60" s="64"/>
      <c r="HH60" s="64"/>
      <c r="HI60" s="64"/>
      <c r="HJ60" s="64"/>
      <c r="HK60" s="64"/>
      <c r="HL60" s="64"/>
      <c r="HM60" s="64"/>
      <c r="HN60" s="64"/>
      <c r="HO60" s="64"/>
      <c r="HP60" s="64"/>
      <c r="HQ60" s="64"/>
      <c r="HR60" s="64"/>
      <c r="HS60" s="64"/>
      <c r="HT60" s="64"/>
      <c r="HU60" s="64"/>
      <c r="HV60" s="64"/>
      <c r="HW60" s="64"/>
      <c r="HX60" s="64"/>
      <c r="HY60" s="64"/>
      <c r="HZ60" s="64"/>
      <c r="IA60" s="64"/>
      <c r="IB60" s="64"/>
      <c r="IC60" s="64"/>
      <c r="ID60" s="64"/>
      <c r="IE60" s="64"/>
      <c r="IF60" s="64"/>
      <c r="IG60" s="64"/>
      <c r="IH60" s="64"/>
      <c r="II60" s="64"/>
      <c r="IJ60" s="64"/>
      <c r="IK60" s="64"/>
      <c r="IL60" s="64"/>
      <c r="IM60" s="64"/>
      <c r="IN60" s="64"/>
      <c r="IO60" s="64"/>
      <c r="IP60" s="64"/>
      <c r="IQ60" s="64"/>
      <c r="IR60" s="64"/>
      <c r="IS60" s="64"/>
      <c r="IT60" s="64"/>
      <c r="IU60" s="64"/>
      <c r="IV60" s="64"/>
      <c r="IW60" s="64"/>
      <c r="IX60" s="64"/>
    </row>
    <row r="61" spans="1:258" ht="17.25" customHeight="1">
      <c r="A61" s="391"/>
      <c r="B61" s="389"/>
      <c r="C61" s="380"/>
      <c r="D61" s="147" t="s">
        <v>349</v>
      </c>
      <c r="E61" s="378"/>
      <c r="F61" s="378"/>
      <c r="G61" s="382"/>
      <c r="H61" s="378"/>
      <c r="I61" s="148" t="s">
        <v>296</v>
      </c>
      <c r="J61" s="149" t="s">
        <v>311</v>
      </c>
      <c r="K61" s="145" t="s">
        <v>312</v>
      </c>
      <c r="L61" s="146">
        <v>2</v>
      </c>
      <c r="M61" s="378"/>
      <c r="N61" s="378"/>
      <c r="O61" s="378"/>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c r="AY61" s="64"/>
      <c r="AZ61" s="64"/>
      <c r="BA61" s="64"/>
      <c r="BB61" s="64"/>
      <c r="BC61" s="64"/>
      <c r="BD61" s="64"/>
      <c r="BE61" s="64"/>
      <c r="BF61" s="64"/>
      <c r="BG61" s="64"/>
      <c r="BH61" s="64"/>
      <c r="BI61" s="64"/>
      <c r="BJ61" s="64"/>
      <c r="BK61" s="64"/>
      <c r="BL61" s="64"/>
      <c r="BM61" s="64"/>
      <c r="BN61" s="64"/>
      <c r="BO61" s="64"/>
      <c r="BP61" s="64"/>
      <c r="BQ61" s="64"/>
      <c r="BR61" s="64"/>
      <c r="BS61" s="64"/>
      <c r="BT61" s="64"/>
      <c r="BU61" s="64"/>
      <c r="BV61" s="64"/>
      <c r="BW61" s="64"/>
      <c r="BX61" s="64"/>
      <c r="BY61" s="64"/>
      <c r="BZ61" s="64"/>
      <c r="CA61" s="64"/>
      <c r="CB61" s="64"/>
      <c r="CC61" s="64"/>
      <c r="CD61" s="64"/>
      <c r="CE61" s="64"/>
      <c r="CF61" s="64"/>
      <c r="CG61" s="64"/>
      <c r="CH61" s="64"/>
      <c r="CI61" s="64"/>
      <c r="CJ61" s="64"/>
      <c r="CK61" s="64"/>
      <c r="CL61" s="64"/>
      <c r="CM61" s="64"/>
      <c r="CN61" s="64"/>
      <c r="CO61" s="64"/>
      <c r="CP61" s="64"/>
      <c r="CQ61" s="64"/>
      <c r="CR61" s="64"/>
      <c r="CS61" s="64"/>
      <c r="CT61" s="64"/>
      <c r="CU61" s="64"/>
      <c r="CV61" s="64"/>
      <c r="CW61" s="64"/>
      <c r="CX61" s="64"/>
      <c r="CY61" s="64"/>
      <c r="CZ61" s="64"/>
      <c r="DA61" s="64"/>
      <c r="DB61" s="64"/>
      <c r="DC61" s="64"/>
      <c r="DD61" s="64"/>
      <c r="DE61" s="64"/>
      <c r="DF61" s="64"/>
      <c r="DG61" s="64"/>
      <c r="DH61" s="64"/>
      <c r="DI61" s="64"/>
      <c r="DJ61" s="64"/>
      <c r="DK61" s="64"/>
      <c r="DL61" s="64"/>
      <c r="DM61" s="64"/>
      <c r="DN61" s="64"/>
      <c r="DO61" s="64"/>
      <c r="DP61" s="64"/>
      <c r="DQ61" s="64"/>
      <c r="DR61" s="64"/>
      <c r="DS61" s="64"/>
      <c r="DT61" s="64"/>
      <c r="DU61" s="64"/>
      <c r="DV61" s="64"/>
      <c r="DW61" s="64"/>
      <c r="DX61" s="64"/>
      <c r="DY61" s="64"/>
      <c r="DZ61" s="64"/>
      <c r="EA61" s="64"/>
      <c r="EB61" s="64"/>
      <c r="EC61" s="64"/>
      <c r="ED61" s="64"/>
      <c r="EE61" s="64"/>
      <c r="EF61" s="64"/>
      <c r="EG61" s="64"/>
      <c r="EH61" s="64"/>
      <c r="EI61" s="64"/>
      <c r="EJ61" s="64"/>
      <c r="EK61" s="64"/>
      <c r="EL61" s="64"/>
      <c r="EM61" s="64"/>
      <c r="EN61" s="64"/>
      <c r="EO61" s="64"/>
      <c r="EP61" s="64"/>
      <c r="EQ61" s="64"/>
      <c r="ER61" s="64"/>
      <c r="ES61" s="64"/>
      <c r="ET61" s="64"/>
      <c r="EU61" s="64"/>
      <c r="EV61" s="64"/>
      <c r="EW61" s="64"/>
      <c r="EX61" s="64"/>
      <c r="EY61" s="64"/>
      <c r="EZ61" s="64"/>
      <c r="FA61" s="64"/>
      <c r="FB61" s="64"/>
      <c r="FC61" s="64"/>
      <c r="FD61" s="64"/>
      <c r="FE61" s="64"/>
      <c r="FF61" s="64"/>
      <c r="FG61" s="64"/>
      <c r="FH61" s="64"/>
      <c r="FI61" s="64"/>
      <c r="FJ61" s="64"/>
      <c r="FK61" s="64"/>
      <c r="FL61" s="64"/>
      <c r="FM61" s="64"/>
      <c r="FN61" s="64"/>
      <c r="FO61" s="64"/>
      <c r="FP61" s="64"/>
      <c r="FQ61" s="64"/>
      <c r="FR61" s="64"/>
      <c r="FS61" s="64"/>
      <c r="FT61" s="64"/>
      <c r="FU61" s="64"/>
      <c r="FV61" s="64"/>
      <c r="FW61" s="64"/>
      <c r="FX61" s="64"/>
      <c r="FY61" s="64"/>
      <c r="FZ61" s="64"/>
      <c r="GA61" s="64"/>
      <c r="GB61" s="64"/>
      <c r="GC61" s="64"/>
      <c r="GD61" s="64"/>
      <c r="GE61" s="64"/>
      <c r="GF61" s="64"/>
      <c r="GG61" s="64"/>
      <c r="GH61" s="64"/>
      <c r="GI61" s="64"/>
      <c r="GJ61" s="64"/>
      <c r="GK61" s="64"/>
      <c r="GL61" s="64"/>
      <c r="GM61" s="64"/>
      <c r="GN61" s="64"/>
      <c r="GO61" s="64"/>
      <c r="GP61" s="64"/>
      <c r="GQ61" s="64"/>
      <c r="GR61" s="64"/>
      <c r="GS61" s="64"/>
      <c r="GT61" s="64"/>
      <c r="GU61" s="64"/>
      <c r="GV61" s="64"/>
      <c r="GW61" s="64"/>
      <c r="GX61" s="64"/>
      <c r="GY61" s="64"/>
      <c r="GZ61" s="64"/>
      <c r="HA61" s="64"/>
      <c r="HB61" s="64"/>
      <c r="HC61" s="64"/>
      <c r="HD61" s="64"/>
      <c r="HE61" s="64"/>
      <c r="HF61" s="64"/>
      <c r="HG61" s="64"/>
      <c r="HH61" s="64"/>
      <c r="HI61" s="64"/>
      <c r="HJ61" s="64"/>
      <c r="HK61" s="64"/>
      <c r="HL61" s="64"/>
      <c r="HM61" s="64"/>
      <c r="HN61" s="64"/>
      <c r="HO61" s="64"/>
      <c r="HP61" s="64"/>
      <c r="HQ61" s="64"/>
      <c r="HR61" s="64"/>
      <c r="HS61" s="64"/>
      <c r="HT61" s="64"/>
      <c r="HU61" s="64"/>
      <c r="HV61" s="64"/>
      <c r="HW61" s="64"/>
      <c r="HX61" s="64"/>
      <c r="HY61" s="64"/>
      <c r="HZ61" s="64"/>
      <c r="IA61" s="64"/>
      <c r="IB61" s="64"/>
      <c r="IC61" s="64"/>
      <c r="ID61" s="64"/>
      <c r="IE61" s="64"/>
      <c r="IF61" s="64"/>
      <c r="IG61" s="64"/>
      <c r="IH61" s="64"/>
      <c r="II61" s="64"/>
      <c r="IJ61" s="64"/>
      <c r="IK61" s="64"/>
      <c r="IL61" s="64"/>
      <c r="IM61" s="64"/>
      <c r="IN61" s="64"/>
      <c r="IO61" s="64"/>
      <c r="IP61" s="64"/>
      <c r="IQ61" s="64"/>
      <c r="IR61" s="64"/>
      <c r="IS61" s="64"/>
      <c r="IT61" s="64"/>
      <c r="IU61" s="64"/>
      <c r="IV61" s="64"/>
      <c r="IW61" s="64"/>
      <c r="IX61" s="64"/>
    </row>
    <row r="62" spans="1:258" ht="27">
      <c r="A62" s="391"/>
      <c r="B62" s="389"/>
      <c r="C62" s="380"/>
      <c r="D62" s="147" t="s">
        <v>350</v>
      </c>
      <c r="E62" s="378"/>
      <c r="F62" s="378"/>
      <c r="G62" s="382"/>
      <c r="H62" s="378"/>
      <c r="I62" s="148" t="s">
        <v>293</v>
      </c>
      <c r="J62" s="149" t="s">
        <v>341</v>
      </c>
      <c r="K62" s="145" t="s">
        <v>315</v>
      </c>
      <c r="L62" s="146">
        <v>4</v>
      </c>
      <c r="M62" s="378"/>
      <c r="N62" s="378"/>
      <c r="O62" s="378"/>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c r="AY62" s="64"/>
      <c r="AZ62" s="64"/>
      <c r="BA62" s="64"/>
      <c r="BB62" s="64"/>
      <c r="BC62" s="64"/>
      <c r="BD62" s="64"/>
      <c r="BE62" s="64"/>
      <c r="BF62" s="64"/>
      <c r="BG62" s="64"/>
      <c r="BH62" s="64"/>
      <c r="BI62" s="64"/>
      <c r="BJ62" s="64"/>
      <c r="BK62" s="64"/>
      <c r="BL62" s="64"/>
      <c r="BM62" s="64"/>
      <c r="BN62" s="64"/>
      <c r="BO62" s="64"/>
      <c r="BP62" s="64"/>
      <c r="BQ62" s="64"/>
      <c r="BR62" s="64"/>
      <c r="BS62" s="64"/>
      <c r="BT62" s="64"/>
      <c r="BU62" s="64"/>
      <c r="BV62" s="64"/>
      <c r="BW62" s="64"/>
      <c r="BX62" s="64"/>
      <c r="BY62" s="64"/>
      <c r="BZ62" s="64"/>
      <c r="CA62" s="64"/>
      <c r="CB62" s="64"/>
      <c r="CC62" s="64"/>
      <c r="CD62" s="64"/>
      <c r="CE62" s="64"/>
      <c r="CF62" s="64"/>
      <c r="CG62" s="64"/>
      <c r="CH62" s="64"/>
      <c r="CI62" s="64"/>
      <c r="CJ62" s="64"/>
      <c r="CK62" s="64"/>
      <c r="CL62" s="64"/>
      <c r="CM62" s="64"/>
      <c r="CN62" s="64"/>
      <c r="CO62" s="64"/>
      <c r="CP62" s="64"/>
      <c r="CQ62" s="64"/>
      <c r="CR62" s="64"/>
      <c r="CS62" s="64"/>
      <c r="CT62" s="64"/>
      <c r="CU62" s="64"/>
      <c r="CV62" s="64"/>
      <c r="CW62" s="64"/>
      <c r="CX62" s="64"/>
      <c r="CY62" s="64"/>
      <c r="CZ62" s="64"/>
      <c r="DA62" s="64"/>
      <c r="DB62" s="64"/>
      <c r="DC62" s="64"/>
      <c r="DD62" s="64"/>
      <c r="DE62" s="64"/>
      <c r="DF62" s="64"/>
      <c r="DG62" s="64"/>
      <c r="DH62" s="64"/>
      <c r="DI62" s="64"/>
      <c r="DJ62" s="64"/>
      <c r="DK62" s="64"/>
      <c r="DL62" s="64"/>
      <c r="DM62" s="64"/>
      <c r="DN62" s="64"/>
      <c r="DO62" s="64"/>
      <c r="DP62" s="64"/>
      <c r="DQ62" s="64"/>
      <c r="DR62" s="64"/>
      <c r="DS62" s="64"/>
      <c r="DT62" s="64"/>
      <c r="DU62" s="64"/>
      <c r="DV62" s="64"/>
      <c r="DW62" s="64"/>
      <c r="DX62" s="64"/>
      <c r="DY62" s="64"/>
      <c r="DZ62" s="64"/>
      <c r="EA62" s="64"/>
      <c r="EB62" s="64"/>
      <c r="EC62" s="64"/>
      <c r="ED62" s="64"/>
      <c r="EE62" s="64"/>
      <c r="EF62" s="64"/>
      <c r="EG62" s="64"/>
      <c r="EH62" s="64"/>
      <c r="EI62" s="64"/>
      <c r="EJ62" s="64"/>
      <c r="EK62" s="64"/>
      <c r="EL62" s="64"/>
      <c r="EM62" s="64"/>
      <c r="EN62" s="64"/>
      <c r="EO62" s="64"/>
      <c r="EP62" s="64"/>
      <c r="EQ62" s="64"/>
      <c r="ER62" s="64"/>
      <c r="ES62" s="64"/>
      <c r="ET62" s="64"/>
      <c r="EU62" s="64"/>
      <c r="EV62" s="64"/>
      <c r="EW62" s="64"/>
      <c r="EX62" s="64"/>
      <c r="EY62" s="64"/>
      <c r="EZ62" s="64"/>
      <c r="FA62" s="64"/>
      <c r="FB62" s="64"/>
      <c r="FC62" s="64"/>
      <c r="FD62" s="64"/>
      <c r="FE62" s="64"/>
      <c r="FF62" s="64"/>
      <c r="FG62" s="64"/>
      <c r="FH62" s="64"/>
      <c r="FI62" s="64"/>
      <c r="FJ62" s="64"/>
      <c r="FK62" s="64"/>
      <c r="FL62" s="64"/>
      <c r="FM62" s="64"/>
      <c r="FN62" s="64"/>
      <c r="FO62" s="64"/>
      <c r="FP62" s="64"/>
      <c r="FQ62" s="64"/>
      <c r="FR62" s="64"/>
      <c r="FS62" s="64"/>
      <c r="FT62" s="64"/>
      <c r="FU62" s="64"/>
      <c r="FV62" s="64"/>
      <c r="FW62" s="64"/>
      <c r="FX62" s="64"/>
      <c r="FY62" s="64"/>
      <c r="FZ62" s="64"/>
      <c r="GA62" s="64"/>
      <c r="GB62" s="64"/>
      <c r="GC62" s="64"/>
      <c r="GD62" s="64"/>
      <c r="GE62" s="64"/>
      <c r="GF62" s="64"/>
      <c r="GG62" s="64"/>
      <c r="GH62" s="64"/>
      <c r="GI62" s="64"/>
      <c r="GJ62" s="64"/>
      <c r="GK62" s="64"/>
      <c r="GL62" s="64"/>
      <c r="GM62" s="64"/>
      <c r="GN62" s="64"/>
      <c r="GO62" s="64"/>
      <c r="GP62" s="64"/>
      <c r="GQ62" s="64"/>
      <c r="GR62" s="64"/>
      <c r="GS62" s="64"/>
      <c r="GT62" s="64"/>
      <c r="GU62" s="64"/>
      <c r="GV62" s="64"/>
      <c r="GW62" s="64"/>
      <c r="GX62" s="64"/>
      <c r="GY62" s="64"/>
      <c r="GZ62" s="64"/>
      <c r="HA62" s="64"/>
      <c r="HB62" s="64"/>
      <c r="HC62" s="64"/>
      <c r="HD62" s="64"/>
      <c r="HE62" s="64"/>
      <c r="HF62" s="64"/>
      <c r="HG62" s="64"/>
      <c r="HH62" s="64"/>
      <c r="HI62" s="64"/>
      <c r="HJ62" s="64"/>
      <c r="HK62" s="64"/>
      <c r="HL62" s="64"/>
      <c r="HM62" s="64"/>
      <c r="HN62" s="64"/>
      <c r="HO62" s="64"/>
      <c r="HP62" s="64"/>
      <c r="HQ62" s="64"/>
      <c r="HR62" s="64"/>
      <c r="HS62" s="64"/>
      <c r="HT62" s="64"/>
      <c r="HU62" s="64"/>
      <c r="HV62" s="64"/>
      <c r="HW62" s="64"/>
      <c r="HX62" s="64"/>
      <c r="HY62" s="64"/>
      <c r="HZ62" s="64"/>
      <c r="IA62" s="64"/>
      <c r="IB62" s="64"/>
      <c r="IC62" s="64"/>
      <c r="ID62" s="64"/>
      <c r="IE62" s="64"/>
      <c r="IF62" s="64"/>
      <c r="IG62" s="64"/>
      <c r="IH62" s="64"/>
      <c r="II62" s="64"/>
      <c r="IJ62" s="64"/>
      <c r="IK62" s="64"/>
      <c r="IL62" s="64"/>
      <c r="IM62" s="64"/>
      <c r="IN62" s="64"/>
      <c r="IO62" s="64"/>
      <c r="IP62" s="64"/>
      <c r="IQ62" s="64"/>
      <c r="IR62" s="64"/>
      <c r="IS62" s="64"/>
      <c r="IT62" s="64"/>
      <c r="IU62" s="64"/>
      <c r="IV62" s="64"/>
      <c r="IW62" s="64"/>
      <c r="IX62" s="64"/>
    </row>
    <row r="63" spans="1:258" ht="13.5">
      <c r="A63" s="391"/>
      <c r="B63" s="389"/>
      <c r="C63" s="380"/>
      <c r="D63" s="147" t="s">
        <v>351</v>
      </c>
      <c r="E63" s="378"/>
      <c r="F63" s="378"/>
      <c r="G63" s="382"/>
      <c r="H63" s="378"/>
      <c r="I63" s="148"/>
      <c r="J63" s="149"/>
      <c r="K63" s="145" t="s">
        <v>307</v>
      </c>
      <c r="L63" s="146" t="s">
        <v>307</v>
      </c>
      <c r="M63" s="378"/>
      <c r="N63" s="378"/>
      <c r="O63" s="378"/>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c r="AS63" s="64"/>
      <c r="AT63" s="64"/>
      <c r="AU63" s="64"/>
      <c r="AV63" s="64"/>
      <c r="AW63" s="64"/>
      <c r="AX63" s="64"/>
      <c r="AY63" s="64"/>
      <c r="AZ63" s="64"/>
      <c r="BA63" s="64"/>
      <c r="BB63" s="64"/>
      <c r="BC63" s="64"/>
      <c r="BD63" s="64"/>
      <c r="BE63" s="64"/>
      <c r="BF63" s="64"/>
      <c r="BG63" s="64"/>
      <c r="BH63" s="64"/>
      <c r="BI63" s="64"/>
      <c r="BJ63" s="64"/>
      <c r="BK63" s="64"/>
      <c r="BL63" s="64"/>
      <c r="BM63" s="64"/>
      <c r="BN63" s="64"/>
      <c r="BO63" s="64"/>
      <c r="BP63" s="64"/>
      <c r="BQ63" s="64"/>
      <c r="BR63" s="64"/>
      <c r="BS63" s="64"/>
      <c r="BT63" s="64"/>
      <c r="BU63" s="64"/>
      <c r="BV63" s="64"/>
      <c r="BW63" s="64"/>
      <c r="BX63" s="64"/>
      <c r="BY63" s="64"/>
      <c r="BZ63" s="64"/>
      <c r="CA63" s="64"/>
      <c r="CB63" s="64"/>
      <c r="CC63" s="64"/>
      <c r="CD63" s="64"/>
      <c r="CE63" s="64"/>
      <c r="CF63" s="64"/>
      <c r="CG63" s="64"/>
      <c r="CH63" s="64"/>
      <c r="CI63" s="64"/>
      <c r="CJ63" s="64"/>
      <c r="CK63" s="64"/>
      <c r="CL63" s="64"/>
      <c r="CM63" s="64"/>
      <c r="CN63" s="64"/>
      <c r="CO63" s="64"/>
      <c r="CP63" s="64"/>
      <c r="CQ63" s="64"/>
      <c r="CR63" s="64"/>
      <c r="CS63" s="64"/>
      <c r="CT63" s="64"/>
      <c r="CU63" s="64"/>
      <c r="CV63" s="64"/>
      <c r="CW63" s="64"/>
      <c r="CX63" s="64"/>
      <c r="CY63" s="64"/>
      <c r="CZ63" s="64"/>
      <c r="DA63" s="64"/>
      <c r="DB63" s="64"/>
      <c r="DC63" s="64"/>
      <c r="DD63" s="64"/>
      <c r="DE63" s="64"/>
      <c r="DF63" s="64"/>
      <c r="DG63" s="64"/>
      <c r="DH63" s="64"/>
      <c r="DI63" s="64"/>
      <c r="DJ63" s="64"/>
      <c r="DK63" s="64"/>
      <c r="DL63" s="64"/>
      <c r="DM63" s="64"/>
      <c r="DN63" s="64"/>
      <c r="DO63" s="64"/>
      <c r="DP63" s="64"/>
      <c r="DQ63" s="64"/>
      <c r="DR63" s="64"/>
      <c r="DS63" s="64"/>
      <c r="DT63" s="64"/>
      <c r="DU63" s="64"/>
      <c r="DV63" s="64"/>
      <c r="DW63" s="64"/>
      <c r="DX63" s="64"/>
      <c r="DY63" s="64"/>
      <c r="DZ63" s="64"/>
      <c r="EA63" s="64"/>
      <c r="EB63" s="64"/>
      <c r="EC63" s="64"/>
      <c r="ED63" s="64"/>
      <c r="EE63" s="64"/>
      <c r="EF63" s="64"/>
      <c r="EG63" s="64"/>
      <c r="EH63" s="64"/>
      <c r="EI63" s="64"/>
      <c r="EJ63" s="64"/>
      <c r="EK63" s="64"/>
      <c r="EL63" s="64"/>
      <c r="EM63" s="64"/>
      <c r="EN63" s="64"/>
      <c r="EO63" s="64"/>
      <c r="EP63" s="64"/>
      <c r="EQ63" s="64"/>
      <c r="ER63" s="64"/>
      <c r="ES63" s="64"/>
      <c r="ET63" s="64"/>
      <c r="EU63" s="64"/>
      <c r="EV63" s="64"/>
      <c r="EW63" s="64"/>
      <c r="EX63" s="64"/>
      <c r="EY63" s="64"/>
      <c r="EZ63" s="64"/>
      <c r="FA63" s="64"/>
      <c r="FB63" s="64"/>
      <c r="FC63" s="64"/>
      <c r="FD63" s="64"/>
      <c r="FE63" s="64"/>
      <c r="FF63" s="64"/>
      <c r="FG63" s="64"/>
      <c r="FH63" s="64"/>
      <c r="FI63" s="64"/>
      <c r="FJ63" s="64"/>
      <c r="FK63" s="64"/>
      <c r="FL63" s="64"/>
      <c r="FM63" s="64"/>
      <c r="FN63" s="64"/>
      <c r="FO63" s="64"/>
      <c r="FP63" s="64"/>
      <c r="FQ63" s="64"/>
      <c r="FR63" s="64"/>
      <c r="FS63" s="64"/>
      <c r="FT63" s="64"/>
      <c r="FU63" s="64"/>
      <c r="FV63" s="64"/>
      <c r="FW63" s="64"/>
      <c r="FX63" s="64"/>
      <c r="FY63" s="64"/>
      <c r="FZ63" s="64"/>
      <c r="GA63" s="64"/>
      <c r="GB63" s="64"/>
      <c r="GC63" s="64"/>
      <c r="GD63" s="64"/>
      <c r="GE63" s="64"/>
      <c r="GF63" s="64"/>
      <c r="GG63" s="64"/>
      <c r="GH63" s="64"/>
      <c r="GI63" s="64"/>
      <c r="GJ63" s="64"/>
      <c r="GK63" s="64"/>
      <c r="GL63" s="64"/>
      <c r="GM63" s="64"/>
      <c r="GN63" s="64"/>
      <c r="GO63" s="64"/>
      <c r="GP63" s="64"/>
      <c r="GQ63" s="64"/>
      <c r="GR63" s="64"/>
      <c r="GS63" s="64"/>
      <c r="GT63" s="64"/>
      <c r="GU63" s="64"/>
      <c r="GV63" s="64"/>
      <c r="GW63" s="64"/>
      <c r="GX63" s="64"/>
      <c r="GY63" s="64"/>
      <c r="GZ63" s="64"/>
      <c r="HA63" s="64"/>
      <c r="HB63" s="64"/>
      <c r="HC63" s="64"/>
      <c r="HD63" s="64"/>
      <c r="HE63" s="64"/>
      <c r="HF63" s="64"/>
      <c r="HG63" s="64"/>
      <c r="HH63" s="64"/>
      <c r="HI63" s="64"/>
      <c r="HJ63" s="64"/>
      <c r="HK63" s="64"/>
      <c r="HL63" s="64"/>
      <c r="HM63" s="64"/>
      <c r="HN63" s="64"/>
      <c r="HO63" s="64"/>
      <c r="HP63" s="64"/>
      <c r="HQ63" s="64"/>
      <c r="HR63" s="64"/>
      <c r="HS63" s="64"/>
      <c r="HT63" s="64"/>
      <c r="HU63" s="64"/>
      <c r="HV63" s="64"/>
      <c r="HW63" s="64"/>
      <c r="HX63" s="64"/>
      <c r="HY63" s="64"/>
      <c r="HZ63" s="64"/>
      <c r="IA63" s="64"/>
      <c r="IB63" s="64"/>
      <c r="IC63" s="64"/>
      <c r="ID63" s="64"/>
      <c r="IE63" s="64"/>
      <c r="IF63" s="64"/>
      <c r="IG63" s="64"/>
      <c r="IH63" s="64"/>
      <c r="II63" s="64"/>
      <c r="IJ63" s="64"/>
      <c r="IK63" s="64"/>
      <c r="IL63" s="64"/>
      <c r="IM63" s="64"/>
      <c r="IN63" s="64"/>
      <c r="IO63" s="64"/>
      <c r="IP63" s="64"/>
      <c r="IQ63" s="64"/>
      <c r="IR63" s="64"/>
      <c r="IS63" s="64"/>
      <c r="IT63" s="64"/>
      <c r="IU63" s="64"/>
      <c r="IV63" s="64"/>
      <c r="IW63" s="64"/>
      <c r="IX63" s="64"/>
    </row>
    <row r="64" spans="1:258">
      <c r="A64" s="391"/>
      <c r="B64" s="389"/>
      <c r="C64" s="380"/>
      <c r="D64" s="150"/>
      <c r="E64" s="378"/>
      <c r="F64" s="378"/>
      <c r="G64" s="382"/>
      <c r="H64" s="378"/>
      <c r="I64" s="148"/>
      <c r="J64" s="149"/>
      <c r="K64" s="145" t="s">
        <v>307</v>
      </c>
      <c r="L64" s="146" t="s">
        <v>307</v>
      </c>
      <c r="M64" s="378"/>
      <c r="N64" s="378"/>
      <c r="O64" s="378"/>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64"/>
      <c r="AP64" s="64"/>
      <c r="AQ64" s="64"/>
      <c r="AR64" s="64"/>
      <c r="AS64" s="64"/>
      <c r="AT64" s="64"/>
      <c r="AU64" s="64"/>
      <c r="AV64" s="64"/>
      <c r="AW64" s="64"/>
      <c r="AX64" s="64"/>
      <c r="AY64" s="64"/>
      <c r="AZ64" s="64"/>
      <c r="BA64" s="64"/>
      <c r="BB64" s="64"/>
      <c r="BC64" s="64"/>
      <c r="BD64" s="64"/>
      <c r="BE64" s="64"/>
      <c r="BF64" s="64"/>
      <c r="BG64" s="64"/>
      <c r="BH64" s="64"/>
      <c r="BI64" s="64"/>
      <c r="BJ64" s="64"/>
      <c r="BK64" s="64"/>
      <c r="BL64" s="64"/>
      <c r="BM64" s="64"/>
      <c r="BN64" s="64"/>
      <c r="BO64" s="64"/>
      <c r="BP64" s="64"/>
      <c r="BQ64" s="64"/>
      <c r="BR64" s="64"/>
      <c r="BS64" s="64"/>
      <c r="BT64" s="64"/>
      <c r="BU64" s="64"/>
      <c r="BV64" s="64"/>
      <c r="BW64" s="64"/>
      <c r="BX64" s="64"/>
      <c r="BY64" s="64"/>
      <c r="BZ64" s="64"/>
      <c r="CA64" s="64"/>
      <c r="CB64" s="64"/>
      <c r="CC64" s="64"/>
      <c r="CD64" s="64"/>
      <c r="CE64" s="64"/>
      <c r="CF64" s="64"/>
      <c r="CG64" s="64"/>
      <c r="CH64" s="64"/>
      <c r="CI64" s="64"/>
      <c r="CJ64" s="64"/>
      <c r="CK64" s="64"/>
      <c r="CL64" s="64"/>
      <c r="CM64" s="64"/>
      <c r="CN64" s="64"/>
      <c r="CO64" s="64"/>
      <c r="CP64" s="64"/>
      <c r="CQ64" s="64"/>
      <c r="CR64" s="64"/>
      <c r="CS64" s="64"/>
      <c r="CT64" s="64"/>
      <c r="CU64" s="64"/>
      <c r="CV64" s="64"/>
      <c r="CW64" s="64"/>
      <c r="CX64" s="64"/>
      <c r="CY64" s="64"/>
      <c r="CZ64" s="64"/>
      <c r="DA64" s="64"/>
      <c r="DB64" s="64"/>
      <c r="DC64" s="64"/>
      <c r="DD64" s="64"/>
      <c r="DE64" s="64"/>
      <c r="DF64" s="64"/>
      <c r="DG64" s="64"/>
      <c r="DH64" s="64"/>
      <c r="DI64" s="64"/>
      <c r="DJ64" s="64"/>
      <c r="DK64" s="64"/>
      <c r="DL64" s="64"/>
      <c r="DM64" s="64"/>
      <c r="DN64" s="64"/>
      <c r="DO64" s="64"/>
      <c r="DP64" s="64"/>
      <c r="DQ64" s="64"/>
      <c r="DR64" s="64"/>
      <c r="DS64" s="64"/>
      <c r="DT64" s="64"/>
      <c r="DU64" s="64"/>
      <c r="DV64" s="64"/>
      <c r="DW64" s="64"/>
      <c r="DX64" s="64"/>
      <c r="DY64" s="64"/>
      <c r="DZ64" s="64"/>
      <c r="EA64" s="64"/>
      <c r="EB64" s="64"/>
      <c r="EC64" s="64"/>
      <c r="ED64" s="64"/>
      <c r="EE64" s="64"/>
      <c r="EF64" s="64"/>
      <c r="EG64" s="64"/>
      <c r="EH64" s="64"/>
      <c r="EI64" s="64"/>
      <c r="EJ64" s="64"/>
      <c r="EK64" s="64"/>
      <c r="EL64" s="64"/>
      <c r="EM64" s="64"/>
      <c r="EN64" s="64"/>
      <c r="EO64" s="64"/>
      <c r="EP64" s="64"/>
      <c r="EQ64" s="64"/>
      <c r="ER64" s="64"/>
      <c r="ES64" s="64"/>
      <c r="ET64" s="64"/>
      <c r="EU64" s="64"/>
      <c r="EV64" s="64"/>
      <c r="EW64" s="64"/>
      <c r="EX64" s="64"/>
      <c r="EY64" s="64"/>
      <c r="EZ64" s="64"/>
      <c r="FA64" s="64"/>
      <c r="FB64" s="64"/>
      <c r="FC64" s="64"/>
      <c r="FD64" s="64"/>
      <c r="FE64" s="64"/>
      <c r="FF64" s="64"/>
      <c r="FG64" s="64"/>
      <c r="FH64" s="64"/>
      <c r="FI64" s="64"/>
      <c r="FJ64" s="64"/>
      <c r="FK64" s="64"/>
      <c r="FL64" s="64"/>
      <c r="FM64" s="64"/>
      <c r="FN64" s="64"/>
      <c r="FO64" s="64"/>
      <c r="FP64" s="64"/>
      <c r="FQ64" s="64"/>
      <c r="FR64" s="64"/>
      <c r="FS64" s="64"/>
      <c r="FT64" s="64"/>
      <c r="FU64" s="64"/>
      <c r="FV64" s="64"/>
      <c r="FW64" s="64"/>
      <c r="FX64" s="64"/>
      <c r="FY64" s="64"/>
      <c r="FZ64" s="64"/>
      <c r="GA64" s="64"/>
      <c r="GB64" s="64"/>
      <c r="GC64" s="64"/>
      <c r="GD64" s="64"/>
      <c r="GE64" s="64"/>
      <c r="GF64" s="64"/>
      <c r="GG64" s="64"/>
      <c r="GH64" s="64"/>
      <c r="GI64" s="64"/>
      <c r="GJ64" s="64"/>
      <c r="GK64" s="64"/>
      <c r="GL64" s="64"/>
      <c r="GM64" s="64"/>
      <c r="GN64" s="64"/>
      <c r="GO64" s="64"/>
      <c r="GP64" s="64"/>
      <c r="GQ64" s="64"/>
      <c r="GR64" s="64"/>
      <c r="GS64" s="64"/>
      <c r="GT64" s="64"/>
      <c r="GU64" s="64"/>
      <c r="GV64" s="64"/>
      <c r="GW64" s="64"/>
      <c r="GX64" s="64"/>
      <c r="GY64" s="64"/>
      <c r="GZ64" s="64"/>
      <c r="HA64" s="64"/>
      <c r="HB64" s="64"/>
      <c r="HC64" s="64"/>
      <c r="HD64" s="64"/>
      <c r="HE64" s="64"/>
      <c r="HF64" s="64"/>
      <c r="HG64" s="64"/>
      <c r="HH64" s="64"/>
      <c r="HI64" s="64"/>
      <c r="HJ64" s="64"/>
      <c r="HK64" s="64"/>
      <c r="HL64" s="64"/>
      <c r="HM64" s="64"/>
      <c r="HN64" s="64"/>
      <c r="HO64" s="64"/>
      <c r="HP64" s="64"/>
      <c r="HQ64" s="64"/>
      <c r="HR64" s="64"/>
      <c r="HS64" s="64"/>
      <c r="HT64" s="64"/>
      <c r="HU64" s="64"/>
      <c r="HV64" s="64"/>
      <c r="HW64" s="64"/>
      <c r="HX64" s="64"/>
      <c r="HY64" s="64"/>
      <c r="HZ64" s="64"/>
      <c r="IA64" s="64"/>
      <c r="IB64" s="64"/>
      <c r="IC64" s="64"/>
      <c r="ID64" s="64"/>
      <c r="IE64" s="64"/>
      <c r="IF64" s="64"/>
      <c r="IG64" s="64"/>
      <c r="IH64" s="64"/>
      <c r="II64" s="64"/>
      <c r="IJ64" s="64"/>
      <c r="IK64" s="64"/>
      <c r="IL64" s="64"/>
      <c r="IM64" s="64"/>
      <c r="IN64" s="64"/>
      <c r="IO64" s="64"/>
      <c r="IP64" s="64"/>
      <c r="IQ64" s="64"/>
      <c r="IR64" s="64"/>
      <c r="IS64" s="64"/>
      <c r="IT64" s="64"/>
      <c r="IU64" s="64"/>
      <c r="IV64" s="64"/>
      <c r="IW64" s="64"/>
      <c r="IX64" s="64"/>
    </row>
    <row r="65" spans="1:258">
      <c r="A65" s="391"/>
      <c r="B65" s="389"/>
      <c r="C65" s="380"/>
      <c r="D65" s="151"/>
      <c r="E65" s="378"/>
      <c r="F65" s="378"/>
      <c r="G65" s="382"/>
      <c r="H65" s="378"/>
      <c r="I65" s="148"/>
      <c r="J65" s="149"/>
      <c r="K65" s="145" t="s">
        <v>307</v>
      </c>
      <c r="L65" s="146" t="s">
        <v>307</v>
      </c>
      <c r="M65" s="378"/>
      <c r="N65" s="378"/>
      <c r="O65" s="378"/>
      <c r="P65" s="64"/>
      <c r="Q65" s="64"/>
      <c r="R65" s="64"/>
      <c r="S65" s="64"/>
      <c r="T65" s="64"/>
      <c r="U65" s="64"/>
      <c r="V65" s="64"/>
      <c r="W65" s="64"/>
      <c r="X65" s="64"/>
      <c r="Y65" s="64"/>
      <c r="Z65" s="64"/>
      <c r="AA65" s="64"/>
      <c r="AB65" s="64"/>
      <c r="AC65" s="64"/>
      <c r="AD65" s="64"/>
      <c r="AE65" s="64"/>
      <c r="AF65" s="64"/>
      <c r="AG65" s="64"/>
      <c r="AH65" s="64"/>
      <c r="AI65" s="64"/>
      <c r="AJ65" s="64"/>
      <c r="AK65" s="64"/>
      <c r="AL65" s="64"/>
      <c r="AM65" s="64"/>
      <c r="AN65" s="64"/>
      <c r="AO65" s="64"/>
      <c r="AP65" s="64"/>
      <c r="AQ65" s="64"/>
      <c r="AR65" s="64"/>
      <c r="AS65" s="64"/>
      <c r="AT65" s="64"/>
      <c r="AU65" s="64"/>
      <c r="AV65" s="64"/>
      <c r="AW65" s="64"/>
      <c r="AX65" s="64"/>
      <c r="AY65" s="64"/>
      <c r="AZ65" s="64"/>
      <c r="BA65" s="64"/>
      <c r="BB65" s="64"/>
      <c r="BC65" s="64"/>
      <c r="BD65" s="64"/>
      <c r="BE65" s="64"/>
      <c r="BF65" s="64"/>
      <c r="BG65" s="64"/>
      <c r="BH65" s="64"/>
      <c r="BI65" s="64"/>
      <c r="BJ65" s="64"/>
      <c r="BK65" s="64"/>
      <c r="BL65" s="64"/>
      <c r="BM65" s="64"/>
      <c r="BN65" s="64"/>
      <c r="BO65" s="64"/>
      <c r="BP65" s="64"/>
      <c r="BQ65" s="64"/>
      <c r="BR65" s="64"/>
      <c r="BS65" s="64"/>
      <c r="BT65" s="64"/>
      <c r="BU65" s="64"/>
      <c r="BV65" s="64"/>
      <c r="BW65" s="64"/>
      <c r="BX65" s="64"/>
      <c r="BY65" s="64"/>
      <c r="BZ65" s="64"/>
      <c r="CA65" s="64"/>
      <c r="CB65" s="64"/>
      <c r="CC65" s="64"/>
      <c r="CD65" s="64"/>
      <c r="CE65" s="64"/>
      <c r="CF65" s="64"/>
      <c r="CG65" s="64"/>
      <c r="CH65" s="64"/>
      <c r="CI65" s="64"/>
      <c r="CJ65" s="64"/>
      <c r="CK65" s="64"/>
      <c r="CL65" s="64"/>
      <c r="CM65" s="64"/>
      <c r="CN65" s="64"/>
      <c r="CO65" s="64"/>
      <c r="CP65" s="64"/>
      <c r="CQ65" s="64"/>
      <c r="CR65" s="64"/>
      <c r="CS65" s="64"/>
      <c r="CT65" s="64"/>
      <c r="CU65" s="64"/>
      <c r="CV65" s="64"/>
      <c r="CW65" s="64"/>
      <c r="CX65" s="64"/>
      <c r="CY65" s="64"/>
      <c r="CZ65" s="64"/>
      <c r="DA65" s="64"/>
      <c r="DB65" s="64"/>
      <c r="DC65" s="64"/>
      <c r="DD65" s="64"/>
      <c r="DE65" s="64"/>
      <c r="DF65" s="64"/>
      <c r="DG65" s="64"/>
      <c r="DH65" s="64"/>
      <c r="DI65" s="64"/>
      <c r="DJ65" s="64"/>
      <c r="DK65" s="64"/>
      <c r="DL65" s="64"/>
      <c r="DM65" s="64"/>
      <c r="DN65" s="64"/>
      <c r="DO65" s="64"/>
      <c r="DP65" s="64"/>
      <c r="DQ65" s="64"/>
      <c r="DR65" s="64"/>
      <c r="DS65" s="64"/>
      <c r="DT65" s="64"/>
      <c r="DU65" s="64"/>
      <c r="DV65" s="64"/>
      <c r="DW65" s="64"/>
      <c r="DX65" s="64"/>
      <c r="DY65" s="64"/>
      <c r="DZ65" s="64"/>
      <c r="EA65" s="64"/>
      <c r="EB65" s="64"/>
      <c r="EC65" s="64"/>
      <c r="ED65" s="64"/>
      <c r="EE65" s="64"/>
      <c r="EF65" s="64"/>
      <c r="EG65" s="64"/>
      <c r="EH65" s="64"/>
      <c r="EI65" s="64"/>
      <c r="EJ65" s="64"/>
      <c r="EK65" s="64"/>
      <c r="EL65" s="64"/>
      <c r="EM65" s="64"/>
      <c r="EN65" s="64"/>
      <c r="EO65" s="64"/>
      <c r="EP65" s="64"/>
      <c r="EQ65" s="64"/>
      <c r="ER65" s="64"/>
      <c r="ES65" s="64"/>
      <c r="ET65" s="64"/>
      <c r="EU65" s="64"/>
      <c r="EV65" s="64"/>
      <c r="EW65" s="64"/>
      <c r="EX65" s="64"/>
      <c r="EY65" s="64"/>
      <c r="EZ65" s="64"/>
      <c r="FA65" s="64"/>
      <c r="FB65" s="64"/>
      <c r="FC65" s="64"/>
      <c r="FD65" s="64"/>
      <c r="FE65" s="64"/>
      <c r="FF65" s="64"/>
      <c r="FG65" s="64"/>
      <c r="FH65" s="64"/>
      <c r="FI65" s="64"/>
      <c r="FJ65" s="64"/>
      <c r="FK65" s="64"/>
      <c r="FL65" s="64"/>
      <c r="FM65" s="64"/>
      <c r="FN65" s="64"/>
      <c r="FO65" s="64"/>
      <c r="FP65" s="64"/>
      <c r="FQ65" s="64"/>
      <c r="FR65" s="64"/>
      <c r="FS65" s="64"/>
      <c r="FT65" s="64"/>
      <c r="FU65" s="64"/>
      <c r="FV65" s="64"/>
      <c r="FW65" s="64"/>
      <c r="FX65" s="64"/>
      <c r="FY65" s="64"/>
      <c r="FZ65" s="64"/>
      <c r="GA65" s="64"/>
      <c r="GB65" s="64"/>
      <c r="GC65" s="64"/>
      <c r="GD65" s="64"/>
      <c r="GE65" s="64"/>
      <c r="GF65" s="64"/>
      <c r="GG65" s="64"/>
      <c r="GH65" s="64"/>
      <c r="GI65" s="64"/>
      <c r="GJ65" s="64"/>
      <c r="GK65" s="64"/>
      <c r="GL65" s="64"/>
      <c r="GM65" s="64"/>
      <c r="GN65" s="64"/>
      <c r="GO65" s="64"/>
      <c r="GP65" s="64"/>
      <c r="GQ65" s="64"/>
      <c r="GR65" s="64"/>
      <c r="GS65" s="64"/>
      <c r="GT65" s="64"/>
      <c r="GU65" s="64"/>
      <c r="GV65" s="64"/>
      <c r="GW65" s="64"/>
      <c r="GX65" s="64"/>
      <c r="GY65" s="64"/>
      <c r="GZ65" s="64"/>
      <c r="HA65" s="64"/>
      <c r="HB65" s="64"/>
      <c r="HC65" s="64"/>
      <c r="HD65" s="64"/>
      <c r="HE65" s="64"/>
      <c r="HF65" s="64"/>
      <c r="HG65" s="64"/>
      <c r="HH65" s="64"/>
      <c r="HI65" s="64"/>
      <c r="HJ65" s="64"/>
      <c r="HK65" s="64"/>
      <c r="HL65" s="64"/>
      <c r="HM65" s="64"/>
      <c r="HN65" s="64"/>
      <c r="HO65" s="64"/>
      <c r="HP65" s="64"/>
      <c r="HQ65" s="64"/>
      <c r="HR65" s="64"/>
      <c r="HS65" s="64"/>
      <c r="HT65" s="64"/>
      <c r="HU65" s="64"/>
      <c r="HV65" s="64"/>
      <c r="HW65" s="64"/>
      <c r="HX65" s="64"/>
      <c r="HY65" s="64"/>
      <c r="HZ65" s="64"/>
      <c r="IA65" s="64"/>
      <c r="IB65" s="64"/>
      <c r="IC65" s="64"/>
      <c r="ID65" s="64"/>
      <c r="IE65" s="64"/>
      <c r="IF65" s="64"/>
      <c r="IG65" s="64"/>
      <c r="IH65" s="64"/>
      <c r="II65" s="64"/>
      <c r="IJ65" s="64"/>
      <c r="IK65" s="64"/>
      <c r="IL65" s="64"/>
      <c r="IM65" s="64"/>
      <c r="IN65" s="64"/>
      <c r="IO65" s="64"/>
      <c r="IP65" s="64"/>
      <c r="IQ65" s="64"/>
      <c r="IR65" s="64"/>
      <c r="IS65" s="64"/>
      <c r="IT65" s="64"/>
      <c r="IU65" s="64"/>
      <c r="IV65" s="64"/>
      <c r="IW65" s="64"/>
      <c r="IX65" s="64"/>
    </row>
    <row r="66" spans="1:258">
      <c r="A66" s="391"/>
      <c r="B66" s="389"/>
      <c r="C66" s="380"/>
      <c r="D66" s="152"/>
      <c r="E66" s="378"/>
      <c r="F66" s="378"/>
      <c r="G66" s="382"/>
      <c r="H66" s="378"/>
      <c r="I66" s="148"/>
      <c r="J66" s="149"/>
      <c r="K66" s="145" t="s">
        <v>307</v>
      </c>
      <c r="L66" s="146" t="s">
        <v>307</v>
      </c>
      <c r="M66" s="378"/>
      <c r="N66" s="378"/>
      <c r="O66" s="378"/>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c r="AY66" s="64"/>
      <c r="AZ66" s="64"/>
      <c r="BA66" s="64"/>
      <c r="BB66" s="64"/>
      <c r="BC66" s="64"/>
      <c r="BD66" s="64"/>
      <c r="BE66" s="64"/>
      <c r="BF66" s="64"/>
      <c r="BG66" s="64"/>
      <c r="BH66" s="64"/>
      <c r="BI66" s="64"/>
      <c r="BJ66" s="64"/>
      <c r="BK66" s="64"/>
      <c r="BL66" s="64"/>
      <c r="BM66" s="64"/>
      <c r="BN66" s="64"/>
      <c r="BO66" s="64"/>
      <c r="BP66" s="64"/>
      <c r="BQ66" s="64"/>
      <c r="BR66" s="64"/>
      <c r="BS66" s="64"/>
      <c r="BT66" s="64"/>
      <c r="BU66" s="64"/>
      <c r="BV66" s="64"/>
      <c r="BW66" s="64"/>
      <c r="BX66" s="64"/>
      <c r="BY66" s="64"/>
      <c r="BZ66" s="64"/>
      <c r="CA66" s="64"/>
      <c r="CB66" s="64"/>
      <c r="CC66" s="64"/>
      <c r="CD66" s="64"/>
      <c r="CE66" s="64"/>
      <c r="CF66" s="64"/>
      <c r="CG66" s="64"/>
      <c r="CH66" s="64"/>
      <c r="CI66" s="64"/>
      <c r="CJ66" s="64"/>
      <c r="CK66" s="64"/>
      <c r="CL66" s="64"/>
      <c r="CM66" s="64"/>
      <c r="CN66" s="64"/>
      <c r="CO66" s="64"/>
      <c r="CP66" s="64"/>
      <c r="CQ66" s="64"/>
      <c r="CR66" s="64"/>
      <c r="CS66" s="64"/>
      <c r="CT66" s="64"/>
      <c r="CU66" s="64"/>
      <c r="CV66" s="64"/>
      <c r="CW66" s="64"/>
      <c r="CX66" s="64"/>
      <c r="CY66" s="64"/>
      <c r="CZ66" s="64"/>
      <c r="DA66" s="64"/>
      <c r="DB66" s="64"/>
      <c r="DC66" s="64"/>
      <c r="DD66" s="64"/>
      <c r="DE66" s="64"/>
      <c r="DF66" s="64"/>
      <c r="DG66" s="64"/>
      <c r="DH66" s="64"/>
      <c r="DI66" s="64"/>
      <c r="DJ66" s="64"/>
      <c r="DK66" s="64"/>
      <c r="DL66" s="64"/>
      <c r="DM66" s="64"/>
      <c r="DN66" s="64"/>
      <c r="DO66" s="64"/>
      <c r="DP66" s="64"/>
      <c r="DQ66" s="64"/>
      <c r="DR66" s="64"/>
      <c r="DS66" s="64"/>
      <c r="DT66" s="64"/>
      <c r="DU66" s="64"/>
      <c r="DV66" s="64"/>
      <c r="DW66" s="64"/>
      <c r="DX66" s="64"/>
      <c r="DY66" s="64"/>
      <c r="DZ66" s="64"/>
      <c r="EA66" s="64"/>
      <c r="EB66" s="64"/>
      <c r="EC66" s="64"/>
      <c r="ED66" s="64"/>
      <c r="EE66" s="64"/>
      <c r="EF66" s="64"/>
      <c r="EG66" s="64"/>
      <c r="EH66" s="64"/>
      <c r="EI66" s="64"/>
      <c r="EJ66" s="64"/>
      <c r="EK66" s="64"/>
      <c r="EL66" s="64"/>
      <c r="EM66" s="64"/>
      <c r="EN66" s="64"/>
      <c r="EO66" s="64"/>
      <c r="EP66" s="64"/>
      <c r="EQ66" s="64"/>
      <c r="ER66" s="64"/>
      <c r="ES66" s="64"/>
      <c r="ET66" s="64"/>
      <c r="EU66" s="64"/>
      <c r="EV66" s="64"/>
      <c r="EW66" s="64"/>
      <c r="EX66" s="64"/>
      <c r="EY66" s="64"/>
      <c r="EZ66" s="64"/>
      <c r="FA66" s="64"/>
      <c r="FB66" s="64"/>
      <c r="FC66" s="64"/>
      <c r="FD66" s="64"/>
      <c r="FE66" s="64"/>
      <c r="FF66" s="64"/>
      <c r="FG66" s="64"/>
      <c r="FH66" s="64"/>
      <c r="FI66" s="64"/>
      <c r="FJ66" s="64"/>
      <c r="FK66" s="64"/>
      <c r="FL66" s="64"/>
      <c r="FM66" s="64"/>
      <c r="FN66" s="64"/>
      <c r="FO66" s="64"/>
      <c r="FP66" s="64"/>
      <c r="FQ66" s="64"/>
      <c r="FR66" s="64"/>
      <c r="FS66" s="64"/>
      <c r="FT66" s="64"/>
      <c r="FU66" s="64"/>
      <c r="FV66" s="64"/>
      <c r="FW66" s="64"/>
      <c r="FX66" s="64"/>
      <c r="FY66" s="64"/>
      <c r="FZ66" s="64"/>
      <c r="GA66" s="64"/>
      <c r="GB66" s="64"/>
      <c r="GC66" s="64"/>
      <c r="GD66" s="64"/>
      <c r="GE66" s="64"/>
      <c r="GF66" s="64"/>
      <c r="GG66" s="64"/>
      <c r="GH66" s="64"/>
      <c r="GI66" s="64"/>
      <c r="GJ66" s="64"/>
      <c r="GK66" s="64"/>
      <c r="GL66" s="64"/>
      <c r="GM66" s="64"/>
      <c r="GN66" s="64"/>
      <c r="GO66" s="64"/>
      <c r="GP66" s="64"/>
      <c r="GQ66" s="64"/>
      <c r="GR66" s="64"/>
      <c r="GS66" s="64"/>
      <c r="GT66" s="64"/>
      <c r="GU66" s="64"/>
      <c r="GV66" s="64"/>
      <c r="GW66" s="64"/>
      <c r="GX66" s="64"/>
      <c r="GY66" s="64"/>
      <c r="GZ66" s="64"/>
      <c r="HA66" s="64"/>
      <c r="HB66" s="64"/>
      <c r="HC66" s="64"/>
      <c r="HD66" s="64"/>
      <c r="HE66" s="64"/>
      <c r="HF66" s="64"/>
      <c r="HG66" s="64"/>
      <c r="HH66" s="64"/>
      <c r="HI66" s="64"/>
      <c r="HJ66" s="64"/>
      <c r="HK66" s="64"/>
      <c r="HL66" s="64"/>
      <c r="HM66" s="64"/>
      <c r="HN66" s="64"/>
      <c r="HO66" s="64"/>
      <c r="HP66" s="64"/>
      <c r="HQ66" s="64"/>
      <c r="HR66" s="64"/>
      <c r="HS66" s="64"/>
      <c r="HT66" s="64"/>
      <c r="HU66" s="64"/>
      <c r="HV66" s="64"/>
      <c r="HW66" s="64"/>
      <c r="HX66" s="64"/>
      <c r="HY66" s="64"/>
      <c r="HZ66" s="64"/>
      <c r="IA66" s="64"/>
      <c r="IB66" s="64"/>
      <c r="IC66" s="64"/>
      <c r="ID66" s="64"/>
      <c r="IE66" s="64"/>
      <c r="IF66" s="64"/>
      <c r="IG66" s="64"/>
      <c r="IH66" s="64"/>
      <c r="II66" s="64"/>
      <c r="IJ66" s="64"/>
      <c r="IK66" s="64"/>
      <c r="IL66" s="64"/>
      <c r="IM66" s="64"/>
      <c r="IN66" s="64"/>
      <c r="IO66" s="64"/>
      <c r="IP66" s="64"/>
      <c r="IQ66" s="64"/>
      <c r="IR66" s="64"/>
      <c r="IS66" s="64"/>
      <c r="IT66" s="64"/>
      <c r="IU66" s="64"/>
      <c r="IV66" s="64"/>
      <c r="IW66" s="64"/>
      <c r="IX66" s="64"/>
    </row>
    <row r="67" spans="1:258">
      <c r="A67" s="391"/>
      <c r="B67" s="389"/>
      <c r="C67" s="380"/>
      <c r="D67" s="150"/>
      <c r="E67" s="378"/>
      <c r="F67" s="378"/>
      <c r="G67" s="382"/>
      <c r="H67" s="378"/>
      <c r="I67" s="148"/>
      <c r="J67" s="149"/>
      <c r="K67" s="145" t="s">
        <v>307</v>
      </c>
      <c r="L67" s="146" t="s">
        <v>307</v>
      </c>
      <c r="M67" s="378"/>
      <c r="N67" s="378"/>
      <c r="O67" s="378"/>
      <c r="P67" s="64"/>
      <c r="Q67" s="64"/>
      <c r="R67" s="64"/>
      <c r="S67" s="64"/>
      <c r="T67" s="64"/>
      <c r="U67" s="64"/>
      <c r="V67" s="64"/>
      <c r="W67" s="64"/>
      <c r="X67" s="64"/>
      <c r="Y67" s="64"/>
      <c r="Z67" s="64"/>
      <c r="AA67" s="64"/>
      <c r="AB67" s="64"/>
      <c r="AC67" s="64"/>
      <c r="AD67" s="64"/>
      <c r="AE67" s="64"/>
      <c r="AF67" s="64"/>
      <c r="AG67" s="64"/>
      <c r="AH67" s="64"/>
      <c r="AI67" s="64"/>
      <c r="AJ67" s="64"/>
      <c r="AK67" s="64"/>
      <c r="AL67" s="64"/>
      <c r="AM67" s="64"/>
      <c r="AN67" s="64"/>
      <c r="AO67" s="64"/>
      <c r="AP67" s="64"/>
      <c r="AQ67" s="64"/>
      <c r="AR67" s="64"/>
      <c r="AS67" s="64"/>
      <c r="AT67" s="64"/>
      <c r="AU67" s="64"/>
      <c r="AV67" s="64"/>
      <c r="AW67" s="64"/>
      <c r="AX67" s="64"/>
      <c r="AY67" s="64"/>
      <c r="AZ67" s="64"/>
      <c r="BA67" s="64"/>
      <c r="BB67" s="64"/>
      <c r="BC67" s="64"/>
      <c r="BD67" s="64"/>
      <c r="BE67" s="64"/>
      <c r="BF67" s="64"/>
      <c r="BG67" s="64"/>
      <c r="BH67" s="64"/>
      <c r="BI67" s="64"/>
      <c r="BJ67" s="64"/>
      <c r="BK67" s="64"/>
      <c r="BL67" s="64"/>
      <c r="BM67" s="64"/>
      <c r="BN67" s="64"/>
      <c r="BO67" s="64"/>
      <c r="BP67" s="64"/>
      <c r="BQ67" s="64"/>
      <c r="BR67" s="64"/>
      <c r="BS67" s="64"/>
      <c r="BT67" s="64"/>
      <c r="BU67" s="64"/>
      <c r="BV67" s="64"/>
      <c r="BW67" s="64"/>
      <c r="BX67" s="64"/>
      <c r="BY67" s="64"/>
      <c r="BZ67" s="64"/>
      <c r="CA67" s="64"/>
      <c r="CB67" s="64"/>
      <c r="CC67" s="64"/>
      <c r="CD67" s="64"/>
      <c r="CE67" s="64"/>
      <c r="CF67" s="64"/>
      <c r="CG67" s="64"/>
      <c r="CH67" s="64"/>
      <c r="CI67" s="64"/>
      <c r="CJ67" s="64"/>
      <c r="CK67" s="64"/>
      <c r="CL67" s="64"/>
      <c r="CM67" s="64"/>
      <c r="CN67" s="64"/>
      <c r="CO67" s="64"/>
      <c r="CP67" s="64"/>
      <c r="CQ67" s="64"/>
      <c r="CR67" s="64"/>
      <c r="CS67" s="64"/>
      <c r="CT67" s="64"/>
      <c r="CU67" s="64"/>
      <c r="CV67" s="64"/>
      <c r="CW67" s="64"/>
      <c r="CX67" s="64"/>
      <c r="CY67" s="64"/>
      <c r="CZ67" s="64"/>
      <c r="DA67" s="64"/>
      <c r="DB67" s="64"/>
      <c r="DC67" s="64"/>
      <c r="DD67" s="64"/>
      <c r="DE67" s="64"/>
      <c r="DF67" s="64"/>
      <c r="DG67" s="64"/>
      <c r="DH67" s="64"/>
      <c r="DI67" s="64"/>
      <c r="DJ67" s="64"/>
      <c r="DK67" s="64"/>
      <c r="DL67" s="64"/>
      <c r="DM67" s="64"/>
      <c r="DN67" s="64"/>
      <c r="DO67" s="64"/>
      <c r="DP67" s="64"/>
      <c r="DQ67" s="64"/>
      <c r="DR67" s="64"/>
      <c r="DS67" s="64"/>
      <c r="DT67" s="64"/>
      <c r="DU67" s="64"/>
      <c r="DV67" s="64"/>
      <c r="DW67" s="64"/>
      <c r="DX67" s="64"/>
      <c r="DY67" s="64"/>
      <c r="DZ67" s="64"/>
      <c r="EA67" s="64"/>
      <c r="EB67" s="64"/>
      <c r="EC67" s="64"/>
      <c r="ED67" s="64"/>
      <c r="EE67" s="64"/>
      <c r="EF67" s="64"/>
      <c r="EG67" s="64"/>
      <c r="EH67" s="64"/>
      <c r="EI67" s="64"/>
      <c r="EJ67" s="64"/>
      <c r="EK67" s="64"/>
      <c r="EL67" s="64"/>
      <c r="EM67" s="64"/>
      <c r="EN67" s="64"/>
      <c r="EO67" s="64"/>
      <c r="EP67" s="64"/>
      <c r="EQ67" s="64"/>
      <c r="ER67" s="64"/>
      <c r="ES67" s="64"/>
      <c r="ET67" s="64"/>
      <c r="EU67" s="64"/>
      <c r="EV67" s="64"/>
      <c r="EW67" s="64"/>
      <c r="EX67" s="64"/>
      <c r="EY67" s="64"/>
      <c r="EZ67" s="64"/>
      <c r="FA67" s="64"/>
      <c r="FB67" s="64"/>
      <c r="FC67" s="64"/>
      <c r="FD67" s="64"/>
      <c r="FE67" s="64"/>
      <c r="FF67" s="64"/>
      <c r="FG67" s="64"/>
      <c r="FH67" s="64"/>
      <c r="FI67" s="64"/>
      <c r="FJ67" s="64"/>
      <c r="FK67" s="64"/>
      <c r="FL67" s="64"/>
      <c r="FM67" s="64"/>
      <c r="FN67" s="64"/>
      <c r="FO67" s="64"/>
      <c r="FP67" s="64"/>
      <c r="FQ67" s="64"/>
      <c r="FR67" s="64"/>
      <c r="FS67" s="64"/>
      <c r="FT67" s="64"/>
      <c r="FU67" s="64"/>
      <c r="FV67" s="64"/>
      <c r="FW67" s="64"/>
      <c r="FX67" s="64"/>
      <c r="FY67" s="64"/>
      <c r="FZ67" s="64"/>
      <c r="GA67" s="64"/>
      <c r="GB67" s="64"/>
      <c r="GC67" s="64"/>
      <c r="GD67" s="64"/>
      <c r="GE67" s="64"/>
      <c r="GF67" s="64"/>
      <c r="GG67" s="64"/>
      <c r="GH67" s="64"/>
      <c r="GI67" s="64"/>
      <c r="GJ67" s="64"/>
      <c r="GK67" s="64"/>
      <c r="GL67" s="64"/>
      <c r="GM67" s="64"/>
      <c r="GN67" s="64"/>
      <c r="GO67" s="64"/>
      <c r="GP67" s="64"/>
      <c r="GQ67" s="64"/>
      <c r="GR67" s="64"/>
      <c r="GS67" s="64"/>
      <c r="GT67" s="64"/>
      <c r="GU67" s="64"/>
      <c r="GV67" s="64"/>
      <c r="GW67" s="64"/>
      <c r="GX67" s="64"/>
      <c r="GY67" s="64"/>
      <c r="GZ67" s="64"/>
      <c r="HA67" s="64"/>
      <c r="HB67" s="64"/>
      <c r="HC67" s="64"/>
      <c r="HD67" s="64"/>
      <c r="HE67" s="64"/>
      <c r="HF67" s="64"/>
      <c r="HG67" s="64"/>
      <c r="HH67" s="64"/>
      <c r="HI67" s="64"/>
      <c r="HJ67" s="64"/>
      <c r="HK67" s="64"/>
      <c r="HL67" s="64"/>
      <c r="HM67" s="64"/>
      <c r="HN67" s="64"/>
      <c r="HO67" s="64"/>
      <c r="HP67" s="64"/>
      <c r="HQ67" s="64"/>
      <c r="HR67" s="64"/>
      <c r="HS67" s="64"/>
      <c r="HT67" s="64"/>
      <c r="HU67" s="64"/>
      <c r="HV67" s="64"/>
      <c r="HW67" s="64"/>
      <c r="HX67" s="64"/>
      <c r="HY67" s="64"/>
      <c r="HZ67" s="64"/>
      <c r="IA67" s="64"/>
      <c r="IB67" s="64"/>
      <c r="IC67" s="64"/>
      <c r="ID67" s="64"/>
      <c r="IE67" s="64"/>
      <c r="IF67" s="64"/>
      <c r="IG67" s="64"/>
      <c r="IH67" s="64"/>
      <c r="II67" s="64"/>
      <c r="IJ67" s="64"/>
      <c r="IK67" s="64"/>
      <c r="IL67" s="64"/>
      <c r="IM67" s="64"/>
      <c r="IN67" s="64"/>
      <c r="IO67" s="64"/>
      <c r="IP67" s="64"/>
      <c r="IQ67" s="64"/>
      <c r="IR67" s="64"/>
      <c r="IS67" s="64"/>
      <c r="IT67" s="64"/>
      <c r="IU67" s="64"/>
      <c r="IV67" s="64"/>
      <c r="IW67" s="64"/>
      <c r="IX67" s="64"/>
    </row>
    <row r="68" spans="1:258">
      <c r="A68" s="391"/>
      <c r="B68" s="389"/>
      <c r="C68" s="380"/>
      <c r="D68" s="150"/>
      <c r="E68" s="378"/>
      <c r="F68" s="378"/>
      <c r="G68" s="382"/>
      <c r="H68" s="378"/>
      <c r="I68" s="148"/>
      <c r="J68" s="149"/>
      <c r="K68" s="145" t="s">
        <v>307</v>
      </c>
      <c r="L68" s="146" t="s">
        <v>307</v>
      </c>
      <c r="M68" s="378"/>
      <c r="N68" s="378"/>
      <c r="O68" s="378"/>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64"/>
      <c r="AP68" s="64"/>
      <c r="AQ68" s="64"/>
      <c r="AR68" s="64"/>
      <c r="AS68" s="64"/>
      <c r="AT68" s="64"/>
      <c r="AU68" s="64"/>
      <c r="AV68" s="64"/>
      <c r="AW68" s="64"/>
      <c r="AX68" s="64"/>
      <c r="AY68" s="64"/>
      <c r="AZ68" s="64"/>
      <c r="BA68" s="64"/>
      <c r="BB68" s="64"/>
      <c r="BC68" s="64"/>
      <c r="BD68" s="64"/>
      <c r="BE68" s="64"/>
      <c r="BF68" s="64"/>
      <c r="BG68" s="64"/>
      <c r="BH68" s="64"/>
      <c r="BI68" s="64"/>
      <c r="BJ68" s="64"/>
      <c r="BK68" s="64"/>
      <c r="BL68" s="64"/>
      <c r="BM68" s="64"/>
      <c r="BN68" s="64"/>
      <c r="BO68" s="64"/>
      <c r="BP68" s="64"/>
      <c r="BQ68" s="64"/>
      <c r="BR68" s="64"/>
      <c r="BS68" s="64"/>
      <c r="BT68" s="64"/>
      <c r="BU68" s="64"/>
      <c r="BV68" s="64"/>
      <c r="BW68" s="64"/>
      <c r="BX68" s="64"/>
      <c r="BY68" s="64"/>
      <c r="BZ68" s="64"/>
      <c r="CA68" s="64"/>
      <c r="CB68" s="64"/>
      <c r="CC68" s="64"/>
      <c r="CD68" s="64"/>
      <c r="CE68" s="64"/>
      <c r="CF68" s="64"/>
      <c r="CG68" s="64"/>
      <c r="CH68" s="64"/>
      <c r="CI68" s="64"/>
      <c r="CJ68" s="64"/>
      <c r="CK68" s="64"/>
      <c r="CL68" s="64"/>
      <c r="CM68" s="64"/>
      <c r="CN68" s="64"/>
      <c r="CO68" s="64"/>
      <c r="CP68" s="64"/>
      <c r="CQ68" s="64"/>
      <c r="CR68" s="64"/>
      <c r="CS68" s="64"/>
      <c r="CT68" s="64"/>
      <c r="CU68" s="64"/>
      <c r="CV68" s="64"/>
      <c r="CW68" s="64"/>
      <c r="CX68" s="64"/>
      <c r="CY68" s="64"/>
      <c r="CZ68" s="64"/>
      <c r="DA68" s="64"/>
      <c r="DB68" s="64"/>
      <c r="DC68" s="64"/>
      <c r="DD68" s="64"/>
      <c r="DE68" s="64"/>
      <c r="DF68" s="64"/>
      <c r="DG68" s="64"/>
      <c r="DH68" s="64"/>
      <c r="DI68" s="64"/>
      <c r="DJ68" s="64"/>
      <c r="DK68" s="64"/>
      <c r="DL68" s="64"/>
      <c r="DM68" s="64"/>
      <c r="DN68" s="64"/>
      <c r="DO68" s="64"/>
      <c r="DP68" s="64"/>
      <c r="DQ68" s="64"/>
      <c r="DR68" s="64"/>
      <c r="DS68" s="64"/>
      <c r="DT68" s="64"/>
      <c r="DU68" s="64"/>
      <c r="DV68" s="64"/>
      <c r="DW68" s="64"/>
      <c r="DX68" s="64"/>
      <c r="DY68" s="64"/>
      <c r="DZ68" s="64"/>
      <c r="EA68" s="64"/>
      <c r="EB68" s="64"/>
      <c r="EC68" s="64"/>
      <c r="ED68" s="64"/>
      <c r="EE68" s="64"/>
      <c r="EF68" s="64"/>
      <c r="EG68" s="64"/>
      <c r="EH68" s="64"/>
      <c r="EI68" s="64"/>
      <c r="EJ68" s="64"/>
      <c r="EK68" s="64"/>
      <c r="EL68" s="64"/>
      <c r="EM68" s="64"/>
      <c r="EN68" s="64"/>
      <c r="EO68" s="64"/>
      <c r="EP68" s="64"/>
      <c r="EQ68" s="64"/>
      <c r="ER68" s="64"/>
      <c r="ES68" s="64"/>
      <c r="ET68" s="64"/>
      <c r="EU68" s="64"/>
      <c r="EV68" s="64"/>
      <c r="EW68" s="64"/>
      <c r="EX68" s="64"/>
      <c r="EY68" s="64"/>
      <c r="EZ68" s="64"/>
      <c r="FA68" s="64"/>
      <c r="FB68" s="64"/>
      <c r="FC68" s="64"/>
      <c r="FD68" s="64"/>
      <c r="FE68" s="64"/>
      <c r="FF68" s="64"/>
      <c r="FG68" s="64"/>
      <c r="FH68" s="64"/>
      <c r="FI68" s="64"/>
      <c r="FJ68" s="64"/>
      <c r="FK68" s="64"/>
      <c r="FL68" s="64"/>
      <c r="FM68" s="64"/>
      <c r="FN68" s="64"/>
      <c r="FO68" s="64"/>
      <c r="FP68" s="64"/>
      <c r="FQ68" s="64"/>
      <c r="FR68" s="64"/>
      <c r="FS68" s="64"/>
      <c r="FT68" s="64"/>
      <c r="FU68" s="64"/>
      <c r="FV68" s="64"/>
      <c r="FW68" s="64"/>
      <c r="FX68" s="64"/>
      <c r="FY68" s="64"/>
      <c r="FZ68" s="64"/>
      <c r="GA68" s="64"/>
      <c r="GB68" s="64"/>
      <c r="GC68" s="64"/>
      <c r="GD68" s="64"/>
      <c r="GE68" s="64"/>
      <c r="GF68" s="64"/>
      <c r="GG68" s="64"/>
      <c r="GH68" s="64"/>
      <c r="GI68" s="64"/>
      <c r="GJ68" s="64"/>
      <c r="GK68" s="64"/>
      <c r="GL68" s="64"/>
      <c r="GM68" s="64"/>
      <c r="GN68" s="64"/>
      <c r="GO68" s="64"/>
      <c r="GP68" s="64"/>
      <c r="GQ68" s="64"/>
      <c r="GR68" s="64"/>
      <c r="GS68" s="64"/>
      <c r="GT68" s="64"/>
      <c r="GU68" s="64"/>
      <c r="GV68" s="64"/>
      <c r="GW68" s="64"/>
      <c r="GX68" s="64"/>
      <c r="GY68" s="64"/>
      <c r="GZ68" s="64"/>
      <c r="HA68" s="64"/>
      <c r="HB68" s="64"/>
      <c r="HC68" s="64"/>
      <c r="HD68" s="64"/>
      <c r="HE68" s="64"/>
      <c r="HF68" s="64"/>
      <c r="HG68" s="64"/>
      <c r="HH68" s="64"/>
      <c r="HI68" s="64"/>
      <c r="HJ68" s="64"/>
      <c r="HK68" s="64"/>
      <c r="HL68" s="64"/>
      <c r="HM68" s="64"/>
      <c r="HN68" s="64"/>
      <c r="HO68" s="64"/>
      <c r="HP68" s="64"/>
      <c r="HQ68" s="64"/>
      <c r="HR68" s="64"/>
      <c r="HS68" s="64"/>
      <c r="HT68" s="64"/>
      <c r="HU68" s="64"/>
      <c r="HV68" s="64"/>
      <c r="HW68" s="64"/>
      <c r="HX68" s="64"/>
      <c r="HY68" s="64"/>
      <c r="HZ68" s="64"/>
      <c r="IA68" s="64"/>
      <c r="IB68" s="64"/>
      <c r="IC68" s="64"/>
      <c r="ID68" s="64"/>
      <c r="IE68" s="64"/>
      <c r="IF68" s="64"/>
      <c r="IG68" s="64"/>
      <c r="IH68" s="64"/>
      <c r="II68" s="64"/>
      <c r="IJ68" s="64"/>
      <c r="IK68" s="64"/>
      <c r="IL68" s="64"/>
      <c r="IM68" s="64"/>
      <c r="IN68" s="64"/>
      <c r="IO68" s="64"/>
      <c r="IP68" s="64"/>
      <c r="IQ68" s="64"/>
      <c r="IR68" s="64"/>
      <c r="IS68" s="64"/>
      <c r="IT68" s="64"/>
      <c r="IU68" s="64"/>
      <c r="IV68" s="64"/>
      <c r="IW68" s="64"/>
      <c r="IX68" s="64"/>
    </row>
    <row r="69" spans="1:258">
      <c r="A69" s="391"/>
      <c r="B69" s="389"/>
      <c r="C69" s="380"/>
      <c r="D69" s="150"/>
      <c r="E69" s="378"/>
      <c r="F69" s="378"/>
      <c r="G69" s="382"/>
      <c r="H69" s="378"/>
      <c r="I69" s="148"/>
      <c r="J69" s="149"/>
      <c r="K69" s="145" t="s">
        <v>307</v>
      </c>
      <c r="L69" s="146" t="s">
        <v>307</v>
      </c>
      <c r="M69" s="378"/>
      <c r="N69" s="378"/>
      <c r="O69" s="378"/>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64"/>
      <c r="AP69" s="64"/>
      <c r="AQ69" s="64"/>
      <c r="AR69" s="64"/>
      <c r="AS69" s="64"/>
      <c r="AT69" s="64"/>
      <c r="AU69" s="64"/>
      <c r="AV69" s="64"/>
      <c r="AW69" s="64"/>
      <c r="AX69" s="64"/>
      <c r="AY69" s="64"/>
      <c r="AZ69" s="64"/>
      <c r="BA69" s="64"/>
      <c r="BB69" s="64"/>
      <c r="BC69" s="64"/>
      <c r="BD69" s="64"/>
      <c r="BE69" s="64"/>
      <c r="BF69" s="64"/>
      <c r="BG69" s="64"/>
      <c r="BH69" s="64"/>
      <c r="BI69" s="64"/>
      <c r="BJ69" s="64"/>
      <c r="BK69" s="64"/>
      <c r="BL69" s="64"/>
      <c r="BM69" s="64"/>
      <c r="BN69" s="64"/>
      <c r="BO69" s="64"/>
      <c r="BP69" s="64"/>
      <c r="BQ69" s="64"/>
      <c r="BR69" s="64"/>
      <c r="BS69" s="64"/>
      <c r="BT69" s="64"/>
      <c r="BU69" s="64"/>
      <c r="BV69" s="64"/>
      <c r="BW69" s="64"/>
      <c r="BX69" s="64"/>
      <c r="BY69" s="64"/>
      <c r="BZ69" s="64"/>
      <c r="CA69" s="64"/>
      <c r="CB69" s="64"/>
      <c r="CC69" s="64"/>
      <c r="CD69" s="64"/>
      <c r="CE69" s="64"/>
      <c r="CF69" s="64"/>
      <c r="CG69" s="64"/>
      <c r="CH69" s="64"/>
      <c r="CI69" s="64"/>
      <c r="CJ69" s="64"/>
      <c r="CK69" s="64"/>
      <c r="CL69" s="64"/>
      <c r="CM69" s="64"/>
      <c r="CN69" s="64"/>
      <c r="CO69" s="64"/>
      <c r="CP69" s="64"/>
      <c r="CQ69" s="64"/>
      <c r="CR69" s="64"/>
      <c r="CS69" s="64"/>
      <c r="CT69" s="64"/>
      <c r="CU69" s="64"/>
      <c r="CV69" s="64"/>
      <c r="CW69" s="64"/>
      <c r="CX69" s="64"/>
      <c r="CY69" s="64"/>
      <c r="CZ69" s="64"/>
      <c r="DA69" s="64"/>
      <c r="DB69" s="64"/>
      <c r="DC69" s="64"/>
      <c r="DD69" s="64"/>
      <c r="DE69" s="64"/>
      <c r="DF69" s="64"/>
      <c r="DG69" s="64"/>
      <c r="DH69" s="64"/>
      <c r="DI69" s="64"/>
      <c r="DJ69" s="64"/>
      <c r="DK69" s="64"/>
      <c r="DL69" s="64"/>
      <c r="DM69" s="64"/>
      <c r="DN69" s="64"/>
      <c r="DO69" s="64"/>
      <c r="DP69" s="64"/>
      <c r="DQ69" s="64"/>
      <c r="DR69" s="64"/>
      <c r="DS69" s="64"/>
      <c r="DT69" s="64"/>
      <c r="DU69" s="64"/>
      <c r="DV69" s="64"/>
      <c r="DW69" s="64"/>
      <c r="DX69" s="64"/>
      <c r="DY69" s="64"/>
      <c r="DZ69" s="64"/>
      <c r="EA69" s="64"/>
      <c r="EB69" s="64"/>
      <c r="EC69" s="64"/>
      <c r="ED69" s="64"/>
      <c r="EE69" s="64"/>
      <c r="EF69" s="64"/>
      <c r="EG69" s="64"/>
      <c r="EH69" s="64"/>
      <c r="EI69" s="64"/>
      <c r="EJ69" s="64"/>
      <c r="EK69" s="64"/>
      <c r="EL69" s="64"/>
      <c r="EM69" s="64"/>
      <c r="EN69" s="64"/>
      <c r="EO69" s="64"/>
      <c r="EP69" s="64"/>
      <c r="EQ69" s="64"/>
      <c r="ER69" s="64"/>
      <c r="ES69" s="64"/>
      <c r="ET69" s="64"/>
      <c r="EU69" s="64"/>
      <c r="EV69" s="64"/>
      <c r="EW69" s="64"/>
      <c r="EX69" s="64"/>
      <c r="EY69" s="64"/>
      <c r="EZ69" s="64"/>
      <c r="FA69" s="64"/>
      <c r="FB69" s="64"/>
      <c r="FC69" s="64"/>
      <c r="FD69" s="64"/>
      <c r="FE69" s="64"/>
      <c r="FF69" s="64"/>
      <c r="FG69" s="64"/>
      <c r="FH69" s="64"/>
      <c r="FI69" s="64"/>
      <c r="FJ69" s="64"/>
      <c r="FK69" s="64"/>
      <c r="FL69" s="64"/>
      <c r="FM69" s="64"/>
      <c r="FN69" s="64"/>
      <c r="FO69" s="64"/>
      <c r="FP69" s="64"/>
      <c r="FQ69" s="64"/>
      <c r="FR69" s="64"/>
      <c r="FS69" s="64"/>
      <c r="FT69" s="64"/>
      <c r="FU69" s="64"/>
      <c r="FV69" s="64"/>
      <c r="FW69" s="64"/>
      <c r="FX69" s="64"/>
      <c r="FY69" s="64"/>
      <c r="FZ69" s="64"/>
      <c r="GA69" s="64"/>
      <c r="GB69" s="64"/>
      <c r="GC69" s="64"/>
      <c r="GD69" s="64"/>
      <c r="GE69" s="64"/>
      <c r="GF69" s="64"/>
      <c r="GG69" s="64"/>
      <c r="GH69" s="64"/>
      <c r="GI69" s="64"/>
      <c r="GJ69" s="64"/>
      <c r="GK69" s="64"/>
      <c r="GL69" s="64"/>
      <c r="GM69" s="64"/>
      <c r="GN69" s="64"/>
      <c r="GO69" s="64"/>
      <c r="GP69" s="64"/>
      <c r="GQ69" s="64"/>
      <c r="GR69" s="64"/>
      <c r="GS69" s="64"/>
      <c r="GT69" s="64"/>
      <c r="GU69" s="64"/>
      <c r="GV69" s="64"/>
      <c r="GW69" s="64"/>
      <c r="GX69" s="64"/>
      <c r="GY69" s="64"/>
      <c r="GZ69" s="64"/>
      <c r="HA69" s="64"/>
      <c r="HB69" s="64"/>
      <c r="HC69" s="64"/>
      <c r="HD69" s="64"/>
      <c r="HE69" s="64"/>
      <c r="HF69" s="64"/>
      <c r="HG69" s="64"/>
      <c r="HH69" s="64"/>
      <c r="HI69" s="64"/>
      <c r="HJ69" s="64"/>
      <c r="HK69" s="64"/>
      <c r="HL69" s="64"/>
      <c r="HM69" s="64"/>
      <c r="HN69" s="64"/>
      <c r="HO69" s="64"/>
      <c r="HP69" s="64"/>
      <c r="HQ69" s="64"/>
      <c r="HR69" s="64"/>
      <c r="HS69" s="64"/>
      <c r="HT69" s="64"/>
      <c r="HU69" s="64"/>
      <c r="HV69" s="64"/>
      <c r="HW69" s="64"/>
      <c r="HX69" s="64"/>
      <c r="HY69" s="64"/>
      <c r="HZ69" s="64"/>
      <c r="IA69" s="64"/>
      <c r="IB69" s="64"/>
      <c r="IC69" s="64"/>
      <c r="ID69" s="64"/>
      <c r="IE69" s="64"/>
      <c r="IF69" s="64"/>
      <c r="IG69" s="64"/>
      <c r="IH69" s="64"/>
      <c r="II69" s="64"/>
      <c r="IJ69" s="64"/>
      <c r="IK69" s="64"/>
      <c r="IL69" s="64"/>
      <c r="IM69" s="64"/>
      <c r="IN69" s="64"/>
      <c r="IO69" s="64"/>
      <c r="IP69" s="64"/>
      <c r="IQ69" s="64"/>
      <c r="IR69" s="64"/>
      <c r="IS69" s="64"/>
      <c r="IT69" s="64"/>
      <c r="IU69" s="64"/>
      <c r="IV69" s="64"/>
      <c r="IW69" s="64"/>
      <c r="IX69" s="64"/>
    </row>
    <row r="70" spans="1:258" ht="20.25" customHeight="1">
      <c r="A70" s="391">
        <v>7</v>
      </c>
      <c r="B70" s="381" t="s">
        <v>356</v>
      </c>
      <c r="C70" s="380" t="s">
        <v>357</v>
      </c>
      <c r="D70" s="147" t="s">
        <v>346</v>
      </c>
      <c r="E70" s="378">
        <v>19</v>
      </c>
      <c r="F70" s="378">
        <v>0</v>
      </c>
      <c r="G70" s="382">
        <f>+F70/E70</f>
        <v>0</v>
      </c>
      <c r="H70" s="378" t="s">
        <v>347</v>
      </c>
      <c r="I70" s="148" t="s">
        <v>296</v>
      </c>
      <c r="J70" s="149" t="s">
        <v>358</v>
      </c>
      <c r="K70" s="145" t="s">
        <v>315</v>
      </c>
      <c r="L70" s="146">
        <v>4</v>
      </c>
      <c r="M70" s="378" t="str">
        <f>IFERROR(CONCATENATE(INDEX('8- Politicas de admiistracion '!$B$16:$F$53,MATCH(ROUND(AVERAGE(L70:L79),0),'8- Politicas de admiistracion '!$F$16:$F$53,0),1)," - ",ROUND(AVERAGE(L70:L79),0)),"")</f>
        <v>Mayor - 4</v>
      </c>
      <c r="N70" s="378" t="str">
        <f>IFERROR(CONCATENATE(VLOOKUP((LEFT(H70,LEN(H70)-4)&amp;LEFT(M70,LEN(M70)-4)),'9- Matriz de Calor '!$D$17:$E$41,2,0)," - ",RIGHT(H70,1)*RIGHT(M70,1)),"")</f>
        <v>Alto  - 4</v>
      </c>
      <c r="O70" s="145"/>
    </row>
    <row r="71" spans="1:258" ht="40.5">
      <c r="A71" s="391"/>
      <c r="B71" s="381"/>
      <c r="C71" s="380"/>
      <c r="D71" s="147" t="s">
        <v>349</v>
      </c>
      <c r="E71" s="378"/>
      <c r="F71" s="378"/>
      <c r="G71" s="382"/>
      <c r="H71" s="378"/>
      <c r="I71" s="148" t="s">
        <v>293</v>
      </c>
      <c r="J71" s="149" t="s">
        <v>341</v>
      </c>
      <c r="K71" s="145" t="s">
        <v>315</v>
      </c>
      <c r="L71" s="146">
        <v>4</v>
      </c>
      <c r="M71" s="378"/>
      <c r="N71" s="378"/>
      <c r="O71" s="145"/>
    </row>
    <row r="72" spans="1:258" ht="42" customHeight="1">
      <c r="A72" s="391"/>
      <c r="B72" s="381"/>
      <c r="C72" s="380"/>
      <c r="D72" s="147" t="s">
        <v>350</v>
      </c>
      <c r="E72" s="378"/>
      <c r="F72" s="378"/>
      <c r="G72" s="382"/>
      <c r="H72" s="378"/>
      <c r="I72" s="148" t="s">
        <v>330</v>
      </c>
      <c r="J72" s="149"/>
      <c r="K72" s="145" t="s">
        <v>307</v>
      </c>
      <c r="L72" s="146" t="s">
        <v>307</v>
      </c>
      <c r="M72" s="378"/>
      <c r="N72" s="378"/>
      <c r="O72" s="145"/>
    </row>
    <row r="73" spans="1:258" ht="34.5" customHeight="1">
      <c r="A73" s="391"/>
      <c r="B73" s="381"/>
      <c r="C73" s="380"/>
      <c r="D73" s="147" t="s">
        <v>351</v>
      </c>
      <c r="E73" s="378"/>
      <c r="F73" s="378"/>
      <c r="G73" s="382"/>
      <c r="H73" s="378"/>
      <c r="I73" s="148"/>
      <c r="J73" s="149"/>
      <c r="K73" s="145" t="s">
        <v>307</v>
      </c>
      <c r="L73" s="146" t="s">
        <v>307</v>
      </c>
      <c r="M73" s="378"/>
      <c r="N73" s="378"/>
      <c r="O73" s="145"/>
    </row>
    <row r="74" spans="1:258" s="63" customFormat="1" ht="20.25" customHeight="1">
      <c r="A74" s="391"/>
      <c r="B74" s="381"/>
      <c r="C74" s="380"/>
      <c r="D74" s="150"/>
      <c r="E74" s="378"/>
      <c r="F74" s="378"/>
      <c r="G74" s="382"/>
      <c r="H74" s="378"/>
      <c r="I74" s="148"/>
      <c r="J74" s="149"/>
      <c r="K74" s="145" t="s">
        <v>307</v>
      </c>
      <c r="L74" s="146" t="s">
        <v>307</v>
      </c>
      <c r="M74" s="378"/>
      <c r="N74" s="378"/>
      <c r="O74" s="145"/>
    </row>
    <row r="75" spans="1:258" s="63" customFormat="1" ht="9" customHeight="1">
      <c r="A75" s="391"/>
      <c r="B75" s="381"/>
      <c r="C75" s="380"/>
      <c r="D75" s="150"/>
      <c r="E75" s="378"/>
      <c r="F75" s="378"/>
      <c r="G75" s="382"/>
      <c r="H75" s="378"/>
      <c r="I75" s="148"/>
      <c r="J75" s="149"/>
      <c r="K75" s="145" t="s">
        <v>307</v>
      </c>
      <c r="L75" s="146" t="s">
        <v>307</v>
      </c>
      <c r="M75" s="378"/>
      <c r="N75" s="378"/>
      <c r="O75" s="145"/>
    </row>
    <row r="76" spans="1:258" s="63" customFormat="1" ht="9" customHeight="1">
      <c r="A76" s="391"/>
      <c r="B76" s="381"/>
      <c r="C76" s="380"/>
      <c r="D76" s="150"/>
      <c r="E76" s="378"/>
      <c r="F76" s="378"/>
      <c r="G76" s="382"/>
      <c r="H76" s="378"/>
      <c r="I76" s="148"/>
      <c r="J76" s="149"/>
      <c r="K76" s="145" t="s">
        <v>307</v>
      </c>
      <c r="L76" s="146" t="s">
        <v>307</v>
      </c>
      <c r="M76" s="378"/>
      <c r="N76" s="378"/>
      <c r="O76" s="145"/>
    </row>
    <row r="77" spans="1:258" s="63" customFormat="1" ht="9" customHeight="1">
      <c r="A77" s="391"/>
      <c r="B77" s="381"/>
      <c r="C77" s="380"/>
      <c r="D77" s="150"/>
      <c r="E77" s="378"/>
      <c r="F77" s="378"/>
      <c r="G77" s="382"/>
      <c r="H77" s="378"/>
      <c r="I77" s="148"/>
      <c r="J77" s="149"/>
      <c r="K77" s="145" t="s">
        <v>307</v>
      </c>
      <c r="L77" s="146" t="s">
        <v>307</v>
      </c>
      <c r="M77" s="378"/>
      <c r="N77" s="378"/>
      <c r="O77" s="145"/>
    </row>
    <row r="78" spans="1:258" s="63" customFormat="1" ht="9" customHeight="1">
      <c r="A78" s="391"/>
      <c r="B78" s="381"/>
      <c r="C78" s="380"/>
      <c r="D78" s="150"/>
      <c r="E78" s="378"/>
      <c r="F78" s="378"/>
      <c r="G78" s="382"/>
      <c r="H78" s="378"/>
      <c r="I78" s="148"/>
      <c r="J78" s="149"/>
      <c r="K78" s="145" t="s">
        <v>307</v>
      </c>
      <c r="L78" s="146" t="s">
        <v>307</v>
      </c>
      <c r="M78" s="378"/>
      <c r="N78" s="378"/>
      <c r="O78" s="145"/>
    </row>
    <row r="79" spans="1:258" s="63" customFormat="1" ht="9" customHeight="1">
      <c r="A79" s="391"/>
      <c r="B79" s="381"/>
      <c r="C79" s="380"/>
      <c r="D79" s="151"/>
      <c r="E79" s="378"/>
      <c r="F79" s="378"/>
      <c r="G79" s="382"/>
      <c r="H79" s="378"/>
      <c r="I79" s="148"/>
      <c r="J79" s="149"/>
      <c r="K79" s="145" t="s">
        <v>307</v>
      </c>
      <c r="L79" s="146" t="s">
        <v>307</v>
      </c>
      <c r="M79" s="378"/>
      <c r="N79" s="378"/>
      <c r="O79" s="145"/>
    </row>
    <row r="80" spans="1:258" ht="19.5" customHeight="1">
      <c r="A80" s="391">
        <v>8</v>
      </c>
      <c r="B80" s="381" t="s">
        <v>359</v>
      </c>
      <c r="C80" s="378" t="s">
        <v>360</v>
      </c>
      <c r="D80" s="147" t="s">
        <v>346</v>
      </c>
      <c r="E80" s="378">
        <v>19</v>
      </c>
      <c r="F80" s="378">
        <v>0</v>
      </c>
      <c r="G80" s="382">
        <f>+F80/E80</f>
        <v>0</v>
      </c>
      <c r="H80" s="378" t="s">
        <v>347</v>
      </c>
      <c r="I80" s="148" t="s">
        <v>330</v>
      </c>
      <c r="J80" s="149" t="s">
        <v>355</v>
      </c>
      <c r="K80" s="145" t="s">
        <v>302</v>
      </c>
      <c r="L80" s="146">
        <v>1</v>
      </c>
      <c r="M80" s="378" t="s">
        <v>298</v>
      </c>
      <c r="N80" s="378" t="s">
        <v>298</v>
      </c>
      <c r="O80" s="145"/>
      <c r="P80" s="64"/>
      <c r="Q80" s="64"/>
      <c r="R80" s="64"/>
      <c r="S80" s="64"/>
      <c r="T80" s="64"/>
      <c r="U80" s="64"/>
      <c r="V80" s="64"/>
      <c r="W80" s="64"/>
      <c r="X80" s="64"/>
      <c r="Y80" s="64"/>
      <c r="Z80" s="64"/>
      <c r="AA80" s="64"/>
      <c r="AB80" s="64"/>
      <c r="AC80" s="64"/>
      <c r="AD80" s="64"/>
      <c r="AE80" s="64"/>
      <c r="AF80" s="64"/>
      <c r="AG80" s="64"/>
      <c r="AH80" s="64"/>
      <c r="AI80" s="64"/>
      <c r="AJ80" s="64"/>
      <c r="AK80" s="64"/>
      <c r="AL80" s="64"/>
      <c r="AM80" s="64"/>
      <c r="AN80" s="64"/>
      <c r="AO80" s="64"/>
      <c r="AP80" s="64"/>
      <c r="AQ80" s="64"/>
      <c r="AR80" s="64"/>
      <c r="AS80" s="64"/>
      <c r="AT80" s="64"/>
      <c r="AU80" s="64"/>
      <c r="AV80" s="64"/>
      <c r="AW80" s="64"/>
      <c r="AX80" s="64"/>
      <c r="AY80" s="64"/>
      <c r="AZ80" s="64"/>
      <c r="BA80" s="64"/>
      <c r="BB80" s="64"/>
      <c r="BC80" s="64"/>
      <c r="BD80" s="64"/>
      <c r="BE80" s="64"/>
      <c r="BF80" s="64"/>
      <c r="BG80" s="64"/>
      <c r="BH80" s="64"/>
      <c r="BI80" s="64"/>
      <c r="BJ80" s="64"/>
      <c r="BK80" s="64"/>
      <c r="BL80" s="64"/>
      <c r="BM80" s="64"/>
      <c r="BN80" s="64"/>
      <c r="BO80" s="64"/>
      <c r="BP80" s="64"/>
      <c r="BQ80" s="64"/>
      <c r="BR80" s="64"/>
      <c r="BS80" s="64"/>
      <c r="BT80" s="64"/>
      <c r="BU80" s="64"/>
      <c r="BV80" s="64"/>
      <c r="BW80" s="64"/>
      <c r="BX80" s="64"/>
      <c r="BY80" s="64"/>
      <c r="BZ80" s="64"/>
      <c r="CA80" s="64"/>
      <c r="CB80" s="64"/>
      <c r="CC80" s="64"/>
      <c r="CD80" s="64"/>
      <c r="CE80" s="64"/>
      <c r="CF80" s="64"/>
      <c r="CG80" s="64"/>
      <c r="CH80" s="64"/>
      <c r="CI80" s="64"/>
      <c r="CJ80" s="64"/>
      <c r="CK80" s="64"/>
      <c r="CL80" s="64"/>
      <c r="CM80" s="64"/>
      <c r="CN80" s="64"/>
      <c r="CO80" s="64"/>
      <c r="CP80" s="64"/>
      <c r="CQ80" s="64"/>
      <c r="CR80" s="64"/>
      <c r="CS80" s="64"/>
      <c r="CT80" s="64"/>
      <c r="CU80" s="64"/>
      <c r="CV80" s="64"/>
      <c r="CW80" s="64"/>
      <c r="CX80" s="64"/>
      <c r="CY80" s="64"/>
      <c r="CZ80" s="64"/>
      <c r="DA80" s="64"/>
      <c r="DB80" s="64"/>
      <c r="DC80" s="64"/>
      <c r="DD80" s="64"/>
      <c r="DE80" s="64"/>
      <c r="DF80" s="64"/>
      <c r="DG80" s="64"/>
      <c r="DH80" s="64"/>
      <c r="DI80" s="64"/>
      <c r="DJ80" s="64"/>
      <c r="DK80" s="64"/>
      <c r="DL80" s="64"/>
      <c r="DM80" s="64"/>
      <c r="DN80" s="64"/>
      <c r="DO80" s="64"/>
      <c r="DP80" s="64"/>
      <c r="DQ80" s="64"/>
      <c r="DR80" s="64"/>
      <c r="DS80" s="64"/>
      <c r="DT80" s="64"/>
      <c r="DU80" s="64"/>
      <c r="DV80" s="64"/>
      <c r="DW80" s="64"/>
      <c r="DX80" s="64"/>
      <c r="DY80" s="64"/>
      <c r="DZ80" s="64"/>
      <c r="EA80" s="64"/>
      <c r="EB80" s="64"/>
      <c r="EC80" s="64"/>
      <c r="ED80" s="64"/>
      <c r="EE80" s="64"/>
      <c r="EF80" s="64"/>
      <c r="EG80" s="64"/>
      <c r="EH80" s="64"/>
      <c r="EI80" s="64"/>
      <c r="EJ80" s="64"/>
      <c r="EK80" s="64"/>
      <c r="EL80" s="64"/>
      <c r="EM80" s="64"/>
      <c r="EN80" s="64"/>
      <c r="EO80" s="64"/>
      <c r="EP80" s="64"/>
      <c r="EQ80" s="64"/>
      <c r="ER80" s="64"/>
      <c r="ES80" s="64"/>
      <c r="ET80" s="64"/>
      <c r="EU80" s="64"/>
      <c r="EV80" s="64"/>
      <c r="EW80" s="64"/>
      <c r="EX80" s="64"/>
      <c r="EY80" s="64"/>
      <c r="EZ80" s="64"/>
      <c r="FA80" s="64"/>
      <c r="FB80" s="64"/>
      <c r="FC80" s="64"/>
      <c r="FD80" s="64"/>
      <c r="FE80" s="64"/>
      <c r="FF80" s="64"/>
      <c r="FG80" s="64"/>
      <c r="FH80" s="64"/>
      <c r="FI80" s="64"/>
      <c r="FJ80" s="64"/>
      <c r="FK80" s="64"/>
      <c r="FL80" s="64"/>
      <c r="FM80" s="64"/>
      <c r="FN80" s="64"/>
      <c r="FO80" s="64"/>
      <c r="FP80" s="64"/>
      <c r="FQ80" s="64"/>
      <c r="FR80" s="64"/>
      <c r="FS80" s="64"/>
      <c r="FT80" s="64"/>
      <c r="FU80" s="64"/>
      <c r="FV80" s="64"/>
      <c r="FW80" s="64"/>
      <c r="FX80" s="64"/>
      <c r="FY80" s="64"/>
      <c r="FZ80" s="64"/>
      <c r="GA80" s="64"/>
      <c r="GB80" s="64"/>
      <c r="GC80" s="64"/>
      <c r="GD80" s="64"/>
      <c r="GE80" s="64"/>
      <c r="GF80" s="64"/>
      <c r="GG80" s="64"/>
      <c r="GH80" s="64"/>
      <c r="GI80" s="64"/>
      <c r="GJ80" s="64"/>
      <c r="GK80" s="64"/>
      <c r="GL80" s="64"/>
      <c r="GM80" s="64"/>
      <c r="GN80" s="64"/>
      <c r="GO80" s="64"/>
      <c r="GP80" s="64"/>
      <c r="GQ80" s="64"/>
      <c r="GR80" s="64"/>
      <c r="GS80" s="64"/>
      <c r="GT80" s="64"/>
      <c r="GU80" s="64"/>
      <c r="GV80" s="64"/>
      <c r="GW80" s="64"/>
      <c r="GX80" s="64"/>
      <c r="GY80" s="64"/>
      <c r="GZ80" s="64"/>
      <c r="HA80" s="64"/>
      <c r="HB80" s="64"/>
      <c r="HC80" s="64"/>
      <c r="HD80" s="64"/>
      <c r="HE80" s="64"/>
      <c r="HF80" s="64"/>
      <c r="HG80" s="64"/>
      <c r="HH80" s="64"/>
      <c r="HI80" s="64"/>
      <c r="HJ80" s="64"/>
      <c r="HK80" s="64"/>
      <c r="HL80" s="64"/>
      <c r="HM80" s="64"/>
      <c r="HN80" s="64"/>
      <c r="HO80" s="64"/>
      <c r="HP80" s="64"/>
      <c r="HQ80" s="64"/>
      <c r="HR80" s="64"/>
      <c r="HS80" s="64"/>
      <c r="HT80" s="64"/>
      <c r="HU80" s="64"/>
      <c r="HV80" s="64"/>
      <c r="HW80" s="64"/>
      <c r="HX80" s="64"/>
      <c r="HY80" s="64"/>
      <c r="HZ80" s="64"/>
      <c r="IA80" s="64"/>
      <c r="IB80" s="64"/>
      <c r="IC80" s="64"/>
      <c r="ID80" s="64"/>
      <c r="IE80" s="64"/>
      <c r="IF80" s="64"/>
      <c r="IG80" s="64"/>
      <c r="IH80" s="64"/>
      <c r="II80" s="64"/>
      <c r="IJ80" s="64"/>
      <c r="IK80" s="64"/>
      <c r="IL80" s="64"/>
      <c r="IM80" s="64"/>
      <c r="IN80" s="64"/>
      <c r="IO80" s="64"/>
      <c r="IP80" s="64"/>
      <c r="IQ80" s="64"/>
      <c r="IR80" s="64"/>
      <c r="IS80" s="64"/>
      <c r="IT80" s="64"/>
      <c r="IU80" s="64"/>
      <c r="IV80" s="64"/>
      <c r="IW80" s="64"/>
      <c r="IX80" s="64"/>
    </row>
    <row r="81" spans="1:258" ht="40.5">
      <c r="A81" s="391"/>
      <c r="B81" s="381"/>
      <c r="C81" s="378"/>
      <c r="D81" s="147" t="s">
        <v>349</v>
      </c>
      <c r="E81" s="378"/>
      <c r="F81" s="378"/>
      <c r="G81" s="382"/>
      <c r="H81" s="378"/>
      <c r="I81" s="148" t="s">
        <v>293</v>
      </c>
      <c r="J81" s="149" t="s">
        <v>341</v>
      </c>
      <c r="K81" s="145" t="s">
        <v>315</v>
      </c>
      <c r="L81" s="146">
        <v>4</v>
      </c>
      <c r="M81" s="378"/>
      <c r="N81" s="378"/>
      <c r="O81" s="145"/>
      <c r="P81" s="64"/>
      <c r="Q81" s="64"/>
      <c r="R81" s="64"/>
      <c r="S81" s="64"/>
      <c r="T81" s="64"/>
      <c r="U81" s="64"/>
      <c r="V81" s="64"/>
      <c r="W81" s="64"/>
      <c r="X81" s="64"/>
      <c r="Y81" s="64"/>
      <c r="Z81" s="64"/>
      <c r="AA81" s="64"/>
      <c r="AB81" s="64"/>
      <c r="AC81" s="64"/>
      <c r="AD81" s="64"/>
      <c r="AE81" s="64"/>
      <c r="AF81" s="64"/>
      <c r="AG81" s="64"/>
      <c r="AH81" s="64"/>
      <c r="AI81" s="64"/>
      <c r="AJ81" s="64"/>
      <c r="AK81" s="64"/>
      <c r="AL81" s="64"/>
      <c r="AM81" s="64"/>
      <c r="AN81" s="64"/>
      <c r="AO81" s="64"/>
      <c r="AP81" s="64"/>
      <c r="AQ81" s="64"/>
      <c r="AR81" s="64"/>
      <c r="AS81" s="64"/>
      <c r="AT81" s="64"/>
      <c r="AU81" s="64"/>
      <c r="AV81" s="64"/>
      <c r="AW81" s="64"/>
      <c r="AX81" s="64"/>
      <c r="AY81" s="64"/>
      <c r="AZ81" s="64"/>
      <c r="BA81" s="64"/>
      <c r="BB81" s="64"/>
      <c r="BC81" s="64"/>
      <c r="BD81" s="64"/>
      <c r="BE81" s="64"/>
      <c r="BF81" s="64"/>
      <c r="BG81" s="64"/>
      <c r="BH81" s="64"/>
      <c r="BI81" s="64"/>
      <c r="BJ81" s="64"/>
      <c r="BK81" s="64"/>
      <c r="BL81" s="64"/>
      <c r="BM81" s="64"/>
      <c r="BN81" s="64"/>
      <c r="BO81" s="64"/>
      <c r="BP81" s="64"/>
      <c r="BQ81" s="64"/>
      <c r="BR81" s="64"/>
      <c r="BS81" s="64"/>
      <c r="BT81" s="64"/>
      <c r="BU81" s="64"/>
      <c r="BV81" s="64"/>
      <c r="BW81" s="64"/>
      <c r="BX81" s="64"/>
      <c r="BY81" s="64"/>
      <c r="BZ81" s="64"/>
      <c r="CA81" s="64"/>
      <c r="CB81" s="64"/>
      <c r="CC81" s="64"/>
      <c r="CD81" s="64"/>
      <c r="CE81" s="64"/>
      <c r="CF81" s="64"/>
      <c r="CG81" s="64"/>
      <c r="CH81" s="64"/>
      <c r="CI81" s="64"/>
      <c r="CJ81" s="64"/>
      <c r="CK81" s="64"/>
      <c r="CL81" s="64"/>
      <c r="CM81" s="64"/>
      <c r="CN81" s="64"/>
      <c r="CO81" s="64"/>
      <c r="CP81" s="64"/>
      <c r="CQ81" s="64"/>
      <c r="CR81" s="64"/>
      <c r="CS81" s="64"/>
      <c r="CT81" s="64"/>
      <c r="CU81" s="64"/>
      <c r="CV81" s="64"/>
      <c r="CW81" s="64"/>
      <c r="CX81" s="64"/>
      <c r="CY81" s="64"/>
      <c r="CZ81" s="64"/>
      <c r="DA81" s="64"/>
      <c r="DB81" s="64"/>
      <c r="DC81" s="64"/>
      <c r="DD81" s="64"/>
      <c r="DE81" s="64"/>
      <c r="DF81" s="64"/>
      <c r="DG81" s="64"/>
      <c r="DH81" s="64"/>
      <c r="DI81" s="64"/>
      <c r="DJ81" s="64"/>
      <c r="DK81" s="64"/>
      <c r="DL81" s="64"/>
      <c r="DM81" s="64"/>
      <c r="DN81" s="64"/>
      <c r="DO81" s="64"/>
      <c r="DP81" s="64"/>
      <c r="DQ81" s="64"/>
      <c r="DR81" s="64"/>
      <c r="DS81" s="64"/>
      <c r="DT81" s="64"/>
      <c r="DU81" s="64"/>
      <c r="DV81" s="64"/>
      <c r="DW81" s="64"/>
      <c r="DX81" s="64"/>
      <c r="DY81" s="64"/>
      <c r="DZ81" s="64"/>
      <c r="EA81" s="64"/>
      <c r="EB81" s="64"/>
      <c r="EC81" s="64"/>
      <c r="ED81" s="64"/>
      <c r="EE81" s="64"/>
      <c r="EF81" s="64"/>
      <c r="EG81" s="64"/>
      <c r="EH81" s="64"/>
      <c r="EI81" s="64"/>
      <c r="EJ81" s="64"/>
      <c r="EK81" s="64"/>
      <c r="EL81" s="64"/>
      <c r="EM81" s="64"/>
      <c r="EN81" s="64"/>
      <c r="EO81" s="64"/>
      <c r="EP81" s="64"/>
      <c r="EQ81" s="64"/>
      <c r="ER81" s="64"/>
      <c r="ES81" s="64"/>
      <c r="ET81" s="64"/>
      <c r="EU81" s="64"/>
      <c r="EV81" s="64"/>
      <c r="EW81" s="64"/>
      <c r="EX81" s="64"/>
      <c r="EY81" s="64"/>
      <c r="EZ81" s="64"/>
      <c r="FA81" s="64"/>
      <c r="FB81" s="64"/>
      <c r="FC81" s="64"/>
      <c r="FD81" s="64"/>
      <c r="FE81" s="64"/>
      <c r="FF81" s="64"/>
      <c r="FG81" s="64"/>
      <c r="FH81" s="64"/>
      <c r="FI81" s="64"/>
      <c r="FJ81" s="64"/>
      <c r="FK81" s="64"/>
      <c r="FL81" s="64"/>
      <c r="FM81" s="64"/>
      <c r="FN81" s="64"/>
      <c r="FO81" s="64"/>
      <c r="FP81" s="64"/>
      <c r="FQ81" s="64"/>
      <c r="FR81" s="64"/>
      <c r="FS81" s="64"/>
      <c r="FT81" s="64"/>
      <c r="FU81" s="64"/>
      <c r="FV81" s="64"/>
      <c r="FW81" s="64"/>
      <c r="FX81" s="64"/>
      <c r="FY81" s="64"/>
      <c r="FZ81" s="64"/>
      <c r="GA81" s="64"/>
      <c r="GB81" s="64"/>
      <c r="GC81" s="64"/>
      <c r="GD81" s="64"/>
      <c r="GE81" s="64"/>
      <c r="GF81" s="64"/>
      <c r="GG81" s="64"/>
      <c r="GH81" s="64"/>
      <c r="GI81" s="64"/>
      <c r="GJ81" s="64"/>
      <c r="GK81" s="64"/>
      <c r="GL81" s="64"/>
      <c r="GM81" s="64"/>
      <c r="GN81" s="64"/>
      <c r="GO81" s="64"/>
      <c r="GP81" s="64"/>
      <c r="GQ81" s="64"/>
      <c r="GR81" s="64"/>
      <c r="GS81" s="64"/>
      <c r="GT81" s="64"/>
      <c r="GU81" s="64"/>
      <c r="GV81" s="64"/>
      <c r="GW81" s="64"/>
      <c r="GX81" s="64"/>
      <c r="GY81" s="64"/>
      <c r="GZ81" s="64"/>
      <c r="HA81" s="64"/>
      <c r="HB81" s="64"/>
      <c r="HC81" s="64"/>
      <c r="HD81" s="64"/>
      <c r="HE81" s="64"/>
      <c r="HF81" s="64"/>
      <c r="HG81" s="64"/>
      <c r="HH81" s="64"/>
      <c r="HI81" s="64"/>
      <c r="HJ81" s="64"/>
      <c r="HK81" s="64"/>
      <c r="HL81" s="64"/>
      <c r="HM81" s="64"/>
      <c r="HN81" s="64"/>
      <c r="HO81" s="64"/>
      <c r="HP81" s="64"/>
      <c r="HQ81" s="64"/>
      <c r="HR81" s="64"/>
      <c r="HS81" s="64"/>
      <c r="HT81" s="64"/>
      <c r="HU81" s="64"/>
      <c r="HV81" s="64"/>
      <c r="HW81" s="64"/>
      <c r="HX81" s="64"/>
      <c r="HY81" s="64"/>
      <c r="HZ81" s="64"/>
      <c r="IA81" s="64"/>
      <c r="IB81" s="64"/>
      <c r="IC81" s="64"/>
      <c r="ID81" s="64"/>
      <c r="IE81" s="64"/>
      <c r="IF81" s="64"/>
      <c r="IG81" s="64"/>
      <c r="IH81" s="64"/>
      <c r="II81" s="64"/>
      <c r="IJ81" s="64"/>
      <c r="IK81" s="64"/>
      <c r="IL81" s="64"/>
      <c r="IM81" s="64"/>
      <c r="IN81" s="64"/>
      <c r="IO81" s="64"/>
      <c r="IP81" s="64"/>
      <c r="IQ81" s="64"/>
      <c r="IR81" s="64"/>
      <c r="IS81" s="64"/>
      <c r="IT81" s="64"/>
      <c r="IU81" s="64"/>
      <c r="IV81" s="64"/>
      <c r="IW81" s="64"/>
      <c r="IX81" s="64"/>
    </row>
    <row r="82" spans="1:258" ht="13.5">
      <c r="A82" s="391"/>
      <c r="B82" s="381"/>
      <c r="C82" s="378"/>
      <c r="D82" s="147" t="s">
        <v>350</v>
      </c>
      <c r="E82" s="378"/>
      <c r="F82" s="378"/>
      <c r="G82" s="382"/>
      <c r="H82" s="378"/>
      <c r="I82" s="148" t="s">
        <v>296</v>
      </c>
      <c r="J82" s="149" t="s">
        <v>358</v>
      </c>
      <c r="K82" s="145" t="s">
        <v>315</v>
      </c>
      <c r="L82" s="146">
        <v>4</v>
      </c>
      <c r="M82" s="378"/>
      <c r="N82" s="378"/>
      <c r="O82" s="145"/>
      <c r="P82" s="64"/>
      <c r="Q82" s="64"/>
      <c r="R82" s="64"/>
      <c r="S82" s="64"/>
      <c r="T82" s="64"/>
      <c r="U82" s="64"/>
      <c r="V82" s="64"/>
      <c r="W82" s="64"/>
      <c r="X82" s="64"/>
      <c r="Y82" s="64"/>
      <c r="Z82" s="64"/>
      <c r="AA82" s="64"/>
      <c r="AB82" s="64"/>
      <c r="AC82" s="64"/>
      <c r="AD82" s="64"/>
      <c r="AE82" s="64"/>
      <c r="AF82" s="64"/>
      <c r="AG82" s="64"/>
      <c r="AH82" s="64"/>
      <c r="AI82" s="64"/>
      <c r="AJ82" s="64"/>
      <c r="AK82" s="64"/>
      <c r="AL82" s="64"/>
      <c r="AM82" s="64"/>
      <c r="AN82" s="64"/>
      <c r="AO82" s="64"/>
      <c r="AP82" s="64"/>
      <c r="AQ82" s="64"/>
      <c r="AR82" s="64"/>
      <c r="AS82" s="64"/>
      <c r="AT82" s="64"/>
      <c r="AU82" s="64"/>
      <c r="AV82" s="64"/>
      <c r="AW82" s="64"/>
      <c r="AX82" s="64"/>
      <c r="AY82" s="64"/>
      <c r="AZ82" s="64"/>
      <c r="BA82" s="64"/>
      <c r="BB82" s="64"/>
      <c r="BC82" s="64"/>
      <c r="BD82" s="64"/>
      <c r="BE82" s="64"/>
      <c r="BF82" s="64"/>
      <c r="BG82" s="64"/>
      <c r="BH82" s="64"/>
      <c r="BI82" s="64"/>
      <c r="BJ82" s="64"/>
      <c r="BK82" s="64"/>
      <c r="BL82" s="64"/>
      <c r="BM82" s="64"/>
      <c r="BN82" s="64"/>
      <c r="BO82" s="64"/>
      <c r="BP82" s="64"/>
      <c r="BQ82" s="64"/>
      <c r="BR82" s="64"/>
      <c r="BS82" s="64"/>
      <c r="BT82" s="64"/>
      <c r="BU82" s="64"/>
      <c r="BV82" s="64"/>
      <c r="BW82" s="64"/>
      <c r="BX82" s="64"/>
      <c r="BY82" s="64"/>
      <c r="BZ82" s="64"/>
      <c r="CA82" s="64"/>
      <c r="CB82" s="64"/>
      <c r="CC82" s="64"/>
      <c r="CD82" s="64"/>
      <c r="CE82" s="64"/>
      <c r="CF82" s="64"/>
      <c r="CG82" s="64"/>
      <c r="CH82" s="64"/>
      <c r="CI82" s="64"/>
      <c r="CJ82" s="64"/>
      <c r="CK82" s="64"/>
      <c r="CL82" s="64"/>
      <c r="CM82" s="64"/>
      <c r="CN82" s="64"/>
      <c r="CO82" s="64"/>
      <c r="CP82" s="64"/>
      <c r="CQ82" s="64"/>
      <c r="CR82" s="64"/>
      <c r="CS82" s="64"/>
      <c r="CT82" s="64"/>
      <c r="CU82" s="64"/>
      <c r="CV82" s="64"/>
      <c r="CW82" s="64"/>
      <c r="CX82" s="64"/>
      <c r="CY82" s="64"/>
      <c r="CZ82" s="64"/>
      <c r="DA82" s="64"/>
      <c r="DB82" s="64"/>
      <c r="DC82" s="64"/>
      <c r="DD82" s="64"/>
      <c r="DE82" s="64"/>
      <c r="DF82" s="64"/>
      <c r="DG82" s="64"/>
      <c r="DH82" s="64"/>
      <c r="DI82" s="64"/>
      <c r="DJ82" s="64"/>
      <c r="DK82" s="64"/>
      <c r="DL82" s="64"/>
      <c r="DM82" s="64"/>
      <c r="DN82" s="64"/>
      <c r="DO82" s="64"/>
      <c r="DP82" s="64"/>
      <c r="DQ82" s="64"/>
      <c r="DR82" s="64"/>
      <c r="DS82" s="64"/>
      <c r="DT82" s="64"/>
      <c r="DU82" s="64"/>
      <c r="DV82" s="64"/>
      <c r="DW82" s="64"/>
      <c r="DX82" s="64"/>
      <c r="DY82" s="64"/>
      <c r="DZ82" s="64"/>
      <c r="EA82" s="64"/>
      <c r="EB82" s="64"/>
      <c r="EC82" s="64"/>
      <c r="ED82" s="64"/>
      <c r="EE82" s="64"/>
      <c r="EF82" s="64"/>
      <c r="EG82" s="64"/>
      <c r="EH82" s="64"/>
      <c r="EI82" s="64"/>
      <c r="EJ82" s="64"/>
      <c r="EK82" s="64"/>
      <c r="EL82" s="64"/>
      <c r="EM82" s="64"/>
      <c r="EN82" s="64"/>
      <c r="EO82" s="64"/>
      <c r="EP82" s="64"/>
      <c r="EQ82" s="64"/>
      <c r="ER82" s="64"/>
      <c r="ES82" s="64"/>
      <c r="ET82" s="64"/>
      <c r="EU82" s="64"/>
      <c r="EV82" s="64"/>
      <c r="EW82" s="64"/>
      <c r="EX82" s="64"/>
      <c r="EY82" s="64"/>
      <c r="EZ82" s="64"/>
      <c r="FA82" s="64"/>
      <c r="FB82" s="64"/>
      <c r="FC82" s="64"/>
      <c r="FD82" s="64"/>
      <c r="FE82" s="64"/>
      <c r="FF82" s="64"/>
      <c r="FG82" s="64"/>
      <c r="FH82" s="64"/>
      <c r="FI82" s="64"/>
      <c r="FJ82" s="64"/>
      <c r="FK82" s="64"/>
      <c r="FL82" s="64"/>
      <c r="FM82" s="64"/>
      <c r="FN82" s="64"/>
      <c r="FO82" s="64"/>
      <c r="FP82" s="64"/>
      <c r="FQ82" s="64"/>
      <c r="FR82" s="64"/>
      <c r="FS82" s="64"/>
      <c r="FT82" s="64"/>
      <c r="FU82" s="64"/>
      <c r="FV82" s="64"/>
      <c r="FW82" s="64"/>
      <c r="FX82" s="64"/>
      <c r="FY82" s="64"/>
      <c r="FZ82" s="64"/>
      <c r="GA82" s="64"/>
      <c r="GB82" s="64"/>
      <c r="GC82" s="64"/>
      <c r="GD82" s="64"/>
      <c r="GE82" s="64"/>
      <c r="GF82" s="64"/>
      <c r="GG82" s="64"/>
      <c r="GH82" s="64"/>
      <c r="GI82" s="64"/>
      <c r="GJ82" s="64"/>
      <c r="GK82" s="64"/>
      <c r="GL82" s="64"/>
      <c r="GM82" s="64"/>
      <c r="GN82" s="64"/>
      <c r="GO82" s="64"/>
      <c r="GP82" s="64"/>
      <c r="GQ82" s="64"/>
      <c r="GR82" s="64"/>
      <c r="GS82" s="64"/>
      <c r="GT82" s="64"/>
      <c r="GU82" s="64"/>
      <c r="GV82" s="64"/>
      <c r="GW82" s="64"/>
      <c r="GX82" s="64"/>
      <c r="GY82" s="64"/>
      <c r="GZ82" s="64"/>
      <c r="HA82" s="64"/>
      <c r="HB82" s="64"/>
      <c r="HC82" s="64"/>
      <c r="HD82" s="64"/>
      <c r="HE82" s="64"/>
      <c r="HF82" s="64"/>
      <c r="HG82" s="64"/>
      <c r="HH82" s="64"/>
      <c r="HI82" s="64"/>
      <c r="HJ82" s="64"/>
      <c r="HK82" s="64"/>
      <c r="HL82" s="64"/>
      <c r="HM82" s="64"/>
      <c r="HN82" s="64"/>
      <c r="HO82" s="64"/>
      <c r="HP82" s="64"/>
      <c r="HQ82" s="64"/>
      <c r="HR82" s="64"/>
      <c r="HS82" s="64"/>
      <c r="HT82" s="64"/>
      <c r="HU82" s="64"/>
      <c r="HV82" s="64"/>
      <c r="HW82" s="64"/>
      <c r="HX82" s="64"/>
      <c r="HY82" s="64"/>
      <c r="HZ82" s="64"/>
      <c r="IA82" s="64"/>
      <c r="IB82" s="64"/>
      <c r="IC82" s="64"/>
      <c r="ID82" s="64"/>
      <c r="IE82" s="64"/>
      <c r="IF82" s="64"/>
      <c r="IG82" s="64"/>
      <c r="IH82" s="64"/>
      <c r="II82" s="64"/>
      <c r="IJ82" s="64"/>
      <c r="IK82" s="64"/>
      <c r="IL82" s="64"/>
      <c r="IM82" s="64"/>
      <c r="IN82" s="64"/>
      <c r="IO82" s="64"/>
      <c r="IP82" s="64"/>
      <c r="IQ82" s="64"/>
      <c r="IR82" s="64"/>
      <c r="IS82" s="64"/>
      <c r="IT82" s="64"/>
      <c r="IU82" s="64"/>
      <c r="IV82" s="64"/>
      <c r="IW82" s="64"/>
      <c r="IX82" s="64"/>
    </row>
    <row r="83" spans="1:258" ht="19.5" customHeight="1">
      <c r="A83" s="391"/>
      <c r="B83" s="381"/>
      <c r="C83" s="378"/>
      <c r="D83" s="147" t="s">
        <v>351</v>
      </c>
      <c r="E83" s="378"/>
      <c r="F83" s="378"/>
      <c r="G83" s="382"/>
      <c r="H83" s="378"/>
      <c r="I83" s="150"/>
      <c r="J83" s="151"/>
      <c r="K83" s="145" t="s">
        <v>307</v>
      </c>
      <c r="L83" s="146" t="s">
        <v>307</v>
      </c>
      <c r="M83" s="378"/>
      <c r="N83" s="378"/>
      <c r="O83" s="145"/>
      <c r="P83" s="64"/>
      <c r="Q83" s="64"/>
      <c r="R83" s="64"/>
      <c r="S83" s="64"/>
      <c r="T83" s="64"/>
      <c r="U83" s="64"/>
      <c r="V83" s="64"/>
      <c r="W83" s="64"/>
      <c r="X83" s="64"/>
      <c r="Y83" s="64"/>
      <c r="Z83" s="64"/>
      <c r="AA83" s="64"/>
      <c r="AB83" s="64"/>
      <c r="AC83" s="64"/>
      <c r="AD83" s="64"/>
      <c r="AE83" s="64"/>
      <c r="AF83" s="64"/>
      <c r="AG83" s="64"/>
      <c r="AH83" s="64"/>
      <c r="AI83" s="64"/>
      <c r="AJ83" s="64"/>
      <c r="AK83" s="64"/>
      <c r="AL83" s="64"/>
      <c r="AM83" s="64"/>
      <c r="AN83" s="64"/>
      <c r="AO83" s="64"/>
      <c r="AP83" s="64"/>
      <c r="AQ83" s="64"/>
      <c r="AR83" s="64"/>
      <c r="AS83" s="64"/>
      <c r="AT83" s="64"/>
      <c r="AU83" s="64"/>
      <c r="AV83" s="64"/>
      <c r="AW83" s="64"/>
      <c r="AX83" s="64"/>
      <c r="AY83" s="64"/>
      <c r="AZ83" s="64"/>
      <c r="BA83" s="64"/>
      <c r="BB83" s="64"/>
      <c r="BC83" s="64"/>
      <c r="BD83" s="64"/>
      <c r="BE83" s="64"/>
      <c r="BF83" s="64"/>
      <c r="BG83" s="64"/>
      <c r="BH83" s="64"/>
      <c r="BI83" s="64"/>
      <c r="BJ83" s="64"/>
      <c r="BK83" s="64"/>
      <c r="BL83" s="64"/>
      <c r="BM83" s="64"/>
      <c r="BN83" s="64"/>
      <c r="BO83" s="64"/>
      <c r="BP83" s="64"/>
      <c r="BQ83" s="64"/>
      <c r="BR83" s="64"/>
      <c r="BS83" s="64"/>
      <c r="BT83" s="64"/>
      <c r="BU83" s="64"/>
      <c r="BV83" s="64"/>
      <c r="BW83" s="64"/>
      <c r="BX83" s="64"/>
      <c r="BY83" s="64"/>
      <c r="BZ83" s="64"/>
      <c r="CA83" s="64"/>
      <c r="CB83" s="64"/>
      <c r="CC83" s="64"/>
      <c r="CD83" s="64"/>
      <c r="CE83" s="64"/>
      <c r="CF83" s="64"/>
      <c r="CG83" s="64"/>
      <c r="CH83" s="64"/>
      <c r="CI83" s="64"/>
      <c r="CJ83" s="64"/>
      <c r="CK83" s="64"/>
      <c r="CL83" s="64"/>
      <c r="CM83" s="64"/>
      <c r="CN83" s="64"/>
      <c r="CO83" s="64"/>
      <c r="CP83" s="64"/>
      <c r="CQ83" s="64"/>
      <c r="CR83" s="64"/>
      <c r="CS83" s="64"/>
      <c r="CT83" s="64"/>
      <c r="CU83" s="64"/>
      <c r="CV83" s="64"/>
      <c r="CW83" s="64"/>
      <c r="CX83" s="64"/>
      <c r="CY83" s="64"/>
      <c r="CZ83" s="64"/>
      <c r="DA83" s="64"/>
      <c r="DB83" s="64"/>
      <c r="DC83" s="64"/>
      <c r="DD83" s="64"/>
      <c r="DE83" s="64"/>
      <c r="DF83" s="64"/>
      <c r="DG83" s="64"/>
      <c r="DH83" s="64"/>
      <c r="DI83" s="64"/>
      <c r="DJ83" s="64"/>
      <c r="DK83" s="64"/>
      <c r="DL83" s="64"/>
      <c r="DM83" s="64"/>
      <c r="DN83" s="64"/>
      <c r="DO83" s="64"/>
      <c r="DP83" s="64"/>
      <c r="DQ83" s="64"/>
      <c r="DR83" s="64"/>
      <c r="DS83" s="64"/>
      <c r="DT83" s="64"/>
      <c r="DU83" s="64"/>
      <c r="DV83" s="64"/>
      <c r="DW83" s="64"/>
      <c r="DX83" s="64"/>
      <c r="DY83" s="64"/>
      <c r="DZ83" s="64"/>
      <c r="EA83" s="64"/>
      <c r="EB83" s="64"/>
      <c r="EC83" s="64"/>
      <c r="ED83" s="64"/>
      <c r="EE83" s="64"/>
      <c r="EF83" s="64"/>
      <c r="EG83" s="64"/>
      <c r="EH83" s="64"/>
      <c r="EI83" s="64"/>
      <c r="EJ83" s="64"/>
      <c r="EK83" s="64"/>
      <c r="EL83" s="64"/>
      <c r="EM83" s="64"/>
      <c r="EN83" s="64"/>
      <c r="EO83" s="64"/>
      <c r="EP83" s="64"/>
      <c r="EQ83" s="64"/>
      <c r="ER83" s="64"/>
      <c r="ES83" s="64"/>
      <c r="ET83" s="64"/>
      <c r="EU83" s="64"/>
      <c r="EV83" s="64"/>
      <c r="EW83" s="64"/>
      <c r="EX83" s="64"/>
      <c r="EY83" s="64"/>
      <c r="EZ83" s="64"/>
      <c r="FA83" s="64"/>
      <c r="FB83" s="64"/>
      <c r="FC83" s="64"/>
      <c r="FD83" s="64"/>
      <c r="FE83" s="64"/>
      <c r="FF83" s="64"/>
      <c r="FG83" s="64"/>
      <c r="FH83" s="64"/>
      <c r="FI83" s="64"/>
      <c r="FJ83" s="64"/>
      <c r="FK83" s="64"/>
      <c r="FL83" s="64"/>
      <c r="FM83" s="64"/>
      <c r="FN83" s="64"/>
      <c r="FO83" s="64"/>
      <c r="FP83" s="64"/>
      <c r="FQ83" s="64"/>
      <c r="FR83" s="64"/>
      <c r="FS83" s="64"/>
      <c r="FT83" s="64"/>
      <c r="FU83" s="64"/>
      <c r="FV83" s="64"/>
      <c r="FW83" s="64"/>
      <c r="FX83" s="64"/>
      <c r="FY83" s="64"/>
      <c r="FZ83" s="64"/>
      <c r="GA83" s="64"/>
      <c r="GB83" s="64"/>
      <c r="GC83" s="64"/>
      <c r="GD83" s="64"/>
      <c r="GE83" s="64"/>
      <c r="GF83" s="64"/>
      <c r="GG83" s="64"/>
      <c r="GH83" s="64"/>
      <c r="GI83" s="64"/>
      <c r="GJ83" s="64"/>
      <c r="GK83" s="64"/>
      <c r="GL83" s="64"/>
      <c r="GM83" s="64"/>
      <c r="GN83" s="64"/>
      <c r="GO83" s="64"/>
      <c r="GP83" s="64"/>
      <c r="GQ83" s="64"/>
      <c r="GR83" s="64"/>
      <c r="GS83" s="64"/>
      <c r="GT83" s="64"/>
      <c r="GU83" s="64"/>
      <c r="GV83" s="64"/>
      <c r="GW83" s="64"/>
      <c r="GX83" s="64"/>
      <c r="GY83" s="64"/>
      <c r="GZ83" s="64"/>
      <c r="HA83" s="64"/>
      <c r="HB83" s="64"/>
      <c r="HC83" s="64"/>
      <c r="HD83" s="64"/>
      <c r="HE83" s="64"/>
      <c r="HF83" s="64"/>
      <c r="HG83" s="64"/>
      <c r="HH83" s="64"/>
      <c r="HI83" s="64"/>
      <c r="HJ83" s="64"/>
      <c r="HK83" s="64"/>
      <c r="HL83" s="64"/>
      <c r="HM83" s="64"/>
      <c r="HN83" s="64"/>
      <c r="HO83" s="64"/>
      <c r="HP83" s="64"/>
      <c r="HQ83" s="64"/>
      <c r="HR83" s="64"/>
      <c r="HS83" s="64"/>
      <c r="HT83" s="64"/>
      <c r="HU83" s="64"/>
      <c r="HV83" s="64"/>
      <c r="HW83" s="64"/>
      <c r="HX83" s="64"/>
      <c r="HY83" s="64"/>
      <c r="HZ83" s="64"/>
      <c r="IA83" s="64"/>
      <c r="IB83" s="64"/>
      <c r="IC83" s="64"/>
      <c r="ID83" s="64"/>
      <c r="IE83" s="64"/>
      <c r="IF83" s="64"/>
      <c r="IG83" s="64"/>
      <c r="IH83" s="64"/>
      <c r="II83" s="64"/>
      <c r="IJ83" s="64"/>
      <c r="IK83" s="64"/>
      <c r="IL83" s="64"/>
      <c r="IM83" s="64"/>
      <c r="IN83" s="64"/>
      <c r="IO83" s="64"/>
      <c r="IP83" s="64"/>
      <c r="IQ83" s="64"/>
      <c r="IR83" s="64"/>
      <c r="IS83" s="64"/>
      <c r="IT83" s="64"/>
      <c r="IU83" s="64"/>
      <c r="IV83" s="64"/>
      <c r="IW83" s="64"/>
      <c r="IX83" s="64"/>
    </row>
    <row r="84" spans="1:258" ht="9.75" customHeight="1">
      <c r="A84" s="391"/>
      <c r="B84" s="381"/>
      <c r="C84" s="378"/>
      <c r="D84" s="147"/>
      <c r="E84" s="378"/>
      <c r="F84" s="378"/>
      <c r="G84" s="382"/>
      <c r="H84" s="378"/>
      <c r="I84" s="150"/>
      <c r="J84" s="151"/>
      <c r="K84" s="145" t="s">
        <v>307</v>
      </c>
      <c r="L84" s="146" t="s">
        <v>307</v>
      </c>
      <c r="M84" s="378"/>
      <c r="N84" s="378"/>
      <c r="O84" s="145"/>
      <c r="P84" s="64"/>
      <c r="Q84" s="64"/>
      <c r="R84" s="64"/>
      <c r="S84" s="64"/>
      <c r="T84" s="64"/>
      <c r="U84" s="64"/>
      <c r="V84" s="64"/>
      <c r="W84" s="64"/>
      <c r="X84" s="64"/>
      <c r="Y84" s="64"/>
      <c r="Z84" s="64"/>
      <c r="AA84" s="64"/>
      <c r="AB84" s="64"/>
      <c r="AC84" s="64"/>
      <c r="AD84" s="64"/>
      <c r="AE84" s="64"/>
      <c r="AF84" s="64"/>
      <c r="AG84" s="64"/>
      <c r="AH84" s="64"/>
      <c r="AI84" s="64"/>
      <c r="AJ84" s="64"/>
      <c r="AK84" s="64"/>
      <c r="AL84" s="64"/>
      <c r="AM84" s="64"/>
      <c r="AN84" s="64"/>
      <c r="AO84" s="64"/>
      <c r="AP84" s="64"/>
      <c r="AQ84" s="64"/>
      <c r="AR84" s="64"/>
      <c r="AS84" s="64"/>
      <c r="AT84" s="64"/>
      <c r="AU84" s="64"/>
      <c r="AV84" s="64"/>
      <c r="AW84" s="64"/>
      <c r="AX84" s="64"/>
      <c r="AY84" s="64"/>
      <c r="AZ84" s="64"/>
      <c r="BA84" s="64"/>
      <c r="BB84" s="64"/>
      <c r="BC84" s="64"/>
      <c r="BD84" s="64"/>
      <c r="BE84" s="64"/>
      <c r="BF84" s="64"/>
      <c r="BG84" s="64"/>
      <c r="BH84" s="64"/>
      <c r="BI84" s="64"/>
      <c r="BJ84" s="64"/>
      <c r="BK84" s="64"/>
      <c r="BL84" s="64"/>
      <c r="BM84" s="64"/>
      <c r="BN84" s="64"/>
      <c r="BO84" s="64"/>
      <c r="BP84" s="64"/>
      <c r="BQ84" s="64"/>
      <c r="BR84" s="64"/>
      <c r="BS84" s="64"/>
      <c r="BT84" s="64"/>
      <c r="BU84" s="64"/>
      <c r="BV84" s="64"/>
      <c r="BW84" s="64"/>
      <c r="BX84" s="64"/>
      <c r="BY84" s="64"/>
      <c r="BZ84" s="64"/>
      <c r="CA84" s="64"/>
      <c r="CB84" s="64"/>
      <c r="CC84" s="64"/>
      <c r="CD84" s="64"/>
      <c r="CE84" s="64"/>
      <c r="CF84" s="64"/>
      <c r="CG84" s="64"/>
      <c r="CH84" s="64"/>
      <c r="CI84" s="64"/>
      <c r="CJ84" s="64"/>
      <c r="CK84" s="64"/>
      <c r="CL84" s="64"/>
      <c r="CM84" s="64"/>
      <c r="CN84" s="64"/>
      <c r="CO84" s="64"/>
      <c r="CP84" s="64"/>
      <c r="CQ84" s="64"/>
      <c r="CR84" s="64"/>
      <c r="CS84" s="64"/>
      <c r="CT84" s="64"/>
      <c r="CU84" s="64"/>
      <c r="CV84" s="64"/>
      <c r="CW84" s="64"/>
      <c r="CX84" s="64"/>
      <c r="CY84" s="64"/>
      <c r="CZ84" s="64"/>
      <c r="DA84" s="64"/>
      <c r="DB84" s="64"/>
      <c r="DC84" s="64"/>
      <c r="DD84" s="64"/>
      <c r="DE84" s="64"/>
      <c r="DF84" s="64"/>
      <c r="DG84" s="64"/>
      <c r="DH84" s="64"/>
      <c r="DI84" s="64"/>
      <c r="DJ84" s="64"/>
      <c r="DK84" s="64"/>
      <c r="DL84" s="64"/>
      <c r="DM84" s="64"/>
      <c r="DN84" s="64"/>
      <c r="DO84" s="64"/>
      <c r="DP84" s="64"/>
      <c r="DQ84" s="64"/>
      <c r="DR84" s="64"/>
      <c r="DS84" s="64"/>
      <c r="DT84" s="64"/>
      <c r="DU84" s="64"/>
      <c r="DV84" s="64"/>
      <c r="DW84" s="64"/>
      <c r="DX84" s="64"/>
      <c r="DY84" s="64"/>
      <c r="DZ84" s="64"/>
      <c r="EA84" s="64"/>
      <c r="EB84" s="64"/>
      <c r="EC84" s="64"/>
      <c r="ED84" s="64"/>
      <c r="EE84" s="64"/>
      <c r="EF84" s="64"/>
      <c r="EG84" s="64"/>
      <c r="EH84" s="64"/>
      <c r="EI84" s="64"/>
      <c r="EJ84" s="64"/>
      <c r="EK84" s="64"/>
      <c r="EL84" s="64"/>
      <c r="EM84" s="64"/>
      <c r="EN84" s="64"/>
      <c r="EO84" s="64"/>
      <c r="EP84" s="64"/>
      <c r="EQ84" s="64"/>
      <c r="ER84" s="64"/>
      <c r="ES84" s="64"/>
      <c r="ET84" s="64"/>
      <c r="EU84" s="64"/>
      <c r="EV84" s="64"/>
      <c r="EW84" s="64"/>
      <c r="EX84" s="64"/>
      <c r="EY84" s="64"/>
      <c r="EZ84" s="64"/>
      <c r="FA84" s="64"/>
      <c r="FB84" s="64"/>
      <c r="FC84" s="64"/>
      <c r="FD84" s="64"/>
      <c r="FE84" s="64"/>
      <c r="FF84" s="64"/>
      <c r="FG84" s="64"/>
      <c r="FH84" s="64"/>
      <c r="FI84" s="64"/>
      <c r="FJ84" s="64"/>
      <c r="FK84" s="64"/>
      <c r="FL84" s="64"/>
      <c r="FM84" s="64"/>
      <c r="FN84" s="64"/>
      <c r="FO84" s="64"/>
      <c r="FP84" s="64"/>
      <c r="FQ84" s="64"/>
      <c r="FR84" s="64"/>
      <c r="FS84" s="64"/>
      <c r="FT84" s="64"/>
      <c r="FU84" s="64"/>
      <c r="FV84" s="64"/>
      <c r="FW84" s="64"/>
      <c r="FX84" s="64"/>
      <c r="FY84" s="64"/>
      <c r="FZ84" s="64"/>
      <c r="GA84" s="64"/>
      <c r="GB84" s="64"/>
      <c r="GC84" s="64"/>
      <c r="GD84" s="64"/>
      <c r="GE84" s="64"/>
      <c r="GF84" s="64"/>
      <c r="GG84" s="64"/>
      <c r="GH84" s="64"/>
      <c r="GI84" s="64"/>
      <c r="GJ84" s="64"/>
      <c r="GK84" s="64"/>
      <c r="GL84" s="64"/>
      <c r="GM84" s="64"/>
      <c r="GN84" s="64"/>
      <c r="GO84" s="64"/>
      <c r="GP84" s="64"/>
      <c r="GQ84" s="64"/>
      <c r="GR84" s="64"/>
      <c r="GS84" s="64"/>
      <c r="GT84" s="64"/>
      <c r="GU84" s="64"/>
      <c r="GV84" s="64"/>
      <c r="GW84" s="64"/>
      <c r="GX84" s="64"/>
      <c r="GY84" s="64"/>
      <c r="GZ84" s="64"/>
      <c r="HA84" s="64"/>
      <c r="HB84" s="64"/>
      <c r="HC84" s="64"/>
      <c r="HD84" s="64"/>
      <c r="HE84" s="64"/>
      <c r="HF84" s="64"/>
      <c r="HG84" s="64"/>
      <c r="HH84" s="64"/>
      <c r="HI84" s="64"/>
      <c r="HJ84" s="64"/>
      <c r="HK84" s="64"/>
      <c r="HL84" s="64"/>
      <c r="HM84" s="64"/>
      <c r="HN84" s="64"/>
      <c r="HO84" s="64"/>
      <c r="HP84" s="64"/>
      <c r="HQ84" s="64"/>
      <c r="HR84" s="64"/>
      <c r="HS84" s="64"/>
      <c r="HT84" s="64"/>
      <c r="HU84" s="64"/>
      <c r="HV84" s="64"/>
      <c r="HW84" s="64"/>
      <c r="HX84" s="64"/>
      <c r="HY84" s="64"/>
      <c r="HZ84" s="64"/>
      <c r="IA84" s="64"/>
      <c r="IB84" s="64"/>
      <c r="IC84" s="64"/>
      <c r="ID84" s="64"/>
      <c r="IE84" s="64"/>
      <c r="IF84" s="64"/>
      <c r="IG84" s="64"/>
      <c r="IH84" s="64"/>
      <c r="II84" s="64"/>
      <c r="IJ84" s="64"/>
      <c r="IK84" s="64"/>
      <c r="IL84" s="64"/>
      <c r="IM84" s="64"/>
      <c r="IN84" s="64"/>
      <c r="IO84" s="64"/>
      <c r="IP84" s="64"/>
      <c r="IQ84" s="64"/>
      <c r="IR84" s="64"/>
      <c r="IS84" s="64"/>
      <c r="IT84" s="64"/>
      <c r="IU84" s="64"/>
      <c r="IV84" s="64"/>
      <c r="IW84" s="64"/>
      <c r="IX84" s="64"/>
    </row>
    <row r="85" spans="1:258" ht="9.75" customHeight="1">
      <c r="A85" s="391"/>
      <c r="B85" s="381"/>
      <c r="C85" s="378"/>
      <c r="D85" s="147"/>
      <c r="E85" s="378"/>
      <c r="F85" s="378"/>
      <c r="G85" s="382"/>
      <c r="H85" s="378"/>
      <c r="I85" s="150"/>
      <c r="J85" s="151"/>
      <c r="K85" s="145" t="s">
        <v>307</v>
      </c>
      <c r="L85" s="146" t="s">
        <v>307</v>
      </c>
      <c r="M85" s="378"/>
      <c r="N85" s="378"/>
      <c r="O85" s="145"/>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row>
    <row r="86" spans="1:258" ht="9.75" customHeight="1">
      <c r="A86" s="391"/>
      <c r="B86" s="381"/>
      <c r="C86" s="378"/>
      <c r="D86" s="147"/>
      <c r="E86" s="378"/>
      <c r="F86" s="378"/>
      <c r="G86" s="382"/>
      <c r="H86" s="378"/>
      <c r="I86" s="150"/>
      <c r="J86" s="151"/>
      <c r="K86" s="145" t="s">
        <v>307</v>
      </c>
      <c r="L86" s="146" t="s">
        <v>307</v>
      </c>
      <c r="M86" s="378"/>
      <c r="N86" s="378"/>
      <c r="O86" s="145"/>
      <c r="P86" s="64"/>
      <c r="Q86" s="64"/>
      <c r="R86" s="64"/>
      <c r="S86" s="64"/>
      <c r="T86" s="64"/>
      <c r="U86" s="64"/>
      <c r="V86" s="64"/>
      <c r="W86" s="64"/>
      <c r="X86" s="64"/>
      <c r="Y86" s="64"/>
      <c r="Z86" s="64"/>
      <c r="AA86" s="64"/>
      <c r="AB86" s="64"/>
      <c r="AC86" s="64"/>
      <c r="AD86" s="64"/>
      <c r="AE86" s="64"/>
      <c r="AF86" s="64"/>
      <c r="AG86" s="64"/>
      <c r="AH86" s="64"/>
      <c r="AI86" s="64"/>
      <c r="AJ86" s="64"/>
      <c r="AK86" s="64"/>
      <c r="AL86" s="64"/>
      <c r="AM86" s="64"/>
      <c r="AN86" s="64"/>
      <c r="AO86" s="64"/>
      <c r="AP86" s="64"/>
      <c r="AQ86" s="64"/>
      <c r="AR86" s="64"/>
      <c r="AS86" s="64"/>
      <c r="AT86" s="64"/>
      <c r="AU86" s="64"/>
      <c r="AV86" s="64"/>
      <c r="AW86" s="64"/>
      <c r="AX86" s="64"/>
      <c r="AY86" s="64"/>
      <c r="AZ86" s="64"/>
      <c r="BA86" s="64"/>
      <c r="BB86" s="64"/>
      <c r="BC86" s="64"/>
      <c r="BD86" s="64"/>
      <c r="BE86" s="64"/>
      <c r="BF86" s="64"/>
      <c r="BG86" s="64"/>
      <c r="BH86" s="64"/>
      <c r="BI86" s="64"/>
      <c r="BJ86" s="64"/>
      <c r="BK86" s="64"/>
      <c r="BL86" s="64"/>
      <c r="BM86" s="64"/>
      <c r="BN86" s="64"/>
      <c r="BO86" s="64"/>
      <c r="BP86" s="64"/>
      <c r="BQ86" s="64"/>
      <c r="BR86" s="64"/>
      <c r="BS86" s="64"/>
      <c r="BT86" s="64"/>
      <c r="BU86" s="64"/>
      <c r="BV86" s="64"/>
      <c r="BW86" s="64"/>
      <c r="BX86" s="64"/>
      <c r="BY86" s="64"/>
      <c r="BZ86" s="64"/>
      <c r="CA86" s="64"/>
      <c r="CB86" s="64"/>
      <c r="CC86" s="64"/>
      <c r="CD86" s="64"/>
      <c r="CE86" s="64"/>
      <c r="CF86" s="64"/>
      <c r="CG86" s="64"/>
      <c r="CH86" s="64"/>
      <c r="CI86" s="64"/>
      <c r="CJ86" s="64"/>
      <c r="CK86" s="64"/>
      <c r="CL86" s="64"/>
      <c r="CM86" s="64"/>
      <c r="CN86" s="64"/>
      <c r="CO86" s="64"/>
      <c r="CP86" s="64"/>
      <c r="CQ86" s="64"/>
      <c r="CR86" s="64"/>
      <c r="CS86" s="64"/>
      <c r="CT86" s="64"/>
      <c r="CU86" s="64"/>
      <c r="CV86" s="64"/>
      <c r="CW86" s="64"/>
      <c r="CX86" s="64"/>
      <c r="CY86" s="64"/>
      <c r="CZ86" s="64"/>
      <c r="DA86" s="64"/>
      <c r="DB86" s="64"/>
      <c r="DC86" s="64"/>
      <c r="DD86" s="64"/>
      <c r="DE86" s="64"/>
      <c r="DF86" s="64"/>
      <c r="DG86" s="64"/>
      <c r="DH86" s="64"/>
      <c r="DI86" s="64"/>
      <c r="DJ86" s="64"/>
      <c r="DK86" s="64"/>
      <c r="DL86" s="64"/>
      <c r="DM86" s="64"/>
      <c r="DN86" s="64"/>
      <c r="DO86" s="64"/>
      <c r="DP86" s="64"/>
      <c r="DQ86" s="64"/>
      <c r="DR86" s="64"/>
      <c r="DS86" s="64"/>
      <c r="DT86" s="64"/>
      <c r="DU86" s="64"/>
      <c r="DV86" s="64"/>
      <c r="DW86" s="64"/>
      <c r="DX86" s="64"/>
      <c r="DY86" s="64"/>
      <c r="DZ86" s="64"/>
      <c r="EA86" s="64"/>
      <c r="EB86" s="64"/>
      <c r="EC86" s="64"/>
      <c r="ED86" s="64"/>
      <c r="EE86" s="64"/>
      <c r="EF86" s="64"/>
      <c r="EG86" s="64"/>
      <c r="EH86" s="64"/>
      <c r="EI86" s="64"/>
      <c r="EJ86" s="64"/>
      <c r="EK86" s="64"/>
      <c r="EL86" s="64"/>
      <c r="EM86" s="64"/>
      <c r="EN86" s="64"/>
      <c r="EO86" s="64"/>
      <c r="EP86" s="64"/>
      <c r="EQ86" s="64"/>
      <c r="ER86" s="64"/>
      <c r="ES86" s="64"/>
      <c r="ET86" s="64"/>
      <c r="EU86" s="64"/>
      <c r="EV86" s="64"/>
      <c r="EW86" s="64"/>
      <c r="EX86" s="64"/>
      <c r="EY86" s="64"/>
      <c r="EZ86" s="64"/>
      <c r="FA86" s="64"/>
      <c r="FB86" s="64"/>
      <c r="FC86" s="64"/>
      <c r="FD86" s="64"/>
      <c r="FE86" s="64"/>
      <c r="FF86" s="64"/>
      <c r="FG86" s="64"/>
      <c r="FH86" s="64"/>
      <c r="FI86" s="64"/>
      <c r="FJ86" s="64"/>
      <c r="FK86" s="64"/>
      <c r="FL86" s="64"/>
      <c r="FM86" s="64"/>
      <c r="FN86" s="64"/>
      <c r="FO86" s="64"/>
      <c r="FP86" s="64"/>
      <c r="FQ86" s="64"/>
      <c r="FR86" s="64"/>
      <c r="FS86" s="64"/>
      <c r="FT86" s="64"/>
      <c r="FU86" s="64"/>
      <c r="FV86" s="64"/>
      <c r="FW86" s="64"/>
      <c r="FX86" s="64"/>
      <c r="FY86" s="64"/>
      <c r="FZ86" s="64"/>
      <c r="GA86" s="64"/>
      <c r="GB86" s="64"/>
      <c r="GC86" s="64"/>
      <c r="GD86" s="64"/>
      <c r="GE86" s="64"/>
      <c r="GF86" s="64"/>
      <c r="GG86" s="64"/>
      <c r="GH86" s="64"/>
      <c r="GI86" s="64"/>
      <c r="GJ86" s="64"/>
      <c r="GK86" s="64"/>
      <c r="GL86" s="64"/>
      <c r="GM86" s="64"/>
      <c r="GN86" s="64"/>
      <c r="GO86" s="64"/>
      <c r="GP86" s="64"/>
      <c r="GQ86" s="64"/>
      <c r="GR86" s="64"/>
      <c r="GS86" s="64"/>
      <c r="GT86" s="64"/>
      <c r="GU86" s="64"/>
      <c r="GV86" s="64"/>
      <c r="GW86" s="64"/>
      <c r="GX86" s="64"/>
      <c r="GY86" s="64"/>
      <c r="GZ86" s="64"/>
      <c r="HA86" s="64"/>
      <c r="HB86" s="64"/>
      <c r="HC86" s="64"/>
      <c r="HD86" s="64"/>
      <c r="HE86" s="64"/>
      <c r="HF86" s="64"/>
      <c r="HG86" s="64"/>
      <c r="HH86" s="64"/>
      <c r="HI86" s="64"/>
      <c r="HJ86" s="64"/>
      <c r="HK86" s="64"/>
      <c r="HL86" s="64"/>
      <c r="HM86" s="64"/>
      <c r="HN86" s="64"/>
      <c r="HO86" s="64"/>
      <c r="HP86" s="64"/>
      <c r="HQ86" s="64"/>
      <c r="HR86" s="64"/>
      <c r="HS86" s="64"/>
      <c r="HT86" s="64"/>
      <c r="HU86" s="64"/>
      <c r="HV86" s="64"/>
      <c r="HW86" s="64"/>
      <c r="HX86" s="64"/>
      <c r="HY86" s="64"/>
      <c r="HZ86" s="64"/>
      <c r="IA86" s="64"/>
      <c r="IB86" s="64"/>
      <c r="IC86" s="64"/>
      <c r="ID86" s="64"/>
      <c r="IE86" s="64"/>
      <c r="IF86" s="64"/>
      <c r="IG86" s="64"/>
      <c r="IH86" s="64"/>
      <c r="II86" s="64"/>
      <c r="IJ86" s="64"/>
      <c r="IK86" s="64"/>
      <c r="IL86" s="64"/>
      <c r="IM86" s="64"/>
      <c r="IN86" s="64"/>
      <c r="IO86" s="64"/>
      <c r="IP86" s="64"/>
      <c r="IQ86" s="64"/>
      <c r="IR86" s="64"/>
      <c r="IS86" s="64"/>
      <c r="IT86" s="64"/>
      <c r="IU86" s="64"/>
      <c r="IV86" s="64"/>
      <c r="IW86" s="64"/>
      <c r="IX86" s="64"/>
    </row>
    <row r="87" spans="1:258" ht="9.75" customHeight="1">
      <c r="A87" s="391"/>
      <c r="B87" s="381"/>
      <c r="C87" s="378"/>
      <c r="D87" s="147"/>
      <c r="E87" s="378"/>
      <c r="F87" s="378"/>
      <c r="G87" s="382"/>
      <c r="H87" s="378"/>
      <c r="I87" s="150"/>
      <c r="J87" s="151"/>
      <c r="K87" s="145" t="s">
        <v>307</v>
      </c>
      <c r="L87" s="146" t="s">
        <v>307</v>
      </c>
      <c r="M87" s="378"/>
      <c r="N87" s="378"/>
      <c r="O87" s="145"/>
      <c r="P87" s="64"/>
      <c r="Q87" s="64"/>
      <c r="R87" s="64"/>
      <c r="S87" s="64"/>
      <c r="T87" s="64"/>
      <c r="U87" s="64"/>
      <c r="V87" s="64"/>
      <c r="W87" s="64"/>
      <c r="X87" s="64"/>
      <c r="Y87" s="64"/>
      <c r="Z87" s="64"/>
      <c r="AA87" s="64"/>
      <c r="AB87" s="64"/>
      <c r="AC87" s="64"/>
      <c r="AD87" s="64"/>
      <c r="AE87" s="64"/>
      <c r="AF87" s="64"/>
      <c r="AG87" s="64"/>
      <c r="AH87" s="64"/>
      <c r="AI87" s="64"/>
      <c r="AJ87" s="64"/>
      <c r="AK87" s="64"/>
      <c r="AL87" s="64"/>
      <c r="AM87" s="64"/>
      <c r="AN87" s="64"/>
      <c r="AO87" s="64"/>
      <c r="AP87" s="64"/>
      <c r="AQ87" s="64"/>
      <c r="AR87" s="64"/>
      <c r="AS87" s="64"/>
      <c r="AT87" s="64"/>
      <c r="AU87" s="64"/>
      <c r="AV87" s="64"/>
      <c r="AW87" s="64"/>
      <c r="AX87" s="64"/>
      <c r="AY87" s="64"/>
      <c r="AZ87" s="64"/>
      <c r="BA87" s="64"/>
      <c r="BB87" s="64"/>
      <c r="BC87" s="64"/>
      <c r="BD87" s="64"/>
      <c r="BE87" s="64"/>
      <c r="BF87" s="64"/>
      <c r="BG87" s="64"/>
      <c r="BH87" s="64"/>
      <c r="BI87" s="64"/>
      <c r="BJ87" s="64"/>
      <c r="BK87" s="64"/>
      <c r="BL87" s="64"/>
      <c r="BM87" s="64"/>
      <c r="BN87" s="64"/>
      <c r="BO87" s="64"/>
      <c r="BP87" s="64"/>
      <c r="BQ87" s="64"/>
      <c r="BR87" s="64"/>
      <c r="BS87" s="64"/>
      <c r="BT87" s="64"/>
      <c r="BU87" s="64"/>
      <c r="BV87" s="64"/>
      <c r="BW87" s="64"/>
      <c r="BX87" s="64"/>
      <c r="BY87" s="64"/>
      <c r="BZ87" s="64"/>
      <c r="CA87" s="64"/>
      <c r="CB87" s="64"/>
      <c r="CC87" s="64"/>
      <c r="CD87" s="64"/>
      <c r="CE87" s="64"/>
      <c r="CF87" s="64"/>
      <c r="CG87" s="64"/>
      <c r="CH87" s="64"/>
      <c r="CI87" s="64"/>
      <c r="CJ87" s="64"/>
      <c r="CK87" s="64"/>
      <c r="CL87" s="64"/>
      <c r="CM87" s="64"/>
      <c r="CN87" s="64"/>
      <c r="CO87" s="64"/>
      <c r="CP87" s="64"/>
      <c r="CQ87" s="64"/>
      <c r="CR87" s="64"/>
      <c r="CS87" s="64"/>
      <c r="CT87" s="64"/>
      <c r="CU87" s="64"/>
      <c r="CV87" s="64"/>
      <c r="CW87" s="64"/>
      <c r="CX87" s="64"/>
      <c r="CY87" s="64"/>
      <c r="CZ87" s="64"/>
      <c r="DA87" s="64"/>
      <c r="DB87" s="64"/>
      <c r="DC87" s="64"/>
      <c r="DD87" s="64"/>
      <c r="DE87" s="64"/>
      <c r="DF87" s="64"/>
      <c r="DG87" s="64"/>
      <c r="DH87" s="64"/>
      <c r="DI87" s="64"/>
      <c r="DJ87" s="64"/>
      <c r="DK87" s="64"/>
      <c r="DL87" s="64"/>
      <c r="DM87" s="64"/>
      <c r="DN87" s="64"/>
      <c r="DO87" s="64"/>
      <c r="DP87" s="64"/>
      <c r="DQ87" s="64"/>
      <c r="DR87" s="64"/>
      <c r="DS87" s="64"/>
      <c r="DT87" s="64"/>
      <c r="DU87" s="64"/>
      <c r="DV87" s="64"/>
      <c r="DW87" s="64"/>
      <c r="DX87" s="64"/>
      <c r="DY87" s="64"/>
      <c r="DZ87" s="64"/>
      <c r="EA87" s="64"/>
      <c r="EB87" s="64"/>
      <c r="EC87" s="64"/>
      <c r="ED87" s="64"/>
      <c r="EE87" s="64"/>
      <c r="EF87" s="64"/>
      <c r="EG87" s="64"/>
      <c r="EH87" s="64"/>
      <c r="EI87" s="64"/>
      <c r="EJ87" s="64"/>
      <c r="EK87" s="64"/>
      <c r="EL87" s="64"/>
      <c r="EM87" s="64"/>
      <c r="EN87" s="64"/>
      <c r="EO87" s="64"/>
      <c r="EP87" s="64"/>
      <c r="EQ87" s="64"/>
      <c r="ER87" s="64"/>
      <c r="ES87" s="64"/>
      <c r="ET87" s="64"/>
      <c r="EU87" s="64"/>
      <c r="EV87" s="64"/>
      <c r="EW87" s="64"/>
      <c r="EX87" s="64"/>
      <c r="EY87" s="64"/>
      <c r="EZ87" s="64"/>
      <c r="FA87" s="64"/>
      <c r="FB87" s="64"/>
      <c r="FC87" s="64"/>
      <c r="FD87" s="64"/>
      <c r="FE87" s="64"/>
      <c r="FF87" s="64"/>
      <c r="FG87" s="64"/>
      <c r="FH87" s="64"/>
      <c r="FI87" s="64"/>
      <c r="FJ87" s="64"/>
      <c r="FK87" s="64"/>
      <c r="FL87" s="64"/>
      <c r="FM87" s="64"/>
      <c r="FN87" s="64"/>
      <c r="FO87" s="64"/>
      <c r="FP87" s="64"/>
      <c r="FQ87" s="64"/>
      <c r="FR87" s="64"/>
      <c r="FS87" s="64"/>
      <c r="FT87" s="64"/>
      <c r="FU87" s="64"/>
      <c r="FV87" s="64"/>
      <c r="FW87" s="64"/>
      <c r="FX87" s="64"/>
      <c r="FY87" s="64"/>
      <c r="FZ87" s="64"/>
      <c r="GA87" s="64"/>
      <c r="GB87" s="64"/>
      <c r="GC87" s="64"/>
      <c r="GD87" s="64"/>
      <c r="GE87" s="64"/>
      <c r="GF87" s="64"/>
      <c r="GG87" s="64"/>
      <c r="GH87" s="64"/>
      <c r="GI87" s="64"/>
      <c r="GJ87" s="64"/>
      <c r="GK87" s="64"/>
      <c r="GL87" s="64"/>
      <c r="GM87" s="64"/>
      <c r="GN87" s="64"/>
      <c r="GO87" s="64"/>
      <c r="GP87" s="64"/>
      <c r="GQ87" s="64"/>
      <c r="GR87" s="64"/>
      <c r="GS87" s="64"/>
      <c r="GT87" s="64"/>
      <c r="GU87" s="64"/>
      <c r="GV87" s="64"/>
      <c r="GW87" s="64"/>
      <c r="GX87" s="64"/>
      <c r="GY87" s="64"/>
      <c r="GZ87" s="64"/>
      <c r="HA87" s="64"/>
      <c r="HB87" s="64"/>
      <c r="HC87" s="64"/>
      <c r="HD87" s="64"/>
      <c r="HE87" s="64"/>
      <c r="HF87" s="64"/>
      <c r="HG87" s="64"/>
      <c r="HH87" s="64"/>
      <c r="HI87" s="64"/>
      <c r="HJ87" s="64"/>
      <c r="HK87" s="64"/>
      <c r="HL87" s="64"/>
      <c r="HM87" s="64"/>
      <c r="HN87" s="64"/>
      <c r="HO87" s="64"/>
      <c r="HP87" s="64"/>
      <c r="HQ87" s="64"/>
      <c r="HR87" s="64"/>
      <c r="HS87" s="64"/>
      <c r="HT87" s="64"/>
      <c r="HU87" s="64"/>
      <c r="HV87" s="64"/>
      <c r="HW87" s="64"/>
      <c r="HX87" s="64"/>
      <c r="HY87" s="64"/>
      <c r="HZ87" s="64"/>
      <c r="IA87" s="64"/>
      <c r="IB87" s="64"/>
      <c r="IC87" s="64"/>
      <c r="ID87" s="64"/>
      <c r="IE87" s="64"/>
      <c r="IF87" s="64"/>
      <c r="IG87" s="64"/>
      <c r="IH87" s="64"/>
      <c r="II87" s="64"/>
      <c r="IJ87" s="64"/>
      <c r="IK87" s="64"/>
      <c r="IL87" s="64"/>
      <c r="IM87" s="64"/>
      <c r="IN87" s="64"/>
      <c r="IO87" s="64"/>
      <c r="IP87" s="64"/>
      <c r="IQ87" s="64"/>
      <c r="IR87" s="64"/>
      <c r="IS87" s="64"/>
      <c r="IT87" s="64"/>
      <c r="IU87" s="64"/>
      <c r="IV87" s="64"/>
      <c r="IW87" s="64"/>
      <c r="IX87" s="64"/>
    </row>
    <row r="88" spans="1:258" ht="9.75" customHeight="1">
      <c r="A88" s="391"/>
      <c r="B88" s="381"/>
      <c r="C88" s="378"/>
      <c r="D88" s="147"/>
      <c r="E88" s="378"/>
      <c r="F88" s="378"/>
      <c r="G88" s="382"/>
      <c r="H88" s="378"/>
      <c r="I88" s="150"/>
      <c r="J88" s="151"/>
      <c r="K88" s="145" t="s">
        <v>307</v>
      </c>
      <c r="L88" s="146" t="s">
        <v>307</v>
      </c>
      <c r="M88" s="378"/>
      <c r="N88" s="378"/>
      <c r="O88" s="145"/>
      <c r="P88" s="64"/>
      <c r="Q88" s="64"/>
      <c r="R88" s="64"/>
      <c r="S88" s="64"/>
      <c r="T88" s="64"/>
      <c r="U88" s="64"/>
      <c r="V88" s="64"/>
      <c r="W88" s="64"/>
      <c r="X88" s="64"/>
      <c r="Y88" s="64"/>
      <c r="Z88" s="64"/>
      <c r="AA88" s="64"/>
      <c r="AB88" s="64"/>
      <c r="AC88" s="64"/>
      <c r="AD88" s="64"/>
      <c r="AE88" s="64"/>
      <c r="AF88" s="64"/>
      <c r="AG88" s="64"/>
      <c r="AH88" s="64"/>
      <c r="AI88" s="64"/>
      <c r="AJ88" s="64"/>
      <c r="AK88" s="64"/>
      <c r="AL88" s="64"/>
      <c r="AM88" s="64"/>
      <c r="AN88" s="64"/>
      <c r="AO88" s="64"/>
      <c r="AP88" s="64"/>
      <c r="AQ88" s="64"/>
      <c r="AR88" s="64"/>
      <c r="AS88" s="64"/>
      <c r="AT88" s="64"/>
      <c r="AU88" s="64"/>
      <c r="AV88" s="64"/>
      <c r="AW88" s="64"/>
      <c r="AX88" s="64"/>
      <c r="AY88" s="64"/>
      <c r="AZ88" s="64"/>
      <c r="BA88" s="64"/>
      <c r="BB88" s="64"/>
      <c r="BC88" s="64"/>
      <c r="BD88" s="64"/>
      <c r="BE88" s="64"/>
      <c r="BF88" s="64"/>
      <c r="BG88" s="64"/>
      <c r="BH88" s="64"/>
      <c r="BI88" s="64"/>
      <c r="BJ88" s="64"/>
      <c r="BK88" s="64"/>
      <c r="BL88" s="64"/>
      <c r="BM88" s="64"/>
      <c r="BN88" s="64"/>
      <c r="BO88" s="64"/>
      <c r="BP88" s="64"/>
      <c r="BQ88" s="64"/>
      <c r="BR88" s="64"/>
      <c r="BS88" s="64"/>
      <c r="BT88" s="64"/>
      <c r="BU88" s="64"/>
      <c r="BV88" s="64"/>
      <c r="BW88" s="64"/>
      <c r="BX88" s="64"/>
      <c r="BY88" s="64"/>
      <c r="BZ88" s="64"/>
      <c r="CA88" s="64"/>
      <c r="CB88" s="64"/>
      <c r="CC88" s="64"/>
      <c r="CD88" s="64"/>
      <c r="CE88" s="64"/>
      <c r="CF88" s="64"/>
      <c r="CG88" s="64"/>
      <c r="CH88" s="64"/>
      <c r="CI88" s="64"/>
      <c r="CJ88" s="64"/>
      <c r="CK88" s="64"/>
      <c r="CL88" s="64"/>
      <c r="CM88" s="64"/>
      <c r="CN88" s="64"/>
      <c r="CO88" s="64"/>
      <c r="CP88" s="64"/>
      <c r="CQ88" s="64"/>
      <c r="CR88" s="64"/>
      <c r="CS88" s="64"/>
      <c r="CT88" s="64"/>
      <c r="CU88" s="64"/>
      <c r="CV88" s="64"/>
      <c r="CW88" s="64"/>
      <c r="CX88" s="64"/>
      <c r="CY88" s="64"/>
      <c r="CZ88" s="64"/>
      <c r="DA88" s="64"/>
      <c r="DB88" s="64"/>
      <c r="DC88" s="64"/>
      <c r="DD88" s="64"/>
      <c r="DE88" s="64"/>
      <c r="DF88" s="64"/>
      <c r="DG88" s="64"/>
      <c r="DH88" s="64"/>
      <c r="DI88" s="64"/>
      <c r="DJ88" s="64"/>
      <c r="DK88" s="64"/>
      <c r="DL88" s="64"/>
      <c r="DM88" s="64"/>
      <c r="DN88" s="64"/>
      <c r="DO88" s="64"/>
      <c r="DP88" s="64"/>
      <c r="DQ88" s="64"/>
      <c r="DR88" s="64"/>
      <c r="DS88" s="64"/>
      <c r="DT88" s="64"/>
      <c r="DU88" s="64"/>
      <c r="DV88" s="64"/>
      <c r="DW88" s="64"/>
      <c r="DX88" s="64"/>
      <c r="DY88" s="64"/>
      <c r="DZ88" s="64"/>
      <c r="EA88" s="64"/>
      <c r="EB88" s="64"/>
      <c r="EC88" s="64"/>
      <c r="ED88" s="64"/>
      <c r="EE88" s="64"/>
      <c r="EF88" s="64"/>
      <c r="EG88" s="64"/>
      <c r="EH88" s="64"/>
      <c r="EI88" s="64"/>
      <c r="EJ88" s="64"/>
      <c r="EK88" s="64"/>
      <c r="EL88" s="64"/>
      <c r="EM88" s="64"/>
      <c r="EN88" s="64"/>
      <c r="EO88" s="64"/>
      <c r="EP88" s="64"/>
      <c r="EQ88" s="64"/>
      <c r="ER88" s="64"/>
      <c r="ES88" s="64"/>
      <c r="ET88" s="64"/>
      <c r="EU88" s="64"/>
      <c r="EV88" s="64"/>
      <c r="EW88" s="64"/>
      <c r="EX88" s="64"/>
      <c r="EY88" s="64"/>
      <c r="EZ88" s="64"/>
      <c r="FA88" s="64"/>
      <c r="FB88" s="64"/>
      <c r="FC88" s="64"/>
      <c r="FD88" s="64"/>
      <c r="FE88" s="64"/>
      <c r="FF88" s="64"/>
      <c r="FG88" s="64"/>
      <c r="FH88" s="64"/>
      <c r="FI88" s="64"/>
      <c r="FJ88" s="64"/>
      <c r="FK88" s="64"/>
      <c r="FL88" s="64"/>
      <c r="FM88" s="64"/>
      <c r="FN88" s="64"/>
      <c r="FO88" s="64"/>
      <c r="FP88" s="64"/>
      <c r="FQ88" s="64"/>
      <c r="FR88" s="64"/>
      <c r="FS88" s="64"/>
      <c r="FT88" s="64"/>
      <c r="FU88" s="64"/>
      <c r="FV88" s="64"/>
      <c r="FW88" s="64"/>
      <c r="FX88" s="64"/>
      <c r="FY88" s="64"/>
      <c r="FZ88" s="64"/>
      <c r="GA88" s="64"/>
      <c r="GB88" s="64"/>
      <c r="GC88" s="64"/>
      <c r="GD88" s="64"/>
      <c r="GE88" s="64"/>
      <c r="GF88" s="64"/>
      <c r="GG88" s="64"/>
      <c r="GH88" s="64"/>
      <c r="GI88" s="64"/>
      <c r="GJ88" s="64"/>
      <c r="GK88" s="64"/>
      <c r="GL88" s="64"/>
      <c r="GM88" s="64"/>
      <c r="GN88" s="64"/>
      <c r="GO88" s="64"/>
      <c r="GP88" s="64"/>
      <c r="GQ88" s="64"/>
      <c r="GR88" s="64"/>
      <c r="GS88" s="64"/>
      <c r="GT88" s="64"/>
      <c r="GU88" s="64"/>
      <c r="GV88" s="64"/>
      <c r="GW88" s="64"/>
      <c r="GX88" s="64"/>
      <c r="GY88" s="64"/>
      <c r="GZ88" s="64"/>
      <c r="HA88" s="64"/>
      <c r="HB88" s="64"/>
      <c r="HC88" s="64"/>
      <c r="HD88" s="64"/>
      <c r="HE88" s="64"/>
      <c r="HF88" s="64"/>
      <c r="HG88" s="64"/>
      <c r="HH88" s="64"/>
      <c r="HI88" s="64"/>
      <c r="HJ88" s="64"/>
      <c r="HK88" s="64"/>
      <c r="HL88" s="64"/>
      <c r="HM88" s="64"/>
      <c r="HN88" s="64"/>
      <c r="HO88" s="64"/>
      <c r="HP88" s="64"/>
      <c r="HQ88" s="64"/>
      <c r="HR88" s="64"/>
      <c r="HS88" s="64"/>
      <c r="HT88" s="64"/>
      <c r="HU88" s="64"/>
      <c r="HV88" s="64"/>
      <c r="HW88" s="64"/>
      <c r="HX88" s="64"/>
      <c r="HY88" s="64"/>
      <c r="HZ88" s="64"/>
      <c r="IA88" s="64"/>
      <c r="IB88" s="64"/>
      <c r="IC88" s="64"/>
      <c r="ID88" s="64"/>
      <c r="IE88" s="64"/>
      <c r="IF88" s="64"/>
      <c r="IG88" s="64"/>
      <c r="IH88" s="64"/>
      <c r="II88" s="64"/>
      <c r="IJ88" s="64"/>
      <c r="IK88" s="64"/>
      <c r="IL88" s="64"/>
      <c r="IM88" s="64"/>
      <c r="IN88" s="64"/>
      <c r="IO88" s="64"/>
      <c r="IP88" s="64"/>
      <c r="IQ88" s="64"/>
      <c r="IR88" s="64"/>
      <c r="IS88" s="64"/>
      <c r="IT88" s="64"/>
      <c r="IU88" s="64"/>
      <c r="IV88" s="64"/>
      <c r="IW88" s="64"/>
      <c r="IX88" s="64"/>
    </row>
    <row r="89" spans="1:258" ht="9.75" customHeight="1">
      <c r="A89" s="391"/>
      <c r="B89" s="381"/>
      <c r="C89" s="378"/>
      <c r="D89" s="150"/>
      <c r="E89" s="378"/>
      <c r="F89" s="378"/>
      <c r="G89" s="382"/>
      <c r="H89" s="378"/>
      <c r="I89" s="150"/>
      <c r="J89" s="151"/>
      <c r="K89" s="145" t="s">
        <v>307</v>
      </c>
      <c r="L89" s="146" t="s">
        <v>307</v>
      </c>
      <c r="M89" s="378"/>
      <c r="N89" s="378"/>
      <c r="O89" s="145"/>
      <c r="P89" s="64"/>
      <c r="Q89" s="64"/>
      <c r="R89" s="64"/>
      <c r="S89" s="64"/>
      <c r="T89" s="64"/>
      <c r="U89" s="64"/>
      <c r="V89" s="64"/>
      <c r="W89" s="64"/>
      <c r="X89" s="64"/>
      <c r="Y89" s="64"/>
      <c r="Z89" s="64"/>
      <c r="AA89" s="64"/>
      <c r="AB89" s="64"/>
      <c r="AC89" s="64"/>
      <c r="AD89" s="64"/>
      <c r="AE89" s="64"/>
      <c r="AF89" s="64"/>
      <c r="AG89" s="64"/>
      <c r="AH89" s="64"/>
      <c r="AI89" s="64"/>
      <c r="AJ89" s="64"/>
      <c r="AK89" s="64"/>
      <c r="AL89" s="64"/>
      <c r="AM89" s="64"/>
      <c r="AN89" s="64"/>
      <c r="AO89" s="64"/>
      <c r="AP89" s="64"/>
      <c r="AQ89" s="64"/>
      <c r="AR89" s="64"/>
      <c r="AS89" s="64"/>
      <c r="AT89" s="64"/>
      <c r="AU89" s="64"/>
      <c r="AV89" s="64"/>
      <c r="AW89" s="64"/>
      <c r="AX89" s="64"/>
      <c r="AY89" s="64"/>
      <c r="AZ89" s="64"/>
      <c r="BA89" s="64"/>
      <c r="BB89" s="64"/>
      <c r="BC89" s="64"/>
      <c r="BD89" s="64"/>
      <c r="BE89" s="64"/>
      <c r="BF89" s="64"/>
      <c r="BG89" s="64"/>
      <c r="BH89" s="64"/>
      <c r="BI89" s="64"/>
      <c r="BJ89" s="64"/>
      <c r="BK89" s="64"/>
      <c r="BL89" s="64"/>
      <c r="BM89" s="64"/>
      <c r="BN89" s="64"/>
      <c r="BO89" s="64"/>
      <c r="BP89" s="64"/>
      <c r="BQ89" s="64"/>
      <c r="BR89" s="64"/>
      <c r="BS89" s="64"/>
      <c r="BT89" s="64"/>
      <c r="BU89" s="64"/>
      <c r="BV89" s="64"/>
      <c r="BW89" s="64"/>
      <c r="BX89" s="64"/>
      <c r="BY89" s="64"/>
      <c r="BZ89" s="64"/>
      <c r="CA89" s="64"/>
      <c r="CB89" s="64"/>
      <c r="CC89" s="64"/>
      <c r="CD89" s="64"/>
      <c r="CE89" s="64"/>
      <c r="CF89" s="64"/>
      <c r="CG89" s="64"/>
      <c r="CH89" s="64"/>
      <c r="CI89" s="64"/>
      <c r="CJ89" s="64"/>
      <c r="CK89" s="64"/>
      <c r="CL89" s="64"/>
      <c r="CM89" s="64"/>
      <c r="CN89" s="64"/>
      <c r="CO89" s="64"/>
      <c r="CP89" s="64"/>
      <c r="CQ89" s="64"/>
      <c r="CR89" s="64"/>
      <c r="CS89" s="64"/>
      <c r="CT89" s="64"/>
      <c r="CU89" s="64"/>
      <c r="CV89" s="64"/>
      <c r="CW89" s="64"/>
      <c r="CX89" s="64"/>
      <c r="CY89" s="64"/>
      <c r="CZ89" s="64"/>
      <c r="DA89" s="64"/>
      <c r="DB89" s="64"/>
      <c r="DC89" s="64"/>
      <c r="DD89" s="64"/>
      <c r="DE89" s="64"/>
      <c r="DF89" s="64"/>
      <c r="DG89" s="64"/>
      <c r="DH89" s="64"/>
      <c r="DI89" s="64"/>
      <c r="DJ89" s="64"/>
      <c r="DK89" s="64"/>
      <c r="DL89" s="64"/>
      <c r="DM89" s="64"/>
      <c r="DN89" s="64"/>
      <c r="DO89" s="64"/>
      <c r="DP89" s="64"/>
      <c r="DQ89" s="64"/>
      <c r="DR89" s="64"/>
      <c r="DS89" s="64"/>
      <c r="DT89" s="64"/>
      <c r="DU89" s="64"/>
      <c r="DV89" s="64"/>
      <c r="DW89" s="64"/>
      <c r="DX89" s="64"/>
      <c r="DY89" s="64"/>
      <c r="DZ89" s="64"/>
      <c r="EA89" s="64"/>
      <c r="EB89" s="64"/>
      <c r="EC89" s="64"/>
      <c r="ED89" s="64"/>
      <c r="EE89" s="64"/>
      <c r="EF89" s="64"/>
      <c r="EG89" s="64"/>
      <c r="EH89" s="64"/>
      <c r="EI89" s="64"/>
      <c r="EJ89" s="64"/>
      <c r="EK89" s="64"/>
      <c r="EL89" s="64"/>
      <c r="EM89" s="64"/>
      <c r="EN89" s="64"/>
      <c r="EO89" s="64"/>
      <c r="EP89" s="64"/>
      <c r="EQ89" s="64"/>
      <c r="ER89" s="64"/>
      <c r="ES89" s="64"/>
      <c r="ET89" s="64"/>
      <c r="EU89" s="64"/>
      <c r="EV89" s="64"/>
      <c r="EW89" s="64"/>
      <c r="EX89" s="64"/>
      <c r="EY89" s="64"/>
      <c r="EZ89" s="64"/>
      <c r="FA89" s="64"/>
      <c r="FB89" s="64"/>
      <c r="FC89" s="64"/>
      <c r="FD89" s="64"/>
      <c r="FE89" s="64"/>
      <c r="FF89" s="64"/>
      <c r="FG89" s="64"/>
      <c r="FH89" s="64"/>
      <c r="FI89" s="64"/>
      <c r="FJ89" s="64"/>
      <c r="FK89" s="64"/>
      <c r="FL89" s="64"/>
      <c r="FM89" s="64"/>
      <c r="FN89" s="64"/>
      <c r="FO89" s="64"/>
      <c r="FP89" s="64"/>
      <c r="FQ89" s="64"/>
      <c r="FR89" s="64"/>
      <c r="FS89" s="64"/>
      <c r="FT89" s="64"/>
      <c r="FU89" s="64"/>
      <c r="FV89" s="64"/>
      <c r="FW89" s="64"/>
      <c r="FX89" s="64"/>
      <c r="FY89" s="64"/>
      <c r="FZ89" s="64"/>
      <c r="GA89" s="64"/>
      <c r="GB89" s="64"/>
      <c r="GC89" s="64"/>
      <c r="GD89" s="64"/>
      <c r="GE89" s="64"/>
      <c r="GF89" s="64"/>
      <c r="GG89" s="64"/>
      <c r="GH89" s="64"/>
      <c r="GI89" s="64"/>
      <c r="GJ89" s="64"/>
      <c r="GK89" s="64"/>
      <c r="GL89" s="64"/>
      <c r="GM89" s="64"/>
      <c r="GN89" s="64"/>
      <c r="GO89" s="64"/>
      <c r="GP89" s="64"/>
      <c r="GQ89" s="64"/>
      <c r="GR89" s="64"/>
      <c r="GS89" s="64"/>
      <c r="GT89" s="64"/>
      <c r="GU89" s="64"/>
      <c r="GV89" s="64"/>
      <c r="GW89" s="64"/>
      <c r="GX89" s="64"/>
      <c r="GY89" s="64"/>
      <c r="GZ89" s="64"/>
      <c r="HA89" s="64"/>
      <c r="HB89" s="64"/>
      <c r="HC89" s="64"/>
      <c r="HD89" s="64"/>
      <c r="HE89" s="64"/>
      <c r="HF89" s="64"/>
      <c r="HG89" s="64"/>
      <c r="HH89" s="64"/>
      <c r="HI89" s="64"/>
      <c r="HJ89" s="64"/>
      <c r="HK89" s="64"/>
      <c r="HL89" s="64"/>
      <c r="HM89" s="64"/>
      <c r="HN89" s="64"/>
      <c r="HO89" s="64"/>
      <c r="HP89" s="64"/>
      <c r="HQ89" s="64"/>
      <c r="HR89" s="64"/>
      <c r="HS89" s="64"/>
      <c r="HT89" s="64"/>
      <c r="HU89" s="64"/>
      <c r="HV89" s="64"/>
      <c r="HW89" s="64"/>
      <c r="HX89" s="64"/>
      <c r="HY89" s="64"/>
      <c r="HZ89" s="64"/>
      <c r="IA89" s="64"/>
      <c r="IB89" s="64"/>
      <c r="IC89" s="64"/>
      <c r="ID89" s="64"/>
      <c r="IE89" s="64"/>
      <c r="IF89" s="64"/>
      <c r="IG89" s="64"/>
      <c r="IH89" s="64"/>
      <c r="II89" s="64"/>
      <c r="IJ89" s="64"/>
      <c r="IK89" s="64"/>
      <c r="IL89" s="64"/>
      <c r="IM89" s="64"/>
      <c r="IN89" s="64"/>
      <c r="IO89" s="64"/>
      <c r="IP89" s="64"/>
      <c r="IQ89" s="64"/>
      <c r="IR89" s="64"/>
      <c r="IS89" s="64"/>
      <c r="IT89" s="64"/>
      <c r="IU89" s="64"/>
      <c r="IV89" s="64"/>
      <c r="IW89" s="64"/>
      <c r="IX89" s="64"/>
    </row>
    <row r="90" spans="1:258" ht="26.25" customHeight="1">
      <c r="A90" s="391">
        <v>9</v>
      </c>
      <c r="B90" s="389" t="s">
        <v>361</v>
      </c>
      <c r="C90" s="380" t="s">
        <v>362</v>
      </c>
      <c r="D90" s="147" t="s">
        <v>346</v>
      </c>
      <c r="E90" s="378">
        <v>19</v>
      </c>
      <c r="F90" s="378">
        <v>0</v>
      </c>
      <c r="G90" s="390">
        <f t="shared" ref="G90" si="4">F90/E90</f>
        <v>0</v>
      </c>
      <c r="H90" s="378" t="s">
        <v>347</v>
      </c>
      <c r="I90" s="150" t="s">
        <v>330</v>
      </c>
      <c r="J90" s="151" t="s">
        <v>355</v>
      </c>
      <c r="K90" s="145" t="s">
        <v>302</v>
      </c>
      <c r="L90" s="146">
        <v>1</v>
      </c>
      <c r="M90" s="378" t="s">
        <v>312</v>
      </c>
      <c r="N90" s="378" t="s">
        <v>363</v>
      </c>
      <c r="O90" s="378">
        <f>RIGHT(H90,1)*RIGHT(M90,1)</f>
        <v>2</v>
      </c>
      <c r="P90" s="64"/>
      <c r="Q90" s="64"/>
      <c r="R90" s="64"/>
      <c r="S90" s="64"/>
      <c r="T90" s="64"/>
      <c r="U90" s="64"/>
      <c r="V90" s="64"/>
      <c r="W90" s="64"/>
      <c r="X90" s="64"/>
      <c r="Y90" s="64"/>
      <c r="Z90" s="64"/>
      <c r="AA90" s="64"/>
      <c r="AB90" s="64"/>
      <c r="AC90" s="64"/>
      <c r="AD90" s="64"/>
      <c r="AE90" s="64"/>
      <c r="AF90" s="64"/>
      <c r="AG90" s="64"/>
      <c r="AH90" s="64"/>
      <c r="AI90" s="64"/>
      <c r="AJ90" s="64"/>
      <c r="AK90" s="64"/>
      <c r="AL90" s="64"/>
      <c r="AM90" s="64"/>
      <c r="AN90" s="64"/>
      <c r="AO90" s="64"/>
      <c r="AP90" s="64"/>
      <c r="AQ90" s="64"/>
      <c r="AR90" s="64"/>
      <c r="AS90" s="64"/>
      <c r="AT90" s="64"/>
      <c r="AU90" s="64"/>
      <c r="AV90" s="64"/>
      <c r="AW90" s="64"/>
      <c r="AX90" s="64"/>
      <c r="AY90" s="64"/>
      <c r="AZ90" s="64"/>
      <c r="BA90" s="64"/>
      <c r="BB90" s="64"/>
      <c r="BC90" s="64"/>
      <c r="BD90" s="64"/>
      <c r="BE90" s="64"/>
      <c r="BF90" s="64"/>
      <c r="BG90" s="64"/>
      <c r="BH90" s="64"/>
      <c r="BI90" s="64"/>
      <c r="BJ90" s="64"/>
      <c r="BK90" s="64"/>
      <c r="BL90" s="64"/>
      <c r="BM90" s="64"/>
      <c r="BN90" s="64"/>
      <c r="BO90" s="64"/>
      <c r="BP90" s="64"/>
      <c r="BQ90" s="64"/>
      <c r="BR90" s="64"/>
      <c r="BS90" s="64"/>
      <c r="BT90" s="64"/>
      <c r="BU90" s="64"/>
      <c r="BV90" s="64"/>
      <c r="BW90" s="64"/>
      <c r="BX90" s="64"/>
      <c r="BY90" s="64"/>
      <c r="BZ90" s="64"/>
      <c r="CA90" s="64"/>
      <c r="CB90" s="64"/>
      <c r="CC90" s="64"/>
      <c r="CD90" s="64"/>
      <c r="CE90" s="64"/>
      <c r="CF90" s="64"/>
      <c r="CG90" s="64"/>
      <c r="CH90" s="64"/>
      <c r="CI90" s="64"/>
      <c r="CJ90" s="64"/>
      <c r="CK90" s="64"/>
      <c r="CL90" s="64"/>
      <c r="CM90" s="64"/>
      <c r="CN90" s="64"/>
      <c r="CO90" s="64"/>
      <c r="CP90" s="64"/>
      <c r="CQ90" s="64"/>
      <c r="CR90" s="64"/>
      <c r="CS90" s="64"/>
      <c r="CT90" s="64"/>
      <c r="CU90" s="64"/>
      <c r="CV90" s="64"/>
      <c r="CW90" s="64"/>
      <c r="CX90" s="64"/>
      <c r="CY90" s="64"/>
      <c r="CZ90" s="64"/>
      <c r="DA90" s="64"/>
      <c r="DB90" s="64"/>
      <c r="DC90" s="64"/>
      <c r="DD90" s="64"/>
      <c r="DE90" s="64"/>
      <c r="DF90" s="64"/>
      <c r="DG90" s="64"/>
      <c r="DH90" s="64"/>
      <c r="DI90" s="64"/>
      <c r="DJ90" s="64"/>
      <c r="DK90" s="64"/>
      <c r="DL90" s="64"/>
      <c r="DM90" s="64"/>
      <c r="DN90" s="64"/>
      <c r="DO90" s="64"/>
      <c r="DP90" s="64"/>
      <c r="DQ90" s="64"/>
      <c r="DR90" s="64"/>
      <c r="DS90" s="64"/>
      <c r="DT90" s="64"/>
      <c r="DU90" s="64"/>
      <c r="DV90" s="64"/>
      <c r="DW90" s="64"/>
      <c r="DX90" s="64"/>
      <c r="DY90" s="64"/>
      <c r="DZ90" s="64"/>
      <c r="EA90" s="64"/>
      <c r="EB90" s="64"/>
      <c r="EC90" s="64"/>
      <c r="ED90" s="64"/>
      <c r="EE90" s="64"/>
      <c r="EF90" s="64"/>
      <c r="EG90" s="64"/>
      <c r="EH90" s="64"/>
      <c r="EI90" s="64"/>
      <c r="EJ90" s="64"/>
      <c r="EK90" s="64"/>
      <c r="EL90" s="64"/>
      <c r="EM90" s="64"/>
      <c r="EN90" s="64"/>
      <c r="EO90" s="64"/>
      <c r="EP90" s="64"/>
      <c r="EQ90" s="64"/>
      <c r="ER90" s="64"/>
      <c r="ES90" s="64"/>
      <c r="ET90" s="64"/>
      <c r="EU90" s="64"/>
      <c r="EV90" s="64"/>
      <c r="EW90" s="64"/>
      <c r="EX90" s="64"/>
      <c r="EY90" s="64"/>
      <c r="EZ90" s="64"/>
      <c r="FA90" s="64"/>
      <c r="FB90" s="64"/>
      <c r="FC90" s="64"/>
      <c r="FD90" s="64"/>
      <c r="FE90" s="64"/>
      <c r="FF90" s="64"/>
      <c r="FG90" s="64"/>
      <c r="FH90" s="64"/>
      <c r="FI90" s="64"/>
      <c r="FJ90" s="64"/>
      <c r="FK90" s="64"/>
      <c r="FL90" s="64"/>
      <c r="FM90" s="64"/>
      <c r="FN90" s="64"/>
      <c r="FO90" s="64"/>
      <c r="FP90" s="64"/>
      <c r="FQ90" s="64"/>
      <c r="FR90" s="64"/>
      <c r="FS90" s="64"/>
      <c r="FT90" s="64"/>
      <c r="FU90" s="64"/>
      <c r="FV90" s="64"/>
      <c r="FW90" s="64"/>
      <c r="FX90" s="64"/>
      <c r="FY90" s="64"/>
      <c r="FZ90" s="64"/>
      <c r="GA90" s="64"/>
      <c r="GB90" s="64"/>
      <c r="GC90" s="64"/>
      <c r="GD90" s="64"/>
      <c r="GE90" s="64"/>
      <c r="GF90" s="64"/>
      <c r="GG90" s="64"/>
      <c r="GH90" s="64"/>
      <c r="GI90" s="64"/>
      <c r="GJ90" s="64"/>
      <c r="GK90" s="64"/>
      <c r="GL90" s="64"/>
      <c r="GM90" s="64"/>
      <c r="GN90" s="64"/>
      <c r="GO90" s="64"/>
      <c r="GP90" s="64"/>
      <c r="GQ90" s="64"/>
      <c r="GR90" s="64"/>
      <c r="GS90" s="64"/>
      <c r="GT90" s="64"/>
      <c r="GU90" s="64"/>
      <c r="GV90" s="64"/>
      <c r="GW90" s="64"/>
      <c r="GX90" s="64"/>
      <c r="GY90" s="64"/>
      <c r="GZ90" s="64"/>
      <c r="HA90" s="64"/>
      <c r="HB90" s="64"/>
      <c r="HC90" s="64"/>
      <c r="HD90" s="64"/>
      <c r="HE90" s="64"/>
      <c r="HF90" s="64"/>
      <c r="HG90" s="64"/>
      <c r="HH90" s="64"/>
      <c r="HI90" s="64"/>
      <c r="HJ90" s="64"/>
      <c r="HK90" s="64"/>
      <c r="HL90" s="64"/>
      <c r="HM90" s="64"/>
      <c r="HN90" s="64"/>
      <c r="HO90" s="64"/>
      <c r="HP90" s="64"/>
      <c r="HQ90" s="64"/>
      <c r="HR90" s="64"/>
      <c r="HS90" s="64"/>
      <c r="HT90" s="64"/>
      <c r="HU90" s="64"/>
      <c r="HV90" s="64"/>
      <c r="HW90" s="64"/>
      <c r="HX90" s="64"/>
      <c r="HY90" s="64"/>
      <c r="HZ90" s="64"/>
      <c r="IA90" s="64"/>
      <c r="IB90" s="64"/>
      <c r="IC90" s="64"/>
      <c r="ID90" s="64"/>
      <c r="IE90" s="64"/>
      <c r="IF90" s="64"/>
      <c r="IG90" s="64"/>
      <c r="IH90" s="64"/>
      <c r="II90" s="64"/>
      <c r="IJ90" s="64"/>
      <c r="IK90" s="64"/>
      <c r="IL90" s="64"/>
      <c r="IM90" s="64"/>
      <c r="IN90" s="64"/>
      <c r="IO90" s="64"/>
      <c r="IP90" s="64"/>
      <c r="IQ90" s="64"/>
      <c r="IR90" s="64"/>
      <c r="IS90" s="64"/>
      <c r="IT90" s="64"/>
      <c r="IU90" s="64"/>
      <c r="IV90" s="64"/>
      <c r="IW90" s="64"/>
      <c r="IX90" s="64"/>
    </row>
    <row r="91" spans="1:258" ht="42.75" customHeight="1">
      <c r="A91" s="391"/>
      <c r="B91" s="389"/>
      <c r="C91" s="380"/>
      <c r="D91" s="147" t="s">
        <v>349</v>
      </c>
      <c r="E91" s="378"/>
      <c r="F91" s="378"/>
      <c r="G91" s="390"/>
      <c r="H91" s="378"/>
      <c r="I91" s="150" t="s">
        <v>296</v>
      </c>
      <c r="J91" s="151" t="s">
        <v>311</v>
      </c>
      <c r="K91" s="145" t="s">
        <v>312</v>
      </c>
      <c r="L91" s="146">
        <v>2</v>
      </c>
      <c r="M91" s="378"/>
      <c r="N91" s="378"/>
      <c r="O91" s="378"/>
      <c r="P91" s="64"/>
      <c r="Q91" s="64"/>
      <c r="R91" s="64"/>
      <c r="S91" s="64"/>
      <c r="T91" s="64"/>
      <c r="U91" s="64"/>
      <c r="V91" s="64"/>
      <c r="W91" s="64"/>
      <c r="X91" s="64"/>
      <c r="Y91" s="64"/>
      <c r="Z91" s="64"/>
      <c r="AA91" s="64"/>
      <c r="AB91" s="64"/>
      <c r="AC91" s="64"/>
      <c r="AD91" s="64"/>
      <c r="AE91" s="64"/>
      <c r="AF91" s="64"/>
      <c r="AG91" s="64"/>
      <c r="AH91" s="64"/>
      <c r="AI91" s="64"/>
      <c r="AJ91" s="64"/>
      <c r="AK91" s="64"/>
      <c r="AL91" s="64"/>
      <c r="AM91" s="64"/>
      <c r="AN91" s="64"/>
      <c r="AO91" s="64"/>
      <c r="AP91" s="64"/>
      <c r="AQ91" s="64"/>
      <c r="AR91" s="64"/>
      <c r="AS91" s="64"/>
      <c r="AT91" s="64"/>
      <c r="AU91" s="64"/>
      <c r="AV91" s="64"/>
      <c r="AW91" s="64"/>
      <c r="AX91" s="64"/>
      <c r="AY91" s="64"/>
      <c r="AZ91" s="64"/>
      <c r="BA91" s="64"/>
      <c r="BB91" s="64"/>
      <c r="BC91" s="64"/>
      <c r="BD91" s="64"/>
      <c r="BE91" s="64"/>
      <c r="BF91" s="64"/>
      <c r="BG91" s="64"/>
      <c r="BH91" s="64"/>
      <c r="BI91" s="64"/>
      <c r="BJ91" s="64"/>
      <c r="BK91" s="64"/>
      <c r="BL91" s="64"/>
      <c r="BM91" s="64"/>
      <c r="BN91" s="64"/>
      <c r="BO91" s="64"/>
      <c r="BP91" s="64"/>
      <c r="BQ91" s="64"/>
      <c r="BR91" s="64"/>
      <c r="BS91" s="64"/>
      <c r="BT91" s="64"/>
      <c r="BU91" s="64"/>
      <c r="BV91" s="64"/>
      <c r="BW91" s="64"/>
      <c r="BX91" s="64"/>
      <c r="BY91" s="64"/>
      <c r="BZ91" s="64"/>
      <c r="CA91" s="64"/>
      <c r="CB91" s="64"/>
      <c r="CC91" s="64"/>
      <c r="CD91" s="64"/>
      <c r="CE91" s="64"/>
      <c r="CF91" s="64"/>
      <c r="CG91" s="64"/>
      <c r="CH91" s="64"/>
      <c r="CI91" s="64"/>
      <c r="CJ91" s="64"/>
      <c r="CK91" s="64"/>
      <c r="CL91" s="64"/>
      <c r="CM91" s="64"/>
      <c r="CN91" s="64"/>
      <c r="CO91" s="64"/>
      <c r="CP91" s="64"/>
      <c r="CQ91" s="64"/>
      <c r="CR91" s="64"/>
      <c r="CS91" s="64"/>
      <c r="CT91" s="64"/>
      <c r="CU91" s="64"/>
      <c r="CV91" s="64"/>
      <c r="CW91" s="64"/>
      <c r="CX91" s="64"/>
      <c r="CY91" s="64"/>
      <c r="CZ91" s="64"/>
      <c r="DA91" s="64"/>
      <c r="DB91" s="64"/>
      <c r="DC91" s="64"/>
      <c r="DD91" s="64"/>
      <c r="DE91" s="64"/>
      <c r="DF91" s="64"/>
      <c r="DG91" s="64"/>
      <c r="DH91" s="64"/>
      <c r="DI91" s="64"/>
      <c r="DJ91" s="64"/>
      <c r="DK91" s="64"/>
      <c r="DL91" s="64"/>
      <c r="DM91" s="64"/>
      <c r="DN91" s="64"/>
      <c r="DO91" s="64"/>
      <c r="DP91" s="64"/>
      <c r="DQ91" s="64"/>
      <c r="DR91" s="64"/>
      <c r="DS91" s="64"/>
      <c r="DT91" s="64"/>
      <c r="DU91" s="64"/>
      <c r="DV91" s="64"/>
      <c r="DW91" s="64"/>
      <c r="DX91" s="64"/>
      <c r="DY91" s="64"/>
      <c r="DZ91" s="64"/>
      <c r="EA91" s="64"/>
      <c r="EB91" s="64"/>
      <c r="EC91" s="64"/>
      <c r="ED91" s="64"/>
      <c r="EE91" s="64"/>
      <c r="EF91" s="64"/>
      <c r="EG91" s="64"/>
      <c r="EH91" s="64"/>
      <c r="EI91" s="64"/>
      <c r="EJ91" s="64"/>
      <c r="EK91" s="64"/>
      <c r="EL91" s="64"/>
      <c r="EM91" s="64"/>
      <c r="EN91" s="64"/>
      <c r="EO91" s="64"/>
      <c r="EP91" s="64"/>
      <c r="EQ91" s="64"/>
      <c r="ER91" s="64"/>
      <c r="ES91" s="64"/>
      <c r="ET91" s="64"/>
      <c r="EU91" s="64"/>
      <c r="EV91" s="64"/>
      <c r="EW91" s="64"/>
      <c r="EX91" s="64"/>
      <c r="EY91" s="64"/>
      <c r="EZ91" s="64"/>
      <c r="FA91" s="64"/>
      <c r="FB91" s="64"/>
      <c r="FC91" s="64"/>
      <c r="FD91" s="64"/>
      <c r="FE91" s="64"/>
      <c r="FF91" s="64"/>
      <c r="FG91" s="64"/>
      <c r="FH91" s="64"/>
      <c r="FI91" s="64"/>
      <c r="FJ91" s="64"/>
      <c r="FK91" s="64"/>
      <c r="FL91" s="64"/>
      <c r="FM91" s="64"/>
      <c r="FN91" s="64"/>
      <c r="FO91" s="64"/>
      <c r="FP91" s="64"/>
      <c r="FQ91" s="64"/>
      <c r="FR91" s="64"/>
      <c r="FS91" s="64"/>
      <c r="FT91" s="64"/>
      <c r="FU91" s="64"/>
      <c r="FV91" s="64"/>
      <c r="FW91" s="64"/>
      <c r="FX91" s="64"/>
      <c r="FY91" s="64"/>
      <c r="FZ91" s="64"/>
      <c r="GA91" s="64"/>
      <c r="GB91" s="64"/>
      <c r="GC91" s="64"/>
      <c r="GD91" s="64"/>
      <c r="GE91" s="64"/>
      <c r="GF91" s="64"/>
      <c r="GG91" s="64"/>
      <c r="GH91" s="64"/>
      <c r="GI91" s="64"/>
      <c r="GJ91" s="64"/>
      <c r="GK91" s="64"/>
      <c r="GL91" s="64"/>
      <c r="GM91" s="64"/>
      <c r="GN91" s="64"/>
      <c r="GO91" s="64"/>
      <c r="GP91" s="64"/>
      <c r="GQ91" s="64"/>
      <c r="GR91" s="64"/>
      <c r="GS91" s="64"/>
      <c r="GT91" s="64"/>
      <c r="GU91" s="64"/>
      <c r="GV91" s="64"/>
      <c r="GW91" s="64"/>
      <c r="GX91" s="64"/>
      <c r="GY91" s="64"/>
      <c r="GZ91" s="64"/>
      <c r="HA91" s="64"/>
      <c r="HB91" s="64"/>
      <c r="HC91" s="64"/>
      <c r="HD91" s="64"/>
      <c r="HE91" s="64"/>
      <c r="HF91" s="64"/>
      <c r="HG91" s="64"/>
      <c r="HH91" s="64"/>
      <c r="HI91" s="64"/>
      <c r="HJ91" s="64"/>
      <c r="HK91" s="64"/>
      <c r="HL91" s="64"/>
      <c r="HM91" s="64"/>
      <c r="HN91" s="64"/>
      <c r="HO91" s="64"/>
      <c r="HP91" s="64"/>
      <c r="HQ91" s="64"/>
      <c r="HR91" s="64"/>
      <c r="HS91" s="64"/>
      <c r="HT91" s="64"/>
      <c r="HU91" s="64"/>
      <c r="HV91" s="64"/>
      <c r="HW91" s="64"/>
      <c r="HX91" s="64"/>
      <c r="HY91" s="64"/>
      <c r="HZ91" s="64"/>
      <c r="IA91" s="64"/>
      <c r="IB91" s="64"/>
      <c r="IC91" s="64"/>
      <c r="ID91" s="64"/>
      <c r="IE91" s="64"/>
      <c r="IF91" s="64"/>
      <c r="IG91" s="64"/>
      <c r="IH91" s="64"/>
      <c r="II91" s="64"/>
      <c r="IJ91" s="64"/>
      <c r="IK91" s="64"/>
      <c r="IL91" s="64"/>
      <c r="IM91" s="64"/>
      <c r="IN91" s="64"/>
      <c r="IO91" s="64"/>
      <c r="IP91" s="64"/>
      <c r="IQ91" s="64"/>
      <c r="IR91" s="64"/>
      <c r="IS91" s="64"/>
      <c r="IT91" s="64"/>
      <c r="IU91" s="64"/>
      <c r="IV91" s="64"/>
      <c r="IW91" s="64"/>
      <c r="IX91" s="64"/>
    </row>
    <row r="92" spans="1:258" ht="27">
      <c r="A92" s="391"/>
      <c r="B92" s="389"/>
      <c r="C92" s="380"/>
      <c r="D92" s="147" t="s">
        <v>350</v>
      </c>
      <c r="E92" s="378"/>
      <c r="F92" s="378"/>
      <c r="G92" s="390"/>
      <c r="H92" s="378"/>
      <c r="I92" s="150" t="s">
        <v>293</v>
      </c>
      <c r="J92" s="151" t="s">
        <v>341</v>
      </c>
      <c r="K92" s="145" t="s">
        <v>315</v>
      </c>
      <c r="L92" s="146">
        <v>4</v>
      </c>
      <c r="M92" s="378"/>
      <c r="N92" s="378"/>
      <c r="O92" s="378"/>
      <c r="P92" s="64"/>
      <c r="Q92" s="64"/>
      <c r="R92" s="64"/>
      <c r="S92" s="64"/>
      <c r="T92" s="64"/>
      <c r="U92" s="64"/>
      <c r="V92" s="64"/>
      <c r="W92" s="64"/>
      <c r="X92" s="64"/>
      <c r="Y92" s="64"/>
      <c r="Z92" s="64"/>
      <c r="AA92" s="64"/>
      <c r="AB92" s="64"/>
      <c r="AC92" s="64"/>
      <c r="AD92" s="64"/>
      <c r="AE92" s="64"/>
      <c r="AF92" s="64"/>
      <c r="AG92" s="64"/>
      <c r="AH92" s="64"/>
      <c r="AI92" s="64"/>
      <c r="AJ92" s="64"/>
      <c r="AK92" s="64"/>
      <c r="AL92" s="64"/>
      <c r="AM92" s="64"/>
      <c r="AN92" s="64"/>
      <c r="AO92" s="64"/>
      <c r="AP92" s="64"/>
      <c r="AQ92" s="64"/>
      <c r="AR92" s="64"/>
      <c r="AS92" s="64"/>
      <c r="AT92" s="64"/>
      <c r="AU92" s="64"/>
      <c r="AV92" s="64"/>
      <c r="AW92" s="64"/>
      <c r="AX92" s="64"/>
      <c r="AY92" s="64"/>
      <c r="AZ92" s="64"/>
      <c r="BA92" s="64"/>
      <c r="BB92" s="64"/>
      <c r="BC92" s="64"/>
      <c r="BD92" s="64"/>
      <c r="BE92" s="64"/>
      <c r="BF92" s="64"/>
      <c r="BG92" s="64"/>
      <c r="BH92" s="64"/>
      <c r="BI92" s="64"/>
      <c r="BJ92" s="64"/>
      <c r="BK92" s="64"/>
      <c r="BL92" s="64"/>
      <c r="BM92" s="64"/>
      <c r="BN92" s="64"/>
      <c r="BO92" s="64"/>
      <c r="BP92" s="64"/>
      <c r="BQ92" s="64"/>
      <c r="BR92" s="64"/>
      <c r="BS92" s="64"/>
      <c r="BT92" s="64"/>
      <c r="BU92" s="64"/>
      <c r="BV92" s="64"/>
      <c r="BW92" s="64"/>
      <c r="BX92" s="64"/>
      <c r="BY92" s="64"/>
      <c r="BZ92" s="64"/>
      <c r="CA92" s="64"/>
      <c r="CB92" s="64"/>
      <c r="CC92" s="64"/>
      <c r="CD92" s="64"/>
      <c r="CE92" s="64"/>
      <c r="CF92" s="64"/>
      <c r="CG92" s="64"/>
      <c r="CH92" s="64"/>
      <c r="CI92" s="64"/>
      <c r="CJ92" s="64"/>
      <c r="CK92" s="64"/>
      <c r="CL92" s="64"/>
      <c r="CM92" s="64"/>
      <c r="CN92" s="64"/>
      <c r="CO92" s="64"/>
      <c r="CP92" s="64"/>
      <c r="CQ92" s="64"/>
      <c r="CR92" s="64"/>
      <c r="CS92" s="64"/>
      <c r="CT92" s="64"/>
      <c r="CU92" s="64"/>
      <c r="CV92" s="64"/>
      <c r="CW92" s="64"/>
      <c r="CX92" s="64"/>
      <c r="CY92" s="64"/>
      <c r="CZ92" s="64"/>
      <c r="DA92" s="64"/>
      <c r="DB92" s="64"/>
      <c r="DC92" s="64"/>
      <c r="DD92" s="64"/>
      <c r="DE92" s="64"/>
      <c r="DF92" s="64"/>
      <c r="DG92" s="64"/>
      <c r="DH92" s="64"/>
      <c r="DI92" s="64"/>
      <c r="DJ92" s="64"/>
      <c r="DK92" s="64"/>
      <c r="DL92" s="64"/>
      <c r="DM92" s="64"/>
      <c r="DN92" s="64"/>
      <c r="DO92" s="64"/>
      <c r="DP92" s="64"/>
      <c r="DQ92" s="64"/>
      <c r="DR92" s="64"/>
      <c r="DS92" s="64"/>
      <c r="DT92" s="64"/>
      <c r="DU92" s="64"/>
      <c r="DV92" s="64"/>
      <c r="DW92" s="64"/>
      <c r="DX92" s="64"/>
      <c r="DY92" s="64"/>
      <c r="DZ92" s="64"/>
      <c r="EA92" s="64"/>
      <c r="EB92" s="64"/>
      <c r="EC92" s="64"/>
      <c r="ED92" s="64"/>
      <c r="EE92" s="64"/>
      <c r="EF92" s="64"/>
      <c r="EG92" s="64"/>
      <c r="EH92" s="64"/>
      <c r="EI92" s="64"/>
      <c r="EJ92" s="64"/>
      <c r="EK92" s="64"/>
      <c r="EL92" s="64"/>
      <c r="EM92" s="64"/>
      <c r="EN92" s="64"/>
      <c r="EO92" s="64"/>
      <c r="EP92" s="64"/>
      <c r="EQ92" s="64"/>
      <c r="ER92" s="64"/>
      <c r="ES92" s="64"/>
      <c r="ET92" s="64"/>
      <c r="EU92" s="64"/>
      <c r="EV92" s="64"/>
      <c r="EW92" s="64"/>
      <c r="EX92" s="64"/>
      <c r="EY92" s="64"/>
      <c r="EZ92" s="64"/>
      <c r="FA92" s="64"/>
      <c r="FB92" s="64"/>
      <c r="FC92" s="64"/>
      <c r="FD92" s="64"/>
      <c r="FE92" s="64"/>
      <c r="FF92" s="64"/>
      <c r="FG92" s="64"/>
      <c r="FH92" s="64"/>
      <c r="FI92" s="64"/>
      <c r="FJ92" s="64"/>
      <c r="FK92" s="64"/>
      <c r="FL92" s="64"/>
      <c r="FM92" s="64"/>
      <c r="FN92" s="64"/>
      <c r="FO92" s="64"/>
      <c r="FP92" s="64"/>
      <c r="FQ92" s="64"/>
      <c r="FR92" s="64"/>
      <c r="FS92" s="64"/>
      <c r="FT92" s="64"/>
      <c r="FU92" s="64"/>
      <c r="FV92" s="64"/>
      <c r="FW92" s="64"/>
      <c r="FX92" s="64"/>
      <c r="FY92" s="64"/>
      <c r="FZ92" s="64"/>
      <c r="GA92" s="64"/>
      <c r="GB92" s="64"/>
      <c r="GC92" s="64"/>
      <c r="GD92" s="64"/>
      <c r="GE92" s="64"/>
      <c r="GF92" s="64"/>
      <c r="GG92" s="64"/>
      <c r="GH92" s="64"/>
      <c r="GI92" s="64"/>
      <c r="GJ92" s="64"/>
      <c r="GK92" s="64"/>
      <c r="GL92" s="64"/>
      <c r="GM92" s="64"/>
      <c r="GN92" s="64"/>
      <c r="GO92" s="64"/>
      <c r="GP92" s="64"/>
      <c r="GQ92" s="64"/>
      <c r="GR92" s="64"/>
      <c r="GS92" s="64"/>
      <c r="GT92" s="64"/>
      <c r="GU92" s="64"/>
      <c r="GV92" s="64"/>
      <c r="GW92" s="64"/>
      <c r="GX92" s="64"/>
      <c r="GY92" s="64"/>
      <c r="GZ92" s="64"/>
      <c r="HA92" s="64"/>
      <c r="HB92" s="64"/>
      <c r="HC92" s="64"/>
      <c r="HD92" s="64"/>
      <c r="HE92" s="64"/>
      <c r="HF92" s="64"/>
      <c r="HG92" s="64"/>
      <c r="HH92" s="64"/>
      <c r="HI92" s="64"/>
      <c r="HJ92" s="64"/>
      <c r="HK92" s="64"/>
      <c r="HL92" s="64"/>
      <c r="HM92" s="64"/>
      <c r="HN92" s="64"/>
      <c r="HO92" s="64"/>
      <c r="HP92" s="64"/>
      <c r="HQ92" s="64"/>
      <c r="HR92" s="64"/>
      <c r="HS92" s="64"/>
      <c r="HT92" s="64"/>
      <c r="HU92" s="64"/>
      <c r="HV92" s="64"/>
      <c r="HW92" s="64"/>
      <c r="HX92" s="64"/>
      <c r="HY92" s="64"/>
      <c r="HZ92" s="64"/>
      <c r="IA92" s="64"/>
      <c r="IB92" s="64"/>
      <c r="IC92" s="64"/>
      <c r="ID92" s="64"/>
      <c r="IE92" s="64"/>
      <c r="IF92" s="64"/>
      <c r="IG92" s="64"/>
      <c r="IH92" s="64"/>
      <c r="II92" s="64"/>
      <c r="IJ92" s="64"/>
      <c r="IK92" s="64"/>
      <c r="IL92" s="64"/>
      <c r="IM92" s="64"/>
      <c r="IN92" s="64"/>
      <c r="IO92" s="64"/>
      <c r="IP92" s="64"/>
      <c r="IQ92" s="64"/>
      <c r="IR92" s="64"/>
      <c r="IS92" s="64"/>
      <c r="IT92" s="64"/>
      <c r="IU92" s="64"/>
      <c r="IV92" s="64"/>
      <c r="IW92" s="64"/>
      <c r="IX92" s="64"/>
    </row>
    <row r="93" spans="1:258" ht="15.75" customHeight="1">
      <c r="A93" s="391"/>
      <c r="B93" s="389"/>
      <c r="C93" s="380"/>
      <c r="D93" s="147" t="s">
        <v>351</v>
      </c>
      <c r="E93" s="378"/>
      <c r="F93" s="378"/>
      <c r="G93" s="390"/>
      <c r="H93" s="378"/>
      <c r="I93" s="150"/>
      <c r="J93" s="151"/>
      <c r="K93" s="145" t="s">
        <v>307</v>
      </c>
      <c r="L93" s="146" t="s">
        <v>307</v>
      </c>
      <c r="M93" s="378"/>
      <c r="N93" s="378"/>
      <c r="O93" s="378"/>
      <c r="P93" s="64"/>
      <c r="Q93" s="64"/>
      <c r="R93" s="64"/>
      <c r="S93" s="64"/>
      <c r="T93" s="64"/>
      <c r="U93" s="64"/>
      <c r="V93" s="64"/>
      <c r="W93" s="64"/>
      <c r="X93" s="64"/>
      <c r="Y93" s="64"/>
      <c r="Z93" s="64"/>
      <c r="AA93" s="64"/>
      <c r="AB93" s="64"/>
      <c r="AC93" s="64"/>
      <c r="AD93" s="64"/>
      <c r="AE93" s="64"/>
      <c r="AF93" s="64"/>
      <c r="AG93" s="64"/>
      <c r="AH93" s="64"/>
      <c r="AI93" s="64"/>
      <c r="AJ93" s="64"/>
      <c r="AK93" s="64"/>
      <c r="AL93" s="64"/>
      <c r="AM93" s="64"/>
      <c r="AN93" s="64"/>
      <c r="AO93" s="64"/>
      <c r="AP93" s="64"/>
      <c r="AQ93" s="64"/>
      <c r="AR93" s="64"/>
      <c r="AS93" s="64"/>
      <c r="AT93" s="64"/>
      <c r="AU93" s="64"/>
      <c r="AV93" s="64"/>
      <c r="AW93" s="64"/>
      <c r="AX93" s="64"/>
      <c r="AY93" s="64"/>
      <c r="AZ93" s="64"/>
      <c r="BA93" s="64"/>
      <c r="BB93" s="64"/>
      <c r="BC93" s="64"/>
      <c r="BD93" s="64"/>
      <c r="BE93" s="64"/>
      <c r="BF93" s="64"/>
      <c r="BG93" s="64"/>
      <c r="BH93" s="64"/>
      <c r="BI93" s="64"/>
      <c r="BJ93" s="64"/>
      <c r="BK93" s="64"/>
      <c r="BL93" s="64"/>
      <c r="BM93" s="64"/>
      <c r="BN93" s="64"/>
      <c r="BO93" s="64"/>
      <c r="BP93" s="64"/>
      <c r="BQ93" s="64"/>
      <c r="BR93" s="64"/>
      <c r="BS93" s="64"/>
      <c r="BT93" s="64"/>
      <c r="BU93" s="64"/>
      <c r="BV93" s="64"/>
      <c r="BW93" s="64"/>
      <c r="BX93" s="64"/>
      <c r="BY93" s="64"/>
      <c r="BZ93" s="64"/>
      <c r="CA93" s="64"/>
      <c r="CB93" s="64"/>
      <c r="CC93" s="64"/>
      <c r="CD93" s="64"/>
      <c r="CE93" s="64"/>
      <c r="CF93" s="64"/>
      <c r="CG93" s="64"/>
      <c r="CH93" s="64"/>
      <c r="CI93" s="64"/>
      <c r="CJ93" s="64"/>
      <c r="CK93" s="64"/>
      <c r="CL93" s="64"/>
      <c r="CM93" s="64"/>
      <c r="CN93" s="64"/>
      <c r="CO93" s="64"/>
      <c r="CP93" s="64"/>
      <c r="CQ93" s="64"/>
      <c r="CR93" s="64"/>
      <c r="CS93" s="64"/>
      <c r="CT93" s="64"/>
      <c r="CU93" s="64"/>
      <c r="CV93" s="64"/>
      <c r="CW93" s="64"/>
      <c r="CX93" s="64"/>
      <c r="CY93" s="64"/>
      <c r="CZ93" s="64"/>
      <c r="DA93" s="64"/>
      <c r="DB93" s="64"/>
      <c r="DC93" s="64"/>
      <c r="DD93" s="64"/>
      <c r="DE93" s="64"/>
      <c r="DF93" s="64"/>
      <c r="DG93" s="64"/>
      <c r="DH93" s="64"/>
      <c r="DI93" s="64"/>
      <c r="DJ93" s="64"/>
      <c r="DK93" s="64"/>
      <c r="DL93" s="64"/>
      <c r="DM93" s="64"/>
      <c r="DN93" s="64"/>
      <c r="DO93" s="64"/>
      <c r="DP93" s="64"/>
      <c r="DQ93" s="64"/>
      <c r="DR93" s="64"/>
      <c r="DS93" s="64"/>
      <c r="DT93" s="64"/>
      <c r="DU93" s="64"/>
      <c r="DV93" s="64"/>
      <c r="DW93" s="64"/>
      <c r="DX93" s="64"/>
      <c r="DY93" s="64"/>
      <c r="DZ93" s="64"/>
      <c r="EA93" s="64"/>
      <c r="EB93" s="64"/>
      <c r="EC93" s="64"/>
      <c r="ED93" s="64"/>
      <c r="EE93" s="64"/>
      <c r="EF93" s="64"/>
      <c r="EG93" s="64"/>
      <c r="EH93" s="64"/>
      <c r="EI93" s="64"/>
      <c r="EJ93" s="64"/>
      <c r="EK93" s="64"/>
      <c r="EL93" s="64"/>
      <c r="EM93" s="64"/>
      <c r="EN93" s="64"/>
      <c r="EO93" s="64"/>
      <c r="EP93" s="64"/>
      <c r="EQ93" s="64"/>
      <c r="ER93" s="64"/>
      <c r="ES93" s="64"/>
      <c r="ET93" s="64"/>
      <c r="EU93" s="64"/>
      <c r="EV93" s="64"/>
      <c r="EW93" s="64"/>
      <c r="EX93" s="64"/>
      <c r="EY93" s="64"/>
      <c r="EZ93" s="64"/>
      <c r="FA93" s="64"/>
      <c r="FB93" s="64"/>
      <c r="FC93" s="64"/>
      <c r="FD93" s="64"/>
      <c r="FE93" s="64"/>
      <c r="FF93" s="64"/>
      <c r="FG93" s="64"/>
      <c r="FH93" s="64"/>
      <c r="FI93" s="64"/>
      <c r="FJ93" s="64"/>
      <c r="FK93" s="64"/>
      <c r="FL93" s="64"/>
      <c r="FM93" s="64"/>
      <c r="FN93" s="64"/>
      <c r="FO93" s="64"/>
      <c r="FP93" s="64"/>
      <c r="FQ93" s="64"/>
      <c r="FR93" s="64"/>
      <c r="FS93" s="64"/>
      <c r="FT93" s="64"/>
      <c r="FU93" s="64"/>
      <c r="FV93" s="64"/>
      <c r="FW93" s="64"/>
      <c r="FX93" s="64"/>
      <c r="FY93" s="64"/>
      <c r="FZ93" s="64"/>
      <c r="GA93" s="64"/>
      <c r="GB93" s="64"/>
      <c r="GC93" s="64"/>
      <c r="GD93" s="64"/>
      <c r="GE93" s="64"/>
      <c r="GF93" s="64"/>
      <c r="GG93" s="64"/>
      <c r="GH93" s="64"/>
      <c r="GI93" s="64"/>
      <c r="GJ93" s="64"/>
      <c r="GK93" s="64"/>
      <c r="GL93" s="64"/>
      <c r="GM93" s="64"/>
      <c r="GN93" s="64"/>
      <c r="GO93" s="64"/>
      <c r="GP93" s="64"/>
      <c r="GQ93" s="64"/>
      <c r="GR93" s="64"/>
      <c r="GS93" s="64"/>
      <c r="GT93" s="64"/>
      <c r="GU93" s="64"/>
      <c r="GV93" s="64"/>
      <c r="GW93" s="64"/>
      <c r="GX93" s="64"/>
      <c r="GY93" s="64"/>
      <c r="GZ93" s="64"/>
      <c r="HA93" s="64"/>
      <c r="HB93" s="64"/>
      <c r="HC93" s="64"/>
      <c r="HD93" s="64"/>
      <c r="HE93" s="64"/>
      <c r="HF93" s="64"/>
      <c r="HG93" s="64"/>
      <c r="HH93" s="64"/>
      <c r="HI93" s="64"/>
      <c r="HJ93" s="64"/>
      <c r="HK93" s="64"/>
      <c r="HL93" s="64"/>
      <c r="HM93" s="64"/>
      <c r="HN93" s="64"/>
      <c r="HO93" s="64"/>
      <c r="HP93" s="64"/>
      <c r="HQ93" s="64"/>
      <c r="HR93" s="64"/>
      <c r="HS93" s="64"/>
      <c r="HT93" s="64"/>
      <c r="HU93" s="64"/>
      <c r="HV93" s="64"/>
      <c r="HW93" s="64"/>
      <c r="HX93" s="64"/>
      <c r="HY93" s="64"/>
      <c r="HZ93" s="64"/>
      <c r="IA93" s="64"/>
      <c r="IB93" s="64"/>
      <c r="IC93" s="64"/>
      <c r="ID93" s="64"/>
      <c r="IE93" s="64"/>
      <c r="IF93" s="64"/>
      <c r="IG93" s="64"/>
      <c r="IH93" s="64"/>
      <c r="II93" s="64"/>
      <c r="IJ93" s="64"/>
      <c r="IK93" s="64"/>
      <c r="IL93" s="64"/>
      <c r="IM93" s="64"/>
      <c r="IN93" s="64"/>
      <c r="IO93" s="64"/>
      <c r="IP93" s="64"/>
      <c r="IQ93" s="64"/>
      <c r="IR93" s="64"/>
      <c r="IS93" s="64"/>
      <c r="IT93" s="64"/>
      <c r="IU93" s="64"/>
      <c r="IV93" s="64"/>
      <c r="IW93" s="64"/>
      <c r="IX93" s="64"/>
    </row>
    <row r="94" spans="1:258" ht="10.5" customHeight="1">
      <c r="A94" s="391"/>
      <c r="B94" s="389"/>
      <c r="C94" s="380"/>
      <c r="D94" s="150"/>
      <c r="E94" s="378"/>
      <c r="F94" s="378"/>
      <c r="G94" s="390"/>
      <c r="H94" s="378"/>
      <c r="I94" s="150"/>
      <c r="J94" s="151"/>
      <c r="K94" s="145" t="s">
        <v>307</v>
      </c>
      <c r="L94" s="146" t="s">
        <v>307</v>
      </c>
      <c r="M94" s="378"/>
      <c r="N94" s="378"/>
      <c r="O94" s="378"/>
      <c r="P94" s="64"/>
      <c r="Q94" s="64"/>
      <c r="R94" s="64"/>
      <c r="S94" s="64"/>
      <c r="T94" s="64"/>
      <c r="U94" s="64"/>
      <c r="V94" s="64"/>
      <c r="W94" s="64"/>
      <c r="X94" s="64"/>
      <c r="Y94" s="64"/>
      <c r="Z94" s="64"/>
      <c r="AA94" s="64"/>
      <c r="AB94" s="64"/>
      <c r="AC94" s="64"/>
      <c r="AD94" s="64"/>
      <c r="AE94" s="64"/>
      <c r="AF94" s="64"/>
      <c r="AG94" s="64"/>
      <c r="AH94" s="64"/>
      <c r="AI94" s="64"/>
      <c r="AJ94" s="64"/>
      <c r="AK94" s="64"/>
      <c r="AL94" s="64"/>
      <c r="AM94" s="64"/>
      <c r="AN94" s="64"/>
      <c r="AO94" s="64"/>
      <c r="AP94" s="64"/>
      <c r="AQ94" s="64"/>
      <c r="AR94" s="64"/>
      <c r="AS94" s="64"/>
      <c r="AT94" s="64"/>
      <c r="AU94" s="64"/>
      <c r="AV94" s="64"/>
      <c r="AW94" s="64"/>
      <c r="AX94" s="64"/>
      <c r="AY94" s="64"/>
      <c r="AZ94" s="64"/>
      <c r="BA94" s="64"/>
      <c r="BB94" s="64"/>
      <c r="BC94" s="64"/>
      <c r="BD94" s="64"/>
      <c r="BE94" s="64"/>
      <c r="BF94" s="64"/>
      <c r="BG94" s="64"/>
      <c r="BH94" s="64"/>
      <c r="BI94" s="64"/>
      <c r="BJ94" s="64"/>
      <c r="BK94" s="64"/>
      <c r="BL94" s="64"/>
      <c r="BM94" s="64"/>
      <c r="BN94" s="64"/>
      <c r="BO94" s="64"/>
      <c r="BP94" s="64"/>
      <c r="BQ94" s="64"/>
      <c r="BR94" s="64"/>
      <c r="BS94" s="64"/>
      <c r="BT94" s="64"/>
      <c r="BU94" s="64"/>
      <c r="BV94" s="64"/>
      <c r="BW94" s="64"/>
      <c r="BX94" s="64"/>
      <c r="BY94" s="64"/>
      <c r="BZ94" s="64"/>
      <c r="CA94" s="64"/>
      <c r="CB94" s="64"/>
      <c r="CC94" s="64"/>
      <c r="CD94" s="64"/>
      <c r="CE94" s="64"/>
      <c r="CF94" s="64"/>
      <c r="CG94" s="64"/>
      <c r="CH94" s="64"/>
      <c r="CI94" s="64"/>
      <c r="CJ94" s="64"/>
      <c r="CK94" s="64"/>
      <c r="CL94" s="64"/>
      <c r="CM94" s="64"/>
      <c r="CN94" s="64"/>
      <c r="CO94" s="64"/>
      <c r="CP94" s="64"/>
      <c r="CQ94" s="64"/>
      <c r="CR94" s="64"/>
      <c r="CS94" s="64"/>
      <c r="CT94" s="64"/>
      <c r="CU94" s="64"/>
      <c r="CV94" s="64"/>
      <c r="CW94" s="64"/>
      <c r="CX94" s="64"/>
      <c r="CY94" s="64"/>
      <c r="CZ94" s="64"/>
      <c r="DA94" s="64"/>
      <c r="DB94" s="64"/>
      <c r="DC94" s="64"/>
      <c r="DD94" s="64"/>
      <c r="DE94" s="64"/>
      <c r="DF94" s="64"/>
      <c r="DG94" s="64"/>
      <c r="DH94" s="64"/>
      <c r="DI94" s="64"/>
      <c r="DJ94" s="64"/>
      <c r="DK94" s="64"/>
      <c r="DL94" s="64"/>
      <c r="DM94" s="64"/>
      <c r="DN94" s="64"/>
      <c r="DO94" s="64"/>
      <c r="DP94" s="64"/>
      <c r="DQ94" s="64"/>
      <c r="DR94" s="64"/>
      <c r="DS94" s="64"/>
      <c r="DT94" s="64"/>
      <c r="DU94" s="64"/>
      <c r="DV94" s="64"/>
      <c r="DW94" s="64"/>
      <c r="DX94" s="64"/>
      <c r="DY94" s="64"/>
      <c r="DZ94" s="64"/>
      <c r="EA94" s="64"/>
      <c r="EB94" s="64"/>
      <c r="EC94" s="64"/>
      <c r="ED94" s="64"/>
      <c r="EE94" s="64"/>
      <c r="EF94" s="64"/>
      <c r="EG94" s="64"/>
      <c r="EH94" s="64"/>
      <c r="EI94" s="64"/>
      <c r="EJ94" s="64"/>
      <c r="EK94" s="64"/>
      <c r="EL94" s="64"/>
      <c r="EM94" s="64"/>
      <c r="EN94" s="64"/>
      <c r="EO94" s="64"/>
      <c r="EP94" s="64"/>
      <c r="EQ94" s="64"/>
      <c r="ER94" s="64"/>
      <c r="ES94" s="64"/>
      <c r="ET94" s="64"/>
      <c r="EU94" s="64"/>
      <c r="EV94" s="64"/>
      <c r="EW94" s="64"/>
      <c r="EX94" s="64"/>
      <c r="EY94" s="64"/>
      <c r="EZ94" s="64"/>
      <c r="FA94" s="64"/>
      <c r="FB94" s="64"/>
      <c r="FC94" s="64"/>
      <c r="FD94" s="64"/>
      <c r="FE94" s="64"/>
      <c r="FF94" s="64"/>
      <c r="FG94" s="64"/>
      <c r="FH94" s="64"/>
      <c r="FI94" s="64"/>
      <c r="FJ94" s="64"/>
      <c r="FK94" s="64"/>
      <c r="FL94" s="64"/>
      <c r="FM94" s="64"/>
      <c r="FN94" s="64"/>
      <c r="FO94" s="64"/>
      <c r="FP94" s="64"/>
      <c r="FQ94" s="64"/>
      <c r="FR94" s="64"/>
      <c r="FS94" s="64"/>
      <c r="FT94" s="64"/>
      <c r="FU94" s="64"/>
      <c r="FV94" s="64"/>
      <c r="FW94" s="64"/>
      <c r="FX94" s="64"/>
      <c r="FY94" s="64"/>
      <c r="FZ94" s="64"/>
      <c r="GA94" s="64"/>
      <c r="GB94" s="64"/>
      <c r="GC94" s="64"/>
      <c r="GD94" s="64"/>
      <c r="GE94" s="64"/>
      <c r="GF94" s="64"/>
      <c r="GG94" s="64"/>
      <c r="GH94" s="64"/>
      <c r="GI94" s="64"/>
      <c r="GJ94" s="64"/>
      <c r="GK94" s="64"/>
      <c r="GL94" s="64"/>
      <c r="GM94" s="64"/>
      <c r="GN94" s="64"/>
      <c r="GO94" s="64"/>
      <c r="GP94" s="64"/>
      <c r="GQ94" s="64"/>
      <c r="GR94" s="64"/>
      <c r="GS94" s="64"/>
      <c r="GT94" s="64"/>
      <c r="GU94" s="64"/>
      <c r="GV94" s="64"/>
      <c r="GW94" s="64"/>
      <c r="GX94" s="64"/>
      <c r="GY94" s="64"/>
      <c r="GZ94" s="64"/>
      <c r="HA94" s="64"/>
      <c r="HB94" s="64"/>
      <c r="HC94" s="64"/>
      <c r="HD94" s="64"/>
      <c r="HE94" s="64"/>
      <c r="HF94" s="64"/>
      <c r="HG94" s="64"/>
      <c r="HH94" s="64"/>
      <c r="HI94" s="64"/>
      <c r="HJ94" s="64"/>
      <c r="HK94" s="64"/>
      <c r="HL94" s="64"/>
      <c r="HM94" s="64"/>
      <c r="HN94" s="64"/>
      <c r="HO94" s="64"/>
      <c r="HP94" s="64"/>
      <c r="HQ94" s="64"/>
      <c r="HR94" s="64"/>
      <c r="HS94" s="64"/>
      <c r="HT94" s="64"/>
      <c r="HU94" s="64"/>
      <c r="HV94" s="64"/>
      <c r="HW94" s="64"/>
      <c r="HX94" s="64"/>
      <c r="HY94" s="64"/>
      <c r="HZ94" s="64"/>
      <c r="IA94" s="64"/>
      <c r="IB94" s="64"/>
      <c r="IC94" s="64"/>
      <c r="ID94" s="64"/>
      <c r="IE94" s="64"/>
      <c r="IF94" s="64"/>
      <c r="IG94" s="64"/>
      <c r="IH94" s="64"/>
      <c r="II94" s="64"/>
      <c r="IJ94" s="64"/>
      <c r="IK94" s="64"/>
      <c r="IL94" s="64"/>
      <c r="IM94" s="64"/>
      <c r="IN94" s="64"/>
      <c r="IO94" s="64"/>
      <c r="IP94" s="64"/>
      <c r="IQ94" s="64"/>
      <c r="IR94" s="64"/>
      <c r="IS94" s="64"/>
      <c r="IT94" s="64"/>
      <c r="IU94" s="64"/>
      <c r="IV94" s="64"/>
      <c r="IW94" s="64"/>
      <c r="IX94" s="64"/>
    </row>
    <row r="95" spans="1:258" ht="10.5" customHeight="1">
      <c r="A95" s="391"/>
      <c r="B95" s="389"/>
      <c r="C95" s="380"/>
      <c r="D95" s="150"/>
      <c r="E95" s="378"/>
      <c r="F95" s="378"/>
      <c r="G95" s="390"/>
      <c r="H95" s="378"/>
      <c r="I95" s="150"/>
      <c r="J95" s="151"/>
      <c r="K95" s="145" t="s">
        <v>307</v>
      </c>
      <c r="L95" s="146" t="s">
        <v>307</v>
      </c>
      <c r="M95" s="378"/>
      <c r="N95" s="378"/>
      <c r="O95" s="378"/>
      <c r="P95" s="64"/>
      <c r="Q95" s="64"/>
      <c r="R95" s="64"/>
      <c r="S95" s="64"/>
      <c r="T95" s="64"/>
      <c r="U95" s="64"/>
      <c r="V95" s="64"/>
      <c r="W95" s="64"/>
      <c r="X95" s="64"/>
      <c r="Y95" s="64"/>
      <c r="Z95" s="64"/>
      <c r="AA95" s="64"/>
      <c r="AB95" s="64"/>
      <c r="AC95" s="64"/>
      <c r="AD95" s="64"/>
      <c r="AE95" s="64"/>
      <c r="AF95" s="64"/>
      <c r="AG95" s="64"/>
      <c r="AH95" s="64"/>
      <c r="AI95" s="64"/>
      <c r="AJ95" s="64"/>
      <c r="AK95" s="64"/>
      <c r="AL95" s="64"/>
      <c r="AM95" s="64"/>
      <c r="AN95" s="64"/>
      <c r="AO95" s="64"/>
      <c r="AP95" s="64"/>
      <c r="AQ95" s="64"/>
      <c r="AR95" s="64"/>
      <c r="AS95" s="64"/>
      <c r="AT95" s="64"/>
      <c r="AU95" s="64"/>
      <c r="AV95" s="64"/>
      <c r="AW95" s="64"/>
      <c r="AX95" s="64"/>
      <c r="AY95" s="64"/>
      <c r="AZ95" s="64"/>
      <c r="BA95" s="64"/>
      <c r="BB95" s="64"/>
      <c r="BC95" s="64"/>
      <c r="BD95" s="64"/>
      <c r="BE95" s="64"/>
      <c r="BF95" s="64"/>
      <c r="BG95" s="64"/>
      <c r="BH95" s="64"/>
      <c r="BI95" s="64"/>
      <c r="BJ95" s="64"/>
      <c r="BK95" s="64"/>
      <c r="BL95" s="64"/>
      <c r="BM95" s="64"/>
      <c r="BN95" s="64"/>
      <c r="BO95" s="64"/>
      <c r="BP95" s="64"/>
      <c r="BQ95" s="64"/>
      <c r="BR95" s="64"/>
      <c r="BS95" s="64"/>
      <c r="BT95" s="64"/>
      <c r="BU95" s="64"/>
      <c r="BV95" s="64"/>
      <c r="BW95" s="64"/>
      <c r="BX95" s="64"/>
      <c r="BY95" s="64"/>
      <c r="BZ95" s="64"/>
      <c r="CA95" s="64"/>
      <c r="CB95" s="64"/>
      <c r="CC95" s="64"/>
      <c r="CD95" s="64"/>
      <c r="CE95" s="64"/>
      <c r="CF95" s="64"/>
      <c r="CG95" s="64"/>
      <c r="CH95" s="64"/>
      <c r="CI95" s="64"/>
      <c r="CJ95" s="64"/>
      <c r="CK95" s="64"/>
      <c r="CL95" s="64"/>
      <c r="CM95" s="64"/>
      <c r="CN95" s="64"/>
      <c r="CO95" s="64"/>
      <c r="CP95" s="64"/>
      <c r="CQ95" s="64"/>
      <c r="CR95" s="64"/>
      <c r="CS95" s="64"/>
      <c r="CT95" s="64"/>
      <c r="CU95" s="64"/>
      <c r="CV95" s="64"/>
      <c r="CW95" s="64"/>
      <c r="CX95" s="64"/>
      <c r="CY95" s="64"/>
      <c r="CZ95" s="64"/>
      <c r="DA95" s="64"/>
      <c r="DB95" s="64"/>
      <c r="DC95" s="64"/>
      <c r="DD95" s="64"/>
      <c r="DE95" s="64"/>
      <c r="DF95" s="64"/>
      <c r="DG95" s="64"/>
      <c r="DH95" s="64"/>
      <c r="DI95" s="64"/>
      <c r="DJ95" s="64"/>
      <c r="DK95" s="64"/>
      <c r="DL95" s="64"/>
      <c r="DM95" s="64"/>
      <c r="DN95" s="64"/>
      <c r="DO95" s="64"/>
      <c r="DP95" s="64"/>
      <c r="DQ95" s="64"/>
      <c r="DR95" s="64"/>
      <c r="DS95" s="64"/>
      <c r="DT95" s="64"/>
      <c r="DU95" s="64"/>
      <c r="DV95" s="64"/>
      <c r="DW95" s="64"/>
      <c r="DX95" s="64"/>
      <c r="DY95" s="64"/>
      <c r="DZ95" s="64"/>
      <c r="EA95" s="64"/>
      <c r="EB95" s="64"/>
      <c r="EC95" s="64"/>
      <c r="ED95" s="64"/>
      <c r="EE95" s="64"/>
      <c r="EF95" s="64"/>
      <c r="EG95" s="64"/>
      <c r="EH95" s="64"/>
      <c r="EI95" s="64"/>
      <c r="EJ95" s="64"/>
      <c r="EK95" s="64"/>
      <c r="EL95" s="64"/>
      <c r="EM95" s="64"/>
      <c r="EN95" s="64"/>
      <c r="EO95" s="64"/>
      <c r="EP95" s="64"/>
      <c r="EQ95" s="64"/>
      <c r="ER95" s="64"/>
      <c r="ES95" s="64"/>
      <c r="ET95" s="64"/>
      <c r="EU95" s="64"/>
      <c r="EV95" s="64"/>
      <c r="EW95" s="64"/>
      <c r="EX95" s="64"/>
      <c r="EY95" s="64"/>
      <c r="EZ95" s="64"/>
      <c r="FA95" s="64"/>
      <c r="FB95" s="64"/>
      <c r="FC95" s="64"/>
      <c r="FD95" s="64"/>
      <c r="FE95" s="64"/>
      <c r="FF95" s="64"/>
      <c r="FG95" s="64"/>
      <c r="FH95" s="64"/>
      <c r="FI95" s="64"/>
      <c r="FJ95" s="64"/>
      <c r="FK95" s="64"/>
      <c r="FL95" s="64"/>
      <c r="FM95" s="64"/>
      <c r="FN95" s="64"/>
      <c r="FO95" s="64"/>
      <c r="FP95" s="64"/>
      <c r="FQ95" s="64"/>
      <c r="FR95" s="64"/>
      <c r="FS95" s="64"/>
      <c r="FT95" s="64"/>
      <c r="FU95" s="64"/>
      <c r="FV95" s="64"/>
      <c r="FW95" s="64"/>
      <c r="FX95" s="64"/>
      <c r="FY95" s="64"/>
      <c r="FZ95" s="64"/>
      <c r="GA95" s="64"/>
      <c r="GB95" s="64"/>
      <c r="GC95" s="64"/>
      <c r="GD95" s="64"/>
      <c r="GE95" s="64"/>
      <c r="GF95" s="64"/>
      <c r="GG95" s="64"/>
      <c r="GH95" s="64"/>
      <c r="GI95" s="64"/>
      <c r="GJ95" s="64"/>
      <c r="GK95" s="64"/>
      <c r="GL95" s="64"/>
      <c r="GM95" s="64"/>
      <c r="GN95" s="64"/>
      <c r="GO95" s="64"/>
      <c r="GP95" s="64"/>
      <c r="GQ95" s="64"/>
      <c r="GR95" s="64"/>
      <c r="GS95" s="64"/>
      <c r="GT95" s="64"/>
      <c r="GU95" s="64"/>
      <c r="GV95" s="64"/>
      <c r="GW95" s="64"/>
      <c r="GX95" s="64"/>
      <c r="GY95" s="64"/>
      <c r="GZ95" s="64"/>
      <c r="HA95" s="64"/>
      <c r="HB95" s="64"/>
      <c r="HC95" s="64"/>
      <c r="HD95" s="64"/>
      <c r="HE95" s="64"/>
      <c r="HF95" s="64"/>
      <c r="HG95" s="64"/>
      <c r="HH95" s="64"/>
      <c r="HI95" s="64"/>
      <c r="HJ95" s="64"/>
      <c r="HK95" s="64"/>
      <c r="HL95" s="64"/>
      <c r="HM95" s="64"/>
      <c r="HN95" s="64"/>
      <c r="HO95" s="64"/>
      <c r="HP95" s="64"/>
      <c r="HQ95" s="64"/>
      <c r="HR95" s="64"/>
      <c r="HS95" s="64"/>
      <c r="HT95" s="64"/>
      <c r="HU95" s="64"/>
      <c r="HV95" s="64"/>
      <c r="HW95" s="64"/>
      <c r="HX95" s="64"/>
      <c r="HY95" s="64"/>
      <c r="HZ95" s="64"/>
      <c r="IA95" s="64"/>
      <c r="IB95" s="64"/>
      <c r="IC95" s="64"/>
      <c r="ID95" s="64"/>
      <c r="IE95" s="64"/>
      <c r="IF95" s="64"/>
      <c r="IG95" s="64"/>
      <c r="IH95" s="64"/>
      <c r="II95" s="64"/>
      <c r="IJ95" s="64"/>
      <c r="IK95" s="64"/>
      <c r="IL95" s="64"/>
      <c r="IM95" s="64"/>
      <c r="IN95" s="64"/>
      <c r="IO95" s="64"/>
      <c r="IP95" s="64"/>
      <c r="IQ95" s="64"/>
      <c r="IR95" s="64"/>
      <c r="IS95" s="64"/>
      <c r="IT95" s="64"/>
      <c r="IU95" s="64"/>
      <c r="IV95" s="64"/>
      <c r="IW95" s="64"/>
      <c r="IX95" s="64"/>
    </row>
    <row r="96" spans="1:258" ht="10.5" customHeight="1">
      <c r="A96" s="391"/>
      <c r="B96" s="389"/>
      <c r="C96" s="380"/>
      <c r="D96" s="150"/>
      <c r="E96" s="378"/>
      <c r="F96" s="378"/>
      <c r="G96" s="390"/>
      <c r="H96" s="378"/>
      <c r="I96" s="150"/>
      <c r="J96" s="151"/>
      <c r="K96" s="145" t="s">
        <v>307</v>
      </c>
      <c r="L96" s="146" t="s">
        <v>307</v>
      </c>
      <c r="M96" s="378"/>
      <c r="N96" s="378"/>
      <c r="O96" s="378"/>
      <c r="P96" s="64"/>
      <c r="Q96" s="64"/>
      <c r="R96" s="64"/>
      <c r="S96" s="64"/>
      <c r="T96" s="64"/>
      <c r="U96" s="64"/>
      <c r="V96" s="64"/>
      <c r="W96" s="64"/>
      <c r="X96" s="64"/>
      <c r="Y96" s="64"/>
      <c r="Z96" s="64"/>
      <c r="AA96" s="64"/>
      <c r="AB96" s="64"/>
      <c r="AC96" s="64"/>
      <c r="AD96" s="64"/>
      <c r="AE96" s="64"/>
      <c r="AF96" s="64"/>
      <c r="AG96" s="64"/>
      <c r="AH96" s="64"/>
      <c r="AI96" s="64"/>
      <c r="AJ96" s="64"/>
      <c r="AK96" s="64"/>
      <c r="AL96" s="64"/>
      <c r="AM96" s="64"/>
      <c r="AN96" s="64"/>
      <c r="AO96" s="64"/>
      <c r="AP96" s="64"/>
      <c r="AQ96" s="64"/>
      <c r="AR96" s="64"/>
      <c r="AS96" s="64"/>
      <c r="AT96" s="64"/>
      <c r="AU96" s="64"/>
      <c r="AV96" s="64"/>
      <c r="AW96" s="64"/>
      <c r="AX96" s="64"/>
      <c r="AY96" s="64"/>
      <c r="AZ96" s="64"/>
      <c r="BA96" s="64"/>
      <c r="BB96" s="64"/>
      <c r="BC96" s="64"/>
      <c r="BD96" s="64"/>
      <c r="BE96" s="64"/>
      <c r="BF96" s="64"/>
      <c r="BG96" s="64"/>
      <c r="BH96" s="64"/>
      <c r="BI96" s="64"/>
      <c r="BJ96" s="64"/>
      <c r="BK96" s="64"/>
      <c r="BL96" s="64"/>
      <c r="BM96" s="64"/>
      <c r="BN96" s="64"/>
      <c r="BO96" s="64"/>
      <c r="BP96" s="64"/>
      <c r="BQ96" s="64"/>
      <c r="BR96" s="64"/>
      <c r="BS96" s="64"/>
      <c r="BT96" s="64"/>
      <c r="BU96" s="64"/>
      <c r="BV96" s="64"/>
      <c r="BW96" s="64"/>
      <c r="BX96" s="64"/>
      <c r="BY96" s="64"/>
      <c r="BZ96" s="64"/>
      <c r="CA96" s="64"/>
      <c r="CB96" s="64"/>
      <c r="CC96" s="64"/>
      <c r="CD96" s="64"/>
      <c r="CE96" s="64"/>
      <c r="CF96" s="64"/>
      <c r="CG96" s="64"/>
      <c r="CH96" s="64"/>
      <c r="CI96" s="64"/>
      <c r="CJ96" s="64"/>
      <c r="CK96" s="64"/>
      <c r="CL96" s="64"/>
      <c r="CM96" s="64"/>
      <c r="CN96" s="64"/>
      <c r="CO96" s="64"/>
      <c r="CP96" s="64"/>
      <c r="CQ96" s="64"/>
      <c r="CR96" s="64"/>
      <c r="CS96" s="64"/>
      <c r="CT96" s="64"/>
      <c r="CU96" s="64"/>
      <c r="CV96" s="64"/>
      <c r="CW96" s="64"/>
      <c r="CX96" s="64"/>
      <c r="CY96" s="64"/>
      <c r="CZ96" s="64"/>
      <c r="DA96" s="64"/>
      <c r="DB96" s="64"/>
      <c r="DC96" s="64"/>
      <c r="DD96" s="64"/>
      <c r="DE96" s="64"/>
      <c r="DF96" s="64"/>
      <c r="DG96" s="64"/>
      <c r="DH96" s="64"/>
      <c r="DI96" s="64"/>
      <c r="DJ96" s="64"/>
      <c r="DK96" s="64"/>
      <c r="DL96" s="64"/>
      <c r="DM96" s="64"/>
      <c r="DN96" s="64"/>
      <c r="DO96" s="64"/>
      <c r="DP96" s="64"/>
      <c r="DQ96" s="64"/>
      <c r="DR96" s="64"/>
      <c r="DS96" s="64"/>
      <c r="DT96" s="64"/>
      <c r="DU96" s="64"/>
      <c r="DV96" s="64"/>
      <c r="DW96" s="64"/>
      <c r="DX96" s="64"/>
      <c r="DY96" s="64"/>
      <c r="DZ96" s="64"/>
      <c r="EA96" s="64"/>
      <c r="EB96" s="64"/>
      <c r="EC96" s="64"/>
      <c r="ED96" s="64"/>
      <c r="EE96" s="64"/>
      <c r="EF96" s="64"/>
      <c r="EG96" s="64"/>
      <c r="EH96" s="64"/>
      <c r="EI96" s="64"/>
      <c r="EJ96" s="64"/>
      <c r="EK96" s="64"/>
      <c r="EL96" s="64"/>
      <c r="EM96" s="64"/>
      <c r="EN96" s="64"/>
      <c r="EO96" s="64"/>
      <c r="EP96" s="64"/>
      <c r="EQ96" s="64"/>
      <c r="ER96" s="64"/>
      <c r="ES96" s="64"/>
      <c r="ET96" s="64"/>
      <c r="EU96" s="64"/>
      <c r="EV96" s="64"/>
      <c r="EW96" s="64"/>
      <c r="EX96" s="64"/>
      <c r="EY96" s="64"/>
      <c r="EZ96" s="64"/>
      <c r="FA96" s="64"/>
      <c r="FB96" s="64"/>
      <c r="FC96" s="64"/>
      <c r="FD96" s="64"/>
      <c r="FE96" s="64"/>
      <c r="FF96" s="64"/>
      <c r="FG96" s="64"/>
      <c r="FH96" s="64"/>
      <c r="FI96" s="64"/>
      <c r="FJ96" s="64"/>
      <c r="FK96" s="64"/>
      <c r="FL96" s="64"/>
      <c r="FM96" s="64"/>
      <c r="FN96" s="64"/>
      <c r="FO96" s="64"/>
      <c r="FP96" s="64"/>
      <c r="FQ96" s="64"/>
      <c r="FR96" s="64"/>
      <c r="FS96" s="64"/>
      <c r="FT96" s="64"/>
      <c r="FU96" s="64"/>
      <c r="FV96" s="64"/>
      <c r="FW96" s="64"/>
      <c r="FX96" s="64"/>
      <c r="FY96" s="64"/>
      <c r="FZ96" s="64"/>
      <c r="GA96" s="64"/>
      <c r="GB96" s="64"/>
      <c r="GC96" s="64"/>
      <c r="GD96" s="64"/>
      <c r="GE96" s="64"/>
      <c r="GF96" s="64"/>
      <c r="GG96" s="64"/>
      <c r="GH96" s="64"/>
      <c r="GI96" s="64"/>
      <c r="GJ96" s="64"/>
      <c r="GK96" s="64"/>
      <c r="GL96" s="64"/>
      <c r="GM96" s="64"/>
      <c r="GN96" s="64"/>
      <c r="GO96" s="64"/>
      <c r="GP96" s="64"/>
      <c r="GQ96" s="64"/>
      <c r="GR96" s="64"/>
      <c r="GS96" s="64"/>
      <c r="GT96" s="64"/>
      <c r="GU96" s="64"/>
      <c r="GV96" s="64"/>
      <c r="GW96" s="64"/>
      <c r="GX96" s="64"/>
      <c r="GY96" s="64"/>
      <c r="GZ96" s="64"/>
      <c r="HA96" s="64"/>
      <c r="HB96" s="64"/>
      <c r="HC96" s="64"/>
      <c r="HD96" s="64"/>
      <c r="HE96" s="64"/>
      <c r="HF96" s="64"/>
      <c r="HG96" s="64"/>
      <c r="HH96" s="64"/>
      <c r="HI96" s="64"/>
      <c r="HJ96" s="64"/>
      <c r="HK96" s="64"/>
      <c r="HL96" s="64"/>
      <c r="HM96" s="64"/>
      <c r="HN96" s="64"/>
      <c r="HO96" s="64"/>
      <c r="HP96" s="64"/>
      <c r="HQ96" s="64"/>
      <c r="HR96" s="64"/>
      <c r="HS96" s="64"/>
      <c r="HT96" s="64"/>
      <c r="HU96" s="64"/>
      <c r="HV96" s="64"/>
      <c r="HW96" s="64"/>
      <c r="HX96" s="64"/>
      <c r="HY96" s="64"/>
      <c r="HZ96" s="64"/>
      <c r="IA96" s="64"/>
      <c r="IB96" s="64"/>
      <c r="IC96" s="64"/>
      <c r="ID96" s="64"/>
      <c r="IE96" s="64"/>
      <c r="IF96" s="64"/>
      <c r="IG96" s="64"/>
      <c r="IH96" s="64"/>
      <c r="II96" s="64"/>
      <c r="IJ96" s="64"/>
      <c r="IK96" s="64"/>
      <c r="IL96" s="64"/>
      <c r="IM96" s="64"/>
      <c r="IN96" s="64"/>
      <c r="IO96" s="64"/>
      <c r="IP96" s="64"/>
      <c r="IQ96" s="64"/>
      <c r="IR96" s="64"/>
      <c r="IS96" s="64"/>
      <c r="IT96" s="64"/>
      <c r="IU96" s="64"/>
      <c r="IV96" s="64"/>
      <c r="IW96" s="64"/>
      <c r="IX96" s="64"/>
    </row>
    <row r="97" spans="1:258" ht="10.5" customHeight="1">
      <c r="A97" s="391"/>
      <c r="B97" s="389"/>
      <c r="C97" s="380"/>
      <c r="D97" s="150"/>
      <c r="E97" s="378"/>
      <c r="F97" s="378"/>
      <c r="G97" s="390"/>
      <c r="H97" s="378"/>
      <c r="I97" s="150"/>
      <c r="J97" s="151"/>
      <c r="K97" s="145" t="s">
        <v>307</v>
      </c>
      <c r="L97" s="146" t="s">
        <v>307</v>
      </c>
      <c r="M97" s="378"/>
      <c r="N97" s="378"/>
      <c r="O97" s="378"/>
      <c r="P97" s="64"/>
      <c r="Q97" s="64"/>
      <c r="R97" s="64"/>
      <c r="S97" s="64"/>
      <c r="T97" s="64"/>
      <c r="U97" s="64"/>
      <c r="V97" s="64"/>
      <c r="W97" s="64"/>
      <c r="X97" s="64"/>
      <c r="Y97" s="64"/>
      <c r="Z97" s="64"/>
      <c r="AA97" s="64"/>
      <c r="AB97" s="64"/>
      <c r="AC97" s="64"/>
      <c r="AD97" s="64"/>
      <c r="AE97" s="64"/>
      <c r="AF97" s="64"/>
      <c r="AG97" s="64"/>
      <c r="AH97" s="64"/>
      <c r="AI97" s="64"/>
      <c r="AJ97" s="64"/>
      <c r="AK97" s="64"/>
      <c r="AL97" s="64"/>
      <c r="AM97" s="64"/>
      <c r="AN97" s="64"/>
      <c r="AO97" s="64"/>
      <c r="AP97" s="64"/>
      <c r="AQ97" s="64"/>
      <c r="AR97" s="64"/>
      <c r="AS97" s="64"/>
      <c r="AT97" s="64"/>
      <c r="AU97" s="64"/>
      <c r="AV97" s="64"/>
      <c r="AW97" s="64"/>
      <c r="AX97" s="64"/>
      <c r="AY97" s="64"/>
      <c r="AZ97" s="64"/>
      <c r="BA97" s="64"/>
      <c r="BB97" s="64"/>
      <c r="BC97" s="64"/>
      <c r="BD97" s="64"/>
      <c r="BE97" s="64"/>
      <c r="BF97" s="64"/>
      <c r="BG97" s="64"/>
      <c r="BH97" s="64"/>
      <c r="BI97" s="64"/>
      <c r="BJ97" s="64"/>
      <c r="BK97" s="64"/>
      <c r="BL97" s="64"/>
      <c r="BM97" s="64"/>
      <c r="BN97" s="64"/>
      <c r="BO97" s="64"/>
      <c r="BP97" s="64"/>
      <c r="BQ97" s="64"/>
      <c r="BR97" s="64"/>
      <c r="BS97" s="64"/>
      <c r="BT97" s="64"/>
      <c r="BU97" s="64"/>
      <c r="BV97" s="64"/>
      <c r="BW97" s="64"/>
      <c r="BX97" s="64"/>
      <c r="BY97" s="64"/>
      <c r="BZ97" s="64"/>
      <c r="CA97" s="64"/>
      <c r="CB97" s="64"/>
      <c r="CC97" s="64"/>
      <c r="CD97" s="64"/>
      <c r="CE97" s="64"/>
      <c r="CF97" s="64"/>
      <c r="CG97" s="64"/>
      <c r="CH97" s="64"/>
      <c r="CI97" s="64"/>
      <c r="CJ97" s="64"/>
      <c r="CK97" s="64"/>
      <c r="CL97" s="64"/>
      <c r="CM97" s="64"/>
      <c r="CN97" s="64"/>
      <c r="CO97" s="64"/>
      <c r="CP97" s="64"/>
      <c r="CQ97" s="64"/>
      <c r="CR97" s="64"/>
      <c r="CS97" s="64"/>
      <c r="CT97" s="64"/>
      <c r="CU97" s="64"/>
      <c r="CV97" s="64"/>
      <c r="CW97" s="64"/>
      <c r="CX97" s="64"/>
      <c r="CY97" s="64"/>
      <c r="CZ97" s="64"/>
      <c r="DA97" s="64"/>
      <c r="DB97" s="64"/>
      <c r="DC97" s="64"/>
      <c r="DD97" s="64"/>
      <c r="DE97" s="64"/>
      <c r="DF97" s="64"/>
      <c r="DG97" s="64"/>
      <c r="DH97" s="64"/>
      <c r="DI97" s="64"/>
      <c r="DJ97" s="64"/>
      <c r="DK97" s="64"/>
      <c r="DL97" s="64"/>
      <c r="DM97" s="64"/>
      <c r="DN97" s="64"/>
      <c r="DO97" s="64"/>
      <c r="DP97" s="64"/>
      <c r="DQ97" s="64"/>
      <c r="DR97" s="64"/>
      <c r="DS97" s="64"/>
      <c r="DT97" s="64"/>
      <c r="DU97" s="64"/>
      <c r="DV97" s="64"/>
      <c r="DW97" s="64"/>
      <c r="DX97" s="64"/>
      <c r="DY97" s="64"/>
      <c r="DZ97" s="64"/>
      <c r="EA97" s="64"/>
      <c r="EB97" s="64"/>
      <c r="EC97" s="64"/>
      <c r="ED97" s="64"/>
      <c r="EE97" s="64"/>
      <c r="EF97" s="64"/>
      <c r="EG97" s="64"/>
      <c r="EH97" s="64"/>
      <c r="EI97" s="64"/>
      <c r="EJ97" s="64"/>
      <c r="EK97" s="64"/>
      <c r="EL97" s="64"/>
      <c r="EM97" s="64"/>
      <c r="EN97" s="64"/>
      <c r="EO97" s="64"/>
      <c r="EP97" s="64"/>
      <c r="EQ97" s="64"/>
      <c r="ER97" s="64"/>
      <c r="ES97" s="64"/>
      <c r="ET97" s="64"/>
      <c r="EU97" s="64"/>
      <c r="EV97" s="64"/>
      <c r="EW97" s="64"/>
      <c r="EX97" s="64"/>
      <c r="EY97" s="64"/>
      <c r="EZ97" s="64"/>
      <c r="FA97" s="64"/>
      <c r="FB97" s="64"/>
      <c r="FC97" s="64"/>
      <c r="FD97" s="64"/>
      <c r="FE97" s="64"/>
      <c r="FF97" s="64"/>
      <c r="FG97" s="64"/>
      <c r="FH97" s="64"/>
      <c r="FI97" s="64"/>
      <c r="FJ97" s="64"/>
      <c r="FK97" s="64"/>
      <c r="FL97" s="64"/>
      <c r="FM97" s="64"/>
      <c r="FN97" s="64"/>
      <c r="FO97" s="64"/>
      <c r="FP97" s="64"/>
      <c r="FQ97" s="64"/>
      <c r="FR97" s="64"/>
      <c r="FS97" s="64"/>
      <c r="FT97" s="64"/>
      <c r="FU97" s="64"/>
      <c r="FV97" s="64"/>
      <c r="FW97" s="64"/>
      <c r="FX97" s="64"/>
      <c r="FY97" s="64"/>
      <c r="FZ97" s="64"/>
      <c r="GA97" s="64"/>
      <c r="GB97" s="64"/>
      <c r="GC97" s="64"/>
      <c r="GD97" s="64"/>
      <c r="GE97" s="64"/>
      <c r="GF97" s="64"/>
      <c r="GG97" s="64"/>
      <c r="GH97" s="64"/>
      <c r="GI97" s="64"/>
      <c r="GJ97" s="64"/>
      <c r="GK97" s="64"/>
      <c r="GL97" s="64"/>
      <c r="GM97" s="64"/>
      <c r="GN97" s="64"/>
      <c r="GO97" s="64"/>
      <c r="GP97" s="64"/>
      <c r="GQ97" s="64"/>
      <c r="GR97" s="64"/>
      <c r="GS97" s="64"/>
      <c r="GT97" s="64"/>
      <c r="GU97" s="64"/>
      <c r="GV97" s="64"/>
      <c r="GW97" s="64"/>
      <c r="GX97" s="64"/>
      <c r="GY97" s="64"/>
      <c r="GZ97" s="64"/>
      <c r="HA97" s="64"/>
      <c r="HB97" s="64"/>
      <c r="HC97" s="64"/>
      <c r="HD97" s="64"/>
      <c r="HE97" s="64"/>
      <c r="HF97" s="64"/>
      <c r="HG97" s="64"/>
      <c r="HH97" s="64"/>
      <c r="HI97" s="64"/>
      <c r="HJ97" s="64"/>
      <c r="HK97" s="64"/>
      <c r="HL97" s="64"/>
      <c r="HM97" s="64"/>
      <c r="HN97" s="64"/>
      <c r="HO97" s="64"/>
      <c r="HP97" s="64"/>
      <c r="HQ97" s="64"/>
      <c r="HR97" s="64"/>
      <c r="HS97" s="64"/>
      <c r="HT97" s="64"/>
      <c r="HU97" s="64"/>
      <c r="HV97" s="64"/>
      <c r="HW97" s="64"/>
      <c r="HX97" s="64"/>
      <c r="HY97" s="64"/>
      <c r="HZ97" s="64"/>
      <c r="IA97" s="64"/>
      <c r="IB97" s="64"/>
      <c r="IC97" s="64"/>
      <c r="ID97" s="64"/>
      <c r="IE97" s="64"/>
      <c r="IF97" s="64"/>
      <c r="IG97" s="64"/>
      <c r="IH97" s="64"/>
      <c r="II97" s="64"/>
      <c r="IJ97" s="64"/>
      <c r="IK97" s="64"/>
      <c r="IL97" s="64"/>
      <c r="IM97" s="64"/>
      <c r="IN97" s="64"/>
      <c r="IO97" s="64"/>
      <c r="IP97" s="64"/>
      <c r="IQ97" s="64"/>
      <c r="IR97" s="64"/>
      <c r="IS97" s="64"/>
      <c r="IT97" s="64"/>
      <c r="IU97" s="64"/>
      <c r="IV97" s="64"/>
      <c r="IW97" s="64"/>
      <c r="IX97" s="64"/>
    </row>
    <row r="98" spans="1:258" ht="10.5" customHeight="1">
      <c r="A98" s="391"/>
      <c r="B98" s="389"/>
      <c r="C98" s="380"/>
      <c r="D98" s="150"/>
      <c r="E98" s="378"/>
      <c r="F98" s="378"/>
      <c r="G98" s="390"/>
      <c r="H98" s="378"/>
      <c r="I98" s="150"/>
      <c r="J98" s="151"/>
      <c r="K98" s="145" t="s">
        <v>307</v>
      </c>
      <c r="L98" s="146" t="s">
        <v>307</v>
      </c>
      <c r="M98" s="378"/>
      <c r="N98" s="378"/>
      <c r="O98" s="378"/>
      <c r="P98" s="64"/>
      <c r="Q98" s="64"/>
      <c r="R98" s="64"/>
      <c r="S98" s="64"/>
      <c r="T98" s="64"/>
      <c r="U98" s="64"/>
      <c r="V98" s="64"/>
      <c r="W98" s="64"/>
      <c r="X98" s="64"/>
      <c r="Y98" s="64"/>
      <c r="Z98" s="64"/>
      <c r="AA98" s="64"/>
      <c r="AB98" s="64"/>
      <c r="AC98" s="64"/>
      <c r="AD98" s="64"/>
      <c r="AE98" s="64"/>
      <c r="AF98" s="64"/>
      <c r="AG98" s="64"/>
      <c r="AH98" s="64"/>
      <c r="AI98" s="64"/>
      <c r="AJ98" s="64"/>
      <c r="AK98" s="64"/>
      <c r="AL98" s="64"/>
      <c r="AM98" s="64"/>
      <c r="AN98" s="64"/>
      <c r="AO98" s="64"/>
      <c r="AP98" s="64"/>
      <c r="AQ98" s="64"/>
      <c r="AR98" s="64"/>
      <c r="AS98" s="64"/>
      <c r="AT98" s="64"/>
      <c r="AU98" s="64"/>
      <c r="AV98" s="64"/>
      <c r="AW98" s="64"/>
      <c r="AX98" s="64"/>
      <c r="AY98" s="64"/>
      <c r="AZ98" s="64"/>
      <c r="BA98" s="64"/>
      <c r="BB98" s="64"/>
      <c r="BC98" s="64"/>
      <c r="BD98" s="64"/>
      <c r="BE98" s="64"/>
      <c r="BF98" s="64"/>
      <c r="BG98" s="64"/>
      <c r="BH98" s="64"/>
      <c r="BI98" s="64"/>
      <c r="BJ98" s="64"/>
      <c r="BK98" s="64"/>
      <c r="BL98" s="64"/>
      <c r="BM98" s="64"/>
      <c r="BN98" s="64"/>
      <c r="BO98" s="64"/>
      <c r="BP98" s="64"/>
      <c r="BQ98" s="64"/>
      <c r="BR98" s="64"/>
      <c r="BS98" s="64"/>
      <c r="BT98" s="64"/>
      <c r="BU98" s="64"/>
      <c r="BV98" s="64"/>
      <c r="BW98" s="64"/>
      <c r="BX98" s="64"/>
      <c r="BY98" s="64"/>
      <c r="BZ98" s="64"/>
      <c r="CA98" s="64"/>
      <c r="CB98" s="64"/>
      <c r="CC98" s="64"/>
      <c r="CD98" s="64"/>
      <c r="CE98" s="64"/>
      <c r="CF98" s="64"/>
      <c r="CG98" s="64"/>
      <c r="CH98" s="64"/>
      <c r="CI98" s="64"/>
      <c r="CJ98" s="64"/>
      <c r="CK98" s="64"/>
      <c r="CL98" s="64"/>
      <c r="CM98" s="64"/>
      <c r="CN98" s="64"/>
      <c r="CO98" s="64"/>
      <c r="CP98" s="64"/>
      <c r="CQ98" s="64"/>
      <c r="CR98" s="64"/>
      <c r="CS98" s="64"/>
      <c r="CT98" s="64"/>
      <c r="CU98" s="64"/>
      <c r="CV98" s="64"/>
      <c r="CW98" s="64"/>
      <c r="CX98" s="64"/>
      <c r="CY98" s="64"/>
      <c r="CZ98" s="64"/>
      <c r="DA98" s="64"/>
      <c r="DB98" s="64"/>
      <c r="DC98" s="64"/>
      <c r="DD98" s="64"/>
      <c r="DE98" s="64"/>
      <c r="DF98" s="64"/>
      <c r="DG98" s="64"/>
      <c r="DH98" s="64"/>
      <c r="DI98" s="64"/>
      <c r="DJ98" s="64"/>
      <c r="DK98" s="64"/>
      <c r="DL98" s="64"/>
      <c r="DM98" s="64"/>
      <c r="DN98" s="64"/>
      <c r="DO98" s="64"/>
      <c r="DP98" s="64"/>
      <c r="DQ98" s="64"/>
      <c r="DR98" s="64"/>
      <c r="DS98" s="64"/>
      <c r="DT98" s="64"/>
      <c r="DU98" s="64"/>
      <c r="DV98" s="64"/>
      <c r="DW98" s="64"/>
      <c r="DX98" s="64"/>
      <c r="DY98" s="64"/>
      <c r="DZ98" s="64"/>
      <c r="EA98" s="64"/>
      <c r="EB98" s="64"/>
      <c r="EC98" s="64"/>
      <c r="ED98" s="64"/>
      <c r="EE98" s="64"/>
      <c r="EF98" s="64"/>
      <c r="EG98" s="64"/>
      <c r="EH98" s="64"/>
      <c r="EI98" s="64"/>
      <c r="EJ98" s="64"/>
      <c r="EK98" s="64"/>
      <c r="EL98" s="64"/>
      <c r="EM98" s="64"/>
      <c r="EN98" s="64"/>
      <c r="EO98" s="64"/>
      <c r="EP98" s="64"/>
      <c r="EQ98" s="64"/>
      <c r="ER98" s="64"/>
      <c r="ES98" s="64"/>
      <c r="ET98" s="64"/>
      <c r="EU98" s="64"/>
      <c r="EV98" s="64"/>
      <c r="EW98" s="64"/>
      <c r="EX98" s="64"/>
      <c r="EY98" s="64"/>
      <c r="EZ98" s="64"/>
      <c r="FA98" s="64"/>
      <c r="FB98" s="64"/>
      <c r="FC98" s="64"/>
      <c r="FD98" s="64"/>
      <c r="FE98" s="64"/>
      <c r="FF98" s="64"/>
      <c r="FG98" s="64"/>
      <c r="FH98" s="64"/>
      <c r="FI98" s="64"/>
      <c r="FJ98" s="64"/>
      <c r="FK98" s="64"/>
      <c r="FL98" s="64"/>
      <c r="FM98" s="64"/>
      <c r="FN98" s="64"/>
      <c r="FO98" s="64"/>
      <c r="FP98" s="64"/>
      <c r="FQ98" s="64"/>
      <c r="FR98" s="64"/>
      <c r="FS98" s="64"/>
      <c r="FT98" s="64"/>
      <c r="FU98" s="64"/>
      <c r="FV98" s="64"/>
      <c r="FW98" s="64"/>
      <c r="FX98" s="64"/>
      <c r="FY98" s="64"/>
      <c r="FZ98" s="64"/>
      <c r="GA98" s="64"/>
      <c r="GB98" s="64"/>
      <c r="GC98" s="64"/>
      <c r="GD98" s="64"/>
      <c r="GE98" s="64"/>
      <c r="GF98" s="64"/>
      <c r="GG98" s="64"/>
      <c r="GH98" s="64"/>
      <c r="GI98" s="64"/>
      <c r="GJ98" s="64"/>
      <c r="GK98" s="64"/>
      <c r="GL98" s="64"/>
      <c r="GM98" s="64"/>
      <c r="GN98" s="64"/>
      <c r="GO98" s="64"/>
      <c r="GP98" s="64"/>
      <c r="GQ98" s="64"/>
      <c r="GR98" s="64"/>
      <c r="GS98" s="64"/>
      <c r="GT98" s="64"/>
      <c r="GU98" s="64"/>
      <c r="GV98" s="64"/>
      <c r="GW98" s="64"/>
      <c r="GX98" s="64"/>
      <c r="GY98" s="64"/>
      <c r="GZ98" s="64"/>
      <c r="HA98" s="64"/>
      <c r="HB98" s="64"/>
      <c r="HC98" s="64"/>
      <c r="HD98" s="64"/>
      <c r="HE98" s="64"/>
      <c r="HF98" s="64"/>
      <c r="HG98" s="64"/>
      <c r="HH98" s="64"/>
      <c r="HI98" s="64"/>
      <c r="HJ98" s="64"/>
      <c r="HK98" s="64"/>
      <c r="HL98" s="64"/>
      <c r="HM98" s="64"/>
      <c r="HN98" s="64"/>
      <c r="HO98" s="64"/>
      <c r="HP98" s="64"/>
      <c r="HQ98" s="64"/>
      <c r="HR98" s="64"/>
      <c r="HS98" s="64"/>
      <c r="HT98" s="64"/>
      <c r="HU98" s="64"/>
      <c r="HV98" s="64"/>
      <c r="HW98" s="64"/>
      <c r="HX98" s="64"/>
      <c r="HY98" s="64"/>
      <c r="HZ98" s="64"/>
      <c r="IA98" s="64"/>
      <c r="IB98" s="64"/>
      <c r="IC98" s="64"/>
      <c r="ID98" s="64"/>
      <c r="IE98" s="64"/>
      <c r="IF98" s="64"/>
      <c r="IG98" s="64"/>
      <c r="IH98" s="64"/>
      <c r="II98" s="64"/>
      <c r="IJ98" s="64"/>
      <c r="IK98" s="64"/>
      <c r="IL98" s="64"/>
      <c r="IM98" s="64"/>
      <c r="IN98" s="64"/>
      <c r="IO98" s="64"/>
      <c r="IP98" s="64"/>
      <c r="IQ98" s="64"/>
      <c r="IR98" s="64"/>
      <c r="IS98" s="64"/>
      <c r="IT98" s="64"/>
      <c r="IU98" s="64"/>
      <c r="IV98" s="64"/>
      <c r="IW98" s="64"/>
      <c r="IX98" s="64"/>
    </row>
    <row r="99" spans="1:258" ht="10.5" customHeight="1">
      <c r="A99" s="391"/>
      <c r="B99" s="389"/>
      <c r="C99" s="380"/>
      <c r="D99" s="150"/>
      <c r="E99" s="378"/>
      <c r="F99" s="378"/>
      <c r="G99" s="390"/>
      <c r="H99" s="378"/>
      <c r="I99" s="150"/>
      <c r="J99" s="151"/>
      <c r="K99" s="145" t="s">
        <v>307</v>
      </c>
      <c r="L99" s="146" t="s">
        <v>307</v>
      </c>
      <c r="M99" s="378"/>
      <c r="N99" s="378"/>
      <c r="O99" s="378"/>
      <c r="P99" s="64"/>
      <c r="Q99" s="64"/>
      <c r="R99" s="64"/>
      <c r="S99" s="64"/>
      <c r="T99" s="64"/>
      <c r="U99" s="64"/>
      <c r="V99" s="64"/>
      <c r="W99" s="64"/>
      <c r="X99" s="64"/>
      <c r="Y99" s="64"/>
      <c r="Z99" s="64"/>
      <c r="AA99" s="64"/>
      <c r="AB99" s="64"/>
      <c r="AC99" s="64"/>
      <c r="AD99" s="64"/>
      <c r="AE99" s="64"/>
      <c r="AF99" s="64"/>
      <c r="AG99" s="64"/>
      <c r="AH99" s="64"/>
      <c r="AI99" s="64"/>
      <c r="AJ99" s="64"/>
      <c r="AK99" s="64"/>
      <c r="AL99" s="64"/>
      <c r="AM99" s="64"/>
      <c r="AN99" s="64"/>
      <c r="AO99" s="64"/>
      <c r="AP99" s="64"/>
      <c r="AQ99" s="64"/>
      <c r="AR99" s="64"/>
      <c r="AS99" s="64"/>
      <c r="AT99" s="64"/>
      <c r="AU99" s="64"/>
      <c r="AV99" s="64"/>
      <c r="AW99" s="64"/>
      <c r="AX99" s="64"/>
      <c r="AY99" s="64"/>
      <c r="AZ99" s="64"/>
      <c r="BA99" s="64"/>
      <c r="BB99" s="64"/>
      <c r="BC99" s="64"/>
      <c r="BD99" s="64"/>
      <c r="BE99" s="64"/>
      <c r="BF99" s="64"/>
      <c r="BG99" s="64"/>
      <c r="BH99" s="64"/>
      <c r="BI99" s="64"/>
      <c r="BJ99" s="64"/>
      <c r="BK99" s="64"/>
      <c r="BL99" s="64"/>
      <c r="BM99" s="64"/>
      <c r="BN99" s="64"/>
      <c r="BO99" s="64"/>
      <c r="BP99" s="64"/>
      <c r="BQ99" s="64"/>
      <c r="BR99" s="64"/>
      <c r="BS99" s="64"/>
      <c r="BT99" s="64"/>
      <c r="BU99" s="64"/>
      <c r="BV99" s="64"/>
      <c r="BW99" s="64"/>
      <c r="BX99" s="64"/>
      <c r="BY99" s="64"/>
      <c r="BZ99" s="64"/>
      <c r="CA99" s="64"/>
      <c r="CB99" s="64"/>
      <c r="CC99" s="64"/>
      <c r="CD99" s="64"/>
      <c r="CE99" s="64"/>
      <c r="CF99" s="64"/>
      <c r="CG99" s="64"/>
      <c r="CH99" s="64"/>
      <c r="CI99" s="64"/>
      <c r="CJ99" s="64"/>
      <c r="CK99" s="64"/>
      <c r="CL99" s="64"/>
      <c r="CM99" s="64"/>
      <c r="CN99" s="64"/>
      <c r="CO99" s="64"/>
      <c r="CP99" s="64"/>
      <c r="CQ99" s="64"/>
      <c r="CR99" s="64"/>
      <c r="CS99" s="64"/>
      <c r="CT99" s="64"/>
      <c r="CU99" s="64"/>
      <c r="CV99" s="64"/>
      <c r="CW99" s="64"/>
      <c r="CX99" s="64"/>
      <c r="CY99" s="64"/>
      <c r="CZ99" s="64"/>
      <c r="DA99" s="64"/>
      <c r="DB99" s="64"/>
      <c r="DC99" s="64"/>
      <c r="DD99" s="64"/>
      <c r="DE99" s="64"/>
      <c r="DF99" s="64"/>
      <c r="DG99" s="64"/>
      <c r="DH99" s="64"/>
      <c r="DI99" s="64"/>
      <c r="DJ99" s="64"/>
      <c r="DK99" s="64"/>
      <c r="DL99" s="64"/>
      <c r="DM99" s="64"/>
      <c r="DN99" s="64"/>
      <c r="DO99" s="64"/>
      <c r="DP99" s="64"/>
      <c r="DQ99" s="64"/>
      <c r="DR99" s="64"/>
      <c r="DS99" s="64"/>
      <c r="DT99" s="64"/>
      <c r="DU99" s="64"/>
      <c r="DV99" s="64"/>
      <c r="DW99" s="64"/>
      <c r="DX99" s="64"/>
      <c r="DY99" s="64"/>
      <c r="DZ99" s="64"/>
      <c r="EA99" s="64"/>
      <c r="EB99" s="64"/>
      <c r="EC99" s="64"/>
      <c r="ED99" s="64"/>
      <c r="EE99" s="64"/>
      <c r="EF99" s="64"/>
      <c r="EG99" s="64"/>
      <c r="EH99" s="64"/>
      <c r="EI99" s="64"/>
      <c r="EJ99" s="64"/>
      <c r="EK99" s="64"/>
      <c r="EL99" s="64"/>
      <c r="EM99" s="64"/>
      <c r="EN99" s="64"/>
      <c r="EO99" s="64"/>
      <c r="EP99" s="64"/>
      <c r="EQ99" s="64"/>
      <c r="ER99" s="64"/>
      <c r="ES99" s="64"/>
      <c r="ET99" s="64"/>
      <c r="EU99" s="64"/>
      <c r="EV99" s="64"/>
      <c r="EW99" s="64"/>
      <c r="EX99" s="64"/>
      <c r="EY99" s="64"/>
      <c r="EZ99" s="64"/>
      <c r="FA99" s="64"/>
      <c r="FB99" s="64"/>
      <c r="FC99" s="64"/>
      <c r="FD99" s="64"/>
      <c r="FE99" s="64"/>
      <c r="FF99" s="64"/>
      <c r="FG99" s="64"/>
      <c r="FH99" s="64"/>
      <c r="FI99" s="64"/>
      <c r="FJ99" s="64"/>
      <c r="FK99" s="64"/>
      <c r="FL99" s="64"/>
      <c r="FM99" s="64"/>
      <c r="FN99" s="64"/>
      <c r="FO99" s="64"/>
      <c r="FP99" s="64"/>
      <c r="FQ99" s="64"/>
      <c r="FR99" s="64"/>
      <c r="FS99" s="64"/>
      <c r="FT99" s="64"/>
      <c r="FU99" s="64"/>
      <c r="FV99" s="64"/>
      <c r="FW99" s="64"/>
      <c r="FX99" s="64"/>
      <c r="FY99" s="64"/>
      <c r="FZ99" s="64"/>
      <c r="GA99" s="64"/>
      <c r="GB99" s="64"/>
      <c r="GC99" s="64"/>
      <c r="GD99" s="64"/>
      <c r="GE99" s="64"/>
      <c r="GF99" s="64"/>
      <c r="GG99" s="64"/>
      <c r="GH99" s="64"/>
      <c r="GI99" s="64"/>
      <c r="GJ99" s="64"/>
      <c r="GK99" s="64"/>
      <c r="GL99" s="64"/>
      <c r="GM99" s="64"/>
      <c r="GN99" s="64"/>
      <c r="GO99" s="64"/>
      <c r="GP99" s="64"/>
      <c r="GQ99" s="64"/>
      <c r="GR99" s="64"/>
      <c r="GS99" s="64"/>
      <c r="GT99" s="64"/>
      <c r="GU99" s="64"/>
      <c r="GV99" s="64"/>
      <c r="GW99" s="64"/>
      <c r="GX99" s="64"/>
      <c r="GY99" s="64"/>
      <c r="GZ99" s="64"/>
      <c r="HA99" s="64"/>
      <c r="HB99" s="64"/>
      <c r="HC99" s="64"/>
      <c r="HD99" s="64"/>
      <c r="HE99" s="64"/>
      <c r="HF99" s="64"/>
      <c r="HG99" s="64"/>
      <c r="HH99" s="64"/>
      <c r="HI99" s="64"/>
      <c r="HJ99" s="64"/>
      <c r="HK99" s="64"/>
      <c r="HL99" s="64"/>
      <c r="HM99" s="64"/>
      <c r="HN99" s="64"/>
      <c r="HO99" s="64"/>
      <c r="HP99" s="64"/>
      <c r="HQ99" s="64"/>
      <c r="HR99" s="64"/>
      <c r="HS99" s="64"/>
      <c r="HT99" s="64"/>
      <c r="HU99" s="64"/>
      <c r="HV99" s="64"/>
      <c r="HW99" s="64"/>
      <c r="HX99" s="64"/>
      <c r="HY99" s="64"/>
      <c r="HZ99" s="64"/>
      <c r="IA99" s="64"/>
      <c r="IB99" s="64"/>
      <c r="IC99" s="64"/>
      <c r="ID99" s="64"/>
      <c r="IE99" s="64"/>
      <c r="IF99" s="64"/>
      <c r="IG99" s="64"/>
      <c r="IH99" s="64"/>
      <c r="II99" s="64"/>
      <c r="IJ99" s="64"/>
      <c r="IK99" s="64"/>
      <c r="IL99" s="64"/>
      <c r="IM99" s="64"/>
      <c r="IN99" s="64"/>
      <c r="IO99" s="64"/>
      <c r="IP99" s="64"/>
      <c r="IQ99" s="64"/>
      <c r="IR99" s="64"/>
      <c r="IS99" s="64"/>
      <c r="IT99" s="64"/>
      <c r="IU99" s="64"/>
      <c r="IV99" s="64"/>
      <c r="IW99" s="64"/>
      <c r="IX99" s="64"/>
    </row>
    <row r="100" spans="1:258">
      <c r="A100" s="64"/>
      <c r="B100" s="67"/>
      <c r="C100" s="67"/>
      <c r="D100" s="67"/>
      <c r="E100" s="64"/>
      <c r="F100" s="64"/>
      <c r="G100" s="64"/>
      <c r="H100" s="64"/>
      <c r="I100" s="64"/>
      <c r="J100" s="64"/>
      <c r="K100" s="64"/>
      <c r="L100" s="64"/>
      <c r="M100" s="64"/>
      <c r="N100" s="64"/>
      <c r="O100" s="64"/>
      <c r="P100" s="64"/>
      <c r="Q100" s="64"/>
      <c r="R100" s="64"/>
      <c r="S100" s="64"/>
      <c r="T100" s="64"/>
      <c r="U100" s="64"/>
      <c r="V100" s="64"/>
      <c r="W100" s="64"/>
      <c r="X100" s="64"/>
      <c r="Y100" s="64"/>
      <c r="Z100" s="64"/>
      <c r="AA100" s="64"/>
      <c r="AB100" s="64"/>
      <c r="AC100" s="64"/>
      <c r="AD100" s="64"/>
      <c r="AE100" s="64"/>
      <c r="AF100" s="64"/>
      <c r="AG100" s="64"/>
      <c r="AH100" s="64"/>
      <c r="AI100" s="64"/>
      <c r="AJ100" s="64"/>
      <c r="AK100" s="64"/>
      <c r="AL100" s="64"/>
      <c r="AM100" s="64"/>
      <c r="AN100" s="64"/>
      <c r="AO100" s="64"/>
      <c r="AP100" s="64"/>
      <c r="AQ100" s="64"/>
      <c r="AR100" s="64"/>
      <c r="AS100" s="64"/>
      <c r="AT100" s="64"/>
      <c r="AU100" s="64"/>
      <c r="AV100" s="64"/>
      <c r="AW100" s="64"/>
      <c r="AX100" s="64"/>
      <c r="AY100" s="64"/>
      <c r="AZ100" s="64"/>
      <c r="BA100" s="64"/>
      <c r="BB100" s="64"/>
      <c r="BC100" s="64"/>
      <c r="BD100" s="64"/>
      <c r="BE100" s="64"/>
      <c r="BF100" s="64"/>
      <c r="BG100" s="64"/>
      <c r="BH100" s="64"/>
      <c r="BI100" s="64"/>
      <c r="BJ100" s="64"/>
      <c r="BK100" s="64"/>
      <c r="BL100" s="64"/>
      <c r="BM100" s="64"/>
      <c r="BN100" s="64"/>
      <c r="BO100" s="64"/>
      <c r="BP100" s="64"/>
      <c r="BQ100" s="64"/>
      <c r="BR100" s="64"/>
      <c r="BS100" s="64"/>
      <c r="BT100" s="64"/>
      <c r="BU100" s="64"/>
      <c r="BV100" s="64"/>
      <c r="BW100" s="64"/>
      <c r="BX100" s="64"/>
      <c r="BY100" s="64"/>
      <c r="BZ100" s="64"/>
      <c r="CA100" s="64"/>
      <c r="CB100" s="64"/>
      <c r="CC100" s="64"/>
      <c r="CD100" s="64"/>
      <c r="CE100" s="64"/>
      <c r="CF100" s="64"/>
      <c r="CG100" s="64"/>
      <c r="CH100" s="64"/>
      <c r="CI100" s="64"/>
      <c r="CJ100" s="64"/>
      <c r="CK100" s="64"/>
      <c r="CL100" s="64"/>
      <c r="CM100" s="64"/>
      <c r="CN100" s="64"/>
      <c r="CO100" s="64"/>
      <c r="CP100" s="64"/>
      <c r="CQ100" s="64"/>
      <c r="CR100" s="64"/>
      <c r="CS100" s="64"/>
      <c r="CT100" s="64"/>
      <c r="CU100" s="64"/>
      <c r="CV100" s="64"/>
      <c r="CW100" s="64"/>
      <c r="CX100" s="64"/>
      <c r="CY100" s="64"/>
      <c r="CZ100" s="64"/>
      <c r="DA100" s="64"/>
      <c r="DB100" s="64"/>
      <c r="DC100" s="64"/>
      <c r="DD100" s="64"/>
      <c r="DE100" s="64"/>
      <c r="DF100" s="64"/>
      <c r="DG100" s="64"/>
      <c r="DH100" s="64"/>
      <c r="DI100" s="64"/>
      <c r="DJ100" s="64"/>
      <c r="DK100" s="64"/>
      <c r="DL100" s="64"/>
      <c r="DM100" s="64"/>
      <c r="DN100" s="64"/>
      <c r="DO100" s="64"/>
      <c r="DP100" s="64"/>
      <c r="DQ100" s="64"/>
      <c r="DR100" s="64"/>
      <c r="DS100" s="64"/>
      <c r="DT100" s="64"/>
      <c r="DU100" s="64"/>
      <c r="DV100" s="64"/>
      <c r="DW100" s="64"/>
      <c r="DX100" s="64"/>
      <c r="DY100" s="64"/>
      <c r="DZ100" s="64"/>
      <c r="EA100" s="64"/>
      <c r="EB100" s="64"/>
      <c r="EC100" s="64"/>
      <c r="ED100" s="64"/>
      <c r="EE100" s="64"/>
      <c r="EF100" s="64"/>
      <c r="EG100" s="64"/>
      <c r="EH100" s="64"/>
      <c r="EI100" s="64"/>
      <c r="EJ100" s="64"/>
      <c r="EK100" s="64"/>
      <c r="EL100" s="64"/>
      <c r="EM100" s="64"/>
      <c r="EN100" s="64"/>
      <c r="EO100" s="64"/>
      <c r="EP100" s="64"/>
      <c r="EQ100" s="64"/>
      <c r="ER100" s="64"/>
      <c r="ES100" s="64"/>
      <c r="ET100" s="64"/>
      <c r="EU100" s="64"/>
      <c r="EV100" s="64"/>
      <c r="EW100" s="64"/>
      <c r="EX100" s="64"/>
      <c r="EY100" s="64"/>
      <c r="EZ100" s="64"/>
      <c r="FA100" s="64"/>
      <c r="FB100" s="64"/>
      <c r="FC100" s="64"/>
      <c r="FD100" s="64"/>
      <c r="FE100" s="64"/>
      <c r="FF100" s="64"/>
      <c r="FG100" s="64"/>
      <c r="FH100" s="64"/>
      <c r="FI100" s="64"/>
      <c r="FJ100" s="64"/>
      <c r="FK100" s="64"/>
      <c r="FL100" s="64"/>
      <c r="FM100" s="64"/>
      <c r="FN100" s="64"/>
      <c r="FO100" s="64"/>
      <c r="FP100" s="64"/>
      <c r="FQ100" s="64"/>
      <c r="FR100" s="64"/>
      <c r="FS100" s="64"/>
      <c r="FT100" s="64"/>
      <c r="FU100" s="64"/>
      <c r="FV100" s="64"/>
      <c r="FW100" s="64"/>
      <c r="FX100" s="64"/>
      <c r="FY100" s="64"/>
      <c r="FZ100" s="64"/>
      <c r="GA100" s="64"/>
      <c r="GB100" s="64"/>
      <c r="GC100" s="64"/>
      <c r="GD100" s="64"/>
      <c r="GE100" s="64"/>
      <c r="GF100" s="64"/>
      <c r="GG100" s="64"/>
      <c r="GH100" s="64"/>
      <c r="GI100" s="64"/>
      <c r="GJ100" s="64"/>
      <c r="GK100" s="64"/>
      <c r="GL100" s="64"/>
      <c r="GM100" s="64"/>
      <c r="GN100" s="64"/>
      <c r="GO100" s="64"/>
      <c r="GP100" s="64"/>
      <c r="GQ100" s="64"/>
      <c r="GR100" s="64"/>
      <c r="GS100" s="64"/>
      <c r="GT100" s="64"/>
      <c r="GU100" s="64"/>
      <c r="GV100" s="64"/>
      <c r="GW100" s="64"/>
      <c r="GX100" s="64"/>
      <c r="GY100" s="64"/>
      <c r="GZ100" s="64"/>
      <c r="HA100" s="64"/>
      <c r="HB100" s="64"/>
      <c r="HC100" s="64"/>
      <c r="HD100" s="64"/>
      <c r="HE100" s="64"/>
      <c r="HF100" s="64"/>
      <c r="HG100" s="64"/>
      <c r="HH100" s="64"/>
      <c r="HI100" s="64"/>
      <c r="HJ100" s="64"/>
      <c r="HK100" s="64"/>
      <c r="HL100" s="64"/>
      <c r="HM100" s="64"/>
      <c r="HN100" s="64"/>
      <c r="HO100" s="64"/>
      <c r="HP100" s="64"/>
      <c r="HQ100" s="64"/>
      <c r="HR100" s="64"/>
      <c r="HS100" s="64"/>
      <c r="HT100" s="64"/>
      <c r="HU100" s="64"/>
      <c r="HV100" s="64"/>
      <c r="HW100" s="64"/>
      <c r="HX100" s="64"/>
      <c r="HY100" s="64"/>
      <c r="HZ100" s="64"/>
      <c r="IA100" s="64"/>
      <c r="IB100" s="64"/>
      <c r="IC100" s="64"/>
      <c r="ID100" s="64"/>
      <c r="IE100" s="64"/>
      <c r="IF100" s="64"/>
      <c r="IG100" s="64"/>
      <c r="IH100" s="64"/>
      <c r="II100" s="64"/>
      <c r="IJ100" s="64"/>
      <c r="IK100" s="64"/>
      <c r="IL100" s="64"/>
      <c r="IM100" s="64"/>
      <c r="IN100" s="64"/>
      <c r="IO100" s="64"/>
      <c r="IP100" s="64"/>
      <c r="IQ100" s="64"/>
      <c r="IR100" s="64"/>
      <c r="IS100" s="64"/>
      <c r="IT100" s="64"/>
      <c r="IU100" s="64"/>
      <c r="IV100" s="64"/>
      <c r="IW100" s="64"/>
      <c r="IX100" s="64"/>
    </row>
    <row r="101" spans="1:258">
      <c r="A101" s="64"/>
      <c r="B101" s="67"/>
      <c r="C101" s="67"/>
      <c r="D101" s="67"/>
      <c r="E101" s="64"/>
      <c r="F101" s="64"/>
      <c r="G101" s="64"/>
      <c r="H101" s="64"/>
      <c r="I101" s="64"/>
      <c r="J101" s="64"/>
      <c r="K101" s="64"/>
      <c r="L101" s="64"/>
      <c r="M101" s="64"/>
      <c r="N101" s="64"/>
      <c r="O101" s="64"/>
      <c r="P101" s="64"/>
      <c r="Q101" s="64"/>
      <c r="R101" s="64"/>
      <c r="S101" s="64"/>
      <c r="T101" s="64"/>
      <c r="U101" s="64"/>
      <c r="V101" s="64"/>
      <c r="W101" s="64"/>
      <c r="X101" s="64"/>
      <c r="Y101" s="64"/>
      <c r="Z101" s="64"/>
      <c r="AA101" s="64"/>
      <c r="AB101" s="64"/>
      <c r="AC101" s="64"/>
      <c r="AD101" s="64"/>
      <c r="AE101" s="64"/>
      <c r="AF101" s="64"/>
      <c r="AG101" s="64"/>
      <c r="AH101" s="64"/>
      <c r="AI101" s="64"/>
      <c r="AJ101" s="64"/>
      <c r="AK101" s="64"/>
      <c r="AL101" s="64"/>
      <c r="AM101" s="64"/>
      <c r="AN101" s="64"/>
      <c r="AO101" s="64"/>
      <c r="AP101" s="64"/>
      <c r="AQ101" s="64"/>
      <c r="AR101" s="64"/>
      <c r="AS101" s="64"/>
      <c r="AT101" s="64"/>
      <c r="AU101" s="64"/>
      <c r="AV101" s="64"/>
      <c r="AW101" s="64"/>
      <c r="AX101" s="64"/>
      <c r="AY101" s="64"/>
      <c r="AZ101" s="64"/>
      <c r="BA101" s="64"/>
      <c r="BB101" s="64"/>
      <c r="BC101" s="64"/>
      <c r="BD101" s="64"/>
      <c r="BE101" s="64"/>
      <c r="BF101" s="64"/>
      <c r="BG101" s="64"/>
      <c r="BH101" s="64"/>
      <c r="BI101" s="64"/>
      <c r="BJ101" s="64"/>
      <c r="BK101" s="64"/>
      <c r="BL101" s="64"/>
      <c r="BM101" s="64"/>
      <c r="BN101" s="64"/>
      <c r="BO101" s="64"/>
      <c r="BP101" s="64"/>
      <c r="BQ101" s="64"/>
      <c r="BR101" s="64"/>
      <c r="BS101" s="64"/>
      <c r="BT101" s="64"/>
      <c r="BU101" s="64"/>
      <c r="BV101" s="64"/>
      <c r="BW101" s="64"/>
      <c r="BX101" s="64"/>
      <c r="BY101" s="64"/>
      <c r="BZ101" s="64"/>
      <c r="CA101" s="64"/>
      <c r="CB101" s="64"/>
      <c r="CC101" s="64"/>
      <c r="CD101" s="64"/>
      <c r="CE101" s="64"/>
      <c r="CF101" s="64"/>
      <c r="CG101" s="64"/>
      <c r="CH101" s="64"/>
      <c r="CI101" s="64"/>
      <c r="CJ101" s="64"/>
      <c r="CK101" s="64"/>
      <c r="CL101" s="64"/>
      <c r="CM101" s="64"/>
      <c r="CN101" s="64"/>
      <c r="CO101" s="64"/>
      <c r="CP101" s="64"/>
      <c r="CQ101" s="64"/>
      <c r="CR101" s="64"/>
      <c r="CS101" s="64"/>
      <c r="CT101" s="64"/>
      <c r="CU101" s="64"/>
      <c r="CV101" s="64"/>
      <c r="CW101" s="64"/>
      <c r="CX101" s="64"/>
      <c r="CY101" s="64"/>
      <c r="CZ101" s="64"/>
      <c r="DA101" s="64"/>
      <c r="DB101" s="64"/>
      <c r="DC101" s="64"/>
      <c r="DD101" s="64"/>
      <c r="DE101" s="64"/>
      <c r="DF101" s="64"/>
      <c r="DG101" s="64"/>
      <c r="DH101" s="64"/>
      <c r="DI101" s="64"/>
      <c r="DJ101" s="64"/>
      <c r="DK101" s="64"/>
      <c r="DL101" s="64"/>
      <c r="DM101" s="64"/>
      <c r="DN101" s="64"/>
      <c r="DO101" s="64"/>
      <c r="DP101" s="64"/>
      <c r="DQ101" s="64"/>
      <c r="DR101" s="64"/>
      <c r="DS101" s="64"/>
      <c r="DT101" s="64"/>
      <c r="DU101" s="64"/>
      <c r="DV101" s="64"/>
      <c r="DW101" s="64"/>
      <c r="DX101" s="64"/>
      <c r="DY101" s="64"/>
      <c r="DZ101" s="64"/>
      <c r="EA101" s="64"/>
      <c r="EB101" s="64"/>
      <c r="EC101" s="64"/>
      <c r="ED101" s="64"/>
      <c r="EE101" s="64"/>
      <c r="EF101" s="64"/>
      <c r="EG101" s="64"/>
      <c r="EH101" s="64"/>
      <c r="EI101" s="64"/>
      <c r="EJ101" s="64"/>
      <c r="EK101" s="64"/>
      <c r="EL101" s="64"/>
      <c r="EM101" s="64"/>
      <c r="EN101" s="64"/>
      <c r="EO101" s="64"/>
      <c r="EP101" s="64"/>
      <c r="EQ101" s="64"/>
      <c r="ER101" s="64"/>
      <c r="ES101" s="64"/>
      <c r="ET101" s="64"/>
      <c r="EU101" s="64"/>
      <c r="EV101" s="64"/>
      <c r="EW101" s="64"/>
      <c r="EX101" s="64"/>
      <c r="EY101" s="64"/>
      <c r="EZ101" s="64"/>
      <c r="FA101" s="64"/>
      <c r="FB101" s="64"/>
      <c r="FC101" s="64"/>
      <c r="FD101" s="64"/>
      <c r="FE101" s="64"/>
      <c r="FF101" s="64"/>
      <c r="FG101" s="64"/>
      <c r="FH101" s="64"/>
      <c r="FI101" s="64"/>
      <c r="FJ101" s="64"/>
      <c r="FK101" s="64"/>
      <c r="FL101" s="64"/>
      <c r="FM101" s="64"/>
      <c r="FN101" s="64"/>
      <c r="FO101" s="64"/>
      <c r="FP101" s="64"/>
      <c r="FQ101" s="64"/>
      <c r="FR101" s="64"/>
      <c r="FS101" s="64"/>
      <c r="FT101" s="64"/>
      <c r="FU101" s="64"/>
      <c r="FV101" s="64"/>
      <c r="FW101" s="64"/>
      <c r="FX101" s="64"/>
      <c r="FY101" s="64"/>
      <c r="FZ101" s="64"/>
      <c r="GA101" s="64"/>
      <c r="GB101" s="64"/>
      <c r="GC101" s="64"/>
      <c r="GD101" s="64"/>
      <c r="GE101" s="64"/>
      <c r="GF101" s="64"/>
      <c r="GG101" s="64"/>
      <c r="GH101" s="64"/>
      <c r="GI101" s="64"/>
      <c r="GJ101" s="64"/>
      <c r="GK101" s="64"/>
      <c r="GL101" s="64"/>
      <c r="GM101" s="64"/>
      <c r="GN101" s="64"/>
      <c r="GO101" s="64"/>
      <c r="GP101" s="64"/>
      <c r="GQ101" s="64"/>
      <c r="GR101" s="64"/>
      <c r="GS101" s="64"/>
      <c r="GT101" s="64"/>
      <c r="GU101" s="64"/>
      <c r="GV101" s="64"/>
      <c r="GW101" s="64"/>
      <c r="GX101" s="64"/>
      <c r="GY101" s="64"/>
      <c r="GZ101" s="64"/>
      <c r="HA101" s="64"/>
      <c r="HB101" s="64"/>
      <c r="HC101" s="64"/>
      <c r="HD101" s="64"/>
      <c r="HE101" s="64"/>
      <c r="HF101" s="64"/>
      <c r="HG101" s="64"/>
      <c r="HH101" s="64"/>
      <c r="HI101" s="64"/>
      <c r="HJ101" s="64"/>
      <c r="HK101" s="64"/>
      <c r="HL101" s="64"/>
      <c r="HM101" s="64"/>
      <c r="HN101" s="64"/>
      <c r="HO101" s="64"/>
      <c r="HP101" s="64"/>
      <c r="HQ101" s="64"/>
      <c r="HR101" s="64"/>
      <c r="HS101" s="64"/>
      <c r="HT101" s="64"/>
      <c r="HU101" s="64"/>
      <c r="HV101" s="64"/>
      <c r="HW101" s="64"/>
      <c r="HX101" s="64"/>
      <c r="HY101" s="64"/>
      <c r="HZ101" s="64"/>
      <c r="IA101" s="64"/>
      <c r="IB101" s="64"/>
      <c r="IC101" s="64"/>
      <c r="ID101" s="64"/>
      <c r="IE101" s="64"/>
      <c r="IF101" s="64"/>
      <c r="IG101" s="64"/>
      <c r="IH101" s="64"/>
      <c r="II101" s="64"/>
      <c r="IJ101" s="64"/>
      <c r="IK101" s="64"/>
      <c r="IL101" s="64"/>
      <c r="IM101" s="64"/>
      <c r="IN101" s="64"/>
      <c r="IO101" s="64"/>
      <c r="IP101" s="64"/>
      <c r="IQ101" s="64"/>
      <c r="IR101" s="64"/>
      <c r="IS101" s="64"/>
      <c r="IT101" s="64"/>
      <c r="IU101" s="64"/>
      <c r="IV101" s="64"/>
      <c r="IW101" s="64"/>
      <c r="IX101" s="64"/>
    </row>
    <row r="102" spans="1:258">
      <c r="A102" s="64"/>
      <c r="B102" s="67"/>
      <c r="C102" s="67"/>
      <c r="D102" s="67"/>
      <c r="E102" s="64"/>
      <c r="F102" s="64"/>
      <c r="G102" s="64"/>
      <c r="H102" s="64"/>
      <c r="I102" s="64"/>
      <c r="J102" s="64"/>
      <c r="K102" s="64"/>
      <c r="L102" s="64"/>
      <c r="M102" s="64"/>
      <c r="N102" s="64"/>
      <c r="O102" s="64"/>
      <c r="P102" s="64"/>
      <c r="Q102" s="64"/>
      <c r="R102" s="64"/>
      <c r="S102" s="64"/>
      <c r="T102" s="64"/>
      <c r="U102" s="64"/>
      <c r="V102" s="64"/>
      <c r="W102" s="64"/>
      <c r="X102" s="64"/>
      <c r="Y102" s="64"/>
      <c r="Z102" s="64"/>
      <c r="AA102" s="64"/>
      <c r="AB102" s="64"/>
      <c r="AC102" s="64"/>
      <c r="AD102" s="64"/>
      <c r="AE102" s="64"/>
      <c r="AF102" s="64"/>
      <c r="AG102" s="64"/>
      <c r="AH102" s="64"/>
      <c r="AI102" s="64"/>
      <c r="AJ102" s="64"/>
      <c r="AK102" s="64"/>
      <c r="AL102" s="64"/>
      <c r="AM102" s="64"/>
      <c r="AN102" s="64"/>
      <c r="AO102" s="64"/>
      <c r="AP102" s="64"/>
      <c r="AQ102" s="64"/>
      <c r="AR102" s="64"/>
      <c r="AS102" s="64"/>
      <c r="AT102" s="64"/>
      <c r="AU102" s="64"/>
      <c r="AV102" s="64"/>
      <c r="AW102" s="64"/>
      <c r="AX102" s="64"/>
      <c r="AY102" s="64"/>
      <c r="AZ102" s="64"/>
      <c r="BA102" s="64"/>
      <c r="BB102" s="64"/>
      <c r="BC102" s="64"/>
      <c r="BD102" s="64"/>
      <c r="BE102" s="64"/>
      <c r="BF102" s="64"/>
      <c r="BG102" s="64"/>
      <c r="BH102" s="64"/>
      <c r="BI102" s="64"/>
      <c r="BJ102" s="64"/>
      <c r="BK102" s="64"/>
      <c r="BL102" s="64"/>
      <c r="BM102" s="64"/>
      <c r="BN102" s="64"/>
      <c r="BO102" s="64"/>
      <c r="BP102" s="64"/>
      <c r="BQ102" s="64"/>
      <c r="BR102" s="64"/>
      <c r="BS102" s="64"/>
      <c r="BT102" s="64"/>
      <c r="BU102" s="64"/>
      <c r="BV102" s="64"/>
      <c r="BW102" s="64"/>
      <c r="BX102" s="64"/>
      <c r="BY102" s="64"/>
      <c r="BZ102" s="64"/>
      <c r="CA102" s="64"/>
      <c r="CB102" s="64"/>
      <c r="CC102" s="64"/>
      <c r="CD102" s="64"/>
      <c r="CE102" s="64"/>
      <c r="CF102" s="64"/>
      <c r="CG102" s="64"/>
      <c r="CH102" s="64"/>
      <c r="CI102" s="64"/>
      <c r="CJ102" s="64"/>
      <c r="CK102" s="64"/>
      <c r="CL102" s="64"/>
      <c r="CM102" s="64"/>
      <c r="CN102" s="64"/>
      <c r="CO102" s="64"/>
      <c r="CP102" s="64"/>
      <c r="CQ102" s="64"/>
      <c r="CR102" s="64"/>
      <c r="CS102" s="64"/>
      <c r="CT102" s="64"/>
      <c r="CU102" s="64"/>
      <c r="CV102" s="64"/>
      <c r="CW102" s="64"/>
      <c r="CX102" s="64"/>
      <c r="CY102" s="64"/>
      <c r="CZ102" s="64"/>
      <c r="DA102" s="64"/>
      <c r="DB102" s="64"/>
      <c r="DC102" s="64"/>
      <c r="DD102" s="64"/>
      <c r="DE102" s="64"/>
      <c r="DF102" s="64"/>
      <c r="DG102" s="64"/>
      <c r="DH102" s="64"/>
      <c r="DI102" s="64"/>
      <c r="DJ102" s="64"/>
      <c r="DK102" s="64"/>
      <c r="DL102" s="64"/>
      <c r="DM102" s="64"/>
      <c r="DN102" s="64"/>
      <c r="DO102" s="64"/>
      <c r="DP102" s="64"/>
      <c r="DQ102" s="64"/>
      <c r="DR102" s="64"/>
      <c r="DS102" s="64"/>
      <c r="DT102" s="64"/>
      <c r="DU102" s="64"/>
      <c r="DV102" s="64"/>
      <c r="DW102" s="64"/>
      <c r="DX102" s="64"/>
      <c r="DY102" s="64"/>
      <c r="DZ102" s="64"/>
      <c r="EA102" s="64"/>
      <c r="EB102" s="64"/>
      <c r="EC102" s="64"/>
      <c r="ED102" s="64"/>
      <c r="EE102" s="64"/>
      <c r="EF102" s="64"/>
      <c r="EG102" s="64"/>
      <c r="EH102" s="64"/>
      <c r="EI102" s="64"/>
      <c r="EJ102" s="64"/>
      <c r="EK102" s="64"/>
      <c r="EL102" s="64"/>
      <c r="EM102" s="64"/>
      <c r="EN102" s="64"/>
      <c r="EO102" s="64"/>
      <c r="EP102" s="64"/>
      <c r="EQ102" s="64"/>
      <c r="ER102" s="64"/>
      <c r="ES102" s="64"/>
      <c r="ET102" s="64"/>
      <c r="EU102" s="64"/>
      <c r="EV102" s="64"/>
      <c r="EW102" s="64"/>
      <c r="EX102" s="64"/>
      <c r="EY102" s="64"/>
      <c r="EZ102" s="64"/>
      <c r="FA102" s="64"/>
      <c r="FB102" s="64"/>
      <c r="FC102" s="64"/>
      <c r="FD102" s="64"/>
      <c r="FE102" s="64"/>
      <c r="FF102" s="64"/>
      <c r="FG102" s="64"/>
      <c r="FH102" s="64"/>
      <c r="FI102" s="64"/>
      <c r="FJ102" s="64"/>
      <c r="FK102" s="64"/>
      <c r="FL102" s="64"/>
      <c r="FM102" s="64"/>
      <c r="FN102" s="64"/>
      <c r="FO102" s="64"/>
      <c r="FP102" s="64"/>
      <c r="FQ102" s="64"/>
      <c r="FR102" s="64"/>
      <c r="FS102" s="64"/>
      <c r="FT102" s="64"/>
      <c r="FU102" s="64"/>
      <c r="FV102" s="64"/>
      <c r="FW102" s="64"/>
      <c r="FX102" s="64"/>
      <c r="FY102" s="64"/>
      <c r="FZ102" s="64"/>
      <c r="GA102" s="64"/>
      <c r="GB102" s="64"/>
      <c r="GC102" s="64"/>
      <c r="GD102" s="64"/>
      <c r="GE102" s="64"/>
      <c r="GF102" s="64"/>
      <c r="GG102" s="64"/>
      <c r="GH102" s="64"/>
      <c r="GI102" s="64"/>
      <c r="GJ102" s="64"/>
      <c r="GK102" s="64"/>
      <c r="GL102" s="64"/>
      <c r="GM102" s="64"/>
      <c r="GN102" s="64"/>
      <c r="GO102" s="64"/>
      <c r="GP102" s="64"/>
      <c r="GQ102" s="64"/>
      <c r="GR102" s="64"/>
      <c r="GS102" s="64"/>
      <c r="GT102" s="64"/>
      <c r="GU102" s="64"/>
      <c r="GV102" s="64"/>
      <c r="GW102" s="64"/>
      <c r="GX102" s="64"/>
      <c r="GY102" s="64"/>
      <c r="GZ102" s="64"/>
      <c r="HA102" s="64"/>
      <c r="HB102" s="64"/>
      <c r="HC102" s="64"/>
      <c r="HD102" s="64"/>
      <c r="HE102" s="64"/>
      <c r="HF102" s="64"/>
      <c r="HG102" s="64"/>
      <c r="HH102" s="64"/>
      <c r="HI102" s="64"/>
      <c r="HJ102" s="64"/>
      <c r="HK102" s="64"/>
      <c r="HL102" s="64"/>
      <c r="HM102" s="64"/>
      <c r="HN102" s="64"/>
      <c r="HO102" s="64"/>
      <c r="HP102" s="64"/>
      <c r="HQ102" s="64"/>
      <c r="HR102" s="64"/>
      <c r="HS102" s="64"/>
      <c r="HT102" s="64"/>
      <c r="HU102" s="64"/>
      <c r="HV102" s="64"/>
      <c r="HW102" s="64"/>
      <c r="HX102" s="64"/>
      <c r="HY102" s="64"/>
      <c r="HZ102" s="64"/>
      <c r="IA102" s="64"/>
      <c r="IB102" s="64"/>
      <c r="IC102" s="64"/>
      <c r="ID102" s="64"/>
      <c r="IE102" s="64"/>
      <c r="IF102" s="64"/>
      <c r="IG102" s="64"/>
      <c r="IH102" s="64"/>
      <c r="II102" s="64"/>
      <c r="IJ102" s="64"/>
      <c r="IK102" s="64"/>
      <c r="IL102" s="64"/>
      <c r="IM102" s="64"/>
      <c r="IN102" s="64"/>
      <c r="IO102" s="64"/>
      <c r="IP102" s="64"/>
      <c r="IQ102" s="64"/>
      <c r="IR102" s="64"/>
      <c r="IS102" s="64"/>
      <c r="IT102" s="64"/>
      <c r="IU102" s="64"/>
      <c r="IV102" s="64"/>
      <c r="IW102" s="64"/>
      <c r="IX102" s="64"/>
    </row>
    <row r="103" spans="1:258">
      <c r="A103" s="64"/>
      <c r="B103" s="67"/>
      <c r="C103" s="67"/>
      <c r="D103" s="67"/>
      <c r="E103" s="64"/>
      <c r="F103" s="64"/>
      <c r="G103" s="64"/>
      <c r="H103" s="64"/>
      <c r="I103" s="64"/>
      <c r="J103" s="64"/>
      <c r="K103" s="64"/>
      <c r="L103" s="64"/>
      <c r="M103" s="64"/>
      <c r="N103" s="64"/>
      <c r="O103" s="64"/>
      <c r="P103" s="64"/>
      <c r="Q103" s="64"/>
      <c r="R103" s="64"/>
      <c r="S103" s="64"/>
      <c r="T103" s="64"/>
      <c r="U103" s="64"/>
      <c r="V103" s="64"/>
      <c r="W103" s="64"/>
      <c r="X103" s="64"/>
      <c r="Y103" s="64"/>
      <c r="Z103" s="64"/>
      <c r="AA103" s="64"/>
      <c r="AB103" s="64"/>
      <c r="AC103" s="64"/>
      <c r="AD103" s="64"/>
      <c r="AE103" s="64"/>
      <c r="AF103" s="64"/>
      <c r="AG103" s="64"/>
      <c r="AH103" s="64"/>
      <c r="AI103" s="64"/>
      <c r="AJ103" s="64"/>
      <c r="AK103" s="64"/>
      <c r="AL103" s="64"/>
      <c r="AM103" s="64"/>
      <c r="AN103" s="64"/>
      <c r="AO103" s="64"/>
      <c r="AP103" s="64"/>
      <c r="AQ103" s="64"/>
      <c r="AR103" s="64"/>
      <c r="AS103" s="64"/>
      <c r="AT103" s="64"/>
      <c r="AU103" s="64"/>
      <c r="AV103" s="64"/>
      <c r="AW103" s="64"/>
      <c r="AX103" s="64"/>
      <c r="AY103" s="64"/>
      <c r="AZ103" s="64"/>
      <c r="BA103" s="64"/>
      <c r="BB103" s="64"/>
      <c r="BC103" s="64"/>
      <c r="BD103" s="64"/>
      <c r="BE103" s="64"/>
      <c r="BF103" s="64"/>
      <c r="BG103" s="64"/>
      <c r="BH103" s="64"/>
      <c r="BI103" s="64"/>
      <c r="BJ103" s="64"/>
      <c r="BK103" s="64"/>
      <c r="BL103" s="64"/>
      <c r="BM103" s="64"/>
      <c r="BN103" s="64"/>
      <c r="BO103" s="64"/>
      <c r="BP103" s="64"/>
      <c r="BQ103" s="64"/>
      <c r="BR103" s="64"/>
      <c r="BS103" s="64"/>
      <c r="BT103" s="64"/>
      <c r="BU103" s="64"/>
      <c r="BV103" s="64"/>
      <c r="BW103" s="64"/>
      <c r="BX103" s="64"/>
      <c r="BY103" s="64"/>
      <c r="BZ103" s="64"/>
      <c r="CA103" s="64"/>
      <c r="CB103" s="64"/>
      <c r="CC103" s="64"/>
      <c r="CD103" s="64"/>
      <c r="CE103" s="64"/>
      <c r="CF103" s="64"/>
      <c r="CG103" s="64"/>
      <c r="CH103" s="64"/>
      <c r="CI103" s="64"/>
      <c r="CJ103" s="64"/>
      <c r="CK103" s="64"/>
      <c r="CL103" s="64"/>
      <c r="CM103" s="64"/>
      <c r="CN103" s="64"/>
      <c r="CO103" s="64"/>
      <c r="CP103" s="64"/>
      <c r="CQ103" s="64"/>
      <c r="CR103" s="64"/>
      <c r="CS103" s="64"/>
      <c r="CT103" s="64"/>
      <c r="CU103" s="64"/>
      <c r="CV103" s="64"/>
      <c r="CW103" s="64"/>
      <c r="CX103" s="64"/>
      <c r="CY103" s="64"/>
      <c r="CZ103" s="64"/>
      <c r="DA103" s="64"/>
      <c r="DB103" s="64"/>
      <c r="DC103" s="64"/>
      <c r="DD103" s="64"/>
      <c r="DE103" s="64"/>
      <c r="DF103" s="64"/>
      <c r="DG103" s="64"/>
      <c r="DH103" s="64"/>
      <c r="DI103" s="64"/>
      <c r="DJ103" s="64"/>
      <c r="DK103" s="64"/>
      <c r="DL103" s="64"/>
      <c r="DM103" s="64"/>
      <c r="DN103" s="64"/>
      <c r="DO103" s="64"/>
      <c r="DP103" s="64"/>
      <c r="DQ103" s="64"/>
      <c r="DR103" s="64"/>
      <c r="DS103" s="64"/>
      <c r="DT103" s="64"/>
      <c r="DU103" s="64"/>
      <c r="DV103" s="64"/>
      <c r="DW103" s="64"/>
      <c r="DX103" s="64"/>
      <c r="DY103" s="64"/>
      <c r="DZ103" s="64"/>
      <c r="EA103" s="64"/>
      <c r="EB103" s="64"/>
      <c r="EC103" s="64"/>
      <c r="ED103" s="64"/>
      <c r="EE103" s="64"/>
      <c r="EF103" s="64"/>
      <c r="EG103" s="64"/>
      <c r="EH103" s="64"/>
      <c r="EI103" s="64"/>
      <c r="EJ103" s="64"/>
      <c r="EK103" s="64"/>
      <c r="EL103" s="64"/>
      <c r="EM103" s="64"/>
      <c r="EN103" s="64"/>
      <c r="EO103" s="64"/>
      <c r="EP103" s="64"/>
      <c r="EQ103" s="64"/>
      <c r="ER103" s="64"/>
      <c r="ES103" s="64"/>
      <c r="ET103" s="64"/>
      <c r="EU103" s="64"/>
      <c r="EV103" s="64"/>
      <c r="EW103" s="64"/>
      <c r="EX103" s="64"/>
      <c r="EY103" s="64"/>
      <c r="EZ103" s="64"/>
      <c r="FA103" s="64"/>
      <c r="FB103" s="64"/>
      <c r="FC103" s="64"/>
      <c r="FD103" s="64"/>
      <c r="FE103" s="64"/>
      <c r="FF103" s="64"/>
      <c r="FG103" s="64"/>
      <c r="FH103" s="64"/>
      <c r="FI103" s="64"/>
      <c r="FJ103" s="64"/>
      <c r="FK103" s="64"/>
      <c r="FL103" s="64"/>
      <c r="FM103" s="64"/>
      <c r="FN103" s="64"/>
      <c r="FO103" s="64"/>
      <c r="FP103" s="64"/>
      <c r="FQ103" s="64"/>
      <c r="FR103" s="64"/>
      <c r="FS103" s="64"/>
      <c r="FT103" s="64"/>
      <c r="FU103" s="64"/>
      <c r="FV103" s="64"/>
      <c r="FW103" s="64"/>
      <c r="FX103" s="64"/>
      <c r="FY103" s="64"/>
      <c r="FZ103" s="64"/>
      <c r="GA103" s="64"/>
      <c r="GB103" s="64"/>
      <c r="GC103" s="64"/>
      <c r="GD103" s="64"/>
      <c r="GE103" s="64"/>
      <c r="GF103" s="64"/>
      <c r="GG103" s="64"/>
      <c r="GH103" s="64"/>
      <c r="GI103" s="64"/>
      <c r="GJ103" s="64"/>
      <c r="GK103" s="64"/>
      <c r="GL103" s="64"/>
      <c r="GM103" s="64"/>
      <c r="GN103" s="64"/>
      <c r="GO103" s="64"/>
      <c r="GP103" s="64"/>
      <c r="GQ103" s="64"/>
      <c r="GR103" s="64"/>
      <c r="GS103" s="64"/>
      <c r="GT103" s="64"/>
      <c r="GU103" s="64"/>
      <c r="GV103" s="64"/>
      <c r="GW103" s="64"/>
      <c r="GX103" s="64"/>
      <c r="GY103" s="64"/>
      <c r="GZ103" s="64"/>
      <c r="HA103" s="64"/>
      <c r="HB103" s="64"/>
      <c r="HC103" s="64"/>
      <c r="HD103" s="64"/>
      <c r="HE103" s="64"/>
      <c r="HF103" s="64"/>
      <c r="HG103" s="64"/>
      <c r="HH103" s="64"/>
      <c r="HI103" s="64"/>
      <c r="HJ103" s="64"/>
      <c r="HK103" s="64"/>
      <c r="HL103" s="64"/>
      <c r="HM103" s="64"/>
      <c r="HN103" s="64"/>
      <c r="HO103" s="64"/>
      <c r="HP103" s="64"/>
      <c r="HQ103" s="64"/>
      <c r="HR103" s="64"/>
      <c r="HS103" s="64"/>
      <c r="HT103" s="64"/>
      <c r="HU103" s="64"/>
      <c r="HV103" s="64"/>
      <c r="HW103" s="64"/>
      <c r="HX103" s="64"/>
      <c r="HY103" s="64"/>
      <c r="HZ103" s="64"/>
      <c r="IA103" s="64"/>
      <c r="IB103" s="64"/>
      <c r="IC103" s="64"/>
      <c r="ID103" s="64"/>
      <c r="IE103" s="64"/>
      <c r="IF103" s="64"/>
      <c r="IG103" s="64"/>
      <c r="IH103" s="64"/>
      <c r="II103" s="64"/>
      <c r="IJ103" s="64"/>
      <c r="IK103" s="64"/>
      <c r="IL103" s="64"/>
      <c r="IM103" s="64"/>
      <c r="IN103" s="64"/>
      <c r="IO103" s="64"/>
      <c r="IP103" s="64"/>
      <c r="IQ103" s="64"/>
      <c r="IR103" s="64"/>
      <c r="IS103" s="64"/>
      <c r="IT103" s="64"/>
      <c r="IU103" s="64"/>
      <c r="IV103" s="64"/>
      <c r="IW103" s="64"/>
      <c r="IX103" s="64"/>
    </row>
    <row r="104" spans="1:258">
      <c r="A104" s="64"/>
      <c r="B104" s="67"/>
      <c r="C104" s="67"/>
      <c r="D104" s="67"/>
      <c r="E104" s="64"/>
      <c r="F104" s="64"/>
      <c r="G104" s="64"/>
      <c r="H104" s="64"/>
      <c r="I104" s="64"/>
      <c r="J104" s="64"/>
      <c r="K104" s="64"/>
      <c r="L104" s="64"/>
      <c r="M104" s="64"/>
      <c r="N104" s="64"/>
      <c r="O104" s="64"/>
      <c r="P104" s="64"/>
      <c r="Q104" s="64"/>
      <c r="R104" s="64"/>
      <c r="S104" s="64"/>
      <c r="T104" s="64"/>
      <c r="U104" s="64"/>
      <c r="V104" s="64"/>
      <c r="W104" s="64"/>
      <c r="X104" s="64"/>
      <c r="Y104" s="64"/>
      <c r="Z104" s="64"/>
      <c r="AA104" s="64"/>
      <c r="AB104" s="64"/>
      <c r="AC104" s="64"/>
      <c r="AD104" s="64"/>
      <c r="AE104" s="64"/>
      <c r="AF104" s="64"/>
      <c r="AG104" s="64"/>
      <c r="AH104" s="64"/>
      <c r="AI104" s="64"/>
      <c r="AJ104" s="64"/>
      <c r="AK104" s="64"/>
      <c r="AL104" s="64"/>
      <c r="AM104" s="64"/>
      <c r="AN104" s="64"/>
      <c r="AO104" s="64"/>
      <c r="AP104" s="64"/>
      <c r="AQ104" s="64"/>
      <c r="AR104" s="64"/>
      <c r="AS104" s="64"/>
      <c r="AT104" s="64"/>
      <c r="AU104" s="64"/>
      <c r="AV104" s="64"/>
      <c r="AW104" s="64"/>
      <c r="AX104" s="64"/>
      <c r="AY104" s="64"/>
      <c r="AZ104" s="64"/>
      <c r="BA104" s="64"/>
      <c r="BB104" s="64"/>
      <c r="BC104" s="64"/>
      <c r="BD104" s="64"/>
      <c r="BE104" s="64"/>
      <c r="BF104" s="64"/>
      <c r="BG104" s="64"/>
      <c r="BH104" s="64"/>
      <c r="BI104" s="64"/>
      <c r="BJ104" s="64"/>
      <c r="BK104" s="64"/>
      <c r="BL104" s="64"/>
      <c r="BM104" s="64"/>
      <c r="BN104" s="64"/>
      <c r="BO104" s="64"/>
      <c r="BP104" s="64"/>
      <c r="BQ104" s="64"/>
      <c r="BR104" s="64"/>
      <c r="BS104" s="64"/>
      <c r="BT104" s="64"/>
      <c r="BU104" s="64"/>
      <c r="BV104" s="64"/>
      <c r="BW104" s="64"/>
      <c r="BX104" s="64"/>
      <c r="BY104" s="64"/>
      <c r="BZ104" s="64"/>
      <c r="CA104" s="64"/>
      <c r="CB104" s="64"/>
      <c r="CC104" s="64"/>
      <c r="CD104" s="64"/>
      <c r="CE104" s="64"/>
      <c r="CF104" s="64"/>
      <c r="CG104" s="64"/>
      <c r="CH104" s="64"/>
      <c r="CI104" s="64"/>
      <c r="CJ104" s="64"/>
      <c r="CK104" s="64"/>
      <c r="CL104" s="64"/>
      <c r="CM104" s="64"/>
      <c r="CN104" s="64"/>
      <c r="CO104" s="64"/>
      <c r="CP104" s="64"/>
      <c r="CQ104" s="64"/>
      <c r="CR104" s="64"/>
      <c r="CS104" s="64"/>
      <c r="CT104" s="64"/>
      <c r="CU104" s="64"/>
      <c r="CV104" s="64"/>
      <c r="CW104" s="64"/>
      <c r="CX104" s="64"/>
      <c r="CY104" s="64"/>
      <c r="CZ104" s="64"/>
      <c r="DA104" s="64"/>
      <c r="DB104" s="64"/>
      <c r="DC104" s="64"/>
      <c r="DD104" s="64"/>
      <c r="DE104" s="64"/>
      <c r="DF104" s="64"/>
      <c r="DG104" s="64"/>
      <c r="DH104" s="64"/>
      <c r="DI104" s="64"/>
      <c r="DJ104" s="64"/>
      <c r="DK104" s="64"/>
      <c r="DL104" s="64"/>
      <c r="DM104" s="64"/>
      <c r="DN104" s="64"/>
      <c r="DO104" s="64"/>
      <c r="DP104" s="64"/>
      <c r="DQ104" s="64"/>
      <c r="DR104" s="64"/>
      <c r="DS104" s="64"/>
      <c r="DT104" s="64"/>
      <c r="DU104" s="64"/>
      <c r="DV104" s="64"/>
      <c r="DW104" s="64"/>
      <c r="DX104" s="64"/>
      <c r="DY104" s="64"/>
      <c r="DZ104" s="64"/>
      <c r="EA104" s="64"/>
      <c r="EB104" s="64"/>
      <c r="EC104" s="64"/>
      <c r="ED104" s="64"/>
      <c r="EE104" s="64"/>
      <c r="EF104" s="64"/>
      <c r="EG104" s="64"/>
      <c r="EH104" s="64"/>
      <c r="EI104" s="64"/>
      <c r="EJ104" s="64"/>
      <c r="EK104" s="64"/>
      <c r="EL104" s="64"/>
      <c r="EM104" s="64"/>
      <c r="EN104" s="64"/>
      <c r="EO104" s="64"/>
      <c r="EP104" s="64"/>
      <c r="EQ104" s="64"/>
      <c r="ER104" s="64"/>
      <c r="ES104" s="64"/>
      <c r="ET104" s="64"/>
      <c r="EU104" s="64"/>
      <c r="EV104" s="64"/>
      <c r="EW104" s="64"/>
      <c r="EX104" s="64"/>
      <c r="EY104" s="64"/>
      <c r="EZ104" s="64"/>
      <c r="FA104" s="64"/>
      <c r="FB104" s="64"/>
      <c r="FC104" s="64"/>
      <c r="FD104" s="64"/>
      <c r="FE104" s="64"/>
      <c r="FF104" s="64"/>
      <c r="FG104" s="64"/>
      <c r="FH104" s="64"/>
      <c r="FI104" s="64"/>
      <c r="FJ104" s="64"/>
      <c r="FK104" s="64"/>
      <c r="FL104" s="64"/>
      <c r="FM104" s="64"/>
      <c r="FN104" s="64"/>
      <c r="FO104" s="64"/>
      <c r="FP104" s="64"/>
      <c r="FQ104" s="64"/>
      <c r="FR104" s="64"/>
      <c r="FS104" s="64"/>
      <c r="FT104" s="64"/>
      <c r="FU104" s="64"/>
      <c r="FV104" s="64"/>
      <c r="FW104" s="64"/>
      <c r="FX104" s="64"/>
      <c r="FY104" s="64"/>
      <c r="FZ104" s="64"/>
      <c r="GA104" s="64"/>
      <c r="GB104" s="64"/>
      <c r="GC104" s="64"/>
      <c r="GD104" s="64"/>
      <c r="GE104" s="64"/>
      <c r="GF104" s="64"/>
      <c r="GG104" s="64"/>
      <c r="GH104" s="64"/>
      <c r="GI104" s="64"/>
      <c r="GJ104" s="64"/>
      <c r="GK104" s="64"/>
      <c r="GL104" s="64"/>
      <c r="GM104" s="64"/>
      <c r="GN104" s="64"/>
      <c r="GO104" s="64"/>
      <c r="GP104" s="64"/>
      <c r="GQ104" s="64"/>
      <c r="GR104" s="64"/>
      <c r="GS104" s="64"/>
      <c r="GT104" s="64"/>
      <c r="GU104" s="64"/>
      <c r="GV104" s="64"/>
      <c r="GW104" s="64"/>
      <c r="GX104" s="64"/>
      <c r="GY104" s="64"/>
      <c r="GZ104" s="64"/>
      <c r="HA104" s="64"/>
      <c r="HB104" s="64"/>
      <c r="HC104" s="64"/>
      <c r="HD104" s="64"/>
      <c r="HE104" s="64"/>
      <c r="HF104" s="64"/>
      <c r="HG104" s="64"/>
      <c r="HH104" s="64"/>
      <c r="HI104" s="64"/>
      <c r="HJ104" s="64"/>
      <c r="HK104" s="64"/>
      <c r="HL104" s="64"/>
      <c r="HM104" s="64"/>
      <c r="HN104" s="64"/>
      <c r="HO104" s="64"/>
      <c r="HP104" s="64"/>
      <c r="HQ104" s="64"/>
      <c r="HR104" s="64"/>
      <c r="HS104" s="64"/>
      <c r="HT104" s="64"/>
      <c r="HU104" s="64"/>
      <c r="HV104" s="64"/>
      <c r="HW104" s="64"/>
      <c r="HX104" s="64"/>
      <c r="HY104" s="64"/>
      <c r="HZ104" s="64"/>
      <c r="IA104" s="64"/>
      <c r="IB104" s="64"/>
      <c r="IC104" s="64"/>
      <c r="ID104" s="64"/>
      <c r="IE104" s="64"/>
      <c r="IF104" s="64"/>
      <c r="IG104" s="64"/>
      <c r="IH104" s="64"/>
      <c r="II104" s="64"/>
      <c r="IJ104" s="64"/>
      <c r="IK104" s="64"/>
      <c r="IL104" s="64"/>
      <c r="IM104" s="64"/>
      <c r="IN104" s="64"/>
      <c r="IO104" s="64"/>
      <c r="IP104" s="64"/>
      <c r="IQ104" s="64"/>
      <c r="IR104" s="64"/>
      <c r="IS104" s="64"/>
      <c r="IT104" s="64"/>
      <c r="IU104" s="64"/>
      <c r="IV104" s="64"/>
      <c r="IW104" s="64"/>
      <c r="IX104" s="64"/>
    </row>
    <row r="105" spans="1:258">
      <c r="A105" s="64"/>
      <c r="B105" s="67"/>
      <c r="C105" s="67"/>
      <c r="D105" s="67"/>
      <c r="E105" s="64"/>
      <c r="F105" s="64"/>
      <c r="G105" s="64"/>
      <c r="H105" s="64"/>
      <c r="I105" s="64"/>
      <c r="J105" s="64"/>
      <c r="K105" s="64"/>
      <c r="L105" s="64"/>
      <c r="M105" s="64"/>
      <c r="N105" s="64"/>
      <c r="O105" s="64"/>
      <c r="P105" s="64"/>
      <c r="Q105" s="64"/>
      <c r="R105" s="64"/>
      <c r="S105" s="64"/>
      <c r="T105" s="64"/>
      <c r="U105" s="64"/>
      <c r="V105" s="64"/>
      <c r="W105" s="64"/>
      <c r="X105" s="64"/>
      <c r="Y105" s="64"/>
      <c r="Z105" s="64"/>
      <c r="AA105" s="64"/>
      <c r="AB105" s="64"/>
      <c r="AC105" s="64"/>
      <c r="AD105" s="64"/>
      <c r="AE105" s="64"/>
      <c r="AF105" s="64"/>
      <c r="AG105" s="64"/>
      <c r="AH105" s="64"/>
      <c r="AI105" s="64"/>
      <c r="AJ105" s="64"/>
      <c r="AK105" s="64"/>
      <c r="AL105" s="64"/>
      <c r="AM105" s="64"/>
      <c r="AN105" s="64"/>
      <c r="AO105" s="64"/>
      <c r="AP105" s="64"/>
      <c r="AQ105" s="64"/>
      <c r="AR105" s="64"/>
      <c r="AS105" s="64"/>
      <c r="AT105" s="64"/>
      <c r="AU105" s="64"/>
      <c r="AV105" s="64"/>
      <c r="AW105" s="64"/>
      <c r="AX105" s="64"/>
      <c r="AY105" s="64"/>
      <c r="AZ105" s="64"/>
      <c r="BA105" s="64"/>
      <c r="BB105" s="64"/>
      <c r="BC105" s="64"/>
      <c r="BD105" s="64"/>
      <c r="BE105" s="64"/>
      <c r="BF105" s="64"/>
      <c r="BG105" s="64"/>
      <c r="BH105" s="64"/>
      <c r="BI105" s="64"/>
      <c r="BJ105" s="64"/>
      <c r="BK105" s="64"/>
      <c r="BL105" s="64"/>
      <c r="BM105" s="64"/>
      <c r="BN105" s="64"/>
      <c r="BO105" s="64"/>
      <c r="BP105" s="64"/>
      <c r="BQ105" s="64"/>
      <c r="BR105" s="64"/>
      <c r="BS105" s="64"/>
      <c r="BT105" s="64"/>
      <c r="BU105" s="64"/>
      <c r="BV105" s="64"/>
      <c r="BW105" s="64"/>
      <c r="BX105" s="64"/>
      <c r="BY105" s="64"/>
      <c r="BZ105" s="64"/>
      <c r="CA105" s="64"/>
      <c r="CB105" s="64"/>
      <c r="CC105" s="64"/>
      <c r="CD105" s="64"/>
      <c r="CE105" s="64"/>
      <c r="CF105" s="64"/>
      <c r="CG105" s="64"/>
      <c r="CH105" s="64"/>
      <c r="CI105" s="64"/>
      <c r="CJ105" s="64"/>
      <c r="CK105" s="64"/>
      <c r="CL105" s="64"/>
      <c r="CM105" s="64"/>
      <c r="CN105" s="64"/>
      <c r="CO105" s="64"/>
      <c r="CP105" s="64"/>
      <c r="CQ105" s="64"/>
      <c r="CR105" s="64"/>
      <c r="CS105" s="64"/>
      <c r="CT105" s="64"/>
      <c r="CU105" s="64"/>
      <c r="CV105" s="64"/>
      <c r="CW105" s="64"/>
      <c r="CX105" s="64"/>
      <c r="CY105" s="64"/>
      <c r="CZ105" s="64"/>
      <c r="DA105" s="64"/>
      <c r="DB105" s="64"/>
      <c r="DC105" s="64"/>
      <c r="DD105" s="64"/>
      <c r="DE105" s="64"/>
      <c r="DF105" s="64"/>
      <c r="DG105" s="64"/>
      <c r="DH105" s="64"/>
      <c r="DI105" s="64"/>
      <c r="DJ105" s="64"/>
      <c r="DK105" s="64"/>
      <c r="DL105" s="64"/>
      <c r="DM105" s="64"/>
      <c r="DN105" s="64"/>
      <c r="DO105" s="64"/>
      <c r="DP105" s="64"/>
      <c r="DQ105" s="64"/>
      <c r="DR105" s="64"/>
      <c r="DS105" s="64"/>
      <c r="DT105" s="64"/>
      <c r="DU105" s="64"/>
      <c r="DV105" s="64"/>
      <c r="DW105" s="64"/>
      <c r="DX105" s="64"/>
      <c r="DY105" s="64"/>
      <c r="DZ105" s="64"/>
      <c r="EA105" s="64"/>
      <c r="EB105" s="64"/>
      <c r="EC105" s="64"/>
      <c r="ED105" s="64"/>
      <c r="EE105" s="64"/>
      <c r="EF105" s="64"/>
      <c r="EG105" s="64"/>
      <c r="EH105" s="64"/>
      <c r="EI105" s="64"/>
      <c r="EJ105" s="64"/>
      <c r="EK105" s="64"/>
      <c r="EL105" s="64"/>
      <c r="EM105" s="64"/>
      <c r="EN105" s="64"/>
      <c r="EO105" s="64"/>
      <c r="EP105" s="64"/>
      <c r="EQ105" s="64"/>
      <c r="ER105" s="64"/>
      <c r="ES105" s="64"/>
      <c r="ET105" s="64"/>
      <c r="EU105" s="64"/>
      <c r="EV105" s="64"/>
      <c r="EW105" s="64"/>
      <c r="EX105" s="64"/>
      <c r="EY105" s="64"/>
      <c r="EZ105" s="64"/>
      <c r="FA105" s="64"/>
      <c r="FB105" s="64"/>
      <c r="FC105" s="64"/>
      <c r="FD105" s="64"/>
      <c r="FE105" s="64"/>
      <c r="FF105" s="64"/>
      <c r="FG105" s="64"/>
      <c r="FH105" s="64"/>
      <c r="FI105" s="64"/>
      <c r="FJ105" s="64"/>
      <c r="FK105" s="64"/>
      <c r="FL105" s="64"/>
      <c r="FM105" s="64"/>
      <c r="FN105" s="64"/>
      <c r="FO105" s="64"/>
      <c r="FP105" s="64"/>
      <c r="FQ105" s="64"/>
      <c r="FR105" s="64"/>
      <c r="FS105" s="64"/>
      <c r="FT105" s="64"/>
      <c r="FU105" s="64"/>
      <c r="FV105" s="64"/>
      <c r="FW105" s="64"/>
      <c r="FX105" s="64"/>
      <c r="FY105" s="64"/>
      <c r="FZ105" s="64"/>
      <c r="GA105" s="64"/>
      <c r="GB105" s="64"/>
      <c r="GC105" s="64"/>
      <c r="GD105" s="64"/>
      <c r="GE105" s="64"/>
      <c r="GF105" s="64"/>
      <c r="GG105" s="64"/>
      <c r="GH105" s="64"/>
      <c r="GI105" s="64"/>
      <c r="GJ105" s="64"/>
      <c r="GK105" s="64"/>
      <c r="GL105" s="64"/>
      <c r="GM105" s="64"/>
      <c r="GN105" s="64"/>
      <c r="GO105" s="64"/>
      <c r="GP105" s="64"/>
      <c r="GQ105" s="64"/>
      <c r="GR105" s="64"/>
      <c r="GS105" s="64"/>
      <c r="GT105" s="64"/>
      <c r="GU105" s="64"/>
      <c r="GV105" s="64"/>
      <c r="GW105" s="64"/>
      <c r="GX105" s="64"/>
      <c r="GY105" s="64"/>
      <c r="GZ105" s="64"/>
      <c r="HA105" s="64"/>
      <c r="HB105" s="64"/>
      <c r="HC105" s="64"/>
      <c r="HD105" s="64"/>
      <c r="HE105" s="64"/>
      <c r="HF105" s="64"/>
      <c r="HG105" s="64"/>
      <c r="HH105" s="64"/>
      <c r="HI105" s="64"/>
      <c r="HJ105" s="64"/>
      <c r="HK105" s="64"/>
      <c r="HL105" s="64"/>
      <c r="HM105" s="64"/>
      <c r="HN105" s="64"/>
      <c r="HO105" s="64"/>
      <c r="HP105" s="64"/>
      <c r="HQ105" s="64"/>
      <c r="HR105" s="64"/>
      <c r="HS105" s="64"/>
      <c r="HT105" s="64"/>
      <c r="HU105" s="64"/>
      <c r="HV105" s="64"/>
      <c r="HW105" s="64"/>
      <c r="HX105" s="64"/>
      <c r="HY105" s="64"/>
      <c r="HZ105" s="64"/>
      <c r="IA105" s="64"/>
      <c r="IB105" s="64"/>
      <c r="IC105" s="64"/>
      <c r="ID105" s="64"/>
      <c r="IE105" s="64"/>
      <c r="IF105" s="64"/>
      <c r="IG105" s="64"/>
      <c r="IH105" s="64"/>
      <c r="II105" s="64"/>
      <c r="IJ105" s="64"/>
      <c r="IK105" s="64"/>
      <c r="IL105" s="64"/>
      <c r="IM105" s="64"/>
      <c r="IN105" s="64"/>
      <c r="IO105" s="64"/>
      <c r="IP105" s="64"/>
      <c r="IQ105" s="64"/>
      <c r="IR105" s="64"/>
      <c r="IS105" s="64"/>
      <c r="IT105" s="64"/>
      <c r="IU105" s="64"/>
      <c r="IV105" s="64"/>
      <c r="IW105" s="64"/>
      <c r="IX105" s="64"/>
    </row>
    <row r="106" spans="1:258">
      <c r="A106" s="64"/>
      <c r="B106" s="67"/>
      <c r="C106" s="67"/>
      <c r="D106" s="67"/>
      <c r="E106" s="64"/>
      <c r="F106" s="64"/>
      <c r="G106" s="64"/>
      <c r="H106" s="64"/>
      <c r="I106" s="64"/>
      <c r="J106" s="64"/>
      <c r="K106" s="64"/>
      <c r="L106" s="64"/>
      <c r="M106" s="64"/>
      <c r="N106" s="64"/>
      <c r="O106" s="64"/>
      <c r="P106" s="64"/>
      <c r="Q106" s="64"/>
      <c r="R106" s="64"/>
      <c r="S106" s="64"/>
      <c r="T106" s="64"/>
      <c r="U106" s="64"/>
      <c r="V106" s="64"/>
      <c r="W106" s="64"/>
      <c r="X106" s="64"/>
      <c r="Y106" s="64"/>
      <c r="Z106" s="64"/>
      <c r="AA106" s="64"/>
      <c r="AB106" s="64"/>
      <c r="AC106" s="64"/>
      <c r="AD106" s="64"/>
      <c r="AE106" s="64"/>
      <c r="AF106" s="64"/>
      <c r="AG106" s="64"/>
      <c r="AH106" s="64"/>
      <c r="AI106" s="64"/>
      <c r="AJ106" s="64"/>
      <c r="AK106" s="64"/>
      <c r="AL106" s="64"/>
      <c r="AM106" s="64"/>
      <c r="AN106" s="64"/>
      <c r="AO106" s="64"/>
      <c r="AP106" s="64"/>
      <c r="AQ106" s="64"/>
      <c r="AR106" s="64"/>
      <c r="AS106" s="64"/>
      <c r="AT106" s="64"/>
      <c r="AU106" s="64"/>
      <c r="AV106" s="64"/>
      <c r="AW106" s="64"/>
      <c r="AX106" s="64"/>
      <c r="AY106" s="64"/>
      <c r="AZ106" s="64"/>
      <c r="BA106" s="64"/>
      <c r="BB106" s="64"/>
      <c r="BC106" s="64"/>
      <c r="BD106" s="64"/>
      <c r="BE106" s="64"/>
      <c r="BF106" s="64"/>
      <c r="BG106" s="64"/>
      <c r="BH106" s="64"/>
      <c r="BI106" s="64"/>
      <c r="BJ106" s="64"/>
      <c r="BK106" s="64"/>
      <c r="BL106" s="64"/>
      <c r="BM106" s="64"/>
      <c r="BN106" s="64"/>
      <c r="BO106" s="64"/>
      <c r="BP106" s="64"/>
      <c r="BQ106" s="64"/>
      <c r="BR106" s="64"/>
      <c r="BS106" s="64"/>
      <c r="BT106" s="64"/>
      <c r="BU106" s="64"/>
      <c r="BV106" s="64"/>
      <c r="BW106" s="64"/>
      <c r="BX106" s="64"/>
      <c r="BY106" s="64"/>
      <c r="BZ106" s="64"/>
      <c r="CA106" s="64"/>
      <c r="CB106" s="64"/>
      <c r="CC106" s="64"/>
      <c r="CD106" s="64"/>
      <c r="CE106" s="64"/>
      <c r="CF106" s="64"/>
      <c r="CG106" s="64"/>
      <c r="CH106" s="64"/>
      <c r="CI106" s="64"/>
      <c r="CJ106" s="64"/>
      <c r="CK106" s="64"/>
      <c r="CL106" s="64"/>
      <c r="CM106" s="64"/>
      <c r="CN106" s="64"/>
      <c r="CO106" s="64"/>
      <c r="CP106" s="64"/>
      <c r="CQ106" s="64"/>
      <c r="CR106" s="64"/>
      <c r="CS106" s="64"/>
      <c r="CT106" s="64"/>
      <c r="CU106" s="64"/>
      <c r="CV106" s="64"/>
      <c r="CW106" s="64"/>
      <c r="CX106" s="64"/>
      <c r="CY106" s="64"/>
      <c r="CZ106" s="64"/>
      <c r="DA106" s="64"/>
      <c r="DB106" s="64"/>
      <c r="DC106" s="64"/>
      <c r="DD106" s="64"/>
      <c r="DE106" s="64"/>
      <c r="DF106" s="64"/>
      <c r="DG106" s="64"/>
      <c r="DH106" s="64"/>
      <c r="DI106" s="64"/>
      <c r="DJ106" s="64"/>
      <c r="DK106" s="64"/>
      <c r="DL106" s="64"/>
      <c r="DM106" s="64"/>
      <c r="DN106" s="64"/>
      <c r="DO106" s="64"/>
      <c r="DP106" s="64"/>
      <c r="DQ106" s="64"/>
      <c r="DR106" s="64"/>
      <c r="DS106" s="64"/>
      <c r="DT106" s="64"/>
      <c r="DU106" s="64"/>
      <c r="DV106" s="64"/>
      <c r="DW106" s="64"/>
      <c r="DX106" s="64"/>
      <c r="DY106" s="64"/>
      <c r="DZ106" s="64"/>
      <c r="EA106" s="64"/>
      <c r="EB106" s="64"/>
      <c r="EC106" s="64"/>
      <c r="ED106" s="64"/>
      <c r="EE106" s="64"/>
      <c r="EF106" s="64"/>
      <c r="EG106" s="64"/>
      <c r="EH106" s="64"/>
      <c r="EI106" s="64"/>
      <c r="EJ106" s="64"/>
      <c r="EK106" s="64"/>
      <c r="EL106" s="64"/>
      <c r="EM106" s="64"/>
      <c r="EN106" s="64"/>
      <c r="EO106" s="64"/>
      <c r="EP106" s="64"/>
      <c r="EQ106" s="64"/>
      <c r="ER106" s="64"/>
      <c r="ES106" s="64"/>
      <c r="ET106" s="64"/>
      <c r="EU106" s="64"/>
      <c r="EV106" s="64"/>
      <c r="EW106" s="64"/>
      <c r="EX106" s="64"/>
      <c r="EY106" s="64"/>
      <c r="EZ106" s="64"/>
      <c r="FA106" s="64"/>
      <c r="FB106" s="64"/>
      <c r="FC106" s="64"/>
      <c r="FD106" s="64"/>
      <c r="FE106" s="64"/>
      <c r="FF106" s="64"/>
      <c r="FG106" s="64"/>
      <c r="FH106" s="64"/>
      <c r="FI106" s="64"/>
      <c r="FJ106" s="64"/>
      <c r="FK106" s="64"/>
      <c r="FL106" s="64"/>
      <c r="FM106" s="64"/>
      <c r="FN106" s="64"/>
      <c r="FO106" s="64"/>
      <c r="FP106" s="64"/>
      <c r="FQ106" s="64"/>
      <c r="FR106" s="64"/>
      <c r="FS106" s="64"/>
      <c r="FT106" s="64"/>
      <c r="FU106" s="64"/>
      <c r="FV106" s="64"/>
      <c r="FW106" s="64"/>
      <c r="FX106" s="64"/>
      <c r="FY106" s="64"/>
      <c r="FZ106" s="64"/>
      <c r="GA106" s="64"/>
      <c r="GB106" s="64"/>
      <c r="GC106" s="64"/>
      <c r="GD106" s="64"/>
      <c r="GE106" s="64"/>
      <c r="GF106" s="64"/>
      <c r="GG106" s="64"/>
      <c r="GH106" s="64"/>
      <c r="GI106" s="64"/>
      <c r="GJ106" s="64"/>
      <c r="GK106" s="64"/>
      <c r="GL106" s="64"/>
      <c r="GM106" s="64"/>
      <c r="GN106" s="64"/>
      <c r="GO106" s="64"/>
      <c r="GP106" s="64"/>
      <c r="GQ106" s="64"/>
      <c r="GR106" s="64"/>
      <c r="GS106" s="64"/>
      <c r="GT106" s="64"/>
      <c r="GU106" s="64"/>
      <c r="GV106" s="64"/>
      <c r="GW106" s="64"/>
      <c r="GX106" s="64"/>
      <c r="GY106" s="64"/>
      <c r="GZ106" s="64"/>
      <c r="HA106" s="64"/>
      <c r="HB106" s="64"/>
      <c r="HC106" s="64"/>
      <c r="HD106" s="64"/>
      <c r="HE106" s="64"/>
      <c r="HF106" s="64"/>
      <c r="HG106" s="64"/>
      <c r="HH106" s="64"/>
      <c r="HI106" s="64"/>
      <c r="HJ106" s="64"/>
      <c r="HK106" s="64"/>
      <c r="HL106" s="64"/>
      <c r="HM106" s="64"/>
      <c r="HN106" s="64"/>
      <c r="HO106" s="64"/>
      <c r="HP106" s="64"/>
      <c r="HQ106" s="64"/>
      <c r="HR106" s="64"/>
      <c r="HS106" s="64"/>
      <c r="HT106" s="64"/>
      <c r="HU106" s="64"/>
      <c r="HV106" s="64"/>
      <c r="HW106" s="64"/>
      <c r="HX106" s="64"/>
      <c r="HY106" s="64"/>
      <c r="HZ106" s="64"/>
      <c r="IA106" s="64"/>
      <c r="IB106" s="64"/>
      <c r="IC106" s="64"/>
      <c r="ID106" s="64"/>
      <c r="IE106" s="64"/>
      <c r="IF106" s="64"/>
      <c r="IG106" s="64"/>
      <c r="IH106" s="64"/>
      <c r="II106" s="64"/>
      <c r="IJ106" s="64"/>
      <c r="IK106" s="64"/>
      <c r="IL106" s="64"/>
      <c r="IM106" s="64"/>
      <c r="IN106" s="64"/>
      <c r="IO106" s="64"/>
      <c r="IP106" s="64"/>
      <c r="IQ106" s="64"/>
      <c r="IR106" s="64"/>
      <c r="IS106" s="64"/>
      <c r="IT106" s="64"/>
      <c r="IU106" s="64"/>
      <c r="IV106" s="64"/>
      <c r="IW106" s="64"/>
      <c r="IX106" s="64"/>
    </row>
    <row r="107" spans="1:258">
      <c r="A107" s="64"/>
      <c r="B107" s="67"/>
      <c r="C107" s="67"/>
      <c r="D107" s="67"/>
      <c r="E107" s="64"/>
      <c r="F107" s="64"/>
      <c r="G107" s="64"/>
      <c r="H107" s="64"/>
      <c r="I107" s="64"/>
      <c r="J107" s="64"/>
      <c r="K107" s="64"/>
      <c r="L107" s="64"/>
      <c r="M107" s="64"/>
      <c r="N107" s="64"/>
      <c r="O107" s="64"/>
      <c r="P107" s="64"/>
      <c r="Q107" s="64"/>
      <c r="R107" s="64"/>
      <c r="S107" s="64"/>
      <c r="T107" s="64"/>
      <c r="U107" s="64"/>
      <c r="V107" s="64"/>
      <c r="W107" s="64"/>
      <c r="X107" s="64"/>
      <c r="Y107" s="64"/>
      <c r="Z107" s="64"/>
      <c r="AA107" s="64"/>
      <c r="AB107" s="64"/>
      <c r="AC107" s="64"/>
      <c r="AD107" s="64"/>
      <c r="AE107" s="64"/>
      <c r="AF107" s="64"/>
      <c r="AG107" s="64"/>
      <c r="AH107" s="64"/>
      <c r="AI107" s="64"/>
      <c r="AJ107" s="64"/>
      <c r="AK107" s="64"/>
      <c r="AL107" s="64"/>
      <c r="AM107" s="64"/>
      <c r="AN107" s="64"/>
      <c r="AO107" s="64"/>
      <c r="AP107" s="64"/>
      <c r="AQ107" s="64"/>
      <c r="AR107" s="64"/>
      <c r="AS107" s="64"/>
      <c r="AT107" s="64"/>
      <c r="AU107" s="64"/>
      <c r="AV107" s="64"/>
      <c r="AW107" s="64"/>
      <c r="AX107" s="64"/>
      <c r="AY107" s="64"/>
      <c r="AZ107" s="64"/>
      <c r="BA107" s="64"/>
      <c r="BB107" s="64"/>
      <c r="BC107" s="64"/>
      <c r="BD107" s="64"/>
      <c r="BE107" s="64"/>
      <c r="BF107" s="64"/>
      <c r="BG107" s="64"/>
      <c r="BH107" s="64"/>
      <c r="BI107" s="64"/>
      <c r="BJ107" s="64"/>
      <c r="BK107" s="64"/>
      <c r="BL107" s="64"/>
      <c r="BM107" s="64"/>
      <c r="BN107" s="64"/>
      <c r="BO107" s="64"/>
      <c r="BP107" s="64"/>
      <c r="BQ107" s="64"/>
      <c r="BR107" s="64"/>
      <c r="BS107" s="64"/>
      <c r="BT107" s="64"/>
      <c r="BU107" s="64"/>
      <c r="BV107" s="64"/>
      <c r="BW107" s="64"/>
      <c r="BX107" s="64"/>
      <c r="BY107" s="64"/>
      <c r="BZ107" s="64"/>
      <c r="CA107" s="64"/>
      <c r="CB107" s="64"/>
      <c r="CC107" s="64"/>
      <c r="CD107" s="64"/>
      <c r="CE107" s="64"/>
      <c r="CF107" s="64"/>
      <c r="CG107" s="64"/>
      <c r="CH107" s="64"/>
      <c r="CI107" s="64"/>
      <c r="CJ107" s="64"/>
      <c r="CK107" s="64"/>
      <c r="CL107" s="64"/>
      <c r="CM107" s="64"/>
      <c r="CN107" s="64"/>
      <c r="CO107" s="64"/>
      <c r="CP107" s="64"/>
      <c r="CQ107" s="64"/>
      <c r="CR107" s="64"/>
      <c r="CS107" s="64"/>
      <c r="CT107" s="64"/>
      <c r="CU107" s="64"/>
      <c r="CV107" s="64"/>
      <c r="CW107" s="64"/>
      <c r="CX107" s="64"/>
      <c r="CY107" s="64"/>
      <c r="CZ107" s="64"/>
      <c r="DA107" s="64"/>
      <c r="DB107" s="64"/>
      <c r="DC107" s="64"/>
      <c r="DD107" s="64"/>
      <c r="DE107" s="64"/>
      <c r="DF107" s="64"/>
      <c r="DG107" s="64"/>
      <c r="DH107" s="64"/>
      <c r="DI107" s="64"/>
      <c r="DJ107" s="64"/>
      <c r="DK107" s="64"/>
      <c r="DL107" s="64"/>
      <c r="DM107" s="64"/>
      <c r="DN107" s="64"/>
      <c r="DO107" s="64"/>
      <c r="DP107" s="64"/>
      <c r="DQ107" s="64"/>
      <c r="DR107" s="64"/>
      <c r="DS107" s="64"/>
      <c r="DT107" s="64"/>
      <c r="DU107" s="64"/>
      <c r="DV107" s="64"/>
      <c r="DW107" s="64"/>
      <c r="DX107" s="64"/>
      <c r="DY107" s="64"/>
      <c r="DZ107" s="64"/>
      <c r="EA107" s="64"/>
      <c r="EB107" s="64"/>
      <c r="EC107" s="64"/>
      <c r="ED107" s="64"/>
      <c r="EE107" s="64"/>
      <c r="EF107" s="64"/>
      <c r="EG107" s="64"/>
      <c r="EH107" s="64"/>
      <c r="EI107" s="64"/>
      <c r="EJ107" s="64"/>
      <c r="EK107" s="64"/>
      <c r="EL107" s="64"/>
      <c r="EM107" s="64"/>
      <c r="EN107" s="64"/>
      <c r="EO107" s="64"/>
      <c r="EP107" s="64"/>
      <c r="EQ107" s="64"/>
      <c r="ER107" s="64"/>
      <c r="ES107" s="64"/>
      <c r="ET107" s="64"/>
      <c r="EU107" s="64"/>
      <c r="EV107" s="64"/>
      <c r="EW107" s="64"/>
      <c r="EX107" s="64"/>
      <c r="EY107" s="64"/>
      <c r="EZ107" s="64"/>
      <c r="FA107" s="64"/>
      <c r="FB107" s="64"/>
      <c r="FC107" s="64"/>
      <c r="FD107" s="64"/>
      <c r="FE107" s="64"/>
      <c r="FF107" s="64"/>
      <c r="FG107" s="64"/>
      <c r="FH107" s="64"/>
      <c r="FI107" s="64"/>
      <c r="FJ107" s="64"/>
      <c r="FK107" s="64"/>
      <c r="FL107" s="64"/>
      <c r="FM107" s="64"/>
      <c r="FN107" s="64"/>
      <c r="FO107" s="64"/>
      <c r="FP107" s="64"/>
      <c r="FQ107" s="64"/>
      <c r="FR107" s="64"/>
      <c r="FS107" s="64"/>
      <c r="FT107" s="64"/>
      <c r="FU107" s="64"/>
      <c r="FV107" s="64"/>
      <c r="FW107" s="64"/>
      <c r="FX107" s="64"/>
      <c r="FY107" s="64"/>
      <c r="FZ107" s="64"/>
      <c r="GA107" s="64"/>
      <c r="GB107" s="64"/>
      <c r="GC107" s="64"/>
      <c r="GD107" s="64"/>
      <c r="GE107" s="64"/>
      <c r="GF107" s="64"/>
      <c r="GG107" s="64"/>
      <c r="GH107" s="64"/>
      <c r="GI107" s="64"/>
      <c r="GJ107" s="64"/>
      <c r="GK107" s="64"/>
      <c r="GL107" s="64"/>
      <c r="GM107" s="64"/>
      <c r="GN107" s="64"/>
      <c r="GO107" s="64"/>
      <c r="GP107" s="64"/>
      <c r="GQ107" s="64"/>
      <c r="GR107" s="64"/>
      <c r="GS107" s="64"/>
      <c r="GT107" s="64"/>
      <c r="GU107" s="64"/>
      <c r="GV107" s="64"/>
      <c r="GW107" s="64"/>
      <c r="GX107" s="64"/>
      <c r="GY107" s="64"/>
      <c r="GZ107" s="64"/>
      <c r="HA107" s="64"/>
      <c r="HB107" s="64"/>
      <c r="HC107" s="64"/>
      <c r="HD107" s="64"/>
      <c r="HE107" s="64"/>
      <c r="HF107" s="64"/>
      <c r="HG107" s="64"/>
      <c r="HH107" s="64"/>
      <c r="HI107" s="64"/>
      <c r="HJ107" s="64"/>
      <c r="HK107" s="64"/>
      <c r="HL107" s="64"/>
      <c r="HM107" s="64"/>
      <c r="HN107" s="64"/>
      <c r="HO107" s="64"/>
      <c r="HP107" s="64"/>
      <c r="HQ107" s="64"/>
      <c r="HR107" s="64"/>
      <c r="HS107" s="64"/>
      <c r="HT107" s="64"/>
      <c r="HU107" s="64"/>
      <c r="HV107" s="64"/>
      <c r="HW107" s="64"/>
      <c r="HX107" s="64"/>
      <c r="HY107" s="64"/>
      <c r="HZ107" s="64"/>
      <c r="IA107" s="64"/>
      <c r="IB107" s="64"/>
      <c r="IC107" s="64"/>
      <c r="ID107" s="64"/>
      <c r="IE107" s="64"/>
      <c r="IF107" s="64"/>
      <c r="IG107" s="64"/>
      <c r="IH107" s="64"/>
      <c r="II107" s="64"/>
      <c r="IJ107" s="64"/>
      <c r="IK107" s="64"/>
      <c r="IL107" s="64"/>
      <c r="IM107" s="64"/>
      <c r="IN107" s="64"/>
      <c r="IO107" s="64"/>
      <c r="IP107" s="64"/>
      <c r="IQ107" s="64"/>
      <c r="IR107" s="64"/>
      <c r="IS107" s="64"/>
      <c r="IT107" s="64"/>
      <c r="IU107" s="64"/>
      <c r="IV107" s="64"/>
      <c r="IW107" s="64"/>
      <c r="IX107" s="64"/>
    </row>
    <row r="108" spans="1:258">
      <c r="A108" s="64"/>
      <c r="B108" s="67"/>
      <c r="C108" s="67"/>
      <c r="D108" s="67"/>
      <c r="E108" s="64"/>
      <c r="F108" s="64"/>
      <c r="G108" s="64"/>
      <c r="H108" s="64"/>
      <c r="I108" s="64"/>
      <c r="J108" s="64"/>
      <c r="K108" s="64"/>
      <c r="L108" s="64"/>
      <c r="M108" s="64"/>
      <c r="N108" s="64"/>
      <c r="O108" s="64"/>
      <c r="P108" s="64"/>
      <c r="Q108" s="64"/>
      <c r="R108" s="64"/>
      <c r="S108" s="64"/>
      <c r="T108" s="64"/>
      <c r="U108" s="64"/>
      <c r="V108" s="64"/>
      <c r="W108" s="64"/>
      <c r="X108" s="64"/>
      <c r="Y108" s="64"/>
      <c r="Z108" s="64"/>
      <c r="AA108" s="64"/>
      <c r="AB108" s="64"/>
      <c r="AC108" s="64"/>
      <c r="AD108" s="64"/>
      <c r="AE108" s="64"/>
      <c r="AF108" s="64"/>
      <c r="AG108" s="64"/>
      <c r="AH108" s="64"/>
      <c r="AI108" s="64"/>
      <c r="AJ108" s="64"/>
      <c r="AK108" s="64"/>
      <c r="AL108" s="64"/>
      <c r="AM108" s="64"/>
      <c r="AN108" s="64"/>
      <c r="AO108" s="64"/>
      <c r="AP108" s="64"/>
      <c r="AQ108" s="64"/>
      <c r="AR108" s="64"/>
      <c r="AS108" s="64"/>
      <c r="AT108" s="64"/>
      <c r="AU108" s="64"/>
      <c r="AV108" s="64"/>
      <c r="AW108" s="64"/>
      <c r="AX108" s="64"/>
      <c r="AY108" s="64"/>
      <c r="AZ108" s="64"/>
      <c r="BA108" s="64"/>
      <c r="BB108" s="64"/>
      <c r="BC108" s="64"/>
      <c r="BD108" s="64"/>
      <c r="BE108" s="64"/>
      <c r="BF108" s="64"/>
      <c r="BG108" s="64"/>
      <c r="BH108" s="64"/>
      <c r="BI108" s="64"/>
      <c r="BJ108" s="64"/>
      <c r="BK108" s="64"/>
      <c r="BL108" s="64"/>
      <c r="BM108" s="64"/>
      <c r="BN108" s="64"/>
      <c r="BO108" s="64"/>
      <c r="BP108" s="64"/>
      <c r="BQ108" s="64"/>
      <c r="BR108" s="64"/>
      <c r="BS108" s="64"/>
      <c r="BT108" s="64"/>
      <c r="BU108" s="64"/>
      <c r="BV108" s="64"/>
      <c r="BW108" s="64"/>
      <c r="BX108" s="64"/>
      <c r="BY108" s="64"/>
      <c r="BZ108" s="64"/>
      <c r="CA108" s="64"/>
      <c r="CB108" s="64"/>
      <c r="CC108" s="64"/>
      <c r="CD108" s="64"/>
      <c r="CE108" s="64"/>
      <c r="CF108" s="64"/>
      <c r="CG108" s="64"/>
      <c r="CH108" s="64"/>
      <c r="CI108" s="64"/>
      <c r="CJ108" s="64"/>
      <c r="CK108" s="64"/>
      <c r="CL108" s="64"/>
      <c r="CM108" s="64"/>
      <c r="CN108" s="64"/>
      <c r="CO108" s="64"/>
      <c r="CP108" s="64"/>
      <c r="CQ108" s="64"/>
      <c r="CR108" s="64"/>
      <c r="CS108" s="64"/>
      <c r="CT108" s="64"/>
      <c r="CU108" s="64"/>
      <c r="CV108" s="64"/>
      <c r="CW108" s="64"/>
      <c r="CX108" s="64"/>
      <c r="CY108" s="64"/>
      <c r="CZ108" s="64"/>
      <c r="DA108" s="64"/>
      <c r="DB108" s="64"/>
      <c r="DC108" s="64"/>
      <c r="DD108" s="64"/>
      <c r="DE108" s="64"/>
      <c r="DF108" s="64"/>
      <c r="DG108" s="64"/>
      <c r="DH108" s="64"/>
      <c r="DI108" s="64"/>
      <c r="DJ108" s="64"/>
      <c r="DK108" s="64"/>
      <c r="DL108" s="64"/>
      <c r="DM108" s="64"/>
      <c r="DN108" s="64"/>
      <c r="DO108" s="64"/>
      <c r="DP108" s="64"/>
      <c r="DQ108" s="64"/>
      <c r="DR108" s="64"/>
      <c r="DS108" s="64"/>
      <c r="DT108" s="64"/>
      <c r="DU108" s="64"/>
      <c r="DV108" s="64"/>
      <c r="DW108" s="64"/>
      <c r="DX108" s="64"/>
      <c r="DY108" s="64"/>
      <c r="DZ108" s="64"/>
      <c r="EA108" s="64"/>
      <c r="EB108" s="64"/>
      <c r="EC108" s="64"/>
      <c r="ED108" s="64"/>
      <c r="EE108" s="64"/>
      <c r="EF108" s="64"/>
      <c r="EG108" s="64"/>
      <c r="EH108" s="64"/>
      <c r="EI108" s="64"/>
      <c r="EJ108" s="64"/>
      <c r="EK108" s="64"/>
      <c r="EL108" s="64"/>
      <c r="EM108" s="64"/>
      <c r="EN108" s="64"/>
      <c r="EO108" s="64"/>
      <c r="EP108" s="64"/>
      <c r="EQ108" s="64"/>
      <c r="ER108" s="64"/>
      <c r="ES108" s="64"/>
      <c r="ET108" s="64"/>
      <c r="EU108" s="64"/>
      <c r="EV108" s="64"/>
      <c r="EW108" s="64"/>
      <c r="EX108" s="64"/>
      <c r="EY108" s="64"/>
      <c r="EZ108" s="64"/>
      <c r="FA108" s="64"/>
      <c r="FB108" s="64"/>
      <c r="FC108" s="64"/>
      <c r="FD108" s="64"/>
      <c r="FE108" s="64"/>
      <c r="FF108" s="64"/>
      <c r="FG108" s="64"/>
      <c r="FH108" s="64"/>
      <c r="FI108" s="64"/>
      <c r="FJ108" s="64"/>
      <c r="FK108" s="64"/>
      <c r="FL108" s="64"/>
      <c r="FM108" s="64"/>
      <c r="FN108" s="64"/>
      <c r="FO108" s="64"/>
      <c r="FP108" s="64"/>
      <c r="FQ108" s="64"/>
      <c r="FR108" s="64"/>
      <c r="FS108" s="64"/>
      <c r="FT108" s="64"/>
      <c r="FU108" s="64"/>
      <c r="FV108" s="64"/>
      <c r="FW108" s="64"/>
      <c r="FX108" s="64"/>
      <c r="FY108" s="64"/>
      <c r="FZ108" s="64"/>
      <c r="GA108" s="64"/>
      <c r="GB108" s="64"/>
      <c r="GC108" s="64"/>
      <c r="GD108" s="64"/>
      <c r="GE108" s="64"/>
      <c r="GF108" s="64"/>
      <c r="GG108" s="64"/>
      <c r="GH108" s="64"/>
      <c r="GI108" s="64"/>
      <c r="GJ108" s="64"/>
      <c r="GK108" s="64"/>
      <c r="GL108" s="64"/>
      <c r="GM108" s="64"/>
      <c r="GN108" s="64"/>
      <c r="GO108" s="64"/>
      <c r="GP108" s="64"/>
      <c r="GQ108" s="64"/>
      <c r="GR108" s="64"/>
      <c r="GS108" s="64"/>
      <c r="GT108" s="64"/>
      <c r="GU108" s="64"/>
      <c r="GV108" s="64"/>
      <c r="GW108" s="64"/>
      <c r="GX108" s="64"/>
      <c r="GY108" s="64"/>
      <c r="GZ108" s="64"/>
      <c r="HA108" s="64"/>
      <c r="HB108" s="64"/>
      <c r="HC108" s="64"/>
      <c r="HD108" s="64"/>
      <c r="HE108" s="64"/>
      <c r="HF108" s="64"/>
      <c r="HG108" s="64"/>
      <c r="HH108" s="64"/>
      <c r="HI108" s="64"/>
      <c r="HJ108" s="64"/>
      <c r="HK108" s="64"/>
      <c r="HL108" s="64"/>
      <c r="HM108" s="64"/>
      <c r="HN108" s="64"/>
      <c r="HO108" s="64"/>
      <c r="HP108" s="64"/>
      <c r="HQ108" s="64"/>
      <c r="HR108" s="64"/>
      <c r="HS108" s="64"/>
      <c r="HT108" s="64"/>
      <c r="HU108" s="64"/>
      <c r="HV108" s="64"/>
      <c r="HW108" s="64"/>
      <c r="HX108" s="64"/>
      <c r="HY108" s="64"/>
      <c r="HZ108" s="64"/>
      <c r="IA108" s="64"/>
      <c r="IB108" s="64"/>
      <c r="IC108" s="64"/>
      <c r="ID108" s="64"/>
      <c r="IE108" s="64"/>
      <c r="IF108" s="64"/>
      <c r="IG108" s="64"/>
      <c r="IH108" s="64"/>
      <c r="II108" s="64"/>
      <c r="IJ108" s="64"/>
      <c r="IK108" s="64"/>
      <c r="IL108" s="64"/>
      <c r="IM108" s="64"/>
      <c r="IN108" s="64"/>
      <c r="IO108" s="64"/>
      <c r="IP108" s="64"/>
      <c r="IQ108" s="64"/>
      <c r="IR108" s="64"/>
      <c r="IS108" s="64"/>
      <c r="IT108" s="64"/>
      <c r="IU108" s="64"/>
      <c r="IV108" s="64"/>
      <c r="IW108" s="64"/>
      <c r="IX108" s="64"/>
    </row>
    <row r="109" spans="1:258">
      <c r="A109" s="64"/>
      <c r="B109" s="67"/>
      <c r="C109" s="67"/>
      <c r="D109" s="67"/>
      <c r="E109" s="64"/>
      <c r="F109" s="64"/>
      <c r="G109" s="64"/>
      <c r="H109" s="64"/>
      <c r="I109" s="64"/>
      <c r="J109" s="64"/>
      <c r="K109" s="64"/>
      <c r="L109" s="64"/>
      <c r="M109" s="64"/>
      <c r="N109" s="64"/>
      <c r="O109" s="64"/>
      <c r="P109" s="64"/>
      <c r="Q109" s="64"/>
      <c r="R109" s="64"/>
      <c r="S109" s="64"/>
      <c r="T109" s="64"/>
      <c r="U109" s="64"/>
      <c r="V109" s="64"/>
      <c r="W109" s="64"/>
      <c r="X109" s="64"/>
      <c r="Y109" s="64"/>
      <c r="Z109" s="64"/>
      <c r="AA109" s="64"/>
      <c r="AB109" s="64"/>
      <c r="AC109" s="64"/>
      <c r="AD109" s="64"/>
      <c r="AE109" s="64"/>
      <c r="AF109" s="64"/>
      <c r="AG109" s="64"/>
      <c r="AH109" s="64"/>
      <c r="AI109" s="64"/>
      <c r="AJ109" s="64"/>
      <c r="AK109" s="64"/>
      <c r="AL109" s="64"/>
      <c r="AM109" s="64"/>
      <c r="AN109" s="64"/>
      <c r="AO109" s="64"/>
      <c r="AP109" s="64"/>
      <c r="AQ109" s="64"/>
      <c r="AR109" s="64"/>
      <c r="AS109" s="64"/>
      <c r="AT109" s="64"/>
      <c r="AU109" s="64"/>
      <c r="AV109" s="64"/>
      <c r="AW109" s="64"/>
      <c r="AX109" s="64"/>
      <c r="AY109" s="64"/>
      <c r="AZ109" s="64"/>
      <c r="BA109" s="64"/>
      <c r="BB109" s="64"/>
      <c r="BC109" s="64"/>
      <c r="BD109" s="64"/>
      <c r="BE109" s="64"/>
      <c r="BF109" s="64"/>
      <c r="BG109" s="64"/>
      <c r="BH109" s="64"/>
      <c r="BI109" s="64"/>
      <c r="BJ109" s="64"/>
      <c r="BK109" s="64"/>
      <c r="BL109" s="64"/>
      <c r="BM109" s="64"/>
      <c r="BN109" s="64"/>
      <c r="BO109" s="64"/>
      <c r="BP109" s="64"/>
      <c r="BQ109" s="64"/>
      <c r="BR109" s="64"/>
      <c r="BS109" s="64"/>
      <c r="BT109" s="64"/>
      <c r="BU109" s="64"/>
      <c r="BV109" s="64"/>
      <c r="BW109" s="64"/>
      <c r="BX109" s="64"/>
      <c r="BY109" s="64"/>
      <c r="BZ109" s="64"/>
      <c r="CA109" s="64"/>
      <c r="CB109" s="64"/>
      <c r="CC109" s="64"/>
      <c r="CD109" s="64"/>
      <c r="CE109" s="64"/>
      <c r="CF109" s="64"/>
      <c r="CG109" s="64"/>
      <c r="CH109" s="64"/>
      <c r="CI109" s="64"/>
      <c r="CJ109" s="64"/>
      <c r="CK109" s="64"/>
      <c r="CL109" s="64"/>
      <c r="CM109" s="64"/>
      <c r="CN109" s="64"/>
      <c r="CO109" s="64"/>
      <c r="CP109" s="64"/>
      <c r="CQ109" s="64"/>
      <c r="CR109" s="64"/>
      <c r="CS109" s="64"/>
      <c r="CT109" s="64"/>
      <c r="CU109" s="64"/>
      <c r="CV109" s="64"/>
      <c r="CW109" s="64"/>
      <c r="CX109" s="64"/>
      <c r="CY109" s="64"/>
      <c r="CZ109" s="64"/>
      <c r="DA109" s="64"/>
      <c r="DB109" s="64"/>
      <c r="DC109" s="64"/>
      <c r="DD109" s="64"/>
      <c r="DE109" s="64"/>
      <c r="DF109" s="64"/>
      <c r="DG109" s="64"/>
      <c r="DH109" s="64"/>
      <c r="DI109" s="64"/>
      <c r="DJ109" s="64"/>
      <c r="DK109" s="64"/>
      <c r="DL109" s="64"/>
      <c r="DM109" s="64"/>
      <c r="DN109" s="64"/>
      <c r="DO109" s="64"/>
      <c r="DP109" s="64"/>
      <c r="DQ109" s="64"/>
      <c r="DR109" s="64"/>
      <c r="DS109" s="64"/>
      <c r="DT109" s="64"/>
      <c r="DU109" s="64"/>
      <c r="DV109" s="64"/>
      <c r="DW109" s="64"/>
      <c r="DX109" s="64"/>
      <c r="DY109" s="64"/>
      <c r="DZ109" s="64"/>
      <c r="EA109" s="64"/>
      <c r="EB109" s="64"/>
      <c r="EC109" s="64"/>
      <c r="ED109" s="64"/>
      <c r="EE109" s="64"/>
      <c r="EF109" s="64"/>
      <c r="EG109" s="64"/>
      <c r="EH109" s="64"/>
      <c r="EI109" s="64"/>
      <c r="EJ109" s="64"/>
      <c r="EK109" s="64"/>
      <c r="EL109" s="64"/>
      <c r="EM109" s="64"/>
      <c r="EN109" s="64"/>
      <c r="EO109" s="64"/>
      <c r="EP109" s="64"/>
      <c r="EQ109" s="64"/>
      <c r="ER109" s="64"/>
      <c r="ES109" s="64"/>
      <c r="ET109" s="64"/>
      <c r="EU109" s="64"/>
      <c r="EV109" s="64"/>
      <c r="EW109" s="64"/>
      <c r="EX109" s="64"/>
      <c r="EY109" s="64"/>
      <c r="EZ109" s="64"/>
      <c r="FA109" s="64"/>
      <c r="FB109" s="64"/>
      <c r="FC109" s="64"/>
      <c r="FD109" s="64"/>
      <c r="FE109" s="64"/>
      <c r="FF109" s="64"/>
      <c r="FG109" s="64"/>
      <c r="FH109" s="64"/>
      <c r="FI109" s="64"/>
      <c r="FJ109" s="64"/>
      <c r="FK109" s="64"/>
      <c r="FL109" s="64"/>
      <c r="FM109" s="64"/>
      <c r="FN109" s="64"/>
      <c r="FO109" s="64"/>
      <c r="FP109" s="64"/>
      <c r="FQ109" s="64"/>
      <c r="FR109" s="64"/>
      <c r="FS109" s="64"/>
      <c r="FT109" s="64"/>
      <c r="FU109" s="64"/>
      <c r="FV109" s="64"/>
      <c r="FW109" s="64"/>
      <c r="FX109" s="64"/>
      <c r="FY109" s="64"/>
      <c r="FZ109" s="64"/>
      <c r="GA109" s="64"/>
      <c r="GB109" s="64"/>
      <c r="GC109" s="64"/>
      <c r="GD109" s="64"/>
      <c r="GE109" s="64"/>
      <c r="GF109" s="64"/>
      <c r="GG109" s="64"/>
      <c r="GH109" s="64"/>
      <c r="GI109" s="64"/>
      <c r="GJ109" s="64"/>
      <c r="GK109" s="64"/>
      <c r="GL109" s="64"/>
      <c r="GM109" s="64"/>
      <c r="GN109" s="64"/>
      <c r="GO109" s="64"/>
      <c r="GP109" s="64"/>
      <c r="GQ109" s="64"/>
      <c r="GR109" s="64"/>
      <c r="GS109" s="64"/>
      <c r="GT109" s="64"/>
      <c r="GU109" s="64"/>
      <c r="GV109" s="64"/>
      <c r="GW109" s="64"/>
      <c r="GX109" s="64"/>
      <c r="GY109" s="64"/>
      <c r="GZ109" s="64"/>
      <c r="HA109" s="64"/>
      <c r="HB109" s="64"/>
      <c r="HC109" s="64"/>
      <c r="HD109" s="64"/>
      <c r="HE109" s="64"/>
      <c r="HF109" s="64"/>
      <c r="HG109" s="64"/>
      <c r="HH109" s="64"/>
      <c r="HI109" s="64"/>
      <c r="HJ109" s="64"/>
      <c r="HK109" s="64"/>
      <c r="HL109" s="64"/>
      <c r="HM109" s="64"/>
      <c r="HN109" s="64"/>
      <c r="HO109" s="64"/>
      <c r="HP109" s="64"/>
      <c r="HQ109" s="64"/>
      <c r="HR109" s="64"/>
      <c r="HS109" s="64"/>
      <c r="HT109" s="64"/>
      <c r="HU109" s="64"/>
      <c r="HV109" s="64"/>
      <c r="HW109" s="64"/>
      <c r="HX109" s="64"/>
      <c r="HY109" s="64"/>
      <c r="HZ109" s="64"/>
      <c r="IA109" s="64"/>
      <c r="IB109" s="64"/>
      <c r="IC109" s="64"/>
      <c r="ID109" s="64"/>
      <c r="IE109" s="64"/>
      <c r="IF109" s="64"/>
      <c r="IG109" s="64"/>
      <c r="IH109" s="64"/>
      <c r="II109" s="64"/>
      <c r="IJ109" s="64"/>
      <c r="IK109" s="64"/>
      <c r="IL109" s="64"/>
      <c r="IM109" s="64"/>
      <c r="IN109" s="64"/>
      <c r="IO109" s="64"/>
      <c r="IP109" s="64"/>
      <c r="IQ109" s="64"/>
      <c r="IR109" s="64"/>
      <c r="IS109" s="64"/>
      <c r="IT109" s="64"/>
      <c r="IU109" s="64"/>
      <c r="IV109" s="64"/>
      <c r="IW109" s="64"/>
      <c r="IX109" s="64"/>
    </row>
    <row r="110" spans="1:258">
      <c r="A110" s="64"/>
      <c r="B110" s="67"/>
      <c r="C110" s="67"/>
      <c r="D110" s="67"/>
      <c r="E110" s="64"/>
      <c r="F110" s="64"/>
      <c r="G110" s="64"/>
      <c r="H110" s="64"/>
      <c r="I110" s="64"/>
      <c r="J110" s="64"/>
      <c r="K110" s="64"/>
      <c r="L110" s="64"/>
      <c r="M110" s="64"/>
      <c r="N110" s="64"/>
      <c r="O110" s="64"/>
      <c r="P110" s="64"/>
      <c r="Q110" s="64"/>
      <c r="R110" s="64"/>
      <c r="S110" s="64"/>
      <c r="T110" s="64"/>
      <c r="U110" s="64"/>
      <c r="V110" s="64"/>
      <c r="W110" s="64"/>
      <c r="X110" s="64"/>
      <c r="Y110" s="64"/>
      <c r="Z110" s="64"/>
      <c r="AA110" s="64"/>
      <c r="AB110" s="64"/>
      <c r="AC110" s="64"/>
      <c r="AD110" s="64"/>
      <c r="AE110" s="64"/>
      <c r="AF110" s="64"/>
      <c r="AG110" s="64"/>
      <c r="AH110" s="64"/>
      <c r="AI110" s="64"/>
      <c r="AJ110" s="64"/>
      <c r="AK110" s="64"/>
      <c r="AL110" s="64"/>
      <c r="AM110" s="64"/>
      <c r="AN110" s="64"/>
      <c r="AO110" s="64"/>
      <c r="AP110" s="64"/>
      <c r="AQ110" s="64"/>
      <c r="AR110" s="64"/>
      <c r="AS110" s="64"/>
      <c r="AT110" s="64"/>
      <c r="AU110" s="64"/>
      <c r="AV110" s="64"/>
      <c r="AW110" s="64"/>
      <c r="AX110" s="64"/>
      <c r="AY110" s="64"/>
      <c r="AZ110" s="64"/>
      <c r="BA110" s="64"/>
      <c r="BB110" s="64"/>
      <c r="BC110" s="64"/>
      <c r="BD110" s="64"/>
      <c r="BE110" s="64"/>
      <c r="BF110" s="64"/>
      <c r="BG110" s="64"/>
      <c r="BH110" s="64"/>
      <c r="BI110" s="64"/>
      <c r="BJ110" s="64"/>
      <c r="BK110" s="64"/>
      <c r="BL110" s="64"/>
      <c r="BM110" s="64"/>
      <c r="BN110" s="64"/>
      <c r="BO110" s="64"/>
      <c r="BP110" s="64"/>
      <c r="BQ110" s="64"/>
      <c r="BR110" s="64"/>
      <c r="BS110" s="64"/>
      <c r="BT110" s="64"/>
      <c r="BU110" s="64"/>
      <c r="BV110" s="64"/>
      <c r="BW110" s="64"/>
      <c r="BX110" s="64"/>
      <c r="BY110" s="64"/>
      <c r="BZ110" s="64"/>
      <c r="CA110" s="64"/>
      <c r="CB110" s="64"/>
      <c r="CC110" s="64"/>
      <c r="CD110" s="64"/>
      <c r="CE110" s="64"/>
      <c r="CF110" s="64"/>
      <c r="CG110" s="64"/>
      <c r="CH110" s="64"/>
      <c r="CI110" s="64"/>
      <c r="CJ110" s="64"/>
      <c r="CK110" s="64"/>
      <c r="CL110" s="64"/>
      <c r="CM110" s="64"/>
      <c r="CN110" s="64"/>
      <c r="CO110" s="64"/>
      <c r="CP110" s="64"/>
      <c r="CQ110" s="64"/>
      <c r="CR110" s="64"/>
      <c r="CS110" s="64"/>
      <c r="CT110" s="64"/>
      <c r="CU110" s="64"/>
      <c r="CV110" s="64"/>
      <c r="CW110" s="64"/>
      <c r="CX110" s="64"/>
      <c r="CY110" s="64"/>
      <c r="CZ110" s="64"/>
      <c r="DA110" s="64"/>
      <c r="DB110" s="64"/>
      <c r="DC110" s="64"/>
      <c r="DD110" s="64"/>
      <c r="DE110" s="64"/>
      <c r="DF110" s="64"/>
      <c r="DG110" s="64"/>
      <c r="DH110" s="64"/>
      <c r="DI110" s="64"/>
      <c r="DJ110" s="64"/>
      <c r="DK110" s="64"/>
      <c r="DL110" s="64"/>
      <c r="DM110" s="64"/>
      <c r="DN110" s="64"/>
      <c r="DO110" s="64"/>
      <c r="DP110" s="64"/>
      <c r="DQ110" s="64"/>
      <c r="DR110" s="64"/>
      <c r="DS110" s="64"/>
      <c r="DT110" s="64"/>
      <c r="DU110" s="64"/>
      <c r="DV110" s="64"/>
      <c r="DW110" s="64"/>
      <c r="DX110" s="64"/>
      <c r="DY110" s="64"/>
      <c r="DZ110" s="64"/>
      <c r="EA110" s="64"/>
      <c r="EB110" s="64"/>
      <c r="EC110" s="64"/>
      <c r="ED110" s="64"/>
      <c r="EE110" s="64"/>
      <c r="EF110" s="64"/>
      <c r="EG110" s="64"/>
      <c r="EH110" s="64"/>
      <c r="EI110" s="64"/>
      <c r="EJ110" s="64"/>
      <c r="EK110" s="64"/>
      <c r="EL110" s="64"/>
      <c r="EM110" s="64"/>
      <c r="EN110" s="64"/>
      <c r="EO110" s="64"/>
      <c r="EP110" s="64"/>
      <c r="EQ110" s="64"/>
      <c r="ER110" s="64"/>
      <c r="ES110" s="64"/>
      <c r="ET110" s="64"/>
      <c r="EU110" s="64"/>
      <c r="EV110" s="64"/>
      <c r="EW110" s="64"/>
      <c r="EX110" s="64"/>
      <c r="EY110" s="64"/>
      <c r="EZ110" s="64"/>
      <c r="FA110" s="64"/>
      <c r="FB110" s="64"/>
      <c r="FC110" s="64"/>
      <c r="FD110" s="64"/>
      <c r="FE110" s="64"/>
      <c r="FF110" s="64"/>
      <c r="FG110" s="64"/>
      <c r="FH110" s="64"/>
      <c r="FI110" s="64"/>
      <c r="FJ110" s="64"/>
      <c r="FK110" s="64"/>
      <c r="FL110" s="64"/>
      <c r="FM110" s="64"/>
      <c r="FN110" s="64"/>
      <c r="FO110" s="64"/>
      <c r="FP110" s="64"/>
      <c r="FQ110" s="64"/>
      <c r="FR110" s="64"/>
      <c r="FS110" s="64"/>
      <c r="FT110" s="64"/>
      <c r="FU110" s="64"/>
      <c r="FV110" s="64"/>
      <c r="FW110" s="64"/>
      <c r="FX110" s="64"/>
      <c r="FY110" s="64"/>
      <c r="FZ110" s="64"/>
      <c r="GA110" s="64"/>
      <c r="GB110" s="64"/>
      <c r="GC110" s="64"/>
      <c r="GD110" s="64"/>
      <c r="GE110" s="64"/>
      <c r="GF110" s="64"/>
      <c r="GG110" s="64"/>
      <c r="GH110" s="64"/>
      <c r="GI110" s="64"/>
      <c r="GJ110" s="64"/>
      <c r="GK110" s="64"/>
      <c r="GL110" s="64"/>
      <c r="GM110" s="64"/>
      <c r="GN110" s="64"/>
      <c r="GO110" s="64"/>
      <c r="GP110" s="64"/>
      <c r="GQ110" s="64"/>
      <c r="GR110" s="64"/>
      <c r="GS110" s="64"/>
      <c r="GT110" s="64"/>
      <c r="GU110" s="64"/>
      <c r="GV110" s="64"/>
      <c r="GW110" s="64"/>
      <c r="GX110" s="64"/>
      <c r="GY110" s="64"/>
      <c r="GZ110" s="64"/>
      <c r="HA110" s="64"/>
      <c r="HB110" s="64"/>
      <c r="HC110" s="64"/>
      <c r="HD110" s="64"/>
      <c r="HE110" s="64"/>
      <c r="HF110" s="64"/>
      <c r="HG110" s="64"/>
      <c r="HH110" s="64"/>
      <c r="HI110" s="64"/>
      <c r="HJ110" s="64"/>
      <c r="HK110" s="64"/>
      <c r="HL110" s="64"/>
      <c r="HM110" s="64"/>
      <c r="HN110" s="64"/>
      <c r="HO110" s="64"/>
      <c r="HP110" s="64"/>
      <c r="HQ110" s="64"/>
      <c r="HR110" s="64"/>
      <c r="HS110" s="64"/>
      <c r="HT110" s="64"/>
      <c r="HU110" s="64"/>
      <c r="HV110" s="64"/>
      <c r="HW110" s="64"/>
      <c r="HX110" s="64"/>
      <c r="HY110" s="64"/>
      <c r="HZ110" s="64"/>
      <c r="IA110" s="64"/>
      <c r="IB110" s="64"/>
      <c r="IC110" s="64"/>
      <c r="ID110" s="64"/>
      <c r="IE110" s="64"/>
      <c r="IF110" s="64"/>
      <c r="IG110" s="64"/>
      <c r="IH110" s="64"/>
      <c r="II110" s="64"/>
      <c r="IJ110" s="64"/>
      <c r="IK110" s="64"/>
      <c r="IL110" s="64"/>
      <c r="IM110" s="64"/>
      <c r="IN110" s="64"/>
      <c r="IO110" s="64"/>
      <c r="IP110" s="64"/>
      <c r="IQ110" s="64"/>
      <c r="IR110" s="64"/>
      <c r="IS110" s="64"/>
      <c r="IT110" s="64"/>
      <c r="IU110" s="64"/>
      <c r="IV110" s="64"/>
      <c r="IW110" s="64"/>
      <c r="IX110" s="64"/>
    </row>
  </sheetData>
  <mergeCells count="110">
    <mergeCell ref="N40:N49"/>
    <mergeCell ref="A40:A49"/>
    <mergeCell ref="B40:B49"/>
    <mergeCell ref="C40:C49"/>
    <mergeCell ref="E40:E49"/>
    <mergeCell ref="F40:F49"/>
    <mergeCell ref="G40:G49"/>
    <mergeCell ref="H40:H49"/>
    <mergeCell ref="M40:M49"/>
    <mergeCell ref="N70:N79"/>
    <mergeCell ref="N90:N99"/>
    <mergeCell ref="O90:O99"/>
    <mergeCell ref="N80:N89"/>
    <mergeCell ref="H70:H79"/>
    <mergeCell ref="M80:M89"/>
    <mergeCell ref="A90:A99"/>
    <mergeCell ref="B90:B99"/>
    <mergeCell ref="C90:C99"/>
    <mergeCell ref="E90:E99"/>
    <mergeCell ref="M90:M99"/>
    <mergeCell ref="A80:A89"/>
    <mergeCell ref="B80:B89"/>
    <mergeCell ref="C80:C89"/>
    <mergeCell ref="E80:E89"/>
    <mergeCell ref="F80:F89"/>
    <mergeCell ref="G80:G89"/>
    <mergeCell ref="H80:H89"/>
    <mergeCell ref="M70:M79"/>
    <mergeCell ref="A70:A79"/>
    <mergeCell ref="B70:B79"/>
    <mergeCell ref="C70:C79"/>
    <mergeCell ref="E70:E79"/>
    <mergeCell ref="F70:F79"/>
    <mergeCell ref="G70:G79"/>
    <mergeCell ref="F90:F99"/>
    <mergeCell ref="G90:G99"/>
    <mergeCell ref="H90:H99"/>
    <mergeCell ref="O50:O59"/>
    <mergeCell ref="A60:A69"/>
    <mergeCell ref="B60:B69"/>
    <mergeCell ref="C60:C69"/>
    <mergeCell ref="E60:E69"/>
    <mergeCell ref="F60:F69"/>
    <mergeCell ref="G60:G69"/>
    <mergeCell ref="H60:H69"/>
    <mergeCell ref="M60:M69"/>
    <mergeCell ref="N60:N69"/>
    <mergeCell ref="O60:O69"/>
    <mergeCell ref="A50:A59"/>
    <mergeCell ref="B50:B59"/>
    <mergeCell ref="C50:C59"/>
    <mergeCell ref="E50:E59"/>
    <mergeCell ref="F50:F59"/>
    <mergeCell ref="G50:G59"/>
    <mergeCell ref="H50:H59"/>
    <mergeCell ref="M50:M59"/>
    <mergeCell ref="N50:N59"/>
    <mergeCell ref="H20:H29"/>
    <mergeCell ref="M20:M29"/>
    <mergeCell ref="N20:N29"/>
    <mergeCell ref="O20:O29"/>
    <mergeCell ref="A30:A39"/>
    <mergeCell ref="B30:B39"/>
    <mergeCell ref="C30:C39"/>
    <mergeCell ref="E30:E39"/>
    <mergeCell ref="F30:F39"/>
    <mergeCell ref="G30:G39"/>
    <mergeCell ref="H30:H39"/>
    <mergeCell ref="M30:M39"/>
    <mergeCell ref="N30:N39"/>
    <mergeCell ref="O30:O39"/>
    <mergeCell ref="A20:A29"/>
    <mergeCell ref="B20:B29"/>
    <mergeCell ref="C20:C29"/>
    <mergeCell ref="E20:E29"/>
    <mergeCell ref="F20:F29"/>
    <mergeCell ref="G20:G29"/>
    <mergeCell ref="A10:A19"/>
    <mergeCell ref="B10:B19"/>
    <mergeCell ref="C10:C19"/>
    <mergeCell ref="E10:E19"/>
    <mergeCell ref="F10:F19"/>
    <mergeCell ref="G10:G19"/>
    <mergeCell ref="O8:O9"/>
    <mergeCell ref="D7:D9"/>
    <mergeCell ref="E7:H7"/>
    <mergeCell ref="I7:M7"/>
    <mergeCell ref="N7:O7"/>
    <mergeCell ref="H10:H19"/>
    <mergeCell ref="M10:M19"/>
    <mergeCell ref="N10:N19"/>
    <mergeCell ref="O10:O19"/>
    <mergeCell ref="A8:A9"/>
    <mergeCell ref="B8:B9"/>
    <mergeCell ref="E8:E9"/>
    <mergeCell ref="F8:F9"/>
    <mergeCell ref="G8:G9"/>
    <mergeCell ref="H8:H9"/>
    <mergeCell ref="A1:B3"/>
    <mergeCell ref="A4:B4"/>
    <mergeCell ref="C4:N4"/>
    <mergeCell ref="A5:B5"/>
    <mergeCell ref="C5:N5"/>
    <mergeCell ref="A6:B6"/>
    <mergeCell ref="C6:N6"/>
    <mergeCell ref="I8:I9"/>
    <mergeCell ref="K8:K9"/>
    <mergeCell ref="L8:L9"/>
    <mergeCell ref="M8:M9"/>
    <mergeCell ref="N8:N9"/>
  </mergeCells>
  <conditionalFormatting sqref="D26:D29">
    <cfRule type="containsText" dxfId="840" priority="115" operator="containsText" text="3- Moderado">
      <formula>NOT(ISERROR(SEARCH("3- Moderado",D26)))</formula>
    </cfRule>
    <cfRule type="containsText" dxfId="839" priority="116" operator="containsText" text="6- Moderado">
      <formula>NOT(ISERROR(SEARCH("6- Moderado",D26)))</formula>
    </cfRule>
    <cfRule type="containsText" dxfId="838" priority="117" operator="containsText" text="4- Moderado">
      <formula>NOT(ISERROR(SEARCH("4- Moderado",D26)))</formula>
    </cfRule>
    <cfRule type="containsText" dxfId="837" priority="118" operator="containsText" text="3- Bajo">
      <formula>NOT(ISERROR(SEARCH("3- Bajo",D26)))</formula>
    </cfRule>
    <cfRule type="containsText" dxfId="836" priority="119" operator="containsText" text="4- Bajo">
      <formula>NOT(ISERROR(SEARCH("4- Bajo",D26)))</formula>
    </cfRule>
    <cfRule type="containsText" dxfId="835" priority="120" operator="containsText" text="1- Bajo">
      <formula>NOT(ISERROR(SEARCH("1- Bajo",D26)))</formula>
    </cfRule>
  </conditionalFormatting>
  <conditionalFormatting sqref="D50:D53">
    <cfRule type="containsText" dxfId="834" priority="425" operator="containsText" text="3- Moderado">
      <formula>NOT(ISERROR(SEARCH("3- Moderado",D50)))</formula>
    </cfRule>
    <cfRule type="containsText" dxfId="833" priority="426" operator="containsText" text="6- Moderado">
      <formula>NOT(ISERROR(SEARCH("6- Moderado",D50)))</formula>
    </cfRule>
    <cfRule type="containsText" dxfId="832" priority="427" operator="containsText" text="4- Moderado">
      <formula>NOT(ISERROR(SEARCH("4- Moderado",D50)))</formula>
    </cfRule>
    <cfRule type="containsText" dxfId="831" priority="428" operator="containsText" text="3- Bajo">
      <formula>NOT(ISERROR(SEARCH("3- Bajo",D50)))</formula>
    </cfRule>
    <cfRule type="containsText" dxfId="830" priority="429" operator="containsText" text="4- Bajo">
      <formula>NOT(ISERROR(SEARCH("4- Bajo",D50)))</formula>
    </cfRule>
    <cfRule type="containsText" dxfId="829" priority="430" operator="containsText" text="1- Bajo">
      <formula>NOT(ISERROR(SEARCH("1- Bajo",D50)))</formula>
    </cfRule>
  </conditionalFormatting>
  <conditionalFormatting sqref="D84:D88">
    <cfRule type="containsText" dxfId="828" priority="293" operator="containsText" text="3- Moderado">
      <formula>NOT(ISERROR(SEARCH("3- Moderado",D84)))</formula>
    </cfRule>
    <cfRule type="containsText" dxfId="827" priority="294" operator="containsText" text="6- Moderado">
      <formula>NOT(ISERROR(SEARCH("6- Moderado",D84)))</formula>
    </cfRule>
    <cfRule type="containsText" dxfId="826" priority="295" operator="containsText" text="4- Moderado">
      <formula>NOT(ISERROR(SEARCH("4- Moderado",D84)))</formula>
    </cfRule>
    <cfRule type="containsText" dxfId="825" priority="296" operator="containsText" text="3- Bajo">
      <formula>NOT(ISERROR(SEARCH("3- Bajo",D84)))</formula>
    </cfRule>
    <cfRule type="containsText" dxfId="824" priority="297" operator="containsText" text="4- Bajo">
      <formula>NOT(ISERROR(SEARCH("4- Bajo",D84)))</formula>
    </cfRule>
    <cfRule type="containsText" dxfId="823" priority="298" operator="containsText" text="1- Bajo">
      <formula>NOT(ISERROR(SEARCH("1- Bajo",D84)))</formula>
    </cfRule>
  </conditionalFormatting>
  <conditionalFormatting sqref="H10 H20 H30 H40">
    <cfRule type="containsText" dxfId="822" priority="573" operator="containsText" text="Muy Baja">
      <formula>NOT(ISERROR(SEARCH("Muy Baja",H10)))</formula>
    </cfRule>
    <cfRule type="containsText" dxfId="821" priority="574" operator="containsText" text="Baja">
      <formula>NOT(ISERROR(SEARCH("Baja",H10)))</formula>
    </cfRule>
    <cfRule type="containsText" dxfId="820" priority="575" operator="containsText" text="Muy Alta">
      <formula>NOT(ISERROR(SEARCH("Muy Alta",H10)))</formula>
    </cfRule>
    <cfRule type="containsText" dxfId="819" priority="576" operator="containsText" text="Alta">
      <formula>NOT(ISERROR(SEARCH("Alta",H10)))</formula>
    </cfRule>
    <cfRule type="containsText" dxfId="818" priority="577" operator="containsText" text="Media">
      <formula>NOT(ISERROR(SEARCH("Media",H10)))</formula>
    </cfRule>
    <cfRule type="containsText" dxfId="817" priority="578" operator="containsText" text="Media">
      <formula>NOT(ISERROR(SEARCH("Media",H10)))</formula>
    </cfRule>
    <cfRule type="containsText" dxfId="816" priority="579" operator="containsText" text="Media">
      <formula>NOT(ISERROR(SEARCH("Media",H10)))</formula>
    </cfRule>
    <cfRule type="containsText" dxfId="815" priority="580" operator="containsText" text="Muy Baja">
      <formula>NOT(ISERROR(SEARCH("Muy Baja",H10)))</formula>
    </cfRule>
    <cfRule type="containsText" dxfId="814" priority="581" operator="containsText" text="Baja">
      <formula>NOT(ISERROR(SEARCH("Baja",H10)))</formula>
    </cfRule>
    <cfRule type="containsText" dxfId="813" priority="582" operator="containsText" text="Muy Baja">
      <formula>NOT(ISERROR(SEARCH("Muy Baja",H10)))</formula>
    </cfRule>
    <cfRule type="containsText" dxfId="812" priority="583" operator="containsText" text="Muy Baja">
      <formula>NOT(ISERROR(SEARCH("Muy Baja",H10)))</formula>
    </cfRule>
    <cfRule type="containsText" dxfId="811" priority="584" operator="containsText" text="Muy Baja">
      <formula>NOT(ISERROR(SEARCH("Muy Baja",H10)))</formula>
    </cfRule>
    <cfRule type="containsText" dxfId="810" priority="585" operator="containsText" text="Muy Baja'Tabla probabilidad'!">
      <formula>NOT(ISERROR(SEARCH("Muy Baja'Tabla probabilidad'!",H10)))</formula>
    </cfRule>
    <cfRule type="containsText" dxfId="809" priority="586" operator="containsText" text="Muy bajo">
      <formula>NOT(ISERROR(SEARCH("Muy bajo",H10)))</formula>
    </cfRule>
    <cfRule type="containsText" dxfId="808" priority="587" operator="containsText" text="Alta">
      <formula>NOT(ISERROR(SEARCH("Alta",H10)))</formula>
    </cfRule>
    <cfRule type="containsText" dxfId="807" priority="588" operator="containsText" text="Media">
      <formula>NOT(ISERROR(SEARCH("Media",H10)))</formula>
    </cfRule>
    <cfRule type="containsText" dxfId="806" priority="589" operator="containsText" text="Baja">
      <formula>NOT(ISERROR(SEARCH("Baja",H10)))</formula>
    </cfRule>
    <cfRule type="containsText" dxfId="805" priority="590" operator="containsText" text="Muy baja">
      <formula>NOT(ISERROR(SEARCH("Muy baja",H10)))</formula>
    </cfRule>
    <cfRule type="cellIs" dxfId="804" priority="593" operator="between">
      <formula>1</formula>
      <formula>2</formula>
    </cfRule>
    <cfRule type="cellIs" dxfId="803" priority="594" operator="between">
      <formula>0</formula>
      <formula>2</formula>
    </cfRule>
  </conditionalFormatting>
  <conditionalFormatting sqref="H50 H60">
    <cfRule type="containsText" dxfId="802" priority="437" operator="containsText" text="Muy Baja">
      <formula>NOT(ISERROR(SEARCH("Muy Baja",H50)))</formula>
    </cfRule>
    <cfRule type="containsText" dxfId="801" priority="438" operator="containsText" text="Baja">
      <formula>NOT(ISERROR(SEARCH("Baja",H50)))</formula>
    </cfRule>
    <cfRule type="containsText" dxfId="800" priority="439" operator="containsText" text="Muy Alta">
      <formula>NOT(ISERROR(SEARCH("Muy Alta",H50)))</formula>
    </cfRule>
    <cfRule type="containsText" dxfId="799" priority="440" operator="containsText" text="Alta">
      <formula>NOT(ISERROR(SEARCH("Alta",H50)))</formula>
    </cfRule>
    <cfRule type="containsText" dxfId="798" priority="441" operator="containsText" text="Media">
      <formula>NOT(ISERROR(SEARCH("Media",H50)))</formula>
    </cfRule>
    <cfRule type="containsText" dxfId="797" priority="442" operator="containsText" text="Media">
      <formula>NOT(ISERROR(SEARCH("Media",H50)))</formula>
    </cfRule>
    <cfRule type="containsText" dxfId="796" priority="443" operator="containsText" text="Media">
      <formula>NOT(ISERROR(SEARCH("Media",H50)))</formula>
    </cfRule>
    <cfRule type="containsText" dxfId="795" priority="444" operator="containsText" text="Muy Baja">
      <formula>NOT(ISERROR(SEARCH("Muy Baja",H50)))</formula>
    </cfRule>
    <cfRule type="containsText" dxfId="794" priority="445" operator="containsText" text="Baja">
      <formula>NOT(ISERROR(SEARCH("Baja",H50)))</formula>
    </cfRule>
    <cfRule type="containsText" dxfId="793" priority="446" operator="containsText" text="Muy Baja">
      <formula>NOT(ISERROR(SEARCH("Muy Baja",H50)))</formula>
    </cfRule>
    <cfRule type="containsText" dxfId="792" priority="447" operator="containsText" text="Muy Baja">
      <formula>NOT(ISERROR(SEARCH("Muy Baja",H50)))</formula>
    </cfRule>
    <cfRule type="containsText" dxfId="791" priority="448" operator="containsText" text="Muy Baja">
      <formula>NOT(ISERROR(SEARCH("Muy Baja",H50)))</formula>
    </cfRule>
    <cfRule type="containsText" dxfId="790" priority="449" operator="containsText" text="Muy Baja'Tabla probabilidad'!">
      <formula>NOT(ISERROR(SEARCH("Muy Baja'Tabla probabilidad'!",H50)))</formula>
    </cfRule>
    <cfRule type="containsText" dxfId="789" priority="450" operator="containsText" text="Muy bajo">
      <formula>NOT(ISERROR(SEARCH("Muy bajo",H50)))</formula>
    </cfRule>
    <cfRule type="containsText" dxfId="788" priority="451" operator="containsText" text="Alta">
      <formula>NOT(ISERROR(SEARCH("Alta",H50)))</formula>
    </cfRule>
    <cfRule type="containsText" dxfId="787" priority="452" operator="containsText" text="Media">
      <formula>NOT(ISERROR(SEARCH("Media",H50)))</formula>
    </cfRule>
    <cfRule type="containsText" dxfId="786" priority="453" operator="containsText" text="Baja">
      <formula>NOT(ISERROR(SEARCH("Baja",H50)))</formula>
    </cfRule>
    <cfRule type="containsText" dxfId="785" priority="454" operator="containsText" text="Muy baja">
      <formula>NOT(ISERROR(SEARCH("Muy baja",H50)))</formula>
    </cfRule>
    <cfRule type="cellIs" dxfId="784" priority="457" operator="between">
      <formula>1</formula>
      <formula>2</formula>
    </cfRule>
    <cfRule type="cellIs" dxfId="783" priority="458" operator="between">
      <formula>0</formula>
      <formula>2</formula>
    </cfRule>
  </conditionalFormatting>
  <conditionalFormatting sqref="H70 H80">
    <cfRule type="containsText" dxfId="782" priority="349" operator="containsText" text="Muy Baja">
      <formula>NOT(ISERROR(SEARCH("Muy Baja",H70)))</formula>
    </cfRule>
    <cfRule type="containsText" dxfId="781" priority="350" operator="containsText" text="Baja">
      <formula>NOT(ISERROR(SEARCH("Baja",H70)))</formula>
    </cfRule>
    <cfRule type="containsText" dxfId="780" priority="351" operator="containsText" text="Muy Alta">
      <formula>NOT(ISERROR(SEARCH("Muy Alta",H70)))</formula>
    </cfRule>
    <cfRule type="containsText" dxfId="779" priority="352" operator="containsText" text="Alta">
      <formula>NOT(ISERROR(SEARCH("Alta",H70)))</formula>
    </cfRule>
    <cfRule type="containsText" dxfId="778" priority="353" operator="containsText" text="Media">
      <formula>NOT(ISERROR(SEARCH("Media",H70)))</formula>
    </cfRule>
    <cfRule type="containsText" dxfId="777" priority="354" operator="containsText" text="Media">
      <formula>NOT(ISERROR(SEARCH("Media",H70)))</formula>
    </cfRule>
    <cfRule type="containsText" dxfId="776" priority="355" operator="containsText" text="Media">
      <formula>NOT(ISERROR(SEARCH("Media",H70)))</formula>
    </cfRule>
    <cfRule type="containsText" dxfId="775" priority="356" operator="containsText" text="Muy Baja">
      <formula>NOT(ISERROR(SEARCH("Muy Baja",H70)))</formula>
    </cfRule>
    <cfRule type="containsText" dxfId="774" priority="357" operator="containsText" text="Baja">
      <formula>NOT(ISERROR(SEARCH("Baja",H70)))</formula>
    </cfRule>
    <cfRule type="containsText" dxfId="773" priority="358" operator="containsText" text="Muy Baja">
      <formula>NOT(ISERROR(SEARCH("Muy Baja",H70)))</formula>
    </cfRule>
    <cfRule type="containsText" dxfId="772" priority="359" operator="containsText" text="Muy Baja">
      <formula>NOT(ISERROR(SEARCH("Muy Baja",H70)))</formula>
    </cfRule>
    <cfRule type="containsText" dxfId="771" priority="360" operator="containsText" text="Muy Baja">
      <formula>NOT(ISERROR(SEARCH("Muy Baja",H70)))</formula>
    </cfRule>
    <cfRule type="containsText" dxfId="770" priority="361" operator="containsText" text="Muy Baja'Tabla probabilidad'!">
      <formula>NOT(ISERROR(SEARCH("Muy Baja'Tabla probabilidad'!",H70)))</formula>
    </cfRule>
    <cfRule type="containsText" dxfId="769" priority="362" operator="containsText" text="Muy bajo">
      <formula>NOT(ISERROR(SEARCH("Muy bajo",H70)))</formula>
    </cfRule>
    <cfRule type="containsText" dxfId="768" priority="363" operator="containsText" text="Alta">
      <formula>NOT(ISERROR(SEARCH("Alta",H70)))</formula>
    </cfRule>
    <cfRule type="containsText" dxfId="767" priority="364" operator="containsText" text="Media">
      <formula>NOT(ISERROR(SEARCH("Media",H70)))</formula>
    </cfRule>
    <cfRule type="containsText" dxfId="766" priority="365" operator="containsText" text="Baja">
      <formula>NOT(ISERROR(SEARCH("Baja",H70)))</formula>
    </cfRule>
    <cfRule type="containsText" dxfId="765" priority="366" operator="containsText" text="Muy baja">
      <formula>NOT(ISERROR(SEARCH("Muy baja",H70)))</formula>
    </cfRule>
    <cfRule type="cellIs" dxfId="764" priority="369" operator="between">
      <formula>1</formula>
      <formula>2</formula>
    </cfRule>
    <cfRule type="cellIs" dxfId="763" priority="370" operator="between">
      <formula>0</formula>
      <formula>2</formula>
    </cfRule>
  </conditionalFormatting>
  <conditionalFormatting sqref="H90">
    <cfRule type="containsText" dxfId="762" priority="541" operator="containsText" text="Muy Baja">
      <formula>NOT(ISERROR(SEARCH("Muy Baja",H90)))</formula>
    </cfRule>
    <cfRule type="containsText" dxfId="761" priority="542" operator="containsText" text="Baja">
      <formula>NOT(ISERROR(SEARCH("Baja",H90)))</formula>
    </cfRule>
    <cfRule type="containsText" dxfId="760" priority="543" operator="containsText" text="Muy Alta">
      <formula>NOT(ISERROR(SEARCH("Muy Alta",H90)))</formula>
    </cfRule>
    <cfRule type="containsText" dxfId="759" priority="544" operator="containsText" text="Alta">
      <formula>NOT(ISERROR(SEARCH("Alta",H90)))</formula>
    </cfRule>
    <cfRule type="containsText" dxfId="758" priority="545" operator="containsText" text="Media">
      <formula>NOT(ISERROR(SEARCH("Media",H90)))</formula>
    </cfRule>
    <cfRule type="containsText" dxfId="757" priority="546" operator="containsText" text="Media">
      <formula>NOT(ISERROR(SEARCH("Media",H90)))</formula>
    </cfRule>
    <cfRule type="containsText" dxfId="756" priority="547" operator="containsText" text="Media">
      <formula>NOT(ISERROR(SEARCH("Media",H90)))</formula>
    </cfRule>
    <cfRule type="containsText" dxfId="755" priority="548" operator="containsText" text="Muy Baja">
      <formula>NOT(ISERROR(SEARCH("Muy Baja",H90)))</formula>
    </cfRule>
    <cfRule type="containsText" dxfId="754" priority="549" operator="containsText" text="Baja">
      <formula>NOT(ISERROR(SEARCH("Baja",H90)))</formula>
    </cfRule>
    <cfRule type="containsText" dxfId="753" priority="550" operator="containsText" text="Muy Baja">
      <formula>NOT(ISERROR(SEARCH("Muy Baja",H90)))</formula>
    </cfRule>
    <cfRule type="containsText" dxfId="752" priority="551" operator="containsText" text="Muy Baja">
      <formula>NOT(ISERROR(SEARCH("Muy Baja",H90)))</formula>
    </cfRule>
    <cfRule type="containsText" dxfId="751" priority="552" operator="containsText" text="Muy Baja">
      <formula>NOT(ISERROR(SEARCH("Muy Baja",H90)))</formula>
    </cfRule>
    <cfRule type="containsText" dxfId="750" priority="553" operator="containsText" text="Muy Baja'Tabla probabilidad'!">
      <formula>NOT(ISERROR(SEARCH("Muy Baja'Tabla probabilidad'!",H90)))</formula>
    </cfRule>
    <cfRule type="containsText" dxfId="749" priority="554" operator="containsText" text="Muy bajo">
      <formula>NOT(ISERROR(SEARCH("Muy bajo",H90)))</formula>
    </cfRule>
    <cfRule type="containsText" dxfId="748" priority="555" operator="containsText" text="Alta">
      <formula>NOT(ISERROR(SEARCH("Alta",H90)))</formula>
    </cfRule>
    <cfRule type="containsText" dxfId="747" priority="556" operator="containsText" text="Media">
      <formula>NOT(ISERROR(SEARCH("Media",H90)))</formula>
    </cfRule>
    <cfRule type="containsText" dxfId="746" priority="557" operator="containsText" text="Baja">
      <formula>NOT(ISERROR(SEARCH("Baja",H90)))</formula>
    </cfRule>
    <cfRule type="containsText" dxfId="745" priority="558" operator="containsText" text="Muy baja">
      <formula>NOT(ISERROR(SEARCH("Muy baja",H90)))</formula>
    </cfRule>
    <cfRule type="cellIs" dxfId="744" priority="561" operator="between">
      <formula>1</formula>
      <formula>2</formula>
    </cfRule>
    <cfRule type="cellIs" dxfId="743" priority="562" operator="between">
      <formula>0</formula>
      <formula>2</formula>
    </cfRule>
  </conditionalFormatting>
  <conditionalFormatting sqref="K10:K99">
    <cfRule type="containsText" dxfId="742" priority="109" operator="containsText" text="Catastrófico">
      <formula>NOT(ISERROR(SEARCH("Catastrófico",K10)))</formula>
    </cfRule>
    <cfRule type="containsText" dxfId="741" priority="110" operator="containsText" text="Mayor">
      <formula>NOT(ISERROR(SEARCH("Mayor",K10)))</formula>
    </cfRule>
    <cfRule type="containsText" dxfId="740" priority="111" operator="containsText" text="Alta">
      <formula>NOT(ISERROR(SEARCH("Alta",K10)))</formula>
    </cfRule>
    <cfRule type="containsText" dxfId="739" priority="112" operator="containsText" text="Moderado">
      <formula>NOT(ISERROR(SEARCH("Moderado",K10)))</formula>
    </cfRule>
    <cfRule type="containsText" dxfId="738" priority="113" operator="containsText" text="Menor">
      <formula>NOT(ISERROR(SEARCH("Menor",K10)))</formula>
    </cfRule>
    <cfRule type="containsText" dxfId="737" priority="114" operator="containsText" text="Leve">
      <formula>NOT(ISERROR(SEARCH("Leve",K10)))</formula>
    </cfRule>
  </conditionalFormatting>
  <conditionalFormatting sqref="M10 M20 M30 M50 M60 M70">
    <cfRule type="containsText" dxfId="736" priority="567" operator="containsText" text="Catastrófico">
      <formula>NOT(ISERROR(SEARCH("Catastrófico",M10)))</formula>
    </cfRule>
    <cfRule type="containsText" dxfId="735" priority="568" operator="containsText" text="Mayor">
      <formula>NOT(ISERROR(SEARCH("Mayor",M10)))</formula>
    </cfRule>
    <cfRule type="containsText" dxfId="734" priority="569" operator="containsText" text="Alta">
      <formula>NOT(ISERROR(SEARCH("Alta",M10)))</formula>
    </cfRule>
    <cfRule type="containsText" dxfId="733" priority="571" operator="containsText" text="Menor">
      <formula>NOT(ISERROR(SEARCH("Menor",M10)))</formula>
    </cfRule>
    <cfRule type="containsText" dxfId="732" priority="572" operator="containsText" text="Leve">
      <formula>NOT(ISERROR(SEARCH("Leve",M10)))</formula>
    </cfRule>
  </conditionalFormatting>
  <conditionalFormatting sqref="M10 M20 M30:N30 M50:N50 M60:N60 M70:N70">
    <cfRule type="containsText" dxfId="731" priority="570" operator="containsText" text="Moderado">
      <formula>NOT(ISERROR(SEARCH("Moderado",M10)))</formula>
    </cfRule>
  </conditionalFormatting>
  <conditionalFormatting sqref="M40">
    <cfRule type="containsText" dxfId="730" priority="29" operator="containsText" text="Catastrófico">
      <formula>NOT(ISERROR(SEARCH("Catastrófico",M40)))</formula>
    </cfRule>
    <cfRule type="containsText" dxfId="729" priority="30" operator="containsText" text="Mayor">
      <formula>NOT(ISERROR(SEARCH("Mayor",M40)))</formula>
    </cfRule>
    <cfRule type="containsText" dxfId="728" priority="31" operator="containsText" text="Alta">
      <formula>NOT(ISERROR(SEARCH("Alta",M40)))</formula>
    </cfRule>
    <cfRule type="containsText" dxfId="727" priority="32" operator="containsText" text="Moderado">
      <formula>NOT(ISERROR(SEARCH("Moderado",M40)))</formula>
    </cfRule>
    <cfRule type="containsText" dxfId="726" priority="33" operator="containsText" text="Menor">
      <formula>NOT(ISERROR(SEARCH("Menor",M40)))</formula>
    </cfRule>
    <cfRule type="containsText" dxfId="725" priority="34" operator="containsText" text="Leve">
      <formula>NOT(ISERROR(SEARCH("Leve",M40)))</formula>
    </cfRule>
  </conditionalFormatting>
  <conditionalFormatting sqref="M80 M90">
    <cfRule type="containsText" dxfId="724" priority="299" operator="containsText" text="Catastrófico">
      <formula>NOT(ISERROR(SEARCH("Catastrófico",M80)))</formula>
    </cfRule>
    <cfRule type="containsText" dxfId="723" priority="300" operator="containsText" text="Mayor">
      <formula>NOT(ISERROR(SEARCH("Mayor",M80)))</formula>
    </cfRule>
    <cfRule type="containsText" dxfId="722" priority="301" operator="containsText" text="Alta">
      <formula>NOT(ISERROR(SEARCH("Alta",M80)))</formula>
    </cfRule>
    <cfRule type="containsText" dxfId="721" priority="302" operator="containsText" text="Moderado">
      <formula>NOT(ISERROR(SEARCH("Moderado",M80)))</formula>
    </cfRule>
    <cfRule type="containsText" dxfId="720" priority="303" operator="containsText" text="Menor">
      <formula>NOT(ISERROR(SEARCH("Menor",M80)))</formula>
    </cfRule>
    <cfRule type="containsText" dxfId="719" priority="304" operator="containsText" text="Leve">
      <formula>NOT(ISERROR(SEARCH("Leve",M80)))</formula>
    </cfRule>
  </conditionalFormatting>
  <conditionalFormatting sqref="N40">
    <cfRule type="containsText" dxfId="718" priority="25" operator="containsText" text="Extremo">
      <formula>NOT(ISERROR(SEARCH("Extremo",N40)))</formula>
    </cfRule>
    <cfRule type="containsText" dxfId="717" priority="26" operator="containsText" text="Alto">
      <formula>NOT(ISERROR(SEARCH("Alto",N40)))</formula>
    </cfRule>
    <cfRule type="containsText" dxfId="716" priority="27" operator="containsText" text="Bajo">
      <formula>NOT(ISERROR(SEARCH("Bajo",N40)))</formula>
    </cfRule>
    <cfRule type="containsText" dxfId="715" priority="28" operator="containsText" text="Moderado">
      <formula>NOT(ISERROR(SEARCH("Moderado",N40)))</formula>
    </cfRule>
  </conditionalFormatting>
  <conditionalFormatting sqref="N8:O8">
    <cfRule type="containsText" dxfId="714" priority="511" operator="containsText" text="3- Moderado">
      <formula>NOT(ISERROR(SEARCH("3- Moderado",N8)))</formula>
    </cfRule>
    <cfRule type="containsText" dxfId="713" priority="512" operator="containsText" text="6- Moderado">
      <formula>NOT(ISERROR(SEARCH("6- Moderado",N8)))</formula>
    </cfRule>
    <cfRule type="containsText" dxfId="712" priority="513" operator="containsText" text="4- Moderado">
      <formula>NOT(ISERROR(SEARCH("4- Moderado",N8)))</formula>
    </cfRule>
    <cfRule type="containsText" dxfId="711" priority="514" operator="containsText" text="3- Bajo">
      <formula>NOT(ISERROR(SEARCH("3- Bajo",N8)))</formula>
    </cfRule>
    <cfRule type="containsText" dxfId="710" priority="515" operator="containsText" text="4- Bajo">
      <formula>NOT(ISERROR(SEARCH("4- Bajo",N8)))</formula>
    </cfRule>
    <cfRule type="containsText" dxfId="709" priority="516" operator="containsText" text="1- Bajo">
      <formula>NOT(ISERROR(SEARCH("1- Bajo",N8)))</formula>
    </cfRule>
  </conditionalFormatting>
  <conditionalFormatting sqref="N10:O10 N20:O20">
    <cfRule type="containsText" dxfId="708" priority="595" operator="containsText" text="Extremo">
      <formula>NOT(ISERROR(SEARCH("Extremo",N10)))</formula>
    </cfRule>
    <cfRule type="containsText" dxfId="707" priority="596" operator="containsText" text="Alto">
      <formula>NOT(ISERROR(SEARCH("Alto",N10)))</formula>
    </cfRule>
    <cfRule type="containsText" dxfId="706" priority="597" operator="containsText" text="Bajo">
      <formula>NOT(ISERROR(SEARCH("Bajo",N10)))</formula>
    </cfRule>
    <cfRule type="containsText" dxfId="705" priority="598" operator="containsText" text="Moderado">
      <formula>NOT(ISERROR(SEARCH("Moderado",N10)))</formula>
    </cfRule>
  </conditionalFormatting>
  <conditionalFormatting sqref="N30:O30">
    <cfRule type="containsText" dxfId="704" priority="563" operator="containsText" text="Extremo">
      <formula>NOT(ISERROR(SEARCH("Extremo",N30)))</formula>
    </cfRule>
    <cfRule type="containsText" dxfId="703" priority="564" operator="containsText" text="Alto">
      <formula>NOT(ISERROR(SEARCH("Alto",N30)))</formula>
    </cfRule>
    <cfRule type="containsText" dxfId="702" priority="565" operator="containsText" text="Bajo">
      <formula>NOT(ISERROR(SEARCH("Bajo",N30)))</formula>
    </cfRule>
  </conditionalFormatting>
  <conditionalFormatting sqref="N50:O50">
    <cfRule type="containsText" dxfId="701" priority="459" operator="containsText" text="Extremo">
      <formula>NOT(ISERROR(SEARCH("Extremo",N50)))</formula>
    </cfRule>
    <cfRule type="containsText" dxfId="700" priority="460" operator="containsText" text="Alto">
      <formula>NOT(ISERROR(SEARCH("Alto",N50)))</formula>
    </cfRule>
    <cfRule type="containsText" dxfId="699" priority="461" operator="containsText" text="Bajo">
      <formula>NOT(ISERROR(SEARCH("Bajo",N50)))</formula>
    </cfRule>
  </conditionalFormatting>
  <conditionalFormatting sqref="N60:O60">
    <cfRule type="containsText" dxfId="698" priority="415" operator="containsText" text="Extremo">
      <formula>NOT(ISERROR(SEARCH("Extremo",N60)))</formula>
    </cfRule>
    <cfRule type="containsText" dxfId="697" priority="416" operator="containsText" text="Alto">
      <formula>NOT(ISERROR(SEARCH("Alto",N60)))</formula>
    </cfRule>
    <cfRule type="containsText" dxfId="696" priority="417" operator="containsText" text="Bajo">
      <formula>NOT(ISERROR(SEARCH("Bajo",N60)))</formula>
    </cfRule>
  </conditionalFormatting>
  <conditionalFormatting sqref="N70:O70">
    <cfRule type="containsText" dxfId="695" priority="371" operator="containsText" text="Extremo">
      <formula>NOT(ISERROR(SEARCH("Extremo",N70)))</formula>
    </cfRule>
    <cfRule type="containsText" dxfId="694" priority="372" operator="containsText" text="Alto">
      <formula>NOT(ISERROR(SEARCH("Alto",N70)))</formula>
    </cfRule>
    <cfRule type="containsText" dxfId="693" priority="373" operator="containsText" text="Bajo">
      <formula>NOT(ISERROR(SEARCH("Bajo",N70)))</formula>
    </cfRule>
  </conditionalFormatting>
  <conditionalFormatting sqref="N80:O80 N90">
    <cfRule type="containsText" dxfId="692" priority="327" operator="containsText" text="Extremo">
      <formula>NOT(ISERROR(SEARCH("Extremo",N80)))</formula>
    </cfRule>
    <cfRule type="containsText" dxfId="691" priority="328" operator="containsText" text="Alto">
      <formula>NOT(ISERROR(SEARCH("Alto",N80)))</formula>
    </cfRule>
    <cfRule type="containsText" dxfId="690" priority="329" operator="containsText" text="Bajo">
      <formula>NOT(ISERROR(SEARCH("Bajo",N80)))</formula>
    </cfRule>
    <cfRule type="containsText" dxfId="689" priority="330" operator="containsText" text="Moderado">
      <formula>NOT(ISERROR(SEARCH("Moderado",N80)))</formula>
    </cfRule>
  </conditionalFormatting>
  <conditionalFormatting sqref="O30">
    <cfRule type="containsText" dxfId="688" priority="566" operator="containsText" text="Moderado">
      <formula>NOT(ISERROR(SEARCH("Moderado",O30)))</formula>
    </cfRule>
  </conditionalFormatting>
  <conditionalFormatting sqref="O50">
    <cfRule type="containsText" dxfId="687" priority="462" operator="containsText" text="Moderado">
      <formula>NOT(ISERROR(SEARCH("Moderado",O50)))</formula>
    </cfRule>
  </conditionalFormatting>
  <conditionalFormatting sqref="O60">
    <cfRule type="containsText" dxfId="686" priority="418" operator="containsText" text="Moderado">
      <formula>NOT(ISERROR(SEARCH("Moderado",O60)))</formula>
    </cfRule>
  </conditionalFormatting>
  <conditionalFormatting sqref="O70">
    <cfRule type="containsText" dxfId="685" priority="374" operator="containsText" text="Moderado">
      <formula>NOT(ISERROR(SEARCH("Moderado",O70)))</formula>
    </cfRule>
  </conditionalFormatting>
  <conditionalFormatting sqref="D60:D63">
    <cfRule type="containsText" dxfId="684" priority="19" operator="containsText" text="3- Moderado">
      <formula>NOT(ISERROR(SEARCH("3- Moderado",D60)))</formula>
    </cfRule>
    <cfRule type="containsText" dxfId="683" priority="20" operator="containsText" text="6- Moderado">
      <formula>NOT(ISERROR(SEARCH("6- Moderado",D60)))</formula>
    </cfRule>
    <cfRule type="containsText" dxfId="682" priority="21" operator="containsText" text="4- Moderado">
      <formula>NOT(ISERROR(SEARCH("4- Moderado",D60)))</formula>
    </cfRule>
    <cfRule type="containsText" dxfId="681" priority="22" operator="containsText" text="3- Bajo">
      <formula>NOT(ISERROR(SEARCH("3- Bajo",D60)))</formula>
    </cfRule>
    <cfRule type="containsText" dxfId="680" priority="23" operator="containsText" text="4- Bajo">
      <formula>NOT(ISERROR(SEARCH("4- Bajo",D60)))</formula>
    </cfRule>
    <cfRule type="containsText" dxfId="679" priority="24" operator="containsText" text="1- Bajo">
      <formula>NOT(ISERROR(SEARCH("1- Bajo",D60)))</formula>
    </cfRule>
  </conditionalFormatting>
  <conditionalFormatting sqref="D70:D73">
    <cfRule type="containsText" dxfId="678" priority="13" operator="containsText" text="3- Moderado">
      <formula>NOT(ISERROR(SEARCH("3- Moderado",D70)))</formula>
    </cfRule>
    <cfRule type="containsText" dxfId="677" priority="14" operator="containsText" text="6- Moderado">
      <formula>NOT(ISERROR(SEARCH("6- Moderado",D70)))</formula>
    </cfRule>
    <cfRule type="containsText" dxfId="676" priority="15" operator="containsText" text="4- Moderado">
      <formula>NOT(ISERROR(SEARCH("4- Moderado",D70)))</formula>
    </cfRule>
    <cfRule type="containsText" dxfId="675" priority="16" operator="containsText" text="3- Bajo">
      <formula>NOT(ISERROR(SEARCH("3- Bajo",D70)))</formula>
    </cfRule>
    <cfRule type="containsText" dxfId="674" priority="17" operator="containsText" text="4- Bajo">
      <formula>NOT(ISERROR(SEARCH("4- Bajo",D70)))</formula>
    </cfRule>
    <cfRule type="containsText" dxfId="673" priority="18" operator="containsText" text="1- Bajo">
      <formula>NOT(ISERROR(SEARCH("1- Bajo",D70)))</formula>
    </cfRule>
  </conditionalFormatting>
  <conditionalFormatting sqref="D80:D83">
    <cfRule type="containsText" dxfId="672" priority="7" operator="containsText" text="3- Moderado">
      <formula>NOT(ISERROR(SEARCH("3- Moderado",D80)))</formula>
    </cfRule>
    <cfRule type="containsText" dxfId="671" priority="8" operator="containsText" text="6- Moderado">
      <formula>NOT(ISERROR(SEARCH("6- Moderado",D80)))</formula>
    </cfRule>
    <cfRule type="containsText" dxfId="670" priority="9" operator="containsText" text="4- Moderado">
      <formula>NOT(ISERROR(SEARCH("4- Moderado",D80)))</formula>
    </cfRule>
    <cfRule type="containsText" dxfId="669" priority="10" operator="containsText" text="3- Bajo">
      <formula>NOT(ISERROR(SEARCH("3- Bajo",D80)))</formula>
    </cfRule>
    <cfRule type="containsText" dxfId="668" priority="11" operator="containsText" text="4- Bajo">
      <formula>NOT(ISERROR(SEARCH("4- Bajo",D80)))</formula>
    </cfRule>
    <cfRule type="containsText" dxfId="667" priority="12" operator="containsText" text="1- Bajo">
      <formula>NOT(ISERROR(SEARCH("1- Bajo",D80)))</formula>
    </cfRule>
  </conditionalFormatting>
  <conditionalFormatting sqref="D90:D93">
    <cfRule type="containsText" dxfId="666" priority="1" operator="containsText" text="3- Moderado">
      <formula>NOT(ISERROR(SEARCH("3- Moderado",D90)))</formula>
    </cfRule>
    <cfRule type="containsText" dxfId="665" priority="2" operator="containsText" text="6- Moderado">
      <formula>NOT(ISERROR(SEARCH("6- Moderado",D90)))</formula>
    </cfRule>
    <cfRule type="containsText" dxfId="664" priority="3" operator="containsText" text="4- Moderado">
      <formula>NOT(ISERROR(SEARCH("4- Moderado",D90)))</formula>
    </cfRule>
    <cfRule type="containsText" dxfId="663" priority="4" operator="containsText" text="3- Bajo">
      <formula>NOT(ISERROR(SEARCH("3- Bajo",D90)))</formula>
    </cfRule>
    <cfRule type="containsText" dxfId="662" priority="5" operator="containsText" text="4- Bajo">
      <formula>NOT(ISERROR(SEARCH("4- Bajo",D90)))</formula>
    </cfRule>
    <cfRule type="containsText" dxfId="661" priority="6" operator="containsText" text="1- Bajo">
      <formula>NOT(ISERROR(SEARCH("1- Bajo",D90)))</formula>
    </cfRule>
  </conditionalFormatting>
  <dataValidations count="1">
    <dataValidation type="list" allowBlank="1" showInputMessage="1" showErrorMessage="1" sqref="I14:J19" xr:uid="{00000000-0002-0000-0500-000000000000}"/>
  </dataValidations>
  <printOptions horizontalCentered="1"/>
  <pageMargins left="0.70866141732283472" right="0.70866141732283472" top="0.74803149606299213" bottom="0.74803149606299213" header="0.31496062992125984" footer="0.31496062992125984"/>
  <pageSetup scale="33" fitToHeight="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591" operator="containsText" id="{AA33B07E-BE8F-4B6B-A87A-4079EED8E612}">
            <xm:f>NOT(ISERROR(SEARCH(#REF!,H10)))</xm:f>
            <xm:f>#REF!</xm:f>
            <x14:dxf>
              <font>
                <color rgb="FF006100"/>
              </font>
              <fill>
                <patternFill>
                  <bgColor rgb="FFC6EFCE"/>
                </patternFill>
              </fill>
            </x14:dxf>
          </x14:cfRule>
          <x14:cfRule type="containsText" priority="592" operator="containsText" id="{8D8F2D8B-417A-4DC6-AC0D-BA260E014A2D}">
            <xm:f>NOT(ISERROR(SEARCH(#REF!,H10)))</xm:f>
            <xm:f>#REF!</xm:f>
            <x14:dxf>
              <font>
                <color rgb="FF9C0006"/>
              </font>
              <fill>
                <patternFill>
                  <bgColor rgb="FFFFC7CE"/>
                </patternFill>
              </fill>
            </x14:dxf>
          </x14:cfRule>
          <xm:sqref>H10 H20 H30 H40</xm:sqref>
        </x14:conditionalFormatting>
        <x14:conditionalFormatting xmlns:xm="http://schemas.microsoft.com/office/excel/2006/main">
          <x14:cfRule type="containsText" priority="455" operator="containsText" id="{D3D4D274-6F12-4B02-A0DA-D5DDA5383DE2}">
            <xm:f>NOT(ISERROR(SEARCH(#REF!,H50)))</xm:f>
            <xm:f>#REF!</xm:f>
            <x14:dxf>
              <font>
                <color rgb="FF006100"/>
              </font>
              <fill>
                <patternFill>
                  <bgColor rgb="FFC6EFCE"/>
                </patternFill>
              </fill>
            </x14:dxf>
          </x14:cfRule>
          <x14:cfRule type="containsText" priority="456" operator="containsText" id="{63E3EF47-8926-4E3F-8CCE-0E600E1D7B50}">
            <xm:f>NOT(ISERROR(SEARCH(#REF!,H50)))</xm:f>
            <xm:f>#REF!</xm:f>
            <x14:dxf>
              <font>
                <color rgb="FF9C0006"/>
              </font>
              <fill>
                <patternFill>
                  <bgColor rgb="FFFFC7CE"/>
                </patternFill>
              </fill>
            </x14:dxf>
          </x14:cfRule>
          <xm:sqref>H50 H60</xm:sqref>
        </x14:conditionalFormatting>
        <x14:conditionalFormatting xmlns:xm="http://schemas.microsoft.com/office/excel/2006/main">
          <x14:cfRule type="containsText" priority="367" operator="containsText" id="{776F5267-3D56-49BA-8772-39A9F607D7CF}">
            <xm:f>NOT(ISERROR(SEARCH(#REF!,H70)))</xm:f>
            <xm:f>#REF!</xm:f>
            <x14:dxf>
              <font>
                <color rgb="FF006100"/>
              </font>
              <fill>
                <patternFill>
                  <bgColor rgb="FFC6EFCE"/>
                </patternFill>
              </fill>
            </x14:dxf>
          </x14:cfRule>
          <x14:cfRule type="containsText" priority="368" operator="containsText" id="{FED06DDB-E5A1-4737-9239-5E7952A3195E}">
            <xm:f>NOT(ISERROR(SEARCH(#REF!,H70)))</xm:f>
            <xm:f>#REF!</xm:f>
            <x14:dxf>
              <font>
                <color rgb="FF9C0006"/>
              </font>
              <fill>
                <patternFill>
                  <bgColor rgb="FFFFC7CE"/>
                </patternFill>
              </fill>
            </x14:dxf>
          </x14:cfRule>
          <xm:sqref>H70 H80 H90</xm:sqref>
        </x14:conditionalFormatting>
        <x14:conditionalFormatting xmlns:xm="http://schemas.microsoft.com/office/excel/2006/main">
          <x14:cfRule type="containsText" priority="559" operator="containsText" id="{90382DAA-CC00-4820-BE5A-AB3B43CDBC30}">
            <xm:f>NOT(ISERROR(SEARCH(#REF!,H90)))</xm:f>
            <xm:f>#REF!</xm:f>
            <x14:dxf>
              <font>
                <color rgb="FF006100"/>
              </font>
              <fill>
                <patternFill>
                  <bgColor rgb="FFC6EFCE"/>
                </patternFill>
              </fill>
            </x14:dxf>
          </x14:cfRule>
          <x14:cfRule type="containsText" priority="560" operator="containsText" id="{1D5E4477-6552-477C-BEBD-2BA15951FE7E}">
            <xm:f>NOT(ISERROR(SEARCH(#REF!,H90)))</xm:f>
            <xm:f>#REF!</xm:f>
            <x14:dxf>
              <font>
                <color rgb="FF9C0006"/>
              </font>
              <fill>
                <patternFill>
                  <bgColor rgb="FFFFC7CE"/>
                </patternFill>
              </fill>
            </x14:dxf>
          </x14:cfRule>
          <xm:sqref>H90</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1000000}">
          <x14:formula1>
            <xm:f>'8- Politicas de admiistracion '!$I$17:$I$22</xm:f>
          </x14:formula1>
          <xm:sqref>I10:I13 I20:I99</xm:sqref>
        </x14:dataValidation>
        <x14:dataValidation type="list" allowBlank="1" showInputMessage="1" showErrorMessage="1" xr:uid="{00000000-0002-0000-0500-000002000000}">
          <x14:formula1>
            <xm:f>IF(I10='8- Politicas de admiistracion '!$B$16,'8- Politicas de admiistracion '!$C$17:$C$21,IF(I10='8- Politicas de admiistracion '!$B$24,'8- Politicas de admiistracion '!$C$25:$C$29,IF(I10='8- Politicas de admiistracion '!$B$32,'8- Politicas de admiistracion '!$C$33:$C$37,IF(I10='8- Politicas de admiistracion '!$B$40,'8- Politicas de admiistracion '!$C$41:$C$45,IF(I10='8- Politicas de admiistracion '!$B$48,'8- Politicas de admiistracion '!$C$49:$C$53,IF(I10='8- Politicas de admiistracion '!$B$56,'8- Politicas de admiistracion '!$C$57:$C$61))))))</xm:f>
          </x14:formula1>
          <xm:sqref>J10:J13 J20:J99</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249977111117893"/>
    <pageSetUpPr fitToPage="1"/>
  </sheetPr>
  <dimension ref="A1:JR100"/>
  <sheetViews>
    <sheetView showGridLines="0" topLeftCell="A82" zoomScale="70" zoomScaleNormal="70" zoomScalePageLayoutView="70" workbookViewId="0">
      <selection activeCell="M41" sqref="M41"/>
    </sheetView>
  </sheetViews>
  <sheetFormatPr defaultColWidth="11.42578125" defaultRowHeight="15"/>
  <cols>
    <col min="1" max="1" width="7" customWidth="1"/>
    <col min="2" max="2" width="34.5703125" customWidth="1"/>
    <col min="3" max="3" width="81.42578125" style="22" hidden="1" customWidth="1"/>
    <col min="4" max="4" width="5" hidden="1" customWidth="1"/>
    <col min="5" max="5" width="48.7109375" hidden="1" customWidth="1"/>
    <col min="6" max="6" width="9.28515625" hidden="1" customWidth="1"/>
    <col min="7" max="7" width="14.5703125" hidden="1" customWidth="1"/>
    <col min="8" max="8" width="13.140625" hidden="1" customWidth="1"/>
    <col min="9" max="9" width="15" hidden="1" customWidth="1"/>
    <col min="10" max="10" width="9.28515625" hidden="1" customWidth="1"/>
    <col min="11" max="11" width="8" hidden="1" customWidth="1"/>
    <col min="12" max="12" width="62" customWidth="1"/>
    <col min="13" max="13" width="79.42578125" customWidth="1"/>
    <col min="14" max="14" width="11.140625" customWidth="1"/>
    <col min="15" max="15" width="16.5703125" customWidth="1"/>
    <col min="16" max="16" width="14" customWidth="1"/>
    <col min="17" max="17" width="10.85546875" customWidth="1"/>
    <col min="18" max="18" width="9" customWidth="1"/>
    <col min="19" max="19" width="7" customWidth="1"/>
    <col min="20" max="20" width="14.28515625" style="16" customWidth="1"/>
    <col min="21" max="21" width="14.28515625" style="15" customWidth="1"/>
    <col min="22" max="22" width="14.28515625" style="17" customWidth="1"/>
    <col min="23" max="278" width="11.42578125" style="9"/>
    <col min="279" max="16384" width="11.42578125" style="14"/>
  </cols>
  <sheetData>
    <row r="1" spans="1:278" s="11" customFormat="1" ht="21.75" customHeight="1" thickTop="1">
      <c r="A1" s="70"/>
      <c r="B1" s="71"/>
      <c r="C1" s="404" t="s">
        <v>364</v>
      </c>
      <c r="D1" s="404"/>
      <c r="E1" s="404"/>
      <c r="F1" s="404"/>
      <c r="G1" s="404"/>
      <c r="H1" s="404"/>
      <c r="I1" s="404"/>
      <c r="J1" s="404"/>
      <c r="K1" s="404"/>
      <c r="L1" s="404"/>
      <c r="M1" s="404"/>
      <c r="N1" s="404"/>
      <c r="O1" s="404"/>
      <c r="P1" s="404"/>
      <c r="Q1" s="404"/>
      <c r="R1" s="404"/>
      <c r="S1" s="404"/>
      <c r="T1" s="404"/>
      <c r="U1" s="404"/>
      <c r="V1" s="404"/>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c r="BT1" s="10"/>
      <c r="BU1" s="10"/>
      <c r="BV1" s="10"/>
      <c r="BW1" s="10"/>
      <c r="BX1" s="10"/>
      <c r="BY1" s="10"/>
      <c r="BZ1" s="10"/>
      <c r="CA1" s="10"/>
      <c r="CB1" s="10"/>
      <c r="CC1" s="10"/>
      <c r="CD1" s="10"/>
      <c r="CE1" s="10"/>
      <c r="CF1" s="10"/>
      <c r="CG1" s="10"/>
      <c r="CH1" s="10"/>
      <c r="CI1" s="10"/>
      <c r="CJ1" s="10"/>
      <c r="CK1" s="10"/>
      <c r="CL1" s="10"/>
      <c r="CM1" s="10"/>
      <c r="CN1" s="10"/>
      <c r="CO1" s="10"/>
      <c r="CP1" s="10"/>
      <c r="CQ1" s="10"/>
      <c r="CR1" s="10"/>
      <c r="CS1" s="10"/>
      <c r="CT1" s="10"/>
      <c r="CU1" s="10"/>
      <c r="CV1" s="10"/>
      <c r="CW1" s="10"/>
      <c r="CX1" s="10"/>
      <c r="CY1" s="10"/>
      <c r="CZ1" s="10"/>
      <c r="DA1" s="10"/>
      <c r="DB1" s="10"/>
      <c r="DC1" s="10"/>
      <c r="DD1" s="10"/>
      <c r="DE1" s="10"/>
      <c r="DF1" s="10"/>
      <c r="DG1" s="10"/>
      <c r="DH1" s="10"/>
      <c r="DI1" s="10"/>
      <c r="DJ1" s="10"/>
      <c r="DK1" s="10"/>
      <c r="DL1" s="10"/>
      <c r="DM1" s="10"/>
      <c r="DN1" s="10"/>
      <c r="DO1" s="10"/>
      <c r="DP1" s="10"/>
      <c r="DQ1" s="10"/>
      <c r="DR1" s="10"/>
      <c r="DS1" s="10"/>
      <c r="DT1" s="10"/>
      <c r="DU1" s="10"/>
      <c r="DV1" s="10"/>
      <c r="DW1" s="10"/>
      <c r="DX1" s="10"/>
      <c r="DY1" s="10"/>
      <c r="DZ1" s="10"/>
      <c r="EA1" s="10"/>
      <c r="EB1" s="10"/>
      <c r="EC1" s="10"/>
      <c r="ED1" s="10"/>
      <c r="EE1" s="10"/>
      <c r="EF1" s="10"/>
      <c r="EG1" s="10"/>
      <c r="EH1" s="10"/>
      <c r="EI1" s="10"/>
      <c r="EJ1" s="10"/>
      <c r="EK1" s="10"/>
      <c r="EL1" s="10"/>
      <c r="EM1" s="10"/>
      <c r="EN1" s="10"/>
      <c r="EO1" s="10"/>
      <c r="EP1" s="10"/>
      <c r="EQ1" s="10"/>
      <c r="ER1" s="10"/>
      <c r="ES1" s="10"/>
      <c r="ET1" s="10"/>
      <c r="EU1" s="10"/>
      <c r="EV1" s="10"/>
      <c r="EW1" s="10"/>
      <c r="EX1" s="10"/>
      <c r="EY1" s="10"/>
      <c r="EZ1" s="10"/>
      <c r="FA1" s="10"/>
      <c r="FB1" s="10"/>
      <c r="FC1" s="10"/>
      <c r="FD1" s="10"/>
      <c r="FE1" s="10"/>
      <c r="FF1" s="10"/>
      <c r="FG1" s="10"/>
      <c r="FH1" s="10"/>
      <c r="FI1" s="10"/>
      <c r="FJ1" s="10"/>
      <c r="FK1" s="10"/>
      <c r="FL1" s="10"/>
      <c r="FM1" s="10"/>
      <c r="FN1" s="10"/>
      <c r="FO1" s="10"/>
      <c r="FP1" s="10"/>
      <c r="FQ1" s="10"/>
      <c r="FR1" s="10"/>
      <c r="FS1" s="10"/>
      <c r="FT1" s="10"/>
      <c r="FU1" s="10"/>
      <c r="FV1" s="10"/>
      <c r="FW1" s="10"/>
      <c r="FX1" s="10"/>
      <c r="FY1" s="10"/>
      <c r="FZ1" s="10"/>
      <c r="GA1" s="10"/>
      <c r="GB1" s="10"/>
      <c r="GC1" s="10"/>
      <c r="GD1" s="10"/>
      <c r="GE1" s="10"/>
      <c r="GF1" s="10"/>
      <c r="GG1" s="10"/>
      <c r="GH1" s="10"/>
      <c r="GI1" s="10"/>
      <c r="GJ1" s="10"/>
      <c r="GK1" s="10"/>
      <c r="GL1" s="10"/>
      <c r="GM1" s="10"/>
      <c r="GN1" s="10"/>
      <c r="GO1" s="10"/>
      <c r="GP1" s="10"/>
      <c r="GQ1" s="10"/>
      <c r="GR1" s="10"/>
      <c r="GS1" s="10"/>
      <c r="GT1" s="10"/>
      <c r="GU1" s="10"/>
      <c r="GV1" s="10"/>
      <c r="GW1" s="10"/>
      <c r="GX1" s="10"/>
      <c r="GY1" s="10"/>
      <c r="GZ1" s="10"/>
      <c r="HA1" s="10"/>
      <c r="HB1" s="10"/>
      <c r="HC1" s="10"/>
      <c r="HD1" s="10"/>
      <c r="HE1" s="10"/>
      <c r="HF1" s="10"/>
      <c r="HG1" s="10"/>
      <c r="HH1" s="10"/>
      <c r="HI1" s="10"/>
      <c r="HJ1" s="10"/>
      <c r="HK1" s="10"/>
      <c r="HL1" s="10"/>
      <c r="HM1" s="10"/>
      <c r="HN1" s="10"/>
      <c r="HO1" s="10"/>
      <c r="HP1" s="10"/>
      <c r="HQ1" s="10"/>
      <c r="HR1" s="10"/>
      <c r="HS1" s="10"/>
      <c r="HT1" s="10"/>
      <c r="HU1" s="10"/>
      <c r="HV1" s="10"/>
      <c r="HW1" s="10"/>
      <c r="HX1" s="10"/>
      <c r="HY1" s="10"/>
      <c r="HZ1" s="10"/>
      <c r="IA1" s="10"/>
      <c r="IB1" s="10"/>
      <c r="IC1" s="10"/>
      <c r="ID1" s="10"/>
      <c r="IE1" s="10"/>
      <c r="IF1" s="10"/>
      <c r="IG1" s="10"/>
      <c r="IH1" s="10"/>
      <c r="II1" s="10"/>
      <c r="IJ1" s="10"/>
      <c r="IK1" s="10"/>
      <c r="IL1" s="10"/>
      <c r="IM1" s="10"/>
      <c r="IN1" s="10"/>
      <c r="IO1" s="10"/>
      <c r="IP1" s="10"/>
      <c r="IQ1" s="10"/>
      <c r="IR1" s="10"/>
      <c r="IS1" s="10"/>
      <c r="IT1" s="10"/>
      <c r="IU1" s="10"/>
      <c r="IV1" s="10"/>
      <c r="IW1" s="10"/>
      <c r="IX1" s="10"/>
      <c r="IY1" s="10"/>
      <c r="IZ1" s="10"/>
      <c r="JA1" s="10"/>
      <c r="JB1" s="10"/>
      <c r="JC1" s="10"/>
      <c r="JD1" s="10"/>
      <c r="JE1" s="10"/>
      <c r="JF1" s="10"/>
      <c r="JG1" s="10"/>
      <c r="JH1" s="10"/>
      <c r="JI1" s="10"/>
      <c r="JJ1" s="10"/>
      <c r="JK1" s="10"/>
      <c r="JL1" s="10"/>
      <c r="JM1" s="10"/>
      <c r="JN1" s="10"/>
      <c r="JO1" s="10"/>
      <c r="JP1" s="10"/>
      <c r="JQ1" s="10"/>
      <c r="JR1" s="10"/>
    </row>
    <row r="2" spans="1:278" s="11" customFormat="1" ht="21.75" customHeight="1">
      <c r="A2" s="72"/>
      <c r="B2" s="73"/>
      <c r="C2" s="404"/>
      <c r="D2" s="404"/>
      <c r="E2" s="404"/>
      <c r="F2" s="404"/>
      <c r="G2" s="404"/>
      <c r="H2" s="404"/>
      <c r="I2" s="404"/>
      <c r="J2" s="404"/>
      <c r="K2" s="404"/>
      <c r="L2" s="404"/>
      <c r="M2" s="404"/>
      <c r="N2" s="404"/>
      <c r="O2" s="404"/>
      <c r="P2" s="404"/>
      <c r="Q2" s="404"/>
      <c r="R2" s="404"/>
      <c r="S2" s="404"/>
      <c r="T2" s="404"/>
      <c r="U2" s="404"/>
      <c r="V2" s="404"/>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10"/>
      <c r="CH2" s="10"/>
      <c r="CI2" s="10"/>
      <c r="CJ2" s="10"/>
      <c r="CK2" s="10"/>
      <c r="CL2" s="10"/>
      <c r="CM2" s="10"/>
      <c r="CN2" s="10"/>
      <c r="CO2" s="10"/>
      <c r="CP2" s="10"/>
      <c r="CQ2" s="10"/>
      <c r="CR2" s="10"/>
      <c r="CS2" s="10"/>
      <c r="CT2" s="10"/>
      <c r="CU2" s="10"/>
      <c r="CV2" s="10"/>
      <c r="CW2" s="10"/>
      <c r="CX2" s="10"/>
      <c r="CY2" s="10"/>
      <c r="CZ2" s="10"/>
      <c r="DA2" s="10"/>
      <c r="DB2" s="10"/>
      <c r="DC2" s="10"/>
      <c r="DD2" s="10"/>
      <c r="DE2" s="10"/>
      <c r="DF2" s="10"/>
      <c r="DG2" s="10"/>
      <c r="DH2" s="10"/>
      <c r="DI2" s="10"/>
      <c r="DJ2" s="10"/>
      <c r="DK2" s="10"/>
      <c r="DL2" s="10"/>
      <c r="DM2" s="10"/>
      <c r="DN2" s="10"/>
      <c r="DO2" s="10"/>
      <c r="DP2" s="10"/>
      <c r="DQ2" s="10"/>
      <c r="DR2" s="10"/>
      <c r="DS2" s="10"/>
      <c r="DT2" s="10"/>
      <c r="DU2" s="10"/>
      <c r="DV2" s="10"/>
      <c r="DW2" s="10"/>
      <c r="DX2" s="10"/>
      <c r="DY2" s="10"/>
      <c r="DZ2" s="10"/>
      <c r="EA2" s="10"/>
      <c r="EB2" s="10"/>
      <c r="EC2" s="10"/>
      <c r="ED2" s="10"/>
      <c r="EE2" s="10"/>
      <c r="EF2" s="10"/>
      <c r="EG2" s="10"/>
      <c r="EH2" s="10"/>
      <c r="EI2" s="10"/>
      <c r="EJ2" s="10"/>
      <c r="EK2" s="10"/>
      <c r="EL2" s="10"/>
      <c r="EM2" s="10"/>
      <c r="EN2" s="10"/>
      <c r="EO2" s="10"/>
      <c r="EP2" s="10"/>
      <c r="EQ2" s="10"/>
      <c r="ER2" s="10"/>
      <c r="ES2" s="10"/>
      <c r="ET2" s="10"/>
      <c r="EU2" s="10"/>
      <c r="EV2" s="10"/>
      <c r="EW2" s="10"/>
      <c r="EX2" s="10"/>
      <c r="EY2" s="10"/>
      <c r="EZ2" s="10"/>
      <c r="FA2" s="10"/>
      <c r="FB2" s="10"/>
      <c r="FC2" s="10"/>
      <c r="FD2" s="10"/>
      <c r="FE2" s="10"/>
      <c r="FF2" s="10"/>
      <c r="FG2" s="10"/>
      <c r="FH2" s="10"/>
      <c r="FI2" s="10"/>
      <c r="FJ2" s="10"/>
      <c r="FK2" s="10"/>
      <c r="FL2" s="10"/>
      <c r="FM2" s="10"/>
      <c r="FN2" s="10"/>
      <c r="FO2" s="10"/>
      <c r="FP2" s="10"/>
      <c r="FQ2" s="10"/>
      <c r="FR2" s="10"/>
      <c r="FS2" s="10"/>
      <c r="FT2" s="10"/>
      <c r="FU2" s="10"/>
      <c r="FV2" s="10"/>
      <c r="FW2" s="10"/>
      <c r="FX2" s="10"/>
      <c r="FY2" s="10"/>
      <c r="FZ2" s="10"/>
      <c r="GA2" s="10"/>
      <c r="GB2" s="10"/>
      <c r="GC2" s="10"/>
      <c r="GD2" s="10"/>
      <c r="GE2" s="10"/>
      <c r="GF2" s="10"/>
      <c r="GG2" s="10"/>
      <c r="GH2" s="10"/>
      <c r="GI2" s="10"/>
      <c r="GJ2" s="10"/>
      <c r="GK2" s="10"/>
      <c r="GL2" s="10"/>
      <c r="GM2" s="10"/>
      <c r="GN2" s="10"/>
      <c r="GO2" s="10"/>
      <c r="GP2" s="10"/>
      <c r="GQ2" s="10"/>
      <c r="GR2" s="10"/>
      <c r="GS2" s="10"/>
      <c r="GT2" s="10"/>
      <c r="GU2" s="10"/>
      <c r="GV2" s="10"/>
      <c r="GW2" s="10"/>
      <c r="GX2" s="10"/>
      <c r="GY2" s="10"/>
      <c r="GZ2" s="10"/>
      <c r="HA2" s="10"/>
      <c r="HB2" s="10"/>
      <c r="HC2" s="10"/>
      <c r="HD2" s="10"/>
      <c r="HE2" s="10"/>
      <c r="HF2" s="10"/>
      <c r="HG2" s="10"/>
      <c r="HH2" s="10"/>
      <c r="HI2" s="10"/>
      <c r="HJ2" s="10"/>
      <c r="HK2" s="10"/>
      <c r="HL2" s="10"/>
      <c r="HM2" s="10"/>
      <c r="HN2" s="10"/>
      <c r="HO2" s="10"/>
      <c r="HP2" s="10"/>
      <c r="HQ2" s="10"/>
      <c r="HR2" s="10"/>
      <c r="HS2" s="10"/>
      <c r="HT2" s="10"/>
      <c r="HU2" s="10"/>
      <c r="HV2" s="10"/>
      <c r="HW2" s="10"/>
      <c r="HX2" s="10"/>
      <c r="HY2" s="10"/>
      <c r="HZ2" s="10"/>
      <c r="IA2" s="10"/>
      <c r="IB2" s="10"/>
      <c r="IC2" s="10"/>
      <c r="ID2" s="10"/>
      <c r="IE2" s="10"/>
      <c r="IF2" s="10"/>
      <c r="IG2" s="10"/>
      <c r="IH2" s="10"/>
      <c r="II2" s="10"/>
      <c r="IJ2" s="10"/>
      <c r="IK2" s="10"/>
      <c r="IL2" s="10"/>
      <c r="IM2" s="10"/>
      <c r="IN2" s="10"/>
      <c r="IO2" s="10"/>
      <c r="IP2" s="10"/>
      <c r="IQ2" s="10"/>
      <c r="IR2" s="10"/>
      <c r="IS2" s="10"/>
      <c r="IT2" s="10"/>
      <c r="IU2" s="10"/>
      <c r="IV2" s="10"/>
      <c r="IW2" s="10"/>
      <c r="IX2" s="10"/>
      <c r="IY2" s="10"/>
      <c r="IZ2" s="10"/>
      <c r="JA2" s="10"/>
      <c r="JB2" s="10"/>
      <c r="JC2" s="10"/>
      <c r="JD2" s="10"/>
      <c r="JE2" s="10"/>
      <c r="JF2" s="10"/>
      <c r="JG2" s="10"/>
      <c r="JH2" s="10"/>
      <c r="JI2" s="10"/>
      <c r="JJ2" s="10"/>
      <c r="JK2" s="10"/>
      <c r="JL2" s="10"/>
      <c r="JM2" s="10"/>
      <c r="JN2" s="10"/>
      <c r="JO2" s="10"/>
      <c r="JP2" s="10"/>
      <c r="JQ2" s="10"/>
      <c r="JR2" s="10"/>
    </row>
    <row r="3" spans="1:278" s="11" customFormat="1" ht="21.75" customHeight="1" thickBot="1">
      <c r="A3" s="72"/>
      <c r="B3" s="73"/>
      <c r="C3" s="404"/>
      <c r="D3" s="404"/>
      <c r="E3" s="404"/>
      <c r="F3" s="404"/>
      <c r="G3" s="404"/>
      <c r="H3" s="404"/>
      <c r="I3" s="404"/>
      <c r="J3" s="404"/>
      <c r="K3" s="404"/>
      <c r="L3" s="404"/>
      <c r="M3" s="404"/>
      <c r="N3" s="404"/>
      <c r="O3" s="404"/>
      <c r="P3" s="404"/>
      <c r="Q3" s="404"/>
      <c r="R3" s="404"/>
      <c r="S3" s="404"/>
      <c r="T3" s="404"/>
      <c r="U3" s="404"/>
      <c r="V3" s="404"/>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c r="CS3" s="10"/>
      <c r="CT3" s="10"/>
      <c r="CU3" s="10"/>
      <c r="CV3" s="10"/>
      <c r="CW3" s="10"/>
      <c r="CX3" s="10"/>
      <c r="CY3" s="10"/>
      <c r="CZ3" s="10"/>
      <c r="DA3" s="10"/>
      <c r="DB3" s="10"/>
      <c r="DC3" s="10"/>
      <c r="DD3" s="10"/>
      <c r="DE3" s="10"/>
      <c r="DF3" s="10"/>
      <c r="DG3" s="10"/>
      <c r="DH3" s="10"/>
      <c r="DI3" s="10"/>
      <c r="DJ3" s="10"/>
      <c r="DK3" s="10"/>
      <c r="DL3" s="10"/>
      <c r="DM3" s="10"/>
      <c r="DN3" s="10"/>
      <c r="DO3" s="10"/>
      <c r="DP3" s="10"/>
      <c r="DQ3" s="10"/>
      <c r="DR3" s="10"/>
      <c r="DS3" s="10"/>
      <c r="DT3" s="10"/>
      <c r="DU3" s="10"/>
      <c r="DV3" s="10"/>
      <c r="DW3" s="10"/>
      <c r="DX3" s="10"/>
      <c r="DY3" s="10"/>
      <c r="DZ3" s="10"/>
      <c r="EA3" s="10"/>
      <c r="EB3" s="10"/>
      <c r="EC3" s="10"/>
      <c r="ED3" s="10"/>
      <c r="EE3" s="10"/>
      <c r="EF3" s="10"/>
      <c r="EG3" s="10"/>
      <c r="EH3" s="10"/>
      <c r="EI3" s="10"/>
      <c r="EJ3" s="10"/>
      <c r="EK3" s="10"/>
      <c r="EL3" s="10"/>
      <c r="EM3" s="10"/>
      <c r="EN3" s="10"/>
      <c r="EO3" s="10"/>
      <c r="EP3" s="10"/>
      <c r="EQ3" s="10"/>
      <c r="ER3" s="10"/>
      <c r="ES3" s="10"/>
      <c r="ET3" s="10"/>
      <c r="EU3" s="10"/>
      <c r="EV3" s="10"/>
      <c r="EW3" s="10"/>
      <c r="EX3" s="10"/>
      <c r="EY3" s="10"/>
      <c r="EZ3" s="10"/>
      <c r="FA3" s="10"/>
      <c r="FB3" s="10"/>
      <c r="FC3" s="10"/>
      <c r="FD3" s="10"/>
      <c r="FE3" s="10"/>
      <c r="FF3" s="10"/>
      <c r="FG3" s="10"/>
      <c r="FH3" s="10"/>
      <c r="FI3" s="10"/>
      <c r="FJ3" s="10"/>
      <c r="FK3" s="10"/>
      <c r="FL3" s="10"/>
      <c r="FM3" s="10"/>
      <c r="FN3" s="10"/>
      <c r="FO3" s="10"/>
      <c r="FP3" s="10"/>
      <c r="FQ3" s="10"/>
      <c r="FR3" s="10"/>
      <c r="FS3" s="10"/>
      <c r="FT3" s="10"/>
      <c r="FU3" s="10"/>
      <c r="FV3" s="10"/>
      <c r="FW3" s="10"/>
      <c r="FX3" s="10"/>
      <c r="FY3" s="10"/>
      <c r="FZ3" s="10"/>
      <c r="GA3" s="10"/>
      <c r="GB3" s="10"/>
      <c r="GC3" s="10"/>
      <c r="GD3" s="10"/>
      <c r="GE3" s="10"/>
      <c r="GF3" s="10"/>
      <c r="GG3" s="10"/>
      <c r="GH3" s="10"/>
      <c r="GI3" s="10"/>
      <c r="GJ3" s="10"/>
      <c r="GK3" s="10"/>
      <c r="GL3" s="10"/>
      <c r="GM3" s="10"/>
      <c r="GN3" s="10"/>
      <c r="GO3" s="10"/>
      <c r="GP3" s="10"/>
      <c r="GQ3" s="10"/>
      <c r="GR3" s="10"/>
      <c r="GS3" s="10"/>
      <c r="GT3" s="10"/>
      <c r="GU3" s="10"/>
      <c r="GV3" s="10"/>
      <c r="GW3" s="10"/>
      <c r="GX3" s="10"/>
      <c r="GY3" s="10"/>
      <c r="GZ3" s="10"/>
      <c r="HA3" s="10"/>
      <c r="HB3" s="10"/>
      <c r="HC3" s="10"/>
      <c r="HD3" s="10"/>
      <c r="HE3" s="10"/>
      <c r="HF3" s="10"/>
      <c r="HG3" s="10"/>
      <c r="HH3" s="10"/>
      <c r="HI3" s="10"/>
      <c r="HJ3" s="10"/>
      <c r="HK3" s="10"/>
      <c r="HL3" s="10"/>
      <c r="HM3" s="10"/>
      <c r="HN3" s="10"/>
      <c r="HO3" s="10"/>
      <c r="HP3" s="10"/>
      <c r="HQ3" s="10"/>
      <c r="HR3" s="10"/>
      <c r="HS3" s="10"/>
      <c r="HT3" s="10"/>
      <c r="HU3" s="10"/>
      <c r="HV3" s="10"/>
      <c r="HW3" s="10"/>
      <c r="HX3" s="10"/>
      <c r="HY3" s="10"/>
      <c r="HZ3" s="10"/>
      <c r="IA3" s="10"/>
      <c r="IB3" s="10"/>
      <c r="IC3" s="10"/>
      <c r="ID3" s="10"/>
      <c r="IE3" s="10"/>
      <c r="IF3" s="10"/>
      <c r="IG3" s="10"/>
      <c r="IH3" s="10"/>
      <c r="II3" s="10"/>
      <c r="IJ3" s="10"/>
      <c r="IK3" s="10"/>
      <c r="IL3" s="10"/>
      <c r="IM3" s="10"/>
      <c r="IN3" s="10"/>
      <c r="IO3" s="10"/>
      <c r="IP3" s="10"/>
      <c r="IQ3" s="10"/>
      <c r="IR3" s="10"/>
      <c r="IS3" s="10"/>
      <c r="IT3" s="10"/>
      <c r="IU3" s="10"/>
      <c r="IV3" s="10"/>
      <c r="IW3" s="10"/>
      <c r="IX3" s="10"/>
      <c r="IY3" s="10"/>
      <c r="IZ3" s="10"/>
      <c r="JA3" s="10"/>
      <c r="JB3" s="10"/>
      <c r="JC3" s="10"/>
      <c r="JD3" s="10"/>
      <c r="JE3" s="10"/>
      <c r="JF3" s="10"/>
      <c r="JG3" s="10"/>
      <c r="JH3" s="10"/>
      <c r="JI3" s="10"/>
      <c r="JJ3" s="10"/>
      <c r="JK3" s="10"/>
      <c r="JL3" s="10"/>
      <c r="JM3" s="10"/>
      <c r="JN3" s="10"/>
      <c r="JO3" s="10"/>
      <c r="JP3" s="10"/>
      <c r="JQ3" s="10"/>
      <c r="JR3" s="10"/>
    </row>
    <row r="4" spans="1:278" s="11" customFormat="1" ht="27" customHeight="1" thickTop="1" thickBot="1">
      <c r="A4" s="405" t="s">
        <v>365</v>
      </c>
      <c r="B4" s="406"/>
      <c r="C4" s="401" t="s">
        <v>5</v>
      </c>
      <c r="D4" s="402"/>
      <c r="E4" s="402"/>
      <c r="F4" s="402"/>
      <c r="G4" s="402"/>
      <c r="H4" s="402"/>
      <c r="I4" s="402"/>
      <c r="J4" s="402"/>
      <c r="K4" s="402"/>
      <c r="L4" s="402"/>
      <c r="M4" s="403"/>
      <c r="N4" s="158"/>
      <c r="O4" s="74"/>
      <c r="P4" s="74"/>
      <c r="Q4" s="74"/>
      <c r="R4" s="74"/>
      <c r="S4" s="74"/>
      <c r="T4" s="74"/>
      <c r="U4" s="74"/>
      <c r="V4" s="74"/>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c r="FM4" s="10"/>
      <c r="FN4" s="10"/>
      <c r="FO4" s="10"/>
      <c r="FP4" s="10"/>
      <c r="FQ4" s="10"/>
      <c r="FR4" s="10"/>
      <c r="FS4" s="10"/>
      <c r="FT4" s="10"/>
      <c r="FU4" s="10"/>
      <c r="FV4" s="10"/>
      <c r="FW4" s="10"/>
      <c r="FX4" s="10"/>
      <c r="FY4" s="10"/>
      <c r="FZ4" s="10"/>
      <c r="GA4" s="10"/>
      <c r="GB4" s="10"/>
      <c r="GC4" s="10"/>
      <c r="GD4" s="10"/>
      <c r="GE4" s="10"/>
      <c r="GF4" s="10"/>
      <c r="GG4" s="10"/>
      <c r="GH4" s="10"/>
      <c r="GI4" s="10"/>
      <c r="GJ4" s="10"/>
      <c r="GK4" s="10"/>
      <c r="GL4" s="10"/>
      <c r="GM4" s="10"/>
      <c r="GN4" s="10"/>
      <c r="GO4" s="10"/>
      <c r="GP4" s="10"/>
      <c r="GQ4" s="10"/>
      <c r="GR4" s="10"/>
      <c r="GS4" s="10"/>
      <c r="GT4" s="10"/>
      <c r="GU4" s="10"/>
      <c r="GV4" s="10"/>
      <c r="GW4" s="10"/>
      <c r="GX4" s="10"/>
      <c r="GY4" s="10"/>
      <c r="GZ4" s="10"/>
      <c r="HA4" s="10"/>
      <c r="HB4" s="10"/>
      <c r="HC4" s="10"/>
      <c r="HD4" s="10"/>
      <c r="HE4" s="10"/>
      <c r="HF4" s="10"/>
      <c r="HG4" s="10"/>
      <c r="HH4" s="10"/>
      <c r="HI4" s="10"/>
      <c r="HJ4" s="10"/>
      <c r="HK4" s="10"/>
      <c r="HL4" s="10"/>
      <c r="HM4" s="10"/>
      <c r="HN4" s="10"/>
      <c r="HO4" s="10"/>
      <c r="HP4" s="10"/>
      <c r="HQ4" s="10"/>
      <c r="HR4" s="10"/>
      <c r="HS4" s="10"/>
      <c r="HT4" s="10"/>
      <c r="HU4" s="10"/>
      <c r="HV4" s="10"/>
      <c r="HW4" s="10"/>
      <c r="HX4" s="10"/>
      <c r="HY4" s="10"/>
      <c r="HZ4" s="10"/>
      <c r="IA4" s="10"/>
      <c r="IB4" s="10"/>
      <c r="IC4" s="10"/>
      <c r="ID4" s="10"/>
      <c r="IE4" s="10"/>
      <c r="IF4" s="10"/>
      <c r="IG4" s="10"/>
      <c r="IH4" s="10"/>
      <c r="II4" s="10"/>
      <c r="IJ4" s="10"/>
      <c r="IK4" s="10"/>
      <c r="IL4" s="10"/>
      <c r="IM4" s="10"/>
      <c r="IN4" s="10"/>
      <c r="IO4" s="10"/>
      <c r="IP4" s="10"/>
      <c r="IQ4" s="10"/>
      <c r="IR4" s="10"/>
      <c r="IS4" s="10"/>
      <c r="IT4" s="10"/>
      <c r="IU4" s="10"/>
      <c r="IV4" s="10"/>
      <c r="IW4" s="10"/>
      <c r="IX4" s="10"/>
      <c r="IY4" s="10"/>
      <c r="IZ4" s="10"/>
      <c r="JA4" s="10"/>
      <c r="JB4" s="10"/>
      <c r="JC4" s="10"/>
      <c r="JD4" s="10"/>
      <c r="JE4" s="10"/>
      <c r="JF4" s="10"/>
      <c r="JG4" s="10"/>
      <c r="JH4" s="10"/>
      <c r="JI4" s="10"/>
      <c r="JJ4" s="10"/>
      <c r="JK4" s="10"/>
      <c r="JL4" s="10"/>
      <c r="JM4" s="10"/>
      <c r="JN4" s="10"/>
      <c r="JO4" s="10"/>
      <c r="JP4" s="10"/>
      <c r="JQ4" s="10"/>
      <c r="JR4" s="10"/>
    </row>
    <row r="5" spans="1:278" s="11" customFormat="1" ht="38.25" customHeight="1" thickTop="1" thickBot="1">
      <c r="A5" s="405" t="s">
        <v>366</v>
      </c>
      <c r="B5" s="406"/>
      <c r="C5" s="401" t="s">
        <v>36</v>
      </c>
      <c r="D5" s="402"/>
      <c r="E5" s="402"/>
      <c r="F5" s="402"/>
      <c r="G5" s="402"/>
      <c r="H5" s="402"/>
      <c r="I5" s="402"/>
      <c r="J5" s="402"/>
      <c r="K5" s="402"/>
      <c r="L5" s="402"/>
      <c r="M5" s="403"/>
      <c r="N5" s="158"/>
      <c r="O5" s="75"/>
      <c r="P5" s="75"/>
      <c r="Q5" s="75"/>
      <c r="R5" s="75"/>
      <c r="S5" s="75"/>
      <c r="T5" s="75"/>
      <c r="U5" s="75"/>
      <c r="V5" s="75"/>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0"/>
      <c r="FN5" s="10"/>
      <c r="FO5" s="10"/>
      <c r="FP5" s="10"/>
      <c r="FQ5" s="10"/>
      <c r="FR5" s="10"/>
      <c r="FS5" s="10"/>
      <c r="FT5" s="10"/>
      <c r="FU5" s="10"/>
      <c r="FV5" s="10"/>
      <c r="FW5" s="10"/>
      <c r="FX5" s="10"/>
      <c r="FY5" s="10"/>
      <c r="FZ5" s="10"/>
      <c r="GA5" s="10"/>
      <c r="GB5" s="10"/>
      <c r="GC5" s="10"/>
      <c r="GD5" s="10"/>
      <c r="GE5" s="10"/>
      <c r="GF5" s="10"/>
      <c r="GG5" s="10"/>
      <c r="GH5" s="10"/>
      <c r="GI5" s="10"/>
      <c r="GJ5" s="10"/>
      <c r="GK5" s="10"/>
      <c r="GL5" s="10"/>
      <c r="GM5" s="10"/>
      <c r="GN5" s="10"/>
      <c r="GO5" s="10"/>
      <c r="GP5" s="10"/>
      <c r="GQ5" s="10"/>
      <c r="GR5" s="10"/>
      <c r="GS5" s="10"/>
      <c r="GT5" s="10"/>
      <c r="GU5" s="10"/>
      <c r="GV5" s="10"/>
      <c r="GW5" s="10"/>
      <c r="GX5" s="10"/>
      <c r="GY5" s="10"/>
      <c r="GZ5" s="10"/>
      <c r="HA5" s="10"/>
      <c r="HB5" s="10"/>
      <c r="HC5" s="10"/>
      <c r="HD5" s="10"/>
      <c r="HE5" s="10"/>
      <c r="HF5" s="10"/>
      <c r="HG5" s="10"/>
      <c r="HH5" s="10"/>
      <c r="HI5" s="10"/>
      <c r="HJ5" s="10"/>
      <c r="HK5" s="10"/>
      <c r="HL5" s="10"/>
      <c r="HM5" s="10"/>
      <c r="HN5" s="10"/>
      <c r="HO5" s="10"/>
      <c r="HP5" s="10"/>
      <c r="HQ5" s="10"/>
      <c r="HR5" s="10"/>
      <c r="HS5" s="10"/>
      <c r="HT5" s="10"/>
      <c r="HU5" s="10"/>
      <c r="HV5" s="10"/>
      <c r="HW5" s="10"/>
      <c r="HX5" s="10"/>
      <c r="HY5" s="10"/>
      <c r="HZ5" s="10"/>
      <c r="IA5" s="10"/>
      <c r="IB5" s="10"/>
      <c r="IC5" s="10"/>
      <c r="ID5" s="10"/>
      <c r="IE5" s="10"/>
      <c r="IF5" s="10"/>
      <c r="IG5" s="10"/>
      <c r="IH5" s="10"/>
      <c r="II5" s="10"/>
      <c r="IJ5" s="10"/>
      <c r="IK5" s="10"/>
      <c r="IL5" s="10"/>
      <c r="IM5" s="10"/>
      <c r="IN5" s="10"/>
      <c r="IO5" s="10"/>
      <c r="IP5" s="10"/>
      <c r="IQ5" s="10"/>
      <c r="IR5" s="10"/>
      <c r="IS5" s="10"/>
      <c r="IT5" s="10"/>
      <c r="IU5" s="10"/>
      <c r="IV5" s="10"/>
      <c r="IW5" s="10"/>
      <c r="IX5" s="10"/>
      <c r="IY5" s="10"/>
      <c r="IZ5" s="10"/>
      <c r="JA5" s="10"/>
      <c r="JB5" s="10"/>
      <c r="JC5" s="10"/>
      <c r="JD5" s="10"/>
      <c r="JE5" s="10"/>
      <c r="JF5" s="10"/>
      <c r="JG5" s="10"/>
      <c r="JH5" s="10"/>
      <c r="JI5" s="10"/>
      <c r="JJ5" s="10"/>
      <c r="JK5" s="10"/>
      <c r="JL5" s="10"/>
      <c r="JM5" s="10"/>
      <c r="JN5" s="10"/>
      <c r="JO5" s="10"/>
      <c r="JP5" s="10"/>
      <c r="JQ5" s="10"/>
      <c r="JR5" s="10"/>
    </row>
    <row r="6" spans="1:278" s="11" customFormat="1" ht="29.25" customHeight="1" thickTop="1" thickBot="1">
      <c r="A6" s="398" t="s">
        <v>367</v>
      </c>
      <c r="B6" s="399"/>
      <c r="C6" s="401" t="s">
        <v>270</v>
      </c>
      <c r="D6" s="402"/>
      <c r="E6" s="402"/>
      <c r="F6" s="402"/>
      <c r="G6" s="402"/>
      <c r="H6" s="402"/>
      <c r="I6" s="402"/>
      <c r="J6" s="402"/>
      <c r="K6" s="402"/>
      <c r="L6" s="402"/>
      <c r="M6" s="403"/>
      <c r="N6" s="158"/>
      <c r="O6" s="74"/>
      <c r="P6" s="74"/>
      <c r="Q6" s="74"/>
      <c r="R6" s="74"/>
      <c r="S6" s="74"/>
      <c r="T6" s="74"/>
      <c r="U6" s="74"/>
      <c r="V6" s="74"/>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c r="FC6" s="10"/>
      <c r="FD6" s="10"/>
      <c r="FE6" s="10"/>
      <c r="FF6" s="10"/>
      <c r="FG6" s="10"/>
      <c r="FH6" s="10"/>
      <c r="FI6" s="10"/>
      <c r="FJ6" s="10"/>
      <c r="FK6" s="10"/>
      <c r="FL6" s="10"/>
      <c r="FM6" s="10"/>
      <c r="FN6" s="10"/>
      <c r="FO6" s="10"/>
      <c r="FP6" s="10"/>
      <c r="FQ6" s="10"/>
      <c r="FR6" s="10"/>
      <c r="FS6" s="10"/>
      <c r="FT6" s="10"/>
      <c r="FU6" s="10"/>
      <c r="FV6" s="10"/>
      <c r="FW6" s="10"/>
      <c r="FX6" s="10"/>
      <c r="FY6" s="10"/>
      <c r="FZ6" s="10"/>
      <c r="GA6" s="10"/>
      <c r="GB6" s="10"/>
      <c r="GC6" s="10"/>
      <c r="GD6" s="10"/>
      <c r="GE6" s="10"/>
      <c r="GF6" s="10"/>
      <c r="GG6" s="10"/>
      <c r="GH6" s="10"/>
      <c r="GI6" s="10"/>
      <c r="GJ6" s="10"/>
      <c r="GK6" s="10"/>
      <c r="GL6" s="10"/>
      <c r="GM6" s="10"/>
      <c r="GN6" s="10"/>
      <c r="GO6" s="10"/>
      <c r="GP6" s="10"/>
      <c r="GQ6" s="10"/>
      <c r="GR6" s="10"/>
      <c r="GS6" s="10"/>
      <c r="GT6" s="10"/>
      <c r="GU6" s="10"/>
      <c r="GV6" s="10"/>
      <c r="GW6" s="10"/>
      <c r="GX6" s="10"/>
      <c r="GY6" s="10"/>
      <c r="GZ6" s="10"/>
      <c r="HA6" s="10"/>
      <c r="HB6" s="10"/>
      <c r="HC6" s="10"/>
      <c r="HD6" s="10"/>
      <c r="HE6" s="10"/>
      <c r="HF6" s="10"/>
      <c r="HG6" s="10"/>
      <c r="HH6" s="10"/>
      <c r="HI6" s="10"/>
      <c r="HJ6" s="10"/>
      <c r="HK6" s="10"/>
      <c r="HL6" s="10"/>
      <c r="HM6" s="10"/>
      <c r="HN6" s="10"/>
      <c r="HO6" s="10"/>
      <c r="HP6" s="10"/>
      <c r="HQ6" s="10"/>
      <c r="HR6" s="10"/>
      <c r="HS6" s="10"/>
      <c r="HT6" s="10"/>
      <c r="HU6" s="10"/>
      <c r="HV6" s="10"/>
      <c r="HW6" s="10"/>
      <c r="HX6" s="10"/>
      <c r="HY6" s="10"/>
      <c r="HZ6" s="10"/>
      <c r="IA6" s="10"/>
      <c r="IB6" s="10"/>
      <c r="IC6" s="10"/>
      <c r="ID6" s="10"/>
      <c r="IE6" s="10"/>
      <c r="IF6" s="10"/>
      <c r="IG6" s="10"/>
      <c r="IH6" s="10"/>
      <c r="II6" s="10"/>
      <c r="IJ6" s="10"/>
      <c r="IK6" s="10"/>
      <c r="IL6" s="10"/>
      <c r="IM6" s="10"/>
      <c r="IN6" s="10"/>
      <c r="IO6" s="10"/>
      <c r="IP6" s="10"/>
      <c r="IQ6" s="10"/>
      <c r="IR6" s="10"/>
      <c r="IS6" s="10"/>
      <c r="IT6" s="10"/>
      <c r="IU6" s="10"/>
      <c r="IV6" s="10"/>
      <c r="IW6" s="10"/>
      <c r="IX6" s="10"/>
      <c r="IY6" s="10"/>
      <c r="IZ6" s="10"/>
      <c r="JA6" s="10"/>
      <c r="JB6" s="10"/>
      <c r="JC6" s="10"/>
      <c r="JD6" s="10"/>
      <c r="JE6" s="10"/>
      <c r="JF6" s="10"/>
      <c r="JG6" s="10"/>
      <c r="JH6" s="10"/>
      <c r="JI6" s="10"/>
      <c r="JJ6" s="10"/>
      <c r="JK6" s="10"/>
      <c r="JL6" s="10"/>
      <c r="JM6" s="10"/>
      <c r="JN6" s="10"/>
      <c r="JO6" s="10"/>
      <c r="JP6" s="10"/>
      <c r="JQ6" s="10"/>
      <c r="JR6" s="10"/>
    </row>
    <row r="7" spans="1:278" s="11" customFormat="1" ht="30" customHeight="1" thickTop="1" thickBot="1">
      <c r="A7" s="400" t="s">
        <v>271</v>
      </c>
      <c r="B7" s="400"/>
      <c r="C7" s="400"/>
      <c r="D7" s="395" t="s">
        <v>368</v>
      </c>
      <c r="E7" s="396"/>
      <c r="F7" s="396"/>
      <c r="G7" s="396"/>
      <c r="H7" s="396"/>
      <c r="I7" s="396"/>
      <c r="J7" s="396"/>
      <c r="K7" s="396"/>
      <c r="L7" s="396"/>
      <c r="M7" s="396"/>
      <c r="N7" s="396"/>
      <c r="O7" s="396"/>
      <c r="P7" s="396"/>
      <c r="Q7" s="396"/>
      <c r="R7" s="397"/>
      <c r="S7" s="160"/>
      <c r="T7" s="400" t="s">
        <v>369</v>
      </c>
      <c r="U7" s="400"/>
      <c r="V7" s="40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0"/>
      <c r="EP7" s="10"/>
      <c r="EQ7" s="10"/>
      <c r="ER7" s="10"/>
      <c r="ES7" s="10"/>
      <c r="ET7" s="10"/>
      <c r="EU7" s="10"/>
      <c r="EV7" s="10"/>
      <c r="EW7" s="10"/>
      <c r="EX7" s="10"/>
      <c r="EY7" s="10"/>
      <c r="EZ7" s="10"/>
      <c r="FA7" s="10"/>
      <c r="FB7" s="10"/>
      <c r="FC7" s="10"/>
      <c r="FD7" s="10"/>
      <c r="FE7" s="10"/>
      <c r="FF7" s="10"/>
      <c r="FG7" s="10"/>
      <c r="FH7" s="10"/>
      <c r="FI7" s="10"/>
      <c r="FJ7" s="10"/>
      <c r="FK7" s="10"/>
      <c r="FL7" s="10"/>
      <c r="FM7" s="10"/>
      <c r="FN7" s="10"/>
      <c r="FO7" s="10"/>
      <c r="FP7" s="10"/>
      <c r="FQ7" s="10"/>
      <c r="FR7" s="10"/>
      <c r="FS7" s="10"/>
      <c r="FT7" s="10"/>
      <c r="FU7" s="10"/>
      <c r="FV7" s="10"/>
      <c r="FW7" s="10"/>
      <c r="FX7" s="10"/>
      <c r="FY7" s="10"/>
      <c r="FZ7" s="10"/>
      <c r="GA7" s="10"/>
      <c r="GB7" s="10"/>
      <c r="GC7" s="10"/>
      <c r="GD7" s="10"/>
      <c r="GE7" s="10"/>
      <c r="GF7" s="10"/>
      <c r="GG7" s="10"/>
      <c r="GH7" s="10"/>
      <c r="GI7" s="10"/>
      <c r="GJ7" s="10"/>
      <c r="GK7" s="10"/>
      <c r="GL7" s="10"/>
      <c r="GM7" s="10"/>
      <c r="GN7" s="10"/>
      <c r="GO7" s="10"/>
      <c r="GP7" s="10"/>
      <c r="GQ7" s="10"/>
      <c r="GR7" s="10"/>
      <c r="GS7" s="10"/>
      <c r="GT7" s="10"/>
      <c r="GU7" s="10"/>
      <c r="GV7" s="10"/>
      <c r="GW7" s="10"/>
      <c r="GX7" s="10"/>
      <c r="GY7" s="10"/>
      <c r="GZ7" s="10"/>
      <c r="HA7" s="10"/>
      <c r="HB7" s="10"/>
      <c r="HC7" s="10"/>
      <c r="HD7" s="10"/>
      <c r="HE7" s="10"/>
      <c r="HF7" s="10"/>
      <c r="HG7" s="10"/>
      <c r="HH7" s="10"/>
      <c r="HI7" s="10"/>
      <c r="HJ7" s="10"/>
      <c r="HK7" s="10"/>
      <c r="HL7" s="10"/>
      <c r="HM7" s="10"/>
      <c r="HN7" s="10"/>
      <c r="HO7" s="10"/>
      <c r="HP7" s="10"/>
      <c r="HQ7" s="10"/>
      <c r="HR7" s="10"/>
      <c r="HS7" s="10"/>
      <c r="HT7" s="10"/>
      <c r="HU7" s="10"/>
      <c r="HV7" s="10"/>
      <c r="HW7" s="10"/>
      <c r="HX7" s="10"/>
      <c r="HY7" s="10"/>
      <c r="HZ7" s="10"/>
      <c r="IA7" s="10"/>
      <c r="IB7" s="10"/>
      <c r="IC7" s="10"/>
      <c r="ID7" s="10"/>
      <c r="IE7" s="10"/>
      <c r="IF7" s="10"/>
      <c r="IG7" s="10"/>
      <c r="IH7" s="10"/>
      <c r="II7" s="10"/>
      <c r="IJ7" s="10"/>
      <c r="IK7" s="10"/>
      <c r="IL7" s="10"/>
      <c r="IM7" s="10"/>
      <c r="IN7" s="10"/>
      <c r="IO7" s="10"/>
      <c r="IP7" s="10"/>
      <c r="IQ7" s="10"/>
      <c r="IR7" s="10"/>
      <c r="IS7" s="10"/>
      <c r="IT7" s="10"/>
      <c r="IU7" s="10"/>
      <c r="IV7" s="10"/>
      <c r="IW7" s="10"/>
      <c r="IX7" s="10"/>
      <c r="IY7" s="10"/>
      <c r="IZ7" s="10"/>
      <c r="JA7" s="10"/>
      <c r="JB7" s="10"/>
      <c r="JC7" s="10"/>
      <c r="JD7" s="10"/>
      <c r="JE7" s="10"/>
      <c r="JF7" s="10"/>
      <c r="JG7" s="10"/>
      <c r="JH7" s="10"/>
      <c r="JI7" s="10"/>
      <c r="JJ7" s="10"/>
      <c r="JK7" s="10"/>
      <c r="JL7" s="10"/>
      <c r="JM7" s="10"/>
      <c r="JN7" s="10"/>
      <c r="JO7" s="10"/>
      <c r="JP7" s="10"/>
      <c r="JQ7" s="10"/>
      <c r="JR7" s="10"/>
    </row>
    <row r="8" spans="1:278" s="11" customFormat="1" ht="16.5" customHeight="1" thickTop="1" thickBot="1">
      <c r="A8" s="412" t="s">
        <v>276</v>
      </c>
      <c r="B8" s="400" t="s">
        <v>370</v>
      </c>
      <c r="C8" s="415" t="s">
        <v>272</v>
      </c>
      <c r="D8" s="417" t="s">
        <v>371</v>
      </c>
      <c r="E8" s="419" t="s">
        <v>372</v>
      </c>
      <c r="F8" s="407" t="s">
        <v>373</v>
      </c>
      <c r="G8" s="408"/>
      <c r="H8" s="408"/>
      <c r="I8" s="408"/>
      <c r="J8" s="408"/>
      <c r="K8" s="409"/>
      <c r="L8" s="407" t="s">
        <v>374</v>
      </c>
      <c r="M8" s="408"/>
      <c r="N8" s="408"/>
      <c r="O8" s="408"/>
      <c r="P8" s="408"/>
      <c r="Q8" s="408"/>
      <c r="R8" s="408"/>
      <c r="S8" s="409"/>
      <c r="T8" s="161"/>
      <c r="U8" s="162"/>
      <c r="V8" s="163" t="s">
        <v>375</v>
      </c>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0"/>
      <c r="FN8" s="10"/>
      <c r="FO8" s="10"/>
      <c r="FP8" s="10"/>
      <c r="FQ8" s="10"/>
      <c r="FR8" s="10"/>
      <c r="FS8" s="10"/>
      <c r="FT8" s="10"/>
      <c r="FU8" s="10"/>
      <c r="FV8" s="10"/>
      <c r="FW8" s="10"/>
      <c r="FX8" s="10"/>
      <c r="FY8" s="10"/>
      <c r="FZ8" s="10"/>
      <c r="GA8" s="10"/>
      <c r="GB8" s="10"/>
      <c r="GC8" s="10"/>
      <c r="GD8" s="10"/>
      <c r="GE8" s="10"/>
      <c r="GF8" s="10"/>
      <c r="GG8" s="10"/>
      <c r="GH8" s="10"/>
      <c r="GI8" s="10"/>
      <c r="GJ8" s="10"/>
      <c r="GK8" s="10"/>
      <c r="GL8" s="10"/>
      <c r="GM8" s="10"/>
      <c r="GN8" s="10"/>
      <c r="GO8" s="10"/>
      <c r="GP8" s="10"/>
      <c r="GQ8" s="10"/>
      <c r="GR8" s="10"/>
      <c r="GS8" s="10"/>
      <c r="GT8" s="10"/>
      <c r="GU8" s="10"/>
      <c r="GV8" s="10"/>
      <c r="GW8" s="10"/>
      <c r="GX8" s="10"/>
      <c r="GY8" s="10"/>
      <c r="GZ8" s="10"/>
      <c r="HA8" s="10"/>
      <c r="HB8" s="10"/>
      <c r="HC8" s="10"/>
      <c r="HD8" s="10"/>
      <c r="HE8" s="10"/>
      <c r="HF8" s="10"/>
      <c r="HG8" s="10"/>
      <c r="HH8" s="10"/>
      <c r="HI8" s="10"/>
      <c r="HJ8" s="10"/>
      <c r="HK8" s="10"/>
      <c r="HL8" s="10"/>
      <c r="HM8" s="10"/>
      <c r="HN8" s="10"/>
      <c r="HO8" s="10"/>
      <c r="HP8" s="10"/>
      <c r="HQ8" s="10"/>
      <c r="HR8" s="10"/>
      <c r="HS8" s="10"/>
      <c r="HT8" s="10"/>
      <c r="HU8" s="10"/>
      <c r="HV8" s="10"/>
      <c r="HW8" s="10"/>
      <c r="HX8" s="10"/>
      <c r="HY8" s="10"/>
      <c r="HZ8" s="10"/>
      <c r="IA8" s="10"/>
      <c r="IB8" s="10"/>
      <c r="IC8" s="10"/>
      <c r="ID8" s="10"/>
      <c r="IE8" s="10"/>
      <c r="IF8" s="10"/>
      <c r="IG8" s="10"/>
      <c r="IH8" s="10"/>
      <c r="II8" s="10"/>
      <c r="IJ8" s="10"/>
      <c r="IK8" s="10"/>
      <c r="IL8" s="10"/>
      <c r="IM8" s="10"/>
      <c r="IN8" s="10"/>
      <c r="IO8" s="10"/>
      <c r="IP8" s="10"/>
      <c r="IQ8" s="10"/>
      <c r="IR8" s="10"/>
      <c r="IS8" s="10"/>
      <c r="IT8" s="10"/>
      <c r="IU8" s="10"/>
      <c r="IV8" s="10"/>
      <c r="IW8" s="10"/>
      <c r="IX8" s="10"/>
      <c r="IY8" s="10"/>
      <c r="IZ8" s="10"/>
      <c r="JA8" s="10"/>
      <c r="JB8" s="10"/>
      <c r="JC8" s="10"/>
      <c r="JD8" s="10"/>
      <c r="JE8" s="10"/>
      <c r="JF8" s="10"/>
      <c r="JG8" s="10"/>
      <c r="JH8" s="10"/>
      <c r="JI8" s="10"/>
      <c r="JJ8" s="10"/>
      <c r="JK8" s="10"/>
      <c r="JL8" s="10"/>
      <c r="JM8" s="10"/>
      <c r="JN8" s="10"/>
      <c r="JO8" s="10"/>
      <c r="JP8" s="10"/>
      <c r="JQ8" s="10"/>
      <c r="JR8" s="10"/>
    </row>
    <row r="9" spans="1:278" s="13" customFormat="1" ht="123" customHeight="1" thickTop="1">
      <c r="A9" s="413"/>
      <c r="B9" s="414"/>
      <c r="C9" s="416"/>
      <c r="D9" s="418"/>
      <c r="E9" s="420"/>
      <c r="F9" s="164" t="s">
        <v>244</v>
      </c>
      <c r="G9" s="164" t="s">
        <v>246</v>
      </c>
      <c r="H9" s="164" t="s">
        <v>376</v>
      </c>
      <c r="I9" s="164" t="s">
        <v>248</v>
      </c>
      <c r="J9" s="173" t="s">
        <v>377</v>
      </c>
      <c r="K9" s="164" t="s">
        <v>254</v>
      </c>
      <c r="L9" s="164" t="s">
        <v>378</v>
      </c>
      <c r="M9" s="159" t="s">
        <v>379</v>
      </c>
      <c r="N9" s="164" t="s">
        <v>380</v>
      </c>
      <c r="O9" s="164" t="s">
        <v>381</v>
      </c>
      <c r="P9" s="164" t="s">
        <v>382</v>
      </c>
      <c r="Q9" s="164" t="s">
        <v>383</v>
      </c>
      <c r="R9" s="173" t="s">
        <v>384</v>
      </c>
      <c r="S9" s="164" t="s">
        <v>385</v>
      </c>
      <c r="T9" s="165" t="s">
        <v>256</v>
      </c>
      <c r="U9" s="165" t="s">
        <v>258</v>
      </c>
      <c r="V9" s="166" t="s">
        <v>386</v>
      </c>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c r="BE9" s="12"/>
      <c r="BF9" s="12"/>
      <c r="BG9" s="12"/>
      <c r="BH9" s="12"/>
      <c r="BI9" s="12"/>
      <c r="BJ9" s="12"/>
      <c r="BK9" s="12"/>
      <c r="BL9" s="12"/>
      <c r="BM9" s="12"/>
      <c r="BN9" s="12"/>
      <c r="BO9" s="12"/>
      <c r="BP9" s="12"/>
      <c r="BQ9" s="12"/>
      <c r="BR9" s="12"/>
      <c r="BS9" s="12"/>
      <c r="BT9" s="12"/>
      <c r="BU9" s="12"/>
      <c r="BV9" s="12"/>
      <c r="BW9" s="12"/>
      <c r="BX9" s="12"/>
      <c r="BY9" s="12"/>
      <c r="BZ9" s="12"/>
      <c r="CA9" s="12"/>
      <c r="CB9" s="12"/>
      <c r="CC9" s="12"/>
      <c r="CD9" s="12"/>
      <c r="CE9" s="12"/>
      <c r="CF9" s="12"/>
      <c r="CG9" s="12"/>
      <c r="CH9" s="12"/>
      <c r="CI9" s="12"/>
      <c r="CJ9" s="12"/>
      <c r="CK9" s="12"/>
      <c r="CL9" s="12"/>
      <c r="CM9" s="12"/>
      <c r="CN9" s="12"/>
      <c r="CO9" s="12"/>
      <c r="CP9" s="12"/>
      <c r="CQ9" s="12"/>
      <c r="CR9" s="12"/>
      <c r="CS9" s="12"/>
      <c r="CT9" s="12"/>
      <c r="CU9" s="12"/>
      <c r="CV9" s="12"/>
      <c r="CW9" s="12"/>
      <c r="CX9" s="12"/>
      <c r="CY9" s="12"/>
      <c r="CZ9" s="12"/>
      <c r="DA9" s="12"/>
      <c r="DB9" s="12"/>
      <c r="DC9" s="12"/>
      <c r="DD9" s="12"/>
      <c r="DE9" s="12"/>
      <c r="DF9" s="12"/>
      <c r="DG9" s="12"/>
      <c r="DH9" s="12"/>
      <c r="DI9" s="12"/>
      <c r="DJ9" s="12"/>
      <c r="DK9" s="12"/>
      <c r="DL9" s="12"/>
      <c r="DM9" s="12"/>
      <c r="DN9" s="12"/>
      <c r="DO9" s="12"/>
      <c r="DP9" s="12"/>
      <c r="DQ9" s="12"/>
      <c r="DR9" s="12"/>
      <c r="DS9" s="12"/>
      <c r="DT9" s="12"/>
      <c r="DU9" s="12"/>
      <c r="DV9" s="12"/>
      <c r="DW9" s="12"/>
      <c r="DX9" s="12"/>
      <c r="DY9" s="12"/>
      <c r="DZ9" s="12"/>
      <c r="EA9" s="12"/>
      <c r="EB9" s="12"/>
      <c r="EC9" s="12"/>
      <c r="ED9" s="12"/>
      <c r="EE9" s="12"/>
      <c r="EF9" s="12"/>
      <c r="EG9" s="12"/>
      <c r="EH9" s="12"/>
      <c r="EI9" s="12"/>
      <c r="EJ9" s="12"/>
      <c r="EK9" s="12"/>
      <c r="EL9" s="12"/>
      <c r="EM9" s="12"/>
      <c r="EN9" s="12"/>
      <c r="EO9" s="12"/>
      <c r="EP9" s="12"/>
      <c r="EQ9" s="12"/>
      <c r="ER9" s="12"/>
      <c r="ES9" s="12"/>
      <c r="ET9" s="12"/>
      <c r="EU9" s="12"/>
      <c r="EV9" s="12"/>
      <c r="EW9" s="12"/>
      <c r="EX9" s="12"/>
      <c r="EY9" s="12"/>
      <c r="EZ9" s="12"/>
      <c r="FA9" s="12"/>
      <c r="FB9" s="12"/>
      <c r="FC9" s="12"/>
      <c r="FD9" s="12"/>
      <c r="FE9" s="12"/>
      <c r="FF9" s="12"/>
      <c r="FG9" s="12"/>
      <c r="FH9" s="12"/>
      <c r="FI9" s="12"/>
      <c r="FJ9" s="12"/>
      <c r="FK9" s="12"/>
      <c r="FL9" s="12"/>
      <c r="FM9" s="12"/>
      <c r="FN9" s="12"/>
      <c r="FO9" s="12"/>
      <c r="FP9" s="12"/>
      <c r="FQ9" s="12"/>
      <c r="FR9" s="12"/>
      <c r="FS9" s="12"/>
      <c r="FT9" s="12"/>
      <c r="FU9" s="12"/>
      <c r="FV9" s="12"/>
      <c r="FW9" s="12"/>
      <c r="FX9" s="12"/>
      <c r="FY9" s="12"/>
      <c r="FZ9" s="12"/>
      <c r="GA9" s="12"/>
      <c r="GB9" s="12"/>
      <c r="GC9" s="12"/>
      <c r="GD9" s="12"/>
      <c r="GE9" s="12"/>
      <c r="GF9" s="12"/>
      <c r="GG9" s="12"/>
      <c r="GH9" s="12"/>
      <c r="GI9" s="12"/>
      <c r="GJ9" s="12"/>
      <c r="GK9" s="12"/>
      <c r="GL9" s="12"/>
      <c r="GM9" s="12"/>
      <c r="GN9" s="12"/>
      <c r="GO9" s="12"/>
      <c r="GP9" s="12"/>
      <c r="GQ9" s="12"/>
      <c r="GR9" s="12"/>
      <c r="GS9" s="12"/>
      <c r="GT9" s="12"/>
      <c r="GU9" s="12"/>
      <c r="GV9" s="12"/>
      <c r="GW9" s="12"/>
      <c r="GX9" s="12"/>
      <c r="GY9" s="12"/>
      <c r="GZ9" s="12"/>
      <c r="HA9" s="12"/>
      <c r="HB9" s="12"/>
      <c r="HC9" s="12"/>
      <c r="HD9" s="12"/>
      <c r="HE9" s="12"/>
      <c r="HF9" s="12"/>
      <c r="HG9" s="12"/>
      <c r="HH9" s="12"/>
      <c r="HI9" s="12"/>
      <c r="HJ9" s="12"/>
      <c r="HK9" s="12"/>
      <c r="HL9" s="12"/>
      <c r="HM9" s="12"/>
      <c r="HN9" s="12"/>
      <c r="HO9" s="12"/>
      <c r="HP9" s="12"/>
      <c r="HQ9" s="12"/>
      <c r="HR9" s="12"/>
      <c r="HS9" s="12"/>
      <c r="HT9" s="12"/>
      <c r="HU9" s="12"/>
      <c r="HV9" s="12"/>
      <c r="HW9" s="12"/>
      <c r="HX9" s="12"/>
      <c r="HY9" s="12"/>
      <c r="HZ9" s="12"/>
      <c r="IA9" s="12"/>
      <c r="IB9" s="12"/>
      <c r="IC9" s="12"/>
      <c r="ID9" s="12"/>
      <c r="IE9" s="12"/>
      <c r="IF9" s="12"/>
      <c r="IG9" s="12"/>
      <c r="IH9" s="12"/>
      <c r="II9" s="12"/>
      <c r="IJ9" s="12"/>
      <c r="IK9" s="12"/>
      <c r="IL9" s="12"/>
      <c r="IM9" s="12"/>
      <c r="IN9" s="12"/>
      <c r="IO9" s="12"/>
      <c r="IP9" s="12"/>
      <c r="IQ9" s="12"/>
      <c r="IR9" s="12"/>
      <c r="IS9" s="12"/>
      <c r="IT9" s="12"/>
      <c r="IU9" s="12"/>
      <c r="IV9" s="12"/>
      <c r="IW9" s="12"/>
      <c r="IX9" s="12"/>
      <c r="IY9" s="12"/>
      <c r="IZ9" s="12"/>
      <c r="JA9" s="12"/>
      <c r="JB9" s="12"/>
      <c r="JC9" s="12"/>
      <c r="JD9" s="12"/>
      <c r="JE9" s="12"/>
      <c r="JF9" s="12"/>
      <c r="JG9" s="12"/>
      <c r="JH9" s="12"/>
      <c r="JI9" s="12"/>
      <c r="JJ9" s="12"/>
      <c r="JK9" s="12"/>
      <c r="JL9" s="12"/>
      <c r="JM9" s="12"/>
      <c r="JN9" s="12"/>
      <c r="JO9" s="12"/>
      <c r="JP9" s="12"/>
      <c r="JQ9" s="12"/>
      <c r="JR9" s="12"/>
    </row>
    <row r="10" spans="1:278" ht="78.75" customHeight="1">
      <c r="A10" s="378">
        <v>1</v>
      </c>
      <c r="B10" s="378" t="str">
        <f>'5. Identificación de Riesgos'!B10:B19</f>
        <v>Dificultad en la adquisición de inmuebles</v>
      </c>
      <c r="C10" s="170" t="str">
        <f>'5. Identificación de Riesgos'!D10</f>
        <v>1. Una vez se determina por algún aspecto técnico la no viabilidad para la adquisición del inmueble.</v>
      </c>
      <c r="D10" s="150"/>
      <c r="E10" s="147" t="s">
        <v>387</v>
      </c>
      <c r="F10" s="145" t="s">
        <v>388</v>
      </c>
      <c r="G10" s="145" t="s">
        <v>389</v>
      </c>
      <c r="H10" s="145" t="s">
        <v>389</v>
      </c>
      <c r="I10" s="145" t="s">
        <v>388</v>
      </c>
      <c r="J10" s="172">
        <f>COUNTIF(F10:I10,"SI")/4</f>
        <v>0.5</v>
      </c>
      <c r="K10" s="410">
        <f>AVERAGE(J10:J19)</f>
        <v>0.2</v>
      </c>
      <c r="L10" s="153" t="str">
        <f>'5. Identificación de Riesgos'!D10</f>
        <v>1. Una vez se determina por algún aspecto técnico la no viabilidad para la adquisición del inmueble.</v>
      </c>
      <c r="M10" s="265" t="s">
        <v>390</v>
      </c>
      <c r="N10" s="145" t="s">
        <v>388</v>
      </c>
      <c r="O10" s="145" t="s">
        <v>388</v>
      </c>
      <c r="P10" s="145" t="s">
        <v>388</v>
      </c>
      <c r="Q10" s="145" t="s">
        <v>388</v>
      </c>
      <c r="R10" s="172">
        <f>SUM(COUNTIF(N10,"SI")*25%,COUNTIF(O10,"SI")*40%,COUNTIF(P10,"SI")*25%,COUNTIF(Q10,"SI")*10%)</f>
        <v>1</v>
      </c>
      <c r="S10" s="410">
        <f>AVERAGE(R10:R13)</f>
        <v>0.66666666666666663</v>
      </c>
      <c r="T10" s="411" t="str">
        <f>CONCATENATE(INDEX('8- Politicas de admiistracion '!$B$6:$F$10,MATCH(ROUND(IF((RIGHT('5. Identificación de Riesgos'!H10,1)-'6. Valoración Controles'!K10)&lt;1,1,(RIGHT('5. Identificación de Riesgos'!H10,1)-'6. Valoración Controles'!K10)),0),'8- Politicas de admiistracion '!$F$6:$F$10,0),1)," - ",ROUND(IF((RIGHT('5. Identificación de Riesgos'!H10,1)-'6. Valoración Controles'!K10)&lt;1,1,(RIGHT('5. Identificación de Riesgos'!H10,1)-'6. Valoración Controles'!K10)),0))</f>
        <v>Media - 3</v>
      </c>
      <c r="U10" s="378" t="str">
        <f>CONCATENATE(INDEX('8- Politicas de admiistracion '!$B$17:$F$21,MATCH(ROUND(IF((RIGHT('5. Identificación de Riesgos'!M10,1)-'6. Valoración Controles'!S10)&lt;1,1,(RIGHT('5. Identificación de Riesgos'!M10,1)-'6. Valoración Controles'!S10)),0),'8- Politicas de admiistracion '!$F$17:$F$21,0),1)," - ",ROUND(IF((RIGHT('5. Identificación de Riesgos'!M10,1)-'6. Valoración Controles'!S10)&lt;1,1,(RIGHT('5. Identificación de Riesgos'!M10,1)-'6. Valoración Controles'!S10)),0))</f>
        <v>Leve - 1</v>
      </c>
      <c r="V10" s="378" t="str">
        <f>CONCATENATE(VLOOKUP((LEFT(T10,LEN(T10)-4)&amp;LEFT(U10,LEN(U10)-4)),'9- Matriz de Calor '!$D$17:$E$41,2,0)," - ",RIGHT(T10,1)*RIGHT(U10,1))</f>
        <v>Moderado - 3</v>
      </c>
    </row>
    <row r="11" spans="1:278" ht="24.75" customHeight="1">
      <c r="A11" s="378"/>
      <c r="B11" s="378"/>
      <c r="C11" s="170" t="str">
        <f>'5. Identificación de Riesgos'!D11</f>
        <v>2. Demoras en la obtención de documentos necesarios, los cuales deben ser suministrados por parte del vendedor de la propiedad.</v>
      </c>
      <c r="D11" s="150"/>
      <c r="E11" s="147" t="s">
        <v>391</v>
      </c>
      <c r="F11" s="145" t="s">
        <v>388</v>
      </c>
      <c r="G11" s="145" t="s">
        <v>389</v>
      </c>
      <c r="H11" s="145" t="s">
        <v>389</v>
      </c>
      <c r="I11" s="145" t="s">
        <v>388</v>
      </c>
      <c r="J11" s="172">
        <f t="shared" ref="J11:J29" si="0">COUNTIF(F11:I11,"SI")/4</f>
        <v>0.5</v>
      </c>
      <c r="K11" s="410"/>
      <c r="L11" s="153" t="str">
        <f>'5. Identificación de Riesgos'!D11</f>
        <v>2. Demoras en la obtención de documentos necesarios, los cuales deben ser suministrados por parte del vendedor de la propiedad.</v>
      </c>
      <c r="M11" s="266" t="s">
        <v>392</v>
      </c>
      <c r="N11" s="145" t="s">
        <v>389</v>
      </c>
      <c r="O11" s="145" t="s">
        <v>389</v>
      </c>
      <c r="P11" s="145" t="s">
        <v>389</v>
      </c>
      <c r="Q11" s="145" t="s">
        <v>389</v>
      </c>
      <c r="R11" s="172">
        <f t="shared" ref="R11:R19" si="1">SUM(COUNTIF(N11,"SI")*25%,COUNTIF(O11,"SI")*40%,COUNTIF(P11,"SI")*25%,COUNTIF(Q11,"SI")*10%)</f>
        <v>0</v>
      </c>
      <c r="S11" s="410"/>
      <c r="T11" s="411"/>
      <c r="U11" s="378"/>
      <c r="V11" s="378"/>
    </row>
    <row r="12" spans="1:278" ht="26.25" customHeight="1">
      <c r="A12" s="378"/>
      <c r="B12" s="378"/>
      <c r="C12" s="170" t="str">
        <f>'5. Identificación de Riesgos'!D12</f>
        <v>3. Cuando se presenta algún hallazgo, lo cual amerite implementar el saneamiento correspondiente.</v>
      </c>
      <c r="D12" s="150"/>
      <c r="E12" s="147" t="s">
        <v>393</v>
      </c>
      <c r="F12" s="145" t="s">
        <v>388</v>
      </c>
      <c r="G12" s="145" t="s">
        <v>389</v>
      </c>
      <c r="H12" s="145" t="s">
        <v>389</v>
      </c>
      <c r="I12" s="145" t="s">
        <v>388</v>
      </c>
      <c r="J12" s="172">
        <f t="shared" si="0"/>
        <v>0.5</v>
      </c>
      <c r="K12" s="410"/>
      <c r="L12" s="153" t="str">
        <f>'5. Identificación de Riesgos'!D12</f>
        <v>3. Cuando se presenta algún hallazgo, lo cual amerite implementar el saneamiento correspondiente.</v>
      </c>
      <c r="M12" s="266" t="s">
        <v>394</v>
      </c>
      <c r="N12" s="145" t="s">
        <v>388</v>
      </c>
      <c r="O12" s="145" t="s">
        <v>388</v>
      </c>
      <c r="P12" s="145" t="s">
        <v>388</v>
      </c>
      <c r="Q12" s="145" t="s">
        <v>388</v>
      </c>
      <c r="R12" s="172">
        <f t="shared" si="1"/>
        <v>1</v>
      </c>
      <c r="S12" s="410"/>
      <c r="T12" s="411"/>
      <c r="U12" s="378"/>
      <c r="V12" s="378"/>
    </row>
    <row r="13" spans="1:278" ht="33.75" customHeight="1">
      <c r="A13" s="378"/>
      <c r="B13" s="378"/>
      <c r="C13" s="170" t="str">
        <f>'5. Identificación de Riesgos'!D13</f>
        <v>4. Al momento de evidenciarse un uso de suelo no compatible con el de justicia y sea necesario realizar un plan de implantación, según lo exija el ente territorial.</v>
      </c>
      <c r="D13" s="150"/>
      <c r="E13" s="147" t="s">
        <v>395</v>
      </c>
      <c r="F13" s="145" t="s">
        <v>388</v>
      </c>
      <c r="G13" s="145" t="s">
        <v>389</v>
      </c>
      <c r="H13" s="145" t="s">
        <v>389</v>
      </c>
      <c r="I13" s="145" t="s">
        <v>388</v>
      </c>
      <c r="J13" s="172">
        <f t="shared" si="0"/>
        <v>0.5</v>
      </c>
      <c r="K13" s="410"/>
      <c r="L13" s="153" t="str">
        <f>'5. Identificación de Riesgos'!D13</f>
        <v>4. Al momento de evidenciarse un uso de suelo no compatible con el de justicia y sea necesario realizar un plan de implantación, según lo exija el ente territorial.</v>
      </c>
      <c r="M13" s="266" t="s">
        <v>396</v>
      </c>
      <c r="N13" s="145"/>
      <c r="O13" s="145"/>
      <c r="P13" s="145"/>
      <c r="Q13" s="145"/>
      <c r="R13" s="172"/>
      <c r="S13" s="410"/>
      <c r="T13" s="411"/>
      <c r="U13" s="378"/>
      <c r="V13" s="378"/>
    </row>
    <row r="14" spans="1:278" ht="39.75" customHeight="1">
      <c r="A14" s="378"/>
      <c r="B14" s="378"/>
      <c r="C14" s="170" t="str">
        <f>'5. Identificación de Riesgos'!D14</f>
        <v>5. Cuando no hay claridad en la aplicación de la norma urbana del inmueble.</v>
      </c>
      <c r="D14" s="150"/>
      <c r="E14" s="147"/>
      <c r="F14" s="145"/>
      <c r="G14" s="145"/>
      <c r="H14" s="145"/>
      <c r="I14" s="145"/>
      <c r="J14" s="172">
        <f t="shared" si="0"/>
        <v>0</v>
      </c>
      <c r="K14" s="410"/>
      <c r="L14" s="153" t="str">
        <f>'5. Identificación de Riesgos'!D14</f>
        <v>5. Cuando no hay claridad en la aplicación de la norma urbana del inmueble.</v>
      </c>
      <c r="M14" s="266" t="s">
        <v>397</v>
      </c>
      <c r="N14" s="145"/>
      <c r="O14" s="145"/>
      <c r="P14" s="145"/>
      <c r="Q14" s="145"/>
      <c r="R14" s="172">
        <f t="shared" si="1"/>
        <v>0</v>
      </c>
      <c r="S14" s="410"/>
      <c r="T14" s="411"/>
      <c r="U14" s="378"/>
      <c r="V14" s="378"/>
    </row>
    <row r="15" spans="1:278" ht="18.75" customHeight="1">
      <c r="A15" s="378"/>
      <c r="B15" s="378"/>
      <c r="C15" s="170">
        <f>'5. Identificación de Riesgos'!D15</f>
        <v>0</v>
      </c>
      <c r="D15" s="150"/>
      <c r="E15" s="147"/>
      <c r="F15" s="145"/>
      <c r="G15" s="145"/>
      <c r="H15" s="145"/>
      <c r="I15" s="145"/>
      <c r="J15" s="172">
        <f t="shared" si="0"/>
        <v>0</v>
      </c>
      <c r="K15" s="410"/>
      <c r="L15" s="153">
        <f>'5. Identificación de Riesgos'!I15</f>
        <v>0</v>
      </c>
      <c r="M15" s="171"/>
      <c r="N15" s="145"/>
      <c r="O15" s="145"/>
      <c r="P15" s="145"/>
      <c r="Q15" s="145"/>
      <c r="R15" s="172">
        <f t="shared" si="1"/>
        <v>0</v>
      </c>
      <c r="S15" s="410"/>
      <c r="T15" s="411"/>
      <c r="U15" s="378"/>
      <c r="V15" s="378"/>
    </row>
    <row r="16" spans="1:278" ht="18.75" customHeight="1">
      <c r="A16" s="378"/>
      <c r="B16" s="378"/>
      <c r="C16" s="170">
        <f>'5. Identificación de Riesgos'!D16</f>
        <v>0</v>
      </c>
      <c r="D16" s="150"/>
      <c r="E16" s="147"/>
      <c r="F16" s="145"/>
      <c r="G16" s="145"/>
      <c r="H16" s="145"/>
      <c r="I16" s="145"/>
      <c r="J16" s="172">
        <f t="shared" si="0"/>
        <v>0</v>
      </c>
      <c r="K16" s="410"/>
      <c r="L16" s="153">
        <f>'5. Identificación de Riesgos'!I16</f>
        <v>0</v>
      </c>
      <c r="M16" s="171"/>
      <c r="N16" s="145"/>
      <c r="O16" s="145"/>
      <c r="P16" s="145"/>
      <c r="Q16" s="145"/>
      <c r="R16" s="172">
        <f t="shared" si="1"/>
        <v>0</v>
      </c>
      <c r="S16" s="410"/>
      <c r="T16" s="411"/>
      <c r="U16" s="378"/>
      <c r="V16" s="378"/>
    </row>
    <row r="17" spans="1:22" ht="9.75" customHeight="1">
      <c r="A17" s="378"/>
      <c r="B17" s="378"/>
      <c r="C17" s="170">
        <f>'5. Identificación de Riesgos'!D17</f>
        <v>0</v>
      </c>
      <c r="D17" s="150"/>
      <c r="E17" s="147"/>
      <c r="F17" s="145"/>
      <c r="G17" s="145"/>
      <c r="H17" s="145"/>
      <c r="I17" s="145"/>
      <c r="J17" s="172">
        <f t="shared" si="0"/>
        <v>0</v>
      </c>
      <c r="K17" s="410"/>
      <c r="L17" s="153">
        <f>'5. Identificación de Riesgos'!I17</f>
        <v>0</v>
      </c>
      <c r="M17" s="171"/>
      <c r="N17" s="145"/>
      <c r="O17" s="145"/>
      <c r="P17" s="145"/>
      <c r="Q17" s="145"/>
      <c r="R17" s="172">
        <f t="shared" si="1"/>
        <v>0</v>
      </c>
      <c r="S17" s="410"/>
      <c r="T17" s="411"/>
      <c r="U17" s="378"/>
      <c r="V17" s="378"/>
    </row>
    <row r="18" spans="1:22" ht="9.75" customHeight="1">
      <c r="A18" s="378"/>
      <c r="B18" s="378"/>
      <c r="C18" s="170">
        <f>'5. Identificación de Riesgos'!D18</f>
        <v>0</v>
      </c>
      <c r="D18" s="150"/>
      <c r="E18" s="147"/>
      <c r="F18" s="145"/>
      <c r="G18" s="145"/>
      <c r="H18" s="145"/>
      <c r="I18" s="145"/>
      <c r="J18" s="172">
        <f t="shared" si="0"/>
        <v>0</v>
      </c>
      <c r="K18" s="410"/>
      <c r="L18" s="153">
        <f>'5. Identificación de Riesgos'!I18</f>
        <v>0</v>
      </c>
      <c r="M18" s="171"/>
      <c r="N18" s="145"/>
      <c r="O18" s="145"/>
      <c r="P18" s="145"/>
      <c r="Q18" s="145"/>
      <c r="R18" s="172">
        <f t="shared" si="1"/>
        <v>0</v>
      </c>
      <c r="S18" s="410"/>
      <c r="T18" s="411"/>
      <c r="U18" s="378"/>
      <c r="V18" s="378"/>
    </row>
    <row r="19" spans="1:22" ht="9.75" customHeight="1">
      <c r="A19" s="378"/>
      <c r="B19" s="378"/>
      <c r="C19" s="170">
        <f>'5. Identificación de Riesgos'!D19</f>
        <v>0</v>
      </c>
      <c r="D19" s="150"/>
      <c r="E19" s="147"/>
      <c r="F19" s="145"/>
      <c r="G19" s="145"/>
      <c r="H19" s="145"/>
      <c r="I19" s="145"/>
      <c r="J19" s="172">
        <f t="shared" si="0"/>
        <v>0</v>
      </c>
      <c r="K19" s="410"/>
      <c r="L19" s="153">
        <f>'5. Identificación de Riesgos'!I19</f>
        <v>0</v>
      </c>
      <c r="M19" s="171"/>
      <c r="N19" s="145"/>
      <c r="O19" s="145"/>
      <c r="P19" s="145"/>
      <c r="Q19" s="145"/>
      <c r="R19" s="172">
        <f t="shared" si="1"/>
        <v>0</v>
      </c>
      <c r="S19" s="410"/>
      <c r="T19" s="411"/>
      <c r="U19" s="378"/>
      <c r="V19" s="378"/>
    </row>
    <row r="20" spans="1:22" ht="38.25">
      <c r="A20" s="378">
        <v>2</v>
      </c>
      <c r="B20" s="378" t="str">
        <f>'5. Identificación de Riesgos'!B20:B29</f>
        <v>Demora en la ejecución de los contratos de Estudios y Diseños  de infraestructura física</v>
      </c>
      <c r="C20" s="170" t="str">
        <f>'5. Identificación de Riesgos'!D20</f>
        <v>1. Cuando se presenta un cambio y/o una revisión de la norma urbanística aplicable</v>
      </c>
      <c r="D20" s="150"/>
      <c r="E20" s="147" t="s">
        <v>398</v>
      </c>
      <c r="F20" s="145" t="s">
        <v>388</v>
      </c>
      <c r="G20" s="145" t="s">
        <v>389</v>
      </c>
      <c r="H20" s="145" t="s">
        <v>389</v>
      </c>
      <c r="I20" s="145" t="s">
        <v>388</v>
      </c>
      <c r="J20" s="172">
        <f t="shared" si="0"/>
        <v>0.5</v>
      </c>
      <c r="K20" s="410">
        <f>AVERAGE(J20:J24)</f>
        <v>0.4</v>
      </c>
      <c r="L20" s="174" t="str">
        <f>'5. Identificación de Riesgos'!D20</f>
        <v>1. Cuando se presenta un cambio y/o una revisión de la norma urbanística aplicable</v>
      </c>
      <c r="M20" s="171" t="s">
        <v>399</v>
      </c>
      <c r="N20" s="145" t="s">
        <v>388</v>
      </c>
      <c r="O20" s="145" t="s">
        <v>388</v>
      </c>
      <c r="P20" s="145" t="s">
        <v>388</v>
      </c>
      <c r="Q20" s="145" t="s">
        <v>388</v>
      </c>
      <c r="R20" s="172">
        <f t="shared" ref="R20:R29" si="2">SUM(COUNTIF(N20,"SI")*25%,COUNTIF(O20,"SI")*40%,COUNTIF(P20,"SI")*25%,COUNTIF(Q20,"SI")*10%)</f>
        <v>1</v>
      </c>
      <c r="S20" s="410">
        <f>AVERAGE(R20:R22)</f>
        <v>0.91666666666666663</v>
      </c>
      <c r="T20" s="411" t="str">
        <f>CONCATENATE(INDEX('8- Politicas de admiistracion '!$B$6:$F$10,MATCH(ROUND(IF((RIGHT('5. Identificación de Riesgos'!H20,1)-'6. Valoración Controles'!K20)&lt;1,1,(RIGHT('5. Identificación de Riesgos'!H20,1)-'6. Valoración Controles'!K20)),0),'8- Politicas de admiistracion '!$F$6:$F$10,0),1)," - ",ROUND(IF((RIGHT('5. Identificación de Riesgos'!H20,1)-'6. Valoración Controles'!K20)&lt;1,1,(RIGHT('5. Identificación de Riesgos'!H20,1)-'6. Valoración Controles'!K20)),0))</f>
        <v>Media - 3</v>
      </c>
      <c r="U20" s="378" t="str">
        <f>CONCATENATE(INDEX('8- Politicas de admiistracion '!$B$17:$F$21,MATCH(ROUND(IF((RIGHT('5. Identificación de Riesgos'!M20,1)-'6. Valoración Controles'!S20)&lt;1,1,(RIGHT('5. Identificación de Riesgos'!M20,1)-'6. Valoración Controles'!S20)),0),'8- Politicas de admiistracion '!$F$17:$F$21,0),1)," - ",ROUND(IF((RIGHT('5. Identificación de Riesgos'!M20,1)-'6. Valoración Controles'!S20)&lt;1,1,(RIGHT('5. Identificación de Riesgos'!M20,1)-'6. Valoración Controles'!S20)),0))</f>
        <v>Leve - 1</v>
      </c>
      <c r="V20" s="378" t="str">
        <f>CONCATENATE(VLOOKUP((LEFT(T20,LEN(T20)-4)&amp;LEFT(U20,LEN(U20)-4)),'9- Matriz de Calor '!$D$17:$E$41,2,0)," - ",RIGHT(T20,1)*RIGHT(U20,1))</f>
        <v>Moderado - 3</v>
      </c>
    </row>
    <row r="21" spans="1:22" ht="23.25" customHeight="1">
      <c r="A21" s="378"/>
      <c r="B21" s="378"/>
      <c r="C21" s="170" t="str">
        <f>'5. Identificación de Riesgos'!D21</f>
        <v>2. Ante la falta de claridad en la norma urbanística establecida</v>
      </c>
      <c r="D21" s="150"/>
      <c r="E21" s="147" t="s">
        <v>400</v>
      </c>
      <c r="F21" s="145" t="s">
        <v>388</v>
      </c>
      <c r="G21" s="145" t="s">
        <v>389</v>
      </c>
      <c r="H21" s="145" t="s">
        <v>389</v>
      </c>
      <c r="I21" s="145" t="s">
        <v>388</v>
      </c>
      <c r="J21" s="172">
        <f t="shared" si="0"/>
        <v>0.5</v>
      </c>
      <c r="K21" s="410"/>
      <c r="L21" s="174" t="str">
        <f>'5. Identificación de Riesgos'!D21</f>
        <v>2. Ante la falta de claridad en la norma urbanística establecida</v>
      </c>
      <c r="M21" s="147" t="s">
        <v>401</v>
      </c>
      <c r="N21" s="145" t="s">
        <v>389</v>
      </c>
      <c r="O21" s="145" t="s">
        <v>388</v>
      </c>
      <c r="P21" s="145" t="s">
        <v>388</v>
      </c>
      <c r="Q21" s="145" t="s">
        <v>388</v>
      </c>
      <c r="R21" s="172">
        <f t="shared" si="2"/>
        <v>0.75</v>
      </c>
      <c r="S21" s="410"/>
      <c r="T21" s="411"/>
      <c r="U21" s="378"/>
      <c r="V21" s="378"/>
    </row>
    <row r="22" spans="1:22" ht="38.25">
      <c r="A22" s="378"/>
      <c r="B22" s="378"/>
      <c r="C22" s="170" t="str">
        <f>'5. Identificación de Riesgos'!D22</f>
        <v>3. En el momento de ser necesario ajustar el programa arquitectónico</v>
      </c>
      <c r="D22" s="150"/>
      <c r="E22" s="147" t="s">
        <v>402</v>
      </c>
      <c r="F22" s="145" t="s">
        <v>388</v>
      </c>
      <c r="G22" s="145" t="s">
        <v>389</v>
      </c>
      <c r="H22" s="145" t="s">
        <v>389</v>
      </c>
      <c r="I22" s="145" t="s">
        <v>388</v>
      </c>
      <c r="J22" s="172">
        <f t="shared" si="0"/>
        <v>0.5</v>
      </c>
      <c r="K22" s="410"/>
      <c r="L22" s="174" t="str">
        <f>'5. Identificación de Riesgos'!D22</f>
        <v>3. En el momento de ser necesario ajustar el programa arquitectónico</v>
      </c>
      <c r="M22" s="147" t="s">
        <v>403</v>
      </c>
      <c r="N22" s="145" t="s">
        <v>388</v>
      </c>
      <c r="O22" s="145" t="s">
        <v>388</v>
      </c>
      <c r="P22" s="145" t="s">
        <v>388</v>
      </c>
      <c r="Q22" s="145" t="s">
        <v>388</v>
      </c>
      <c r="R22" s="172">
        <f t="shared" si="2"/>
        <v>1</v>
      </c>
      <c r="S22" s="410"/>
      <c r="T22" s="411"/>
      <c r="U22" s="378"/>
      <c r="V22" s="378"/>
    </row>
    <row r="23" spans="1:22" ht="34.5" customHeight="1">
      <c r="A23" s="378"/>
      <c r="B23" s="378"/>
      <c r="C23" s="170" t="str">
        <f>'5. Identificación de Riesgos'!D23</f>
        <v>4. Cuando la calidad del diseño no cumple con los estándares requeridos</v>
      </c>
      <c r="D23" s="150"/>
      <c r="E23" s="147" t="s">
        <v>404</v>
      </c>
      <c r="F23" s="145" t="s">
        <v>388</v>
      </c>
      <c r="G23" s="145" t="s">
        <v>389</v>
      </c>
      <c r="H23" s="145" t="s">
        <v>389</v>
      </c>
      <c r="I23" s="145" t="s">
        <v>388</v>
      </c>
      <c r="J23" s="172">
        <f t="shared" si="0"/>
        <v>0.5</v>
      </c>
      <c r="K23" s="410"/>
      <c r="L23" s="174" t="str">
        <f>'5. Identificación de Riesgos'!D23</f>
        <v>4. Cuando la calidad del diseño no cumple con los estándares requeridos</v>
      </c>
      <c r="M23" s="171" t="s">
        <v>405</v>
      </c>
      <c r="N23" s="145" t="s">
        <v>389</v>
      </c>
      <c r="O23" s="145" t="s">
        <v>388</v>
      </c>
      <c r="P23" s="145" t="s">
        <v>388</v>
      </c>
      <c r="Q23" s="145" t="s">
        <v>388</v>
      </c>
      <c r="R23" s="172">
        <f t="shared" si="2"/>
        <v>0.75</v>
      </c>
      <c r="S23" s="410"/>
      <c r="T23" s="411"/>
      <c r="U23" s="378"/>
      <c r="V23" s="378"/>
    </row>
    <row r="24" spans="1:22" ht="9.75" customHeight="1">
      <c r="A24" s="378"/>
      <c r="B24" s="378"/>
      <c r="C24" s="170" t="str">
        <f>'5. Identificación de Riesgos'!D24</f>
        <v>5. Demoras en la entrega de los productos de los estudios técnicos y diseños</v>
      </c>
      <c r="D24" s="150"/>
      <c r="E24" s="147"/>
      <c r="F24" s="145"/>
      <c r="G24" s="145"/>
      <c r="H24" s="145"/>
      <c r="I24" s="145"/>
      <c r="J24" s="172">
        <f t="shared" si="0"/>
        <v>0</v>
      </c>
      <c r="K24" s="410"/>
      <c r="L24" s="174">
        <f>'5. Identificación de Riesgos'!I24</f>
        <v>0</v>
      </c>
      <c r="M24" s="171"/>
      <c r="N24" s="145"/>
      <c r="O24" s="145"/>
      <c r="P24" s="145"/>
      <c r="Q24" s="145"/>
      <c r="R24" s="172">
        <f t="shared" si="2"/>
        <v>0</v>
      </c>
      <c r="S24" s="410"/>
      <c r="T24" s="411"/>
      <c r="U24" s="378"/>
      <c r="V24" s="378"/>
    </row>
    <row r="25" spans="1:22" ht="9.75" customHeight="1">
      <c r="A25" s="378"/>
      <c r="B25" s="378"/>
      <c r="C25" s="170" t="str">
        <f>'5. Identificación de Riesgos'!D25</f>
        <v>6. Mayores tiempos en la expedición de la licencia de construcción</v>
      </c>
      <c r="D25" s="150"/>
      <c r="E25" s="147"/>
      <c r="F25" s="145"/>
      <c r="G25" s="145"/>
      <c r="H25" s="145"/>
      <c r="I25" s="145"/>
      <c r="J25" s="172">
        <f t="shared" si="0"/>
        <v>0</v>
      </c>
      <c r="K25" s="410"/>
      <c r="L25" s="174">
        <f>'5. Identificación de Riesgos'!I25</f>
        <v>0</v>
      </c>
      <c r="M25" s="171"/>
      <c r="N25" s="145"/>
      <c r="O25" s="145"/>
      <c r="P25" s="145"/>
      <c r="Q25" s="145"/>
      <c r="R25" s="172">
        <f t="shared" si="2"/>
        <v>0</v>
      </c>
      <c r="S25" s="410"/>
      <c r="T25" s="411"/>
      <c r="U25" s="378"/>
      <c r="V25" s="378"/>
    </row>
    <row r="26" spans="1:22" ht="9.75" customHeight="1">
      <c r="A26" s="378"/>
      <c r="B26" s="378"/>
      <c r="C26" s="170">
        <f>'5. Identificación de Riesgos'!D26</f>
        <v>0</v>
      </c>
      <c r="D26" s="150"/>
      <c r="E26" s="147"/>
      <c r="F26" s="145"/>
      <c r="G26" s="145"/>
      <c r="H26" s="145"/>
      <c r="I26" s="145"/>
      <c r="J26" s="172">
        <f t="shared" si="0"/>
        <v>0</v>
      </c>
      <c r="K26" s="410"/>
      <c r="L26" s="174">
        <f>'5. Identificación de Riesgos'!I26</f>
        <v>0</v>
      </c>
      <c r="M26" s="171"/>
      <c r="N26" s="145"/>
      <c r="O26" s="145"/>
      <c r="P26" s="145"/>
      <c r="Q26" s="145"/>
      <c r="R26" s="172">
        <f t="shared" si="2"/>
        <v>0</v>
      </c>
      <c r="S26" s="410"/>
      <c r="T26" s="411"/>
      <c r="U26" s="378"/>
      <c r="V26" s="378"/>
    </row>
    <row r="27" spans="1:22" ht="9.75" customHeight="1">
      <c r="A27" s="378"/>
      <c r="B27" s="378"/>
      <c r="C27" s="170">
        <f>'5. Identificación de Riesgos'!D27</f>
        <v>0</v>
      </c>
      <c r="D27" s="150"/>
      <c r="E27" s="147"/>
      <c r="F27" s="145"/>
      <c r="G27" s="145"/>
      <c r="H27" s="145"/>
      <c r="I27" s="145"/>
      <c r="J27" s="172">
        <f t="shared" si="0"/>
        <v>0</v>
      </c>
      <c r="K27" s="410"/>
      <c r="L27" s="174">
        <f>'5. Identificación de Riesgos'!I27</f>
        <v>0</v>
      </c>
      <c r="M27" s="171"/>
      <c r="N27" s="145"/>
      <c r="O27" s="145"/>
      <c r="P27" s="145"/>
      <c r="Q27" s="145"/>
      <c r="R27" s="172">
        <f t="shared" si="2"/>
        <v>0</v>
      </c>
      <c r="S27" s="410"/>
      <c r="T27" s="411"/>
      <c r="U27" s="378"/>
      <c r="V27" s="378"/>
    </row>
    <row r="28" spans="1:22" ht="9.75" customHeight="1">
      <c r="A28" s="378"/>
      <c r="B28" s="378"/>
      <c r="C28" s="170">
        <f>'5. Identificación de Riesgos'!D28</f>
        <v>0</v>
      </c>
      <c r="D28" s="150"/>
      <c r="E28" s="147"/>
      <c r="F28" s="145"/>
      <c r="G28" s="145"/>
      <c r="H28" s="145"/>
      <c r="I28" s="145"/>
      <c r="J28" s="172">
        <f t="shared" si="0"/>
        <v>0</v>
      </c>
      <c r="K28" s="410"/>
      <c r="L28" s="174">
        <f>'5. Identificación de Riesgos'!I28</f>
        <v>0</v>
      </c>
      <c r="M28" s="171"/>
      <c r="N28" s="145"/>
      <c r="O28" s="145"/>
      <c r="P28" s="145"/>
      <c r="Q28" s="145"/>
      <c r="R28" s="172">
        <f t="shared" si="2"/>
        <v>0</v>
      </c>
      <c r="S28" s="410"/>
      <c r="T28" s="411"/>
      <c r="U28" s="378"/>
      <c r="V28" s="378"/>
    </row>
    <row r="29" spans="1:22" ht="9.75" customHeight="1">
      <c r="A29" s="378"/>
      <c r="B29" s="378"/>
      <c r="C29" s="170">
        <f>'5. Identificación de Riesgos'!D29</f>
        <v>0</v>
      </c>
      <c r="D29" s="150"/>
      <c r="E29" s="147"/>
      <c r="F29" s="145"/>
      <c r="G29" s="145"/>
      <c r="H29" s="145"/>
      <c r="I29" s="145"/>
      <c r="J29" s="172">
        <f t="shared" si="0"/>
        <v>0</v>
      </c>
      <c r="K29" s="410"/>
      <c r="L29" s="174">
        <f>'5. Identificación de Riesgos'!I29</f>
        <v>0</v>
      </c>
      <c r="M29" s="171"/>
      <c r="N29" s="145"/>
      <c r="O29" s="145"/>
      <c r="P29" s="145"/>
      <c r="Q29" s="145"/>
      <c r="R29" s="172">
        <f t="shared" si="2"/>
        <v>0</v>
      </c>
      <c r="S29" s="410"/>
      <c r="T29" s="411"/>
      <c r="U29" s="378"/>
      <c r="V29" s="378"/>
    </row>
    <row r="30" spans="1:22" ht="56.25" customHeight="1">
      <c r="A30" s="378">
        <v>3</v>
      </c>
      <c r="B30" s="378" t="str">
        <f>'5. Identificación de Riesgos'!B30:B39</f>
        <v>Demora en la ejecución de los contratos de construcción y mobiliario en proyectos de inversión de los proyectos de mediana y baja  complejidad</v>
      </c>
      <c r="C30" s="170" t="str">
        <f>'5. Identificación de Riesgos'!D30</f>
        <v>1. Peticiones, reclamos de la comunidad, bloqueos o problemas de orden público en la zona donde se construye la nueva sede judicial.</v>
      </c>
      <c r="D30" s="150"/>
      <c r="E30" s="147" t="s">
        <v>406</v>
      </c>
      <c r="F30" s="145" t="s">
        <v>388</v>
      </c>
      <c r="G30" s="145" t="s">
        <v>389</v>
      </c>
      <c r="H30" s="145" t="s">
        <v>389</v>
      </c>
      <c r="I30" s="145" t="s">
        <v>388</v>
      </c>
      <c r="J30" s="172">
        <f t="shared" ref="J30:J99" si="3">COUNTIF(F30:I30,"SI")/4</f>
        <v>0.5</v>
      </c>
      <c r="K30" s="410">
        <f>AVERAGE(J30:J30)</f>
        <v>0.5</v>
      </c>
      <c r="L30" s="153" t="str">
        <f>'5. Identificación de Riesgos'!D30</f>
        <v>1. Peticiones, reclamos de la comunidad, bloqueos o problemas de orden público en la zona donde se construye la nueva sede judicial.</v>
      </c>
      <c r="M30" s="265" t="s">
        <v>407</v>
      </c>
      <c r="N30" s="145" t="s">
        <v>388</v>
      </c>
      <c r="O30" s="145" t="s">
        <v>388</v>
      </c>
      <c r="P30" s="145" t="s">
        <v>388</v>
      </c>
      <c r="Q30" s="145" t="s">
        <v>388</v>
      </c>
      <c r="R30" s="172">
        <f t="shared" ref="R30:R99" si="4">SUM(COUNTIF(N30,"SI")*25%,COUNTIF(O30,"SI")*40%,COUNTIF(P30,"SI")*25%,COUNTIF(Q30,"SI")*10%)</f>
        <v>1</v>
      </c>
      <c r="S30" s="410">
        <f>AVERAGE(R30:R31)</f>
        <v>0.875</v>
      </c>
      <c r="T30" s="411" t="str">
        <f>CONCATENATE(INDEX('8- Politicas de admiistracion '!$B$6:$F$10,MATCH(ROUND(IF((RIGHT('5. Identificación de Riesgos'!H30,1)-'6. Valoración Controles'!K30)&lt;1,1,(RIGHT('5. Identificación de Riesgos'!H30,1)-'6. Valoración Controles'!K30)),0),'8- Politicas de admiistracion '!$F$6:$F$10,0),1)," - ",ROUND(IF((RIGHT('5. Identificación de Riesgos'!H30,1)-'6. Valoración Controles'!K30)&lt;1,1,(RIGHT('5. Identificación de Riesgos'!H30,1)-'6. Valoración Controles'!K30)),0))</f>
        <v>Media - 3</v>
      </c>
      <c r="U30" s="378" t="str">
        <f>CONCATENATE(INDEX('8- Politicas de admiistracion '!$B$17:$F$21,MATCH(ROUND(IF((RIGHT('5. Identificación de Riesgos'!M30,1)-'6. Valoración Controles'!S30)&lt;1,1,(RIGHT('5. Identificación de Riesgos'!M30,1)-'6. Valoración Controles'!S30)),0),'8- Politicas de admiistracion '!$F$17:$F$21,0),1)," - ",ROUND(IF((RIGHT('5. Identificación de Riesgos'!M30,1)-'6. Valoración Controles'!S30)&lt;1,1,(RIGHT('5. Identificación de Riesgos'!M30,1)-'6. Valoración Controles'!S30)),0))</f>
        <v>Leve - 1</v>
      </c>
      <c r="V30" s="378" t="str">
        <f>CONCATENATE(VLOOKUP((LEFT(T30,LEN(T30)-4)&amp;LEFT(U30,LEN(U30)-4)),'9- Matriz de Calor '!$D$17:$E$41,2,0)," - ",RIGHT(T30,1)*RIGHT(U30,1))</f>
        <v>Moderado - 3</v>
      </c>
    </row>
    <row r="31" spans="1:22" ht="27.75" customHeight="1">
      <c r="A31" s="378"/>
      <c r="B31" s="378"/>
      <c r="C31" s="170" t="str">
        <f>'5. Identificación de Riesgos'!D31</f>
        <v>2. La capacidad, experticia o calidad del Contratista de Obra e Interventor no cumplen con las exigencias o desafíos técnicos de la obra contratada.</v>
      </c>
      <c r="D31" s="150"/>
      <c r="E31" s="147"/>
      <c r="F31" s="145"/>
      <c r="G31" s="145"/>
      <c r="H31" s="145"/>
      <c r="I31" s="145"/>
      <c r="J31" s="172">
        <f t="shared" si="3"/>
        <v>0</v>
      </c>
      <c r="K31" s="410"/>
      <c r="L31" s="153" t="str">
        <f>'5. Identificación de Riesgos'!D31</f>
        <v>2. La capacidad, experticia o calidad del Contratista de Obra e Interventor no cumplen con las exigencias o desafíos técnicos de la obra contratada.</v>
      </c>
      <c r="M31" s="266" t="s">
        <v>408</v>
      </c>
      <c r="N31" s="145" t="s">
        <v>389</v>
      </c>
      <c r="O31" s="145" t="s">
        <v>388</v>
      </c>
      <c r="P31" s="145" t="s">
        <v>388</v>
      </c>
      <c r="Q31" s="145" t="s">
        <v>388</v>
      </c>
      <c r="R31" s="172">
        <f t="shared" si="4"/>
        <v>0.75</v>
      </c>
      <c r="S31" s="410"/>
      <c r="T31" s="411"/>
      <c r="U31" s="378"/>
      <c r="V31" s="378"/>
    </row>
    <row r="32" spans="1:22" ht="48.75" customHeight="1">
      <c r="A32" s="378"/>
      <c r="B32" s="378"/>
      <c r="C32" s="170" t="str">
        <f>'5. Identificación de Riesgos'!D32</f>
        <v>3. Dificultad en la disposición de recursos para la obra civil, lo que incluye mano de obra, materiales, equipos, recursos financieros, etc.</v>
      </c>
      <c r="D32" s="150"/>
      <c r="E32" s="147" t="s">
        <v>409</v>
      </c>
      <c r="F32" s="145" t="s">
        <v>388</v>
      </c>
      <c r="G32" s="145" t="s">
        <v>389</v>
      </c>
      <c r="H32" s="145" t="s">
        <v>389</v>
      </c>
      <c r="I32" s="145" t="s">
        <v>388</v>
      </c>
      <c r="J32" s="172">
        <f t="shared" si="3"/>
        <v>0.5</v>
      </c>
      <c r="K32" s="410"/>
      <c r="L32" s="153" t="str">
        <f>'5. Identificación de Riesgos'!D32</f>
        <v>3. Dificultad en la disposición de recursos para la obra civil, lo que incluye mano de obra, materiales, equipos, recursos financieros, etc.</v>
      </c>
      <c r="M32" s="266" t="s">
        <v>410</v>
      </c>
      <c r="N32" s="145" t="s">
        <v>388</v>
      </c>
      <c r="O32" s="145" t="s">
        <v>388</v>
      </c>
      <c r="P32" s="145" t="s">
        <v>388</v>
      </c>
      <c r="Q32" s="145" t="s">
        <v>388</v>
      </c>
      <c r="R32" s="172">
        <f t="shared" si="4"/>
        <v>1</v>
      </c>
      <c r="S32" s="410"/>
      <c r="T32" s="411"/>
      <c r="U32" s="378"/>
      <c r="V32" s="378"/>
    </row>
    <row r="33" spans="1:22" ht="27" customHeight="1">
      <c r="A33" s="378"/>
      <c r="B33" s="378"/>
      <c r="C33" s="170" t="str">
        <f>'5. Identificación de Riesgos'!D33</f>
        <v>4. Al estar relacionado con procesos de liquidación de otros Contratos, por la demora en adquisiciones o contrataciones que deben ser formalizadas.</v>
      </c>
      <c r="D33" s="150"/>
      <c r="E33" s="147"/>
      <c r="F33" s="145"/>
      <c r="G33" s="145"/>
      <c r="H33" s="145"/>
      <c r="I33" s="145"/>
      <c r="J33" s="172">
        <f t="shared" si="3"/>
        <v>0</v>
      </c>
      <c r="K33" s="410"/>
      <c r="L33" s="153" t="str">
        <f>'5. Identificación de Riesgos'!D33</f>
        <v>4. Al estar relacionado con procesos de liquidación de otros Contratos, por la demora en adquisiciones o contrataciones que deben ser formalizadas.</v>
      </c>
      <c r="M33" s="266" t="s">
        <v>411</v>
      </c>
      <c r="N33" s="145" t="s">
        <v>388</v>
      </c>
      <c r="O33" s="145" t="s">
        <v>388</v>
      </c>
      <c r="P33" s="145" t="s">
        <v>388</v>
      </c>
      <c r="Q33" s="145" t="s">
        <v>388</v>
      </c>
      <c r="R33" s="172">
        <f t="shared" si="4"/>
        <v>1</v>
      </c>
      <c r="S33" s="410"/>
      <c r="T33" s="411"/>
      <c r="U33" s="378"/>
      <c r="V33" s="378"/>
    </row>
    <row r="34" spans="1:22" ht="46.5" customHeight="1">
      <c r="A34" s="378"/>
      <c r="B34" s="378"/>
      <c r="C34" s="170" t="str">
        <f>'5. Identificación de Riesgos'!D34</f>
        <v>5. Por cambios en las administraciones municipales, las cuales interfieren en el proceso constructivo de la nueva sede judicial que está en etapa inicial o se encuentra en marcha.</v>
      </c>
      <c r="D34" s="150"/>
      <c r="E34" s="150"/>
      <c r="F34" s="145"/>
      <c r="G34" s="145"/>
      <c r="H34" s="145"/>
      <c r="I34" s="145"/>
      <c r="J34" s="172">
        <f t="shared" si="3"/>
        <v>0</v>
      </c>
      <c r="K34" s="410"/>
      <c r="L34" s="153" t="str">
        <f>'5. Identificación de Riesgos'!D34</f>
        <v>5. Por cambios en las administraciones municipales, las cuales interfieren en el proceso constructivo de la nueva sede judicial que está en etapa inicial o se encuentra en marcha.</v>
      </c>
      <c r="M34" s="266" t="s">
        <v>412</v>
      </c>
      <c r="N34" s="145"/>
      <c r="O34" s="145"/>
      <c r="P34" s="145"/>
      <c r="Q34" s="145"/>
      <c r="R34" s="172">
        <f t="shared" si="4"/>
        <v>0</v>
      </c>
      <c r="S34" s="410"/>
      <c r="T34" s="411"/>
      <c r="U34" s="378"/>
      <c r="V34" s="378"/>
    </row>
    <row r="35" spans="1:22" ht="17.25" customHeight="1">
      <c r="A35" s="378"/>
      <c r="B35" s="378"/>
      <c r="C35" s="170" t="str">
        <f>'5. Identificación de Riesgos'!D35</f>
        <v>6. Cuando por incumplimientos del Constructor, el proyecto recibe alguna sanción de alguna autoridad de orden laboral, constructivo, sanitario, ambiental, de tránsito, etc.</v>
      </c>
      <c r="D35" s="150"/>
      <c r="E35" s="147"/>
      <c r="F35" s="145"/>
      <c r="G35" s="145"/>
      <c r="H35" s="145"/>
      <c r="I35" s="145"/>
      <c r="J35" s="172">
        <f t="shared" si="3"/>
        <v>0</v>
      </c>
      <c r="K35" s="410"/>
      <c r="L35" s="153" t="str">
        <f>'5. Identificación de Riesgos'!D35</f>
        <v>6. Cuando por incumplimientos del Constructor, el proyecto recibe alguna sanción de alguna autoridad de orden laboral, constructivo, sanitario, ambiental, de tránsito, etc.</v>
      </c>
      <c r="M35" s="266" t="s">
        <v>413</v>
      </c>
      <c r="N35" s="145"/>
      <c r="O35" s="145"/>
      <c r="P35" s="145"/>
      <c r="Q35" s="145"/>
      <c r="R35" s="172">
        <f t="shared" si="4"/>
        <v>0</v>
      </c>
      <c r="S35" s="410"/>
      <c r="T35" s="411"/>
      <c r="U35" s="378"/>
      <c r="V35" s="378"/>
    </row>
    <row r="36" spans="1:22" ht="54" customHeight="1">
      <c r="A36" s="378"/>
      <c r="B36" s="378"/>
      <c r="C36" s="170" t="str">
        <f>'5. Identificación de Riesgos'!D36</f>
        <v>7. En el evento que se presentan observaciones, falta de información, planos, procedimientos constructivos, permisos, licencias, autorizaciones u otros que debieron conformar los estudios técnicos y diseños.</v>
      </c>
      <c r="D36" s="150"/>
      <c r="E36" s="147"/>
      <c r="F36" s="145"/>
      <c r="G36" s="145"/>
      <c r="H36" s="145"/>
      <c r="I36" s="145"/>
      <c r="J36" s="172">
        <f t="shared" si="3"/>
        <v>0</v>
      </c>
      <c r="K36" s="410"/>
      <c r="L36" s="153" t="str">
        <f>'5. Identificación de Riesgos'!D36</f>
        <v>7. En el evento que se presentan observaciones, falta de información, planos, procedimientos constructivos, permisos, licencias, autorizaciones u otros que debieron conformar los estudios técnicos y diseños.</v>
      </c>
      <c r="M36" s="266" t="s">
        <v>414</v>
      </c>
      <c r="N36" s="145"/>
      <c r="O36" s="145"/>
      <c r="P36" s="145"/>
      <c r="Q36" s="145"/>
      <c r="R36" s="172">
        <f t="shared" si="4"/>
        <v>0</v>
      </c>
      <c r="S36" s="410"/>
      <c r="T36" s="411"/>
      <c r="U36" s="378"/>
      <c r="V36" s="378"/>
    </row>
    <row r="37" spans="1:22" ht="25.5">
      <c r="A37" s="378"/>
      <c r="B37" s="378"/>
      <c r="C37" s="170">
        <f>'5. Identificación de Riesgos'!D37</f>
        <v>0</v>
      </c>
      <c r="D37" s="150"/>
      <c r="E37" s="147" t="s">
        <v>415</v>
      </c>
      <c r="F37" s="145" t="s">
        <v>388</v>
      </c>
      <c r="G37" s="145" t="s">
        <v>389</v>
      </c>
      <c r="H37" s="145" t="s">
        <v>389</v>
      </c>
      <c r="I37" s="145" t="s">
        <v>388</v>
      </c>
      <c r="J37" s="172">
        <f t="shared" si="3"/>
        <v>0.5</v>
      </c>
      <c r="K37" s="410"/>
      <c r="L37" s="153">
        <f>'5. Identificación de Riesgos'!I37</f>
        <v>0</v>
      </c>
      <c r="M37" s="171"/>
      <c r="N37" s="145"/>
      <c r="O37" s="145"/>
      <c r="P37" s="145"/>
      <c r="Q37" s="145"/>
      <c r="R37" s="172">
        <f t="shared" si="4"/>
        <v>0</v>
      </c>
      <c r="S37" s="410"/>
      <c r="T37" s="411"/>
      <c r="U37" s="378"/>
      <c r="V37" s="378"/>
    </row>
    <row r="38" spans="1:22">
      <c r="A38" s="378"/>
      <c r="B38" s="378"/>
      <c r="C38" s="170">
        <f>'5. Identificación de Riesgos'!D38</f>
        <v>0</v>
      </c>
      <c r="D38" s="150"/>
      <c r="E38" s="147"/>
      <c r="F38" s="145"/>
      <c r="G38" s="145"/>
      <c r="H38" s="145"/>
      <c r="I38" s="145"/>
      <c r="J38" s="172">
        <f t="shared" si="3"/>
        <v>0</v>
      </c>
      <c r="K38" s="410"/>
      <c r="L38" s="153">
        <f>'5. Identificación de Riesgos'!I38</f>
        <v>0</v>
      </c>
      <c r="M38" s="171"/>
      <c r="N38" s="145"/>
      <c r="O38" s="145"/>
      <c r="P38" s="145"/>
      <c r="Q38" s="145"/>
      <c r="R38" s="172">
        <f t="shared" si="4"/>
        <v>0</v>
      </c>
      <c r="S38" s="410"/>
      <c r="T38" s="411"/>
      <c r="U38" s="378"/>
      <c r="V38" s="378"/>
    </row>
    <row r="39" spans="1:22" ht="9.75" customHeight="1">
      <c r="A39" s="378"/>
      <c r="B39" s="378"/>
      <c r="C39" s="170">
        <f>'5. Identificación de Riesgos'!D39</f>
        <v>0</v>
      </c>
      <c r="D39" s="150"/>
      <c r="E39" s="147"/>
      <c r="F39" s="145"/>
      <c r="G39" s="145"/>
      <c r="H39" s="145"/>
      <c r="I39" s="145"/>
      <c r="J39" s="172">
        <f t="shared" si="3"/>
        <v>0</v>
      </c>
      <c r="K39" s="410"/>
      <c r="L39" s="153">
        <f>'5. Identificación de Riesgos'!I39</f>
        <v>0</v>
      </c>
      <c r="M39" s="171"/>
      <c r="N39" s="145"/>
      <c r="O39" s="145"/>
      <c r="P39" s="145"/>
      <c r="Q39" s="145"/>
      <c r="R39" s="172">
        <f t="shared" si="4"/>
        <v>0</v>
      </c>
      <c r="S39" s="410"/>
      <c r="T39" s="411"/>
      <c r="U39" s="378"/>
      <c r="V39" s="378"/>
    </row>
    <row r="40" spans="1:22" ht="27">
      <c r="A40" s="378">
        <v>4</v>
      </c>
      <c r="B40" s="378" t="str">
        <f>'5. Identificación de Riesgos'!B40:B49</f>
        <v>Impacto ambiental negativo, ocasionado por las actividades constructivas en los proyectos</v>
      </c>
      <c r="C40" s="170" t="str">
        <f>'5. Identificación de Riesgos'!D40</f>
        <v>1. Cuando se implementan malas prácticas constructivas y se deja de lado el cumplimiento de las medidas de manejo ambiental.</v>
      </c>
      <c r="D40" s="150"/>
      <c r="E40" s="147" t="s">
        <v>404</v>
      </c>
      <c r="F40" s="145" t="s">
        <v>388</v>
      </c>
      <c r="G40" s="145" t="s">
        <v>389</v>
      </c>
      <c r="H40" s="145" t="s">
        <v>389</v>
      </c>
      <c r="I40" s="145" t="s">
        <v>388</v>
      </c>
      <c r="J40" s="172">
        <f t="shared" si="3"/>
        <v>0.5</v>
      </c>
      <c r="K40" s="410">
        <f>AVERAGE(J40:J40)</f>
        <v>0.5</v>
      </c>
      <c r="L40" s="153" t="str">
        <f>'5. Identificación de Riesgos'!D40</f>
        <v>1. Cuando se implementan malas prácticas constructivas y se deja de lado el cumplimiento de las medidas de manejo ambiental.</v>
      </c>
      <c r="M40" s="265" t="s">
        <v>416</v>
      </c>
      <c r="N40" s="145"/>
      <c r="O40" s="145"/>
      <c r="P40" s="145"/>
      <c r="Q40" s="145"/>
      <c r="R40" s="172">
        <f t="shared" si="4"/>
        <v>0</v>
      </c>
      <c r="S40" s="410">
        <f>AVERAGE(R40:R41)</f>
        <v>0</v>
      </c>
      <c r="T40" s="411" t="str">
        <f>CONCATENATE(INDEX('8- Politicas de admiistracion '!$B$6:$F$10,MATCH(ROUND(IF((RIGHT('5. Identificación de Riesgos'!H30,1)-'6. Valoración Controles'!K40)&lt;1,1,(RIGHT('5. Identificación de Riesgos'!H30,1)-'6. Valoración Controles'!K40)),0),'8- Politicas de admiistracion '!$F$6:$F$10,0),1)," - ",ROUND(IF((RIGHT('5. Identificación de Riesgos'!H30,1)-'6. Valoración Controles'!K40)&lt;1,1,(RIGHT('5. Identificación de Riesgos'!H30,1)-'6. Valoración Controles'!K40)),0))</f>
        <v>Media - 3</v>
      </c>
      <c r="U40" s="378" t="str">
        <f>CONCATENATE(INDEX('8- Politicas de admiistracion '!$B$17:$F$21,MATCH(ROUND(IF((RIGHT('5. Identificación de Riesgos'!M30,1)-'6. Valoración Controles'!S40)&lt;1,1,(RIGHT('5. Identificación de Riesgos'!M30,1)-'6. Valoración Controles'!S40)),0),'8- Politicas de admiistracion '!$F$17:$F$21,0),1)," - ",ROUND(IF((RIGHT('5. Identificación de Riesgos'!M30,1)-'6. Valoración Controles'!S40)&lt;1,1,(RIGHT('5. Identificación de Riesgos'!M30,1)-'6. Valoración Controles'!S40)),0))</f>
        <v>Menor - 2</v>
      </c>
      <c r="V40" s="378" t="str">
        <f>CONCATENATE(VLOOKUP((LEFT(T40,LEN(T40)-4)&amp;LEFT(U40,LEN(U40)-4)),'9- Matriz de Calor '!$D$17:$E$41,2,0)," - ",RIGHT(T40,1)*RIGHT(U40,1))</f>
        <v>Moderado - 6</v>
      </c>
    </row>
    <row r="41" spans="1:22" ht="50.25" customHeight="1">
      <c r="A41" s="378"/>
      <c r="B41" s="378"/>
      <c r="C41" s="170" t="str">
        <f>'5. Identificación de Riesgos'!D41</f>
        <v>2. Falta de aplicación de las medidas de manejo ambiental que se encuentran señaladas en la Guía del Plan de Gestión Ambiental y Social.</v>
      </c>
      <c r="D41" s="150"/>
      <c r="E41" s="147" t="s">
        <v>404</v>
      </c>
      <c r="F41" s="145" t="s">
        <v>388</v>
      </c>
      <c r="G41" s="145" t="s">
        <v>389</v>
      </c>
      <c r="H41" s="145" t="s">
        <v>389</v>
      </c>
      <c r="I41" s="145" t="s">
        <v>388</v>
      </c>
      <c r="J41" s="172">
        <f t="shared" si="3"/>
        <v>0.5</v>
      </c>
      <c r="K41" s="410"/>
      <c r="L41" s="153" t="str">
        <f>'5. Identificación de Riesgos'!D41</f>
        <v>2. Falta de aplicación de las medidas de manejo ambiental que se encuentran señaladas en la Guía del Plan de Gestión Ambiental y Social.</v>
      </c>
      <c r="M41" s="266" t="s">
        <v>417</v>
      </c>
      <c r="N41" s="145"/>
      <c r="O41" s="145"/>
      <c r="P41" s="145"/>
      <c r="Q41" s="145"/>
      <c r="R41" s="172">
        <f t="shared" si="4"/>
        <v>0</v>
      </c>
      <c r="S41" s="410"/>
      <c r="T41" s="411"/>
      <c r="U41" s="378"/>
      <c r="V41" s="378"/>
    </row>
    <row r="42" spans="1:22" ht="30.75" customHeight="1">
      <c r="A42" s="378"/>
      <c r="B42" s="378"/>
      <c r="C42" s="170" t="str">
        <f>'5. Identificación de Riesgos'!D42</f>
        <v>3. Debilidad en la labor de Supervisión Ambiental de la Interventoría.</v>
      </c>
      <c r="D42" s="150"/>
      <c r="E42" s="147"/>
      <c r="F42" s="145"/>
      <c r="G42" s="145"/>
      <c r="H42" s="145"/>
      <c r="I42" s="145"/>
      <c r="J42" s="172"/>
      <c r="K42" s="410"/>
      <c r="L42" s="153" t="str">
        <f>'5. Identificación de Riesgos'!D42</f>
        <v>3. Debilidad en la labor de Supervisión Ambiental de la Interventoría.</v>
      </c>
      <c r="M42" s="266" t="s">
        <v>418</v>
      </c>
      <c r="N42" s="145"/>
      <c r="O42" s="145"/>
      <c r="P42" s="145"/>
      <c r="Q42" s="145"/>
      <c r="R42" s="172"/>
      <c r="S42" s="410"/>
      <c r="T42" s="411"/>
      <c r="U42" s="378"/>
      <c r="V42" s="378"/>
    </row>
    <row r="43" spans="1:22" ht="34.5" customHeight="1">
      <c r="A43" s="378"/>
      <c r="B43" s="378"/>
      <c r="C43" s="170" t="str">
        <f>'5. Identificación de Riesgos'!D43</f>
        <v>4. Al no contar con el equipo profesional competente que sea responsable de una adecuada gestión ambiental y social de la obra.</v>
      </c>
      <c r="D43" s="150"/>
      <c r="E43" s="147"/>
      <c r="F43" s="145"/>
      <c r="G43" s="145"/>
      <c r="H43" s="145"/>
      <c r="I43" s="145"/>
      <c r="J43" s="172"/>
      <c r="K43" s="410"/>
      <c r="L43" s="153" t="str">
        <f>'5. Identificación de Riesgos'!D43</f>
        <v>4. Al no contar con el equipo profesional competente que sea responsable de una adecuada gestión ambiental y social de la obra.</v>
      </c>
      <c r="M43" s="266" t="s">
        <v>419</v>
      </c>
      <c r="N43" s="145"/>
      <c r="O43" s="145"/>
      <c r="P43" s="145"/>
      <c r="Q43" s="145"/>
      <c r="R43" s="172"/>
      <c r="S43" s="410"/>
      <c r="T43" s="411"/>
      <c r="U43" s="378"/>
      <c r="V43" s="378"/>
    </row>
    <row r="44" spans="1:22" ht="31.5" customHeight="1">
      <c r="A44" s="378"/>
      <c r="B44" s="378"/>
      <c r="C44" s="170"/>
      <c r="D44" s="150"/>
      <c r="E44" s="147"/>
      <c r="F44" s="145"/>
      <c r="G44" s="145"/>
      <c r="H44" s="145"/>
      <c r="I44" s="145"/>
      <c r="J44" s="172"/>
      <c r="K44" s="410"/>
      <c r="L44" s="153" t="str">
        <f>'5. Identificación de Riesgos'!D44</f>
        <v>5. Originado por un accidente en obra, el cual ocasione daños ambientales en el área de influencia de la construcción.</v>
      </c>
      <c r="M44" s="266" t="s">
        <v>420</v>
      </c>
      <c r="N44" s="145"/>
      <c r="O44" s="145"/>
      <c r="P44" s="145"/>
      <c r="Q44" s="145"/>
      <c r="R44" s="172"/>
      <c r="S44" s="410"/>
      <c r="T44" s="411"/>
      <c r="U44" s="378"/>
      <c r="V44" s="378"/>
    </row>
    <row r="45" spans="1:22" ht="9.75" customHeight="1">
      <c r="A45" s="378"/>
      <c r="B45" s="378"/>
      <c r="C45" s="170"/>
      <c r="D45" s="150"/>
      <c r="E45" s="147"/>
      <c r="F45" s="145"/>
      <c r="G45" s="145"/>
      <c r="H45" s="145"/>
      <c r="I45" s="145"/>
      <c r="J45" s="172"/>
      <c r="K45" s="410"/>
      <c r="L45" s="153"/>
      <c r="M45" s="171"/>
      <c r="N45" s="145"/>
      <c r="O45" s="145"/>
      <c r="P45" s="145"/>
      <c r="Q45" s="145"/>
      <c r="R45" s="172"/>
      <c r="S45" s="410"/>
      <c r="T45" s="411"/>
      <c r="U45" s="378"/>
      <c r="V45" s="378"/>
    </row>
    <row r="46" spans="1:22" ht="9.75" customHeight="1">
      <c r="A46" s="378"/>
      <c r="B46" s="378"/>
      <c r="C46" s="170"/>
      <c r="D46" s="150"/>
      <c r="E46" s="147"/>
      <c r="F46" s="145"/>
      <c r="G46" s="145"/>
      <c r="H46" s="145"/>
      <c r="I46" s="145"/>
      <c r="J46" s="172"/>
      <c r="K46" s="410"/>
      <c r="L46" s="153"/>
      <c r="M46" s="171"/>
      <c r="N46" s="145"/>
      <c r="O46" s="145"/>
      <c r="P46" s="145"/>
      <c r="Q46" s="145"/>
      <c r="R46" s="172"/>
      <c r="S46" s="410"/>
      <c r="T46" s="411"/>
      <c r="U46" s="378"/>
      <c r="V46" s="378"/>
    </row>
    <row r="47" spans="1:22" ht="9.75" customHeight="1">
      <c r="A47" s="378"/>
      <c r="B47" s="378"/>
      <c r="C47" s="170"/>
      <c r="D47" s="150"/>
      <c r="E47" s="147"/>
      <c r="F47" s="145"/>
      <c r="G47" s="145"/>
      <c r="H47" s="145"/>
      <c r="I47" s="145"/>
      <c r="J47" s="172"/>
      <c r="K47" s="410"/>
      <c r="L47" s="153"/>
      <c r="M47" s="171"/>
      <c r="N47" s="145"/>
      <c r="O47" s="145"/>
      <c r="P47" s="145"/>
      <c r="Q47" s="145"/>
      <c r="R47" s="172"/>
      <c r="S47" s="410"/>
      <c r="T47" s="411"/>
      <c r="U47" s="378"/>
      <c r="V47" s="378"/>
    </row>
    <row r="48" spans="1:22" ht="9.75" customHeight="1">
      <c r="A48" s="378"/>
      <c r="B48" s="378"/>
      <c r="C48" s="170"/>
      <c r="D48" s="150"/>
      <c r="E48" s="147"/>
      <c r="F48" s="145"/>
      <c r="G48" s="145"/>
      <c r="H48" s="145"/>
      <c r="I48" s="145"/>
      <c r="J48" s="172"/>
      <c r="K48" s="410"/>
      <c r="L48" s="153"/>
      <c r="M48" s="171"/>
      <c r="N48" s="145"/>
      <c r="O48" s="145"/>
      <c r="P48" s="145"/>
      <c r="Q48" s="145"/>
      <c r="R48" s="172"/>
      <c r="S48" s="410"/>
      <c r="T48" s="411"/>
      <c r="U48" s="378"/>
      <c r="V48" s="378"/>
    </row>
    <row r="49" spans="1:22" ht="9.75" customHeight="1">
      <c r="A49" s="378"/>
      <c r="B49" s="378"/>
      <c r="C49" s="170"/>
      <c r="D49" s="150"/>
      <c r="E49" s="147"/>
      <c r="F49" s="145"/>
      <c r="G49" s="145"/>
      <c r="H49" s="145"/>
      <c r="I49" s="145"/>
      <c r="J49" s="172"/>
      <c r="K49" s="410"/>
      <c r="L49" s="153"/>
      <c r="M49" s="171"/>
      <c r="N49" s="145"/>
      <c r="O49" s="145"/>
      <c r="P49" s="145"/>
      <c r="Q49" s="145"/>
      <c r="R49" s="172"/>
      <c r="S49" s="410"/>
      <c r="T49" s="411"/>
      <c r="U49" s="378"/>
      <c r="V49" s="378"/>
    </row>
    <row r="50" spans="1:22" ht="33.75" customHeight="1">
      <c r="A50" s="391">
        <v>4</v>
      </c>
      <c r="B50" s="378" t="str">
        <f>'5. Identificación de Riesgos'!B50:B59</f>
        <v xml:space="preserve">Recibir dádivas o beneficios a nombre propio o de terceros para  afectar la seguridad o confidencialidad de la información   </v>
      </c>
      <c r="C50" s="170" t="str">
        <f>'5. Identificación de Riesgos'!D50</f>
        <v>1. Falta de ética y valores.</v>
      </c>
      <c r="D50" s="150"/>
      <c r="E50" s="147" t="s">
        <v>421</v>
      </c>
      <c r="F50" s="145" t="s">
        <v>388</v>
      </c>
      <c r="G50" s="145" t="s">
        <v>388</v>
      </c>
      <c r="H50" s="145" t="s">
        <v>388</v>
      </c>
      <c r="I50" s="145" t="s">
        <v>388</v>
      </c>
      <c r="J50" s="172">
        <f t="shared" si="3"/>
        <v>1</v>
      </c>
      <c r="K50" s="410">
        <f>AVERAGE(J50:J52)</f>
        <v>0.66666666666666663</v>
      </c>
      <c r="L50" s="174" t="str">
        <f>'5. Identificación de Riesgos'!D60</f>
        <v>1. Falta de ética y valores.</v>
      </c>
      <c r="M50" s="265" t="s">
        <v>420</v>
      </c>
      <c r="N50" s="145" t="s">
        <v>389</v>
      </c>
      <c r="O50" s="145" t="s">
        <v>388</v>
      </c>
      <c r="P50" s="145" t="s">
        <v>388</v>
      </c>
      <c r="Q50" s="145" t="s">
        <v>388</v>
      </c>
      <c r="R50" s="172">
        <f t="shared" si="4"/>
        <v>0.75</v>
      </c>
      <c r="S50" s="410">
        <f>AVERAGE(R50:R52)</f>
        <v>0.58333333333333337</v>
      </c>
      <c r="T50" s="411" t="str">
        <f>CONCATENATE(INDEX('8- Politicas de admiistracion '!$B$6:$F$10,MATCH(ROUND(IF((RIGHT('5. Identificación de Riesgos'!H50,1)-'6. Valoración Controles'!K50)&lt;1,1,(RIGHT('5. Identificación de Riesgos'!H50,1)-'6. Valoración Controles'!K50)),0),'8- Politicas de admiistracion '!$F$6:$F$10,0),1)," - ",ROUND(IF((RIGHT('5. Identificación de Riesgos'!H50,1)-'6. Valoración Controles'!K50)&lt;1,1,(RIGHT('5. Identificación de Riesgos'!H50,1)-'6. Valoración Controles'!K50)),0))</f>
        <v>Muy Baja - 1</v>
      </c>
      <c r="U50" s="378" t="str">
        <f>CONCATENATE(INDEX('8- Politicas de admiistracion '!$B$17:$F$21,MATCH(ROUND(IF((RIGHT('5. Identificación de Riesgos'!M50,1)-'6. Valoración Controles'!S50)&lt;1,1,(RIGHT('5. Identificación de Riesgos'!M50,1)-'6. Valoración Controles'!S50)),0),'8- Politicas de admiistracion '!$F$17:$F$21,0),1)," - ",ROUND(IF((RIGHT('5. Identificación de Riesgos'!M50,1)-'6. Valoración Controles'!S50)&lt;1,1,(RIGHT('5. Identificación de Riesgos'!M50,1)-'6. Valoración Controles'!S50)),0))</f>
        <v>Mayor - 4</v>
      </c>
      <c r="V50" s="378" t="str">
        <f>CONCATENATE(VLOOKUP((LEFT(T50,LEN(T50)-4)&amp;LEFT(U50,LEN(U50)-4)),'9- Matriz de Calor '!$D$17:$E$41,2,0)," - ",RIGHT(T50,1)*RIGHT(U50,1))</f>
        <v>Alto  - 4</v>
      </c>
    </row>
    <row r="51" spans="1:22" ht="43.5" customHeight="1">
      <c r="A51" s="391"/>
      <c r="B51" s="378"/>
      <c r="C51" s="170" t="str">
        <f>'5. Identificación de Riesgos'!D51</f>
        <v>2. Insuficientes programas de capacitación para la toma de conciencia debido al desconocimiento de la ley antisoborno (ISO 37001:2016), Plan Anticorrupción y  de los  valores y principios propios de la entidad.</v>
      </c>
      <c r="D51" s="150"/>
      <c r="E51" s="147" t="s">
        <v>422</v>
      </c>
      <c r="F51" s="145" t="s">
        <v>388</v>
      </c>
      <c r="G51" s="145" t="s">
        <v>388</v>
      </c>
      <c r="H51" s="145" t="s">
        <v>388</v>
      </c>
      <c r="I51" s="145" t="s">
        <v>388</v>
      </c>
      <c r="J51" s="172">
        <f t="shared" si="3"/>
        <v>1</v>
      </c>
      <c r="K51" s="410"/>
      <c r="L51" s="174" t="str">
        <f>'5. Identificación de Riesgos'!D61</f>
        <v>2. Insuficientes programas de capacitación para la toma de conciencia debido al desconocimiento de la ley antisoborno (ISO 37001:2016), Plan Anticorrupción y  de los  valores y principios propios de la entidad.</v>
      </c>
      <c r="M51" s="266" t="s">
        <v>423</v>
      </c>
      <c r="N51" s="145" t="s">
        <v>388</v>
      </c>
      <c r="O51" s="145" t="s">
        <v>388</v>
      </c>
      <c r="P51" s="145" t="s">
        <v>388</v>
      </c>
      <c r="Q51" s="145" t="s">
        <v>388</v>
      </c>
      <c r="R51" s="172">
        <f t="shared" si="4"/>
        <v>1</v>
      </c>
      <c r="S51" s="410"/>
      <c r="T51" s="411"/>
      <c r="U51" s="378"/>
      <c r="V51" s="378"/>
    </row>
    <row r="52" spans="1:22" ht="27">
      <c r="A52" s="391"/>
      <c r="B52" s="378"/>
      <c r="C52" s="170" t="str">
        <f>'5. Identificación de Riesgos'!D52</f>
        <v>3. Desconocimiento del Código de Etica y Buen Gobierno.</v>
      </c>
      <c r="D52" s="150"/>
      <c r="E52" s="147"/>
      <c r="F52" s="145"/>
      <c r="G52" s="145"/>
      <c r="H52" s="145"/>
      <c r="I52" s="145"/>
      <c r="J52" s="172">
        <f t="shared" si="3"/>
        <v>0</v>
      </c>
      <c r="K52" s="410"/>
      <c r="L52" s="174" t="str">
        <f>'5. Identificación de Riesgos'!D62</f>
        <v>3. Desconocimiento del Código de Etica y Buen Gobierno.</v>
      </c>
      <c r="M52" s="266" t="s">
        <v>423</v>
      </c>
      <c r="N52" s="145"/>
      <c r="O52" s="145"/>
      <c r="P52" s="145"/>
      <c r="Q52" s="145"/>
      <c r="R52" s="172">
        <f t="shared" si="4"/>
        <v>0</v>
      </c>
      <c r="S52" s="410"/>
      <c r="T52" s="411"/>
      <c r="U52" s="378"/>
      <c r="V52" s="378"/>
    </row>
    <row r="53" spans="1:22" ht="27">
      <c r="A53" s="391"/>
      <c r="B53" s="378"/>
      <c r="C53" s="170" t="str">
        <f>'5. Identificación de Riesgos'!D53</f>
        <v>4. Falta o inaplicación de controles.</v>
      </c>
      <c r="D53" s="150"/>
      <c r="E53" s="147"/>
      <c r="F53" s="145"/>
      <c r="G53" s="145"/>
      <c r="H53" s="145"/>
      <c r="I53" s="145"/>
      <c r="J53" s="172">
        <f t="shared" si="3"/>
        <v>0</v>
      </c>
      <c r="K53" s="410"/>
      <c r="L53" s="174" t="str">
        <f>'5. Identificación de Riesgos'!D63</f>
        <v>4. Falta o inaplicación de controles.</v>
      </c>
      <c r="M53" s="266" t="s">
        <v>423</v>
      </c>
      <c r="N53" s="145"/>
      <c r="O53" s="145"/>
      <c r="P53" s="145"/>
      <c r="Q53" s="145"/>
      <c r="R53" s="172">
        <f t="shared" si="4"/>
        <v>0</v>
      </c>
      <c r="S53" s="410"/>
      <c r="T53" s="411"/>
      <c r="U53" s="378"/>
      <c r="V53" s="378"/>
    </row>
    <row r="54" spans="1:22" ht="9.75" customHeight="1">
      <c r="A54" s="391"/>
      <c r="B54" s="378"/>
      <c r="C54" s="170">
        <f>'5. Identificación de Riesgos'!D54</f>
        <v>0</v>
      </c>
      <c r="D54" s="150"/>
      <c r="E54" s="147"/>
      <c r="F54" s="145"/>
      <c r="G54" s="145"/>
      <c r="H54" s="145"/>
      <c r="I54" s="145"/>
      <c r="J54" s="172">
        <f t="shared" si="3"/>
        <v>0</v>
      </c>
      <c r="K54" s="410"/>
      <c r="L54" s="174">
        <f>'5. Identificación de Riesgos'!I54</f>
        <v>0</v>
      </c>
      <c r="M54" s="171"/>
      <c r="N54" s="145"/>
      <c r="O54" s="145"/>
      <c r="P54" s="145"/>
      <c r="Q54" s="145"/>
      <c r="R54" s="172">
        <f t="shared" si="4"/>
        <v>0</v>
      </c>
      <c r="S54" s="410"/>
      <c r="T54" s="411"/>
      <c r="U54" s="378"/>
      <c r="V54" s="378"/>
    </row>
    <row r="55" spans="1:22" ht="9.75" customHeight="1">
      <c r="A55" s="391"/>
      <c r="B55" s="378"/>
      <c r="C55" s="170">
        <f>'5. Identificación de Riesgos'!D55</f>
        <v>0</v>
      </c>
      <c r="D55" s="150"/>
      <c r="E55" s="147"/>
      <c r="F55" s="145"/>
      <c r="G55" s="145"/>
      <c r="H55" s="145"/>
      <c r="I55" s="145"/>
      <c r="J55" s="172">
        <f t="shared" si="3"/>
        <v>0</v>
      </c>
      <c r="K55" s="410"/>
      <c r="L55" s="174">
        <f>'5. Identificación de Riesgos'!I55</f>
        <v>0</v>
      </c>
      <c r="M55" s="171"/>
      <c r="N55" s="145"/>
      <c r="O55" s="145"/>
      <c r="P55" s="145"/>
      <c r="Q55" s="145"/>
      <c r="R55" s="172">
        <f t="shared" si="4"/>
        <v>0</v>
      </c>
      <c r="S55" s="410"/>
      <c r="T55" s="411"/>
      <c r="U55" s="378"/>
      <c r="V55" s="378"/>
    </row>
    <row r="56" spans="1:22" ht="9.75" customHeight="1">
      <c r="A56" s="391"/>
      <c r="B56" s="378"/>
      <c r="C56" s="170">
        <f>'5. Identificación de Riesgos'!D56</f>
        <v>0</v>
      </c>
      <c r="D56" s="150"/>
      <c r="E56" s="147"/>
      <c r="F56" s="145"/>
      <c r="G56" s="145"/>
      <c r="H56" s="145"/>
      <c r="I56" s="145"/>
      <c r="J56" s="172">
        <f t="shared" si="3"/>
        <v>0</v>
      </c>
      <c r="K56" s="410"/>
      <c r="L56" s="174">
        <f>'5. Identificación de Riesgos'!I56</f>
        <v>0</v>
      </c>
      <c r="M56" s="171"/>
      <c r="N56" s="145"/>
      <c r="O56" s="145"/>
      <c r="P56" s="145"/>
      <c r="Q56" s="145"/>
      <c r="R56" s="172">
        <f t="shared" si="4"/>
        <v>0</v>
      </c>
      <c r="S56" s="410"/>
      <c r="T56" s="411"/>
      <c r="U56" s="378"/>
      <c r="V56" s="378"/>
    </row>
    <row r="57" spans="1:22" ht="9.75" customHeight="1">
      <c r="A57" s="391"/>
      <c r="B57" s="378"/>
      <c r="C57" s="170">
        <f>'5. Identificación de Riesgos'!D57</f>
        <v>0</v>
      </c>
      <c r="D57" s="150"/>
      <c r="E57" s="147"/>
      <c r="F57" s="145"/>
      <c r="G57" s="145"/>
      <c r="H57" s="145"/>
      <c r="I57" s="145"/>
      <c r="J57" s="172">
        <f t="shared" si="3"/>
        <v>0</v>
      </c>
      <c r="K57" s="410"/>
      <c r="L57" s="174">
        <f>'5. Identificación de Riesgos'!I57</f>
        <v>0</v>
      </c>
      <c r="M57" s="171"/>
      <c r="N57" s="145"/>
      <c r="O57" s="145"/>
      <c r="P57" s="145"/>
      <c r="Q57" s="145"/>
      <c r="R57" s="172">
        <f t="shared" si="4"/>
        <v>0</v>
      </c>
      <c r="S57" s="410"/>
      <c r="T57" s="411"/>
      <c r="U57" s="378"/>
      <c r="V57" s="378"/>
    </row>
    <row r="58" spans="1:22" ht="9.75" customHeight="1">
      <c r="A58" s="391"/>
      <c r="B58" s="378"/>
      <c r="C58" s="170">
        <f>'5. Identificación de Riesgos'!D58</f>
        <v>0</v>
      </c>
      <c r="D58" s="150"/>
      <c r="E58" s="147"/>
      <c r="F58" s="145"/>
      <c r="G58" s="145"/>
      <c r="H58" s="145"/>
      <c r="I58" s="145"/>
      <c r="J58" s="172">
        <f t="shared" si="3"/>
        <v>0</v>
      </c>
      <c r="K58" s="410"/>
      <c r="L58" s="174">
        <f>'5. Identificación de Riesgos'!I58</f>
        <v>0</v>
      </c>
      <c r="M58" s="171"/>
      <c r="N58" s="145"/>
      <c r="O58" s="145"/>
      <c r="P58" s="145"/>
      <c r="Q58" s="145"/>
      <c r="R58" s="172">
        <f t="shared" si="4"/>
        <v>0</v>
      </c>
      <c r="S58" s="410"/>
      <c r="T58" s="411"/>
      <c r="U58" s="378"/>
      <c r="V58" s="378"/>
    </row>
    <row r="59" spans="1:22" ht="9.75" customHeight="1">
      <c r="A59" s="391"/>
      <c r="B59" s="378"/>
      <c r="C59" s="170">
        <f>'5. Identificación de Riesgos'!D59</f>
        <v>0</v>
      </c>
      <c r="D59" s="150"/>
      <c r="E59" s="147"/>
      <c r="F59" s="145"/>
      <c r="G59" s="145"/>
      <c r="H59" s="145"/>
      <c r="I59" s="145"/>
      <c r="J59" s="172">
        <f t="shared" si="3"/>
        <v>0</v>
      </c>
      <c r="K59" s="410"/>
      <c r="L59" s="174">
        <f>'5. Identificación de Riesgos'!I59</f>
        <v>0</v>
      </c>
      <c r="M59" s="171"/>
      <c r="N59" s="145"/>
      <c r="O59" s="145"/>
      <c r="P59" s="145"/>
      <c r="Q59" s="145"/>
      <c r="R59" s="172">
        <f t="shared" si="4"/>
        <v>0</v>
      </c>
      <c r="S59" s="410"/>
      <c r="T59" s="411"/>
      <c r="U59" s="378"/>
      <c r="V59" s="378"/>
    </row>
    <row r="60" spans="1:22">
      <c r="A60" s="391">
        <v>5</v>
      </c>
      <c r="B60" s="378" t="str">
        <f>'5. Identificación de Riesgos'!B60:B69</f>
        <v>Ofrecer, prometer, entregar, aceptar o solicitar una ventaja indebida  para influir  en la toma de decisiones  para  la adquisición de predios en donación.</v>
      </c>
      <c r="C60" s="170" t="str">
        <f>'5. Identificación de Riesgos'!D60</f>
        <v>1. Falta de ética y valores.</v>
      </c>
      <c r="D60" s="150"/>
      <c r="E60" s="147" t="s">
        <v>421</v>
      </c>
      <c r="F60" s="145" t="s">
        <v>388</v>
      </c>
      <c r="G60" s="145" t="s">
        <v>388</v>
      </c>
      <c r="H60" s="145" t="s">
        <v>388</v>
      </c>
      <c r="I60" s="145" t="s">
        <v>388</v>
      </c>
      <c r="J60" s="172">
        <f t="shared" ref="J60:J79" si="5">COUNTIF(F60:I60,"SI")/4</f>
        <v>1</v>
      </c>
      <c r="K60" s="410">
        <f>AVERAGE(J60:J63)</f>
        <v>0.75</v>
      </c>
      <c r="L60" s="174" t="str">
        <f>'5. Identificación de Riesgos'!D70</f>
        <v>1. Falta de ética y valores.</v>
      </c>
      <c r="M60" s="265" t="s">
        <v>420</v>
      </c>
      <c r="N60" s="145" t="s">
        <v>388</v>
      </c>
      <c r="O60" s="145" t="s">
        <v>388</v>
      </c>
      <c r="P60" s="145" t="s">
        <v>388</v>
      </c>
      <c r="Q60" s="145" t="s">
        <v>388</v>
      </c>
      <c r="R60" s="172">
        <f t="shared" ref="R60:R79" si="6">SUM(COUNTIF(N60,"SI")*25%,COUNTIF(O60,"SI")*40%,COUNTIF(P60,"SI")*25%,COUNTIF(Q60,"SI")*10%)</f>
        <v>1</v>
      </c>
      <c r="S60" s="410">
        <f>AVERAGE(R60)</f>
        <v>1</v>
      </c>
      <c r="T60" s="411" t="str">
        <f>CONCATENATE(INDEX('8- Politicas de admiistracion '!$B$6:$F$10,MATCH(ROUND(IF((RIGHT('5. Identificación de Riesgos'!H60,1)-'6. Valoración Controles'!K60)&lt;1,1,(RIGHT('5. Identificación de Riesgos'!H60,1)-'6. Valoración Controles'!K60)),0),'8- Politicas de admiistracion '!$F$6:$F$10,0),1)," - ",ROUND(IF((RIGHT('5. Identificación de Riesgos'!H60,1)-'6. Valoración Controles'!K60)&lt;1,1,(RIGHT('5. Identificación de Riesgos'!H60,1)-'6. Valoración Controles'!K60)),0))</f>
        <v>Baja - 2</v>
      </c>
      <c r="U60" s="378" t="str">
        <f>CONCATENATE(INDEX('8- Politicas de admiistracion '!$B$17:$F$21,MATCH(ROUND(IF((RIGHT('5. Identificación de Riesgos'!M60,1)-'6. Valoración Controles'!S60)&lt;1,1,(RIGHT('5. Identificación de Riesgos'!M60,1)-'6. Valoración Controles'!S60)),0),'8- Politicas de admiistracion '!$F$17:$F$21,0),1)," - ",ROUND(IF((RIGHT('5. Identificación de Riesgos'!M60,1)-'6. Valoración Controles'!S60)&lt;1,1,(RIGHT('5. Identificación de Riesgos'!M60,1)-'6. Valoración Controles'!S60)),0))</f>
        <v>Leve - 1</v>
      </c>
      <c r="V60" s="378" t="str">
        <f>CONCATENATE(VLOOKUP((LEFT(T60,LEN(T60)-4)&amp;LEFT(U60,LEN(U60)-4)),'9- Matriz de Calor '!$D$17:$E$41,2,0)," - ",RIGHT(T60,1)*RIGHT(U60,1))</f>
        <v>Bajo - 2</v>
      </c>
    </row>
    <row r="61" spans="1:22" ht="45" customHeight="1">
      <c r="A61" s="391"/>
      <c r="B61" s="378"/>
      <c r="C61" s="170" t="str">
        <f>'5. Identificación de Riesgos'!D61</f>
        <v>2. Insuficientes programas de capacitación para la toma de conciencia debido al desconocimiento de la ley antisoborno (ISO 37001:2016), Plan Anticorrupción y  de los  valores y principios propios de la entidad.</v>
      </c>
      <c r="D61" s="150"/>
      <c r="E61" s="147" t="s">
        <v>422</v>
      </c>
      <c r="F61" s="145" t="s">
        <v>388</v>
      </c>
      <c r="G61" s="145" t="s">
        <v>388</v>
      </c>
      <c r="H61" s="145" t="s">
        <v>388</v>
      </c>
      <c r="I61" s="145" t="s">
        <v>388</v>
      </c>
      <c r="J61" s="172">
        <f t="shared" si="5"/>
        <v>1</v>
      </c>
      <c r="K61" s="410"/>
      <c r="L61" s="174" t="str">
        <f>'5. Identificación de Riesgos'!D71</f>
        <v>2. Insuficientes programas de capacitación para la toma de conciencia debido al desconocimiento de la ley antisoborno (ISO 37001:2016), Plan Anticorrupción y  de los  valores y principios propios de la entidad.</v>
      </c>
      <c r="M61" s="266" t="s">
        <v>423</v>
      </c>
      <c r="N61" s="145" t="s">
        <v>388</v>
      </c>
      <c r="O61" s="145" t="s">
        <v>388</v>
      </c>
      <c r="P61" s="145" t="s">
        <v>388</v>
      </c>
      <c r="Q61" s="145" t="s">
        <v>388</v>
      </c>
      <c r="R61" s="172">
        <f t="shared" si="6"/>
        <v>1</v>
      </c>
      <c r="S61" s="410"/>
      <c r="T61" s="411"/>
      <c r="U61" s="378"/>
      <c r="V61" s="378"/>
    </row>
    <row r="62" spans="1:22" ht="27">
      <c r="A62" s="391"/>
      <c r="B62" s="378"/>
      <c r="C62" s="170" t="str">
        <f>'5. Identificación de Riesgos'!D62</f>
        <v>3. Desconocimiento del Código de Etica y Buen Gobierno.</v>
      </c>
      <c r="D62" s="150"/>
      <c r="E62" s="150" t="s">
        <v>393</v>
      </c>
      <c r="F62" s="145" t="s">
        <v>388</v>
      </c>
      <c r="G62" s="145" t="s">
        <v>388</v>
      </c>
      <c r="H62" s="145" t="s">
        <v>388</v>
      </c>
      <c r="I62" s="145" t="s">
        <v>388</v>
      </c>
      <c r="J62" s="172">
        <f t="shared" si="5"/>
        <v>1</v>
      </c>
      <c r="K62" s="410"/>
      <c r="L62" s="174" t="str">
        <f>'5. Identificación de Riesgos'!D72</f>
        <v>3. Desconocimiento del Código de Etica y Buen Gobierno.</v>
      </c>
      <c r="M62" s="266" t="s">
        <v>423</v>
      </c>
      <c r="N62" s="145" t="s">
        <v>389</v>
      </c>
      <c r="O62" s="145" t="s">
        <v>388</v>
      </c>
      <c r="P62" s="145" t="s">
        <v>388</v>
      </c>
      <c r="Q62" s="145" t="s">
        <v>388</v>
      </c>
      <c r="R62" s="172">
        <f t="shared" si="6"/>
        <v>0.75</v>
      </c>
      <c r="S62" s="410"/>
      <c r="T62" s="411"/>
      <c r="U62" s="378"/>
      <c r="V62" s="378"/>
    </row>
    <row r="63" spans="1:22" ht="27">
      <c r="A63" s="391"/>
      <c r="B63" s="378"/>
      <c r="C63" s="170" t="str">
        <f>'5. Identificación de Riesgos'!D63</f>
        <v>4. Falta o inaplicación de controles.</v>
      </c>
      <c r="D63" s="150"/>
      <c r="F63" s="145"/>
      <c r="G63" s="145"/>
      <c r="H63" s="145"/>
      <c r="I63" s="145"/>
      <c r="J63" s="172">
        <f t="shared" si="5"/>
        <v>0</v>
      </c>
      <c r="K63" s="410"/>
      <c r="L63" s="174" t="str">
        <f>'5. Identificación de Riesgos'!D73</f>
        <v>4. Falta o inaplicación de controles.</v>
      </c>
      <c r="M63" s="266" t="s">
        <v>423</v>
      </c>
      <c r="N63" s="145"/>
      <c r="O63" s="145"/>
      <c r="P63" s="145"/>
      <c r="Q63" s="145"/>
      <c r="R63" s="172">
        <f t="shared" si="6"/>
        <v>0</v>
      </c>
      <c r="S63" s="410"/>
      <c r="T63" s="411"/>
      <c r="U63" s="378"/>
      <c r="V63" s="378"/>
    </row>
    <row r="64" spans="1:22" ht="27">
      <c r="A64" s="391"/>
      <c r="B64" s="378"/>
      <c r="C64" s="170">
        <f>'5. Identificación de Riesgos'!D64</f>
        <v>0</v>
      </c>
      <c r="D64" s="150"/>
      <c r="F64" s="145"/>
      <c r="G64" s="145"/>
      <c r="H64" s="145"/>
      <c r="I64" s="145"/>
      <c r="J64" s="172">
        <f t="shared" si="5"/>
        <v>0</v>
      </c>
      <c r="K64" s="410"/>
      <c r="L64" s="153">
        <f>'5. Identificación de Riesgos'!I64</f>
        <v>0</v>
      </c>
      <c r="M64" s="266" t="s">
        <v>423</v>
      </c>
      <c r="N64" s="145"/>
      <c r="O64" s="145"/>
      <c r="P64" s="145"/>
      <c r="Q64" s="145"/>
      <c r="R64" s="172">
        <f t="shared" si="6"/>
        <v>0</v>
      </c>
      <c r="S64" s="410"/>
      <c r="T64" s="411"/>
      <c r="U64" s="378"/>
      <c r="V64" s="378"/>
    </row>
    <row r="65" spans="1:22" ht="13.5" customHeight="1">
      <c r="A65" s="391"/>
      <c r="B65" s="378"/>
      <c r="C65" s="170">
        <f>'5. Identificación de Riesgos'!D65</f>
        <v>0</v>
      </c>
      <c r="D65" s="150"/>
      <c r="E65" s="147"/>
      <c r="F65" s="145"/>
      <c r="G65" s="145"/>
      <c r="H65" s="145"/>
      <c r="I65" s="145"/>
      <c r="J65" s="172">
        <f t="shared" si="5"/>
        <v>0</v>
      </c>
      <c r="K65" s="410"/>
      <c r="L65" s="153">
        <f>'5. Identificación de Riesgos'!I65</f>
        <v>0</v>
      </c>
      <c r="M65" s="171"/>
      <c r="N65" s="145"/>
      <c r="O65" s="145"/>
      <c r="P65" s="145"/>
      <c r="Q65" s="145"/>
      <c r="R65" s="172">
        <f t="shared" si="6"/>
        <v>0</v>
      </c>
      <c r="S65" s="410"/>
      <c r="T65" s="411"/>
      <c r="U65" s="378"/>
      <c r="V65" s="378"/>
    </row>
    <row r="66" spans="1:22" ht="13.5" customHeight="1">
      <c r="A66" s="391"/>
      <c r="B66" s="378"/>
      <c r="C66" s="170">
        <f>'5. Identificación de Riesgos'!D66</f>
        <v>0</v>
      </c>
      <c r="D66" s="150"/>
      <c r="E66" s="147"/>
      <c r="F66" s="145"/>
      <c r="G66" s="145"/>
      <c r="H66" s="145"/>
      <c r="I66" s="145"/>
      <c r="J66" s="172">
        <f t="shared" si="5"/>
        <v>0</v>
      </c>
      <c r="K66" s="410"/>
      <c r="L66" s="153">
        <f>'5. Identificación de Riesgos'!I66</f>
        <v>0</v>
      </c>
      <c r="M66" s="171"/>
      <c r="N66" s="145"/>
      <c r="O66" s="145"/>
      <c r="P66" s="145"/>
      <c r="Q66" s="145"/>
      <c r="R66" s="172">
        <f t="shared" si="6"/>
        <v>0</v>
      </c>
      <c r="S66" s="410"/>
      <c r="T66" s="411"/>
      <c r="U66" s="378"/>
      <c r="V66" s="378"/>
    </row>
    <row r="67" spans="1:22" ht="13.5" customHeight="1">
      <c r="A67" s="391"/>
      <c r="B67" s="378"/>
      <c r="C67" s="170">
        <f>'5. Identificación de Riesgos'!D67</f>
        <v>0</v>
      </c>
      <c r="D67" s="150"/>
      <c r="E67" s="147"/>
      <c r="F67" s="145"/>
      <c r="G67" s="145"/>
      <c r="H67" s="145"/>
      <c r="I67" s="145"/>
      <c r="J67" s="172">
        <f t="shared" si="5"/>
        <v>0</v>
      </c>
      <c r="K67" s="410"/>
      <c r="L67" s="153">
        <f>'5. Identificación de Riesgos'!I67</f>
        <v>0</v>
      </c>
      <c r="M67" s="171"/>
      <c r="N67" s="145"/>
      <c r="O67" s="145"/>
      <c r="P67" s="145"/>
      <c r="Q67" s="145"/>
      <c r="R67" s="172">
        <f t="shared" si="6"/>
        <v>0</v>
      </c>
      <c r="S67" s="410"/>
      <c r="T67" s="411"/>
      <c r="U67" s="378"/>
      <c r="V67" s="378"/>
    </row>
    <row r="68" spans="1:22" ht="13.5" customHeight="1">
      <c r="A68" s="391"/>
      <c r="B68" s="378"/>
      <c r="C68" s="170">
        <f>'5. Identificación de Riesgos'!D68</f>
        <v>0</v>
      </c>
      <c r="D68" s="150"/>
      <c r="E68" s="147"/>
      <c r="F68" s="145"/>
      <c r="G68" s="145"/>
      <c r="H68" s="145"/>
      <c r="I68" s="145"/>
      <c r="J68" s="172">
        <f t="shared" si="5"/>
        <v>0</v>
      </c>
      <c r="K68" s="410"/>
      <c r="L68" s="153">
        <f>'5. Identificación de Riesgos'!I68</f>
        <v>0</v>
      </c>
      <c r="M68" s="171"/>
      <c r="N68" s="145"/>
      <c r="O68" s="145"/>
      <c r="P68" s="145"/>
      <c r="Q68" s="145"/>
      <c r="R68" s="172">
        <f t="shared" si="6"/>
        <v>0</v>
      </c>
      <c r="S68" s="410"/>
      <c r="T68" s="411"/>
      <c r="U68" s="378"/>
      <c r="V68" s="378"/>
    </row>
    <row r="69" spans="1:22" ht="13.5" customHeight="1">
      <c r="A69" s="391"/>
      <c r="B69" s="378"/>
      <c r="C69" s="170">
        <f>'5. Identificación de Riesgos'!D69</f>
        <v>0</v>
      </c>
      <c r="D69" s="150"/>
      <c r="E69" s="147"/>
      <c r="F69" s="145"/>
      <c r="G69" s="145"/>
      <c r="H69" s="145"/>
      <c r="I69" s="145"/>
      <c r="J69" s="172">
        <f t="shared" si="5"/>
        <v>0</v>
      </c>
      <c r="K69" s="410"/>
      <c r="L69" s="153">
        <f>'5. Identificación de Riesgos'!I69</f>
        <v>0</v>
      </c>
      <c r="M69" s="171"/>
      <c r="N69" s="145"/>
      <c r="O69" s="145"/>
      <c r="P69" s="145"/>
      <c r="Q69" s="145"/>
      <c r="R69" s="172">
        <f t="shared" si="6"/>
        <v>0</v>
      </c>
      <c r="S69" s="410"/>
      <c r="T69" s="411"/>
      <c r="U69" s="378"/>
      <c r="V69" s="378"/>
    </row>
    <row r="70" spans="1:22" ht="23.25" customHeight="1">
      <c r="A70" s="391">
        <v>6</v>
      </c>
      <c r="B70" s="378" t="str">
        <f>'5. Identificación de Riesgos'!B70:B79</f>
        <v>Ofrecer, prometer, entregar, aceptar o solicitar una ventaja indebida para conseguir el favorecimiento competitivo  en  la evaluación técnica (proceso de selección) en  contratos de Estudios y Diseños o Construcción de sedes y despachos judiciales.</v>
      </c>
      <c r="C70" s="170" t="str">
        <f>'5. Identificación de Riesgos'!D70</f>
        <v>1. Falta de ética y valores.</v>
      </c>
      <c r="D70" s="150"/>
      <c r="E70" s="147" t="s">
        <v>421</v>
      </c>
      <c r="F70" s="145" t="s">
        <v>388</v>
      </c>
      <c r="G70" s="145" t="s">
        <v>388</v>
      </c>
      <c r="H70" s="145" t="s">
        <v>388</v>
      </c>
      <c r="I70" s="145" t="s">
        <v>388</v>
      </c>
      <c r="J70" s="172">
        <f t="shared" si="5"/>
        <v>1</v>
      </c>
      <c r="K70" s="410">
        <f>AVERAGE(J70:J71)</f>
        <v>1</v>
      </c>
      <c r="L70" s="174" t="str">
        <f>'5. Identificación de Riesgos'!D80</f>
        <v>1. Falta de ética y valores.</v>
      </c>
      <c r="M70" s="265" t="s">
        <v>420</v>
      </c>
      <c r="N70" s="145" t="s">
        <v>389</v>
      </c>
      <c r="O70" s="145" t="s">
        <v>388</v>
      </c>
      <c r="P70" s="145" t="s">
        <v>388</v>
      </c>
      <c r="Q70" s="145" t="s">
        <v>388</v>
      </c>
      <c r="R70" s="172">
        <f t="shared" si="6"/>
        <v>0.75</v>
      </c>
      <c r="S70" s="410">
        <f>AVERAGE(R70:R71)</f>
        <v>0.875</v>
      </c>
      <c r="T70" s="411" t="str">
        <f>CONCATENATE(INDEX('8- Politicas de admiistracion '!$B$6:$F$10,MATCH(ROUND(IF((RIGHT('5. Identificación de Riesgos'!H70,1)-'6. Valoración Controles'!K70)&lt;1,1,(RIGHT('5. Identificación de Riesgos'!H70,1)-'6. Valoración Controles'!K70)),0),'8- Politicas de admiistracion '!$F$6:$F$10,0),1)," - ",ROUND(IF((RIGHT('5. Identificación de Riesgos'!H70,1)-'6. Valoración Controles'!K70)&lt;1,1,(RIGHT('5. Identificación de Riesgos'!H70,1)-'6. Valoración Controles'!K70)),0))</f>
        <v>Muy Baja - 1</v>
      </c>
      <c r="U70" s="378" t="str">
        <f>CONCATENATE(INDEX('8- Politicas de admiistracion '!$B$17:$F$21,MATCH(ROUND(IF((RIGHT('5. Identificación de Riesgos'!M70,1)-'6. Valoración Controles'!S70)&lt;1,1,(RIGHT('5. Identificación de Riesgos'!M70,1)-'6. Valoración Controles'!S70)),0),'8- Politicas de admiistracion '!$F$17:$F$21,0),1)," - ",ROUND(IF((RIGHT('5. Identificación de Riesgos'!M70,1)-'6. Valoración Controles'!S70)&lt;1,1,(RIGHT('5. Identificación de Riesgos'!M70,1)-'6. Valoración Controles'!S70)),0))</f>
        <v>Moderado - 3</v>
      </c>
      <c r="V70" s="378" t="str">
        <f>CONCATENATE(VLOOKUP((LEFT(T70,LEN(T70)-4)&amp;LEFT(U70,LEN(U70)-4)),'9- Matriz de Calor '!$D$17:$E$41,2,0)," - ",RIGHT(T70,1)*RIGHT(U70,1))</f>
        <v>Moderado - 3</v>
      </c>
    </row>
    <row r="71" spans="1:22" ht="52.5" customHeight="1">
      <c r="A71" s="391"/>
      <c r="B71" s="378"/>
      <c r="C71" s="170" t="str">
        <f>'5. Identificación de Riesgos'!D71</f>
        <v>2. Insuficientes programas de capacitación para la toma de conciencia debido al desconocimiento de la ley antisoborno (ISO 37001:2016), Plan Anticorrupción y  de los  valores y principios propios de la entidad.</v>
      </c>
      <c r="D71" s="150"/>
      <c r="E71" s="147" t="s">
        <v>422</v>
      </c>
      <c r="F71" s="145" t="s">
        <v>388</v>
      </c>
      <c r="G71" s="145" t="s">
        <v>388</v>
      </c>
      <c r="H71" s="145" t="s">
        <v>388</v>
      </c>
      <c r="I71" s="145" t="s">
        <v>388</v>
      </c>
      <c r="J71" s="172">
        <f t="shared" si="5"/>
        <v>1</v>
      </c>
      <c r="K71" s="410"/>
      <c r="L71" s="174" t="str">
        <f>'5. Identificación de Riesgos'!D81</f>
        <v>2. Insuficientes programas de capacitación para la toma de conciencia debido al desconocimiento de la ley antisoborno (ISO 37001:2016), Plan Anticorrupción y  de los  valores y principios propios de la entidad.</v>
      </c>
      <c r="M71" s="266" t="s">
        <v>423</v>
      </c>
      <c r="N71" s="145" t="s">
        <v>388</v>
      </c>
      <c r="O71" s="145" t="s">
        <v>388</v>
      </c>
      <c r="P71" s="145" t="s">
        <v>388</v>
      </c>
      <c r="Q71" s="145" t="s">
        <v>388</v>
      </c>
      <c r="R71" s="172">
        <f t="shared" si="6"/>
        <v>1</v>
      </c>
      <c r="S71" s="410"/>
      <c r="T71" s="411"/>
      <c r="U71" s="378"/>
      <c r="V71" s="378"/>
    </row>
    <row r="72" spans="1:22" ht="33" customHeight="1">
      <c r="A72" s="391"/>
      <c r="B72" s="378"/>
      <c r="C72" s="170" t="str">
        <f>'5. Identificación de Riesgos'!D72</f>
        <v>3. Desconocimiento del Código de Etica y Buen Gobierno.</v>
      </c>
      <c r="D72" s="150"/>
      <c r="E72" s="147" t="s">
        <v>424</v>
      </c>
      <c r="F72" s="145" t="s">
        <v>388</v>
      </c>
      <c r="G72" s="145" t="s">
        <v>388</v>
      </c>
      <c r="H72" s="145" t="s">
        <v>388</v>
      </c>
      <c r="I72" s="145" t="s">
        <v>388</v>
      </c>
      <c r="J72" s="172">
        <f t="shared" si="5"/>
        <v>1</v>
      </c>
      <c r="K72" s="410"/>
      <c r="L72" s="174" t="str">
        <f>'5. Identificación de Riesgos'!D82</f>
        <v>3. Desconocimiento del Código de Etica y Buen Gobierno.</v>
      </c>
      <c r="M72" s="266" t="s">
        <v>423</v>
      </c>
      <c r="N72" s="145" t="s">
        <v>388</v>
      </c>
      <c r="O72" s="145" t="s">
        <v>388</v>
      </c>
      <c r="P72" s="145" t="s">
        <v>388</v>
      </c>
      <c r="Q72" s="145" t="s">
        <v>388</v>
      </c>
      <c r="R72" s="172">
        <f t="shared" si="6"/>
        <v>1</v>
      </c>
      <c r="S72" s="410"/>
      <c r="T72" s="411"/>
      <c r="U72" s="378"/>
      <c r="V72" s="378"/>
    </row>
    <row r="73" spans="1:22" ht="27">
      <c r="A73" s="391"/>
      <c r="B73" s="378"/>
      <c r="C73" s="170" t="str">
        <f>'5. Identificación de Riesgos'!D73</f>
        <v>4. Falta o inaplicación de controles.</v>
      </c>
      <c r="D73" s="150"/>
      <c r="F73" s="145"/>
      <c r="G73" s="145"/>
      <c r="H73" s="145"/>
      <c r="I73" s="145"/>
      <c r="J73" s="172">
        <f t="shared" si="5"/>
        <v>0</v>
      </c>
      <c r="K73" s="410"/>
      <c r="L73" s="174" t="str">
        <f>'5. Identificación de Riesgos'!D83</f>
        <v>4. Falta o inaplicación de controles.</v>
      </c>
      <c r="M73" s="266" t="s">
        <v>423</v>
      </c>
      <c r="N73" s="145"/>
      <c r="O73" s="145"/>
      <c r="P73" s="145"/>
      <c r="Q73" s="145"/>
      <c r="R73" s="172">
        <f t="shared" si="6"/>
        <v>0</v>
      </c>
      <c r="S73" s="410"/>
      <c r="T73" s="411"/>
      <c r="U73" s="378"/>
      <c r="V73" s="378"/>
    </row>
    <row r="74" spans="1:22" ht="21" customHeight="1">
      <c r="A74" s="391"/>
      <c r="B74" s="378"/>
      <c r="C74" s="170">
        <f>'5. Identificación de Riesgos'!D74</f>
        <v>0</v>
      </c>
      <c r="D74" s="150"/>
      <c r="E74" s="147"/>
      <c r="F74" s="145"/>
      <c r="G74" s="145"/>
      <c r="H74" s="145"/>
      <c r="I74" s="145"/>
      <c r="J74" s="172">
        <f t="shared" si="5"/>
        <v>0</v>
      </c>
      <c r="K74" s="410"/>
      <c r="L74" s="174">
        <f>'5. Identificación de Riesgos'!I74</f>
        <v>0</v>
      </c>
      <c r="M74" s="266" t="s">
        <v>423</v>
      </c>
      <c r="N74" s="145"/>
      <c r="O74" s="145"/>
      <c r="P74" s="145"/>
      <c r="Q74" s="145"/>
      <c r="R74" s="172">
        <f t="shared" si="6"/>
        <v>0</v>
      </c>
      <c r="S74" s="410"/>
      <c r="T74" s="411"/>
      <c r="U74" s="378"/>
      <c r="V74" s="378"/>
    </row>
    <row r="75" spans="1:22" ht="12" customHeight="1">
      <c r="A75" s="391"/>
      <c r="B75" s="378"/>
      <c r="C75" s="170">
        <f>'5. Identificación de Riesgos'!D75</f>
        <v>0</v>
      </c>
      <c r="D75" s="150"/>
      <c r="E75" s="147"/>
      <c r="F75" s="145"/>
      <c r="G75" s="145"/>
      <c r="H75" s="145"/>
      <c r="I75" s="145"/>
      <c r="J75" s="172">
        <f t="shared" si="5"/>
        <v>0</v>
      </c>
      <c r="K75" s="410"/>
      <c r="L75" s="174">
        <f>'5. Identificación de Riesgos'!I75</f>
        <v>0</v>
      </c>
      <c r="M75" s="266" t="s">
        <v>423</v>
      </c>
      <c r="N75" s="145"/>
      <c r="O75" s="145"/>
      <c r="P75" s="145"/>
      <c r="Q75" s="145"/>
      <c r="R75" s="172">
        <f t="shared" si="6"/>
        <v>0</v>
      </c>
      <c r="S75" s="410"/>
      <c r="T75" s="411"/>
      <c r="U75" s="378"/>
      <c r="V75" s="378"/>
    </row>
    <row r="76" spans="1:22" ht="12" customHeight="1">
      <c r="A76" s="391"/>
      <c r="B76" s="378"/>
      <c r="C76" s="170">
        <f>'5. Identificación de Riesgos'!D76</f>
        <v>0</v>
      </c>
      <c r="D76" s="150"/>
      <c r="E76" s="147"/>
      <c r="F76" s="145"/>
      <c r="G76" s="145"/>
      <c r="H76" s="145"/>
      <c r="I76" s="145"/>
      <c r="J76" s="172">
        <f t="shared" si="5"/>
        <v>0</v>
      </c>
      <c r="K76" s="410"/>
      <c r="L76" s="174">
        <f>'5. Identificación de Riesgos'!I76</f>
        <v>0</v>
      </c>
      <c r="M76" s="171"/>
      <c r="N76" s="145"/>
      <c r="O76" s="145"/>
      <c r="P76" s="145"/>
      <c r="Q76" s="145"/>
      <c r="R76" s="172">
        <f t="shared" si="6"/>
        <v>0</v>
      </c>
      <c r="S76" s="410"/>
      <c r="T76" s="411"/>
      <c r="U76" s="378"/>
      <c r="V76" s="378"/>
    </row>
    <row r="77" spans="1:22" ht="12" customHeight="1">
      <c r="A77" s="391"/>
      <c r="B77" s="378"/>
      <c r="C77" s="170">
        <f>'5. Identificación de Riesgos'!D77</f>
        <v>0</v>
      </c>
      <c r="D77" s="150"/>
      <c r="E77" s="147"/>
      <c r="F77" s="145"/>
      <c r="G77" s="145"/>
      <c r="H77" s="145"/>
      <c r="I77" s="145"/>
      <c r="J77" s="172">
        <f t="shared" si="5"/>
        <v>0</v>
      </c>
      <c r="K77" s="410"/>
      <c r="L77" s="174">
        <f>'5. Identificación de Riesgos'!I77</f>
        <v>0</v>
      </c>
      <c r="M77" s="171"/>
      <c r="N77" s="145"/>
      <c r="O77" s="145"/>
      <c r="P77" s="145"/>
      <c r="Q77" s="145"/>
      <c r="R77" s="172">
        <f t="shared" si="6"/>
        <v>0</v>
      </c>
      <c r="S77" s="410"/>
      <c r="T77" s="411"/>
      <c r="U77" s="378"/>
      <c r="V77" s="378"/>
    </row>
    <row r="78" spans="1:22" ht="12" customHeight="1">
      <c r="A78" s="391"/>
      <c r="B78" s="378"/>
      <c r="C78" s="170">
        <f>'5. Identificación de Riesgos'!D78</f>
        <v>0</v>
      </c>
      <c r="D78" s="150"/>
      <c r="E78" s="147"/>
      <c r="F78" s="145"/>
      <c r="G78" s="145"/>
      <c r="H78" s="145"/>
      <c r="I78" s="145"/>
      <c r="J78" s="172">
        <f t="shared" si="5"/>
        <v>0</v>
      </c>
      <c r="K78" s="410"/>
      <c r="L78" s="174">
        <f>'5. Identificación de Riesgos'!I78</f>
        <v>0</v>
      </c>
      <c r="M78" s="171"/>
      <c r="N78" s="145"/>
      <c r="O78" s="145"/>
      <c r="P78" s="145"/>
      <c r="Q78" s="145"/>
      <c r="R78" s="172">
        <f t="shared" si="6"/>
        <v>0</v>
      </c>
      <c r="S78" s="410"/>
      <c r="T78" s="411"/>
      <c r="U78" s="378"/>
      <c r="V78" s="378"/>
    </row>
    <row r="79" spans="1:22" ht="12" customHeight="1">
      <c r="A79" s="391"/>
      <c r="B79" s="378"/>
      <c r="C79" s="170">
        <f>'5. Identificación de Riesgos'!D79</f>
        <v>0</v>
      </c>
      <c r="D79" s="150"/>
      <c r="E79" s="147"/>
      <c r="F79" s="145"/>
      <c r="G79" s="145"/>
      <c r="H79" s="145"/>
      <c r="I79" s="145"/>
      <c r="J79" s="172">
        <f t="shared" si="5"/>
        <v>0</v>
      </c>
      <c r="K79" s="410"/>
      <c r="L79" s="174">
        <f>'5. Identificación de Riesgos'!I79</f>
        <v>0</v>
      </c>
      <c r="M79" s="171"/>
      <c r="N79" s="145"/>
      <c r="O79" s="145"/>
      <c r="P79" s="145"/>
      <c r="Q79" s="145"/>
      <c r="R79" s="172">
        <f t="shared" si="6"/>
        <v>0</v>
      </c>
      <c r="S79" s="410"/>
      <c r="T79" s="411"/>
      <c r="U79" s="378"/>
      <c r="V79" s="378"/>
    </row>
    <row r="80" spans="1:22" ht="24" customHeight="1">
      <c r="A80" s="391">
        <v>7</v>
      </c>
      <c r="B80" s="378" t="str">
        <f>'5. Identificación de Riesgos'!B80:B89</f>
        <v>Ofrecer, prometer, entregar, aceptar o solicitar una ventaja indebida para conseguir el favorecimiento competitivo  en  la adición  de  contratos de Estudios y Diseños o construcción de sedes y despachos judiciales.</v>
      </c>
      <c r="C80" s="170" t="str">
        <f>'5. Identificación de Riesgos'!D80</f>
        <v>1. Falta de ética y valores.</v>
      </c>
      <c r="D80" s="150"/>
      <c r="E80" s="147" t="s">
        <v>421</v>
      </c>
      <c r="F80" s="145" t="s">
        <v>388</v>
      </c>
      <c r="G80" s="145" t="s">
        <v>388</v>
      </c>
      <c r="H80" s="145" t="s">
        <v>388</v>
      </c>
      <c r="I80" s="145" t="s">
        <v>388</v>
      </c>
      <c r="J80" s="172">
        <f t="shared" ref="J80:J89" si="7">COUNTIF(F80:I80,"SI")/4</f>
        <v>1</v>
      </c>
      <c r="K80" s="410">
        <f>AVERAGE(J80:J82)</f>
        <v>1</v>
      </c>
      <c r="L80" s="174" t="str">
        <f>'5. Identificación de Riesgos'!D90</f>
        <v>1. Falta de ética y valores.</v>
      </c>
      <c r="M80" s="265" t="s">
        <v>420</v>
      </c>
      <c r="N80" s="145" t="s">
        <v>388</v>
      </c>
      <c r="O80" s="145" t="s">
        <v>388</v>
      </c>
      <c r="P80" s="145" t="s">
        <v>388</v>
      </c>
      <c r="Q80" s="145" t="s">
        <v>388</v>
      </c>
      <c r="R80" s="172">
        <f t="shared" ref="R80:R89" si="8">SUM(COUNTIF(N80,"SI")*25%,COUNTIF(O80,"SI")*40%,COUNTIF(P80,"SI")*25%,COUNTIF(Q80,"SI")*10%)</f>
        <v>1</v>
      </c>
      <c r="S80" s="410">
        <f>AVERAGE(R80:R81)</f>
        <v>0.875</v>
      </c>
      <c r="T80" s="411" t="str">
        <f>CONCATENATE(INDEX('8- Politicas de admiistracion '!$B$6:$F$10,MATCH(ROUND(IF((RIGHT('5. Identificación de Riesgos'!H80,1)-'6. Valoración Controles'!K80)&lt;1,1,(RIGHT('5. Identificación de Riesgos'!H80,1)-'6. Valoración Controles'!K80)),0),'8- Politicas de admiistracion '!$F$6:$F$10,0),1)," - ",ROUND(IF((RIGHT('5. Identificación de Riesgos'!H80,1)-'6. Valoración Controles'!K80)&lt;1,1,(RIGHT('5. Identificación de Riesgos'!H80,1)-'6. Valoración Controles'!K80)),0))</f>
        <v>Muy Baja - 1</v>
      </c>
      <c r="U80" s="378" t="str">
        <f>CONCATENATE(INDEX('8- Politicas de admiistracion '!$B$17:$F$21,MATCH(ROUND(IF((RIGHT('5. Identificación de Riesgos'!M80,1)-'6. Valoración Controles'!S80)&lt;1,1,(RIGHT('5. Identificación de Riesgos'!M80,1)-'6. Valoración Controles'!S80)),0),'8- Politicas de admiistracion '!$F$17:$F$21,0),1)," - ",ROUND(IF((RIGHT('5. Identificación de Riesgos'!M80,1)-'6. Valoración Controles'!S80)&lt;1,1,(RIGHT('5. Identificación de Riesgos'!M80,1)-'6. Valoración Controles'!S80)),0))</f>
        <v>Menor - 2</v>
      </c>
      <c r="V80" s="378" t="str">
        <f>CONCATENATE(VLOOKUP((LEFT(T80,LEN(T80)-4)&amp;LEFT(U80,LEN(U80)-4)),'9- Matriz de Calor '!$D$17:$E$41,2,0)," - ",RIGHT(T80,1)*RIGHT(U80,1))</f>
        <v>Bajo - 2</v>
      </c>
    </row>
    <row r="81" spans="1:22" ht="40.5">
      <c r="A81" s="391"/>
      <c r="B81" s="378"/>
      <c r="C81" s="170" t="str">
        <f>'5. Identificación de Riesgos'!D81</f>
        <v>2. Insuficientes programas de capacitación para la toma de conciencia debido al desconocimiento de la ley antisoborno (ISO 37001:2016), Plan Anticorrupción y  de los  valores y principios propios de la entidad.</v>
      </c>
      <c r="D81" s="150"/>
      <c r="E81" s="147" t="s">
        <v>422</v>
      </c>
      <c r="F81" s="145" t="s">
        <v>388</v>
      </c>
      <c r="G81" s="145" t="s">
        <v>388</v>
      </c>
      <c r="H81" s="145" t="s">
        <v>388</v>
      </c>
      <c r="I81" s="145" t="s">
        <v>388</v>
      </c>
      <c r="J81" s="172">
        <f t="shared" si="7"/>
        <v>1</v>
      </c>
      <c r="K81" s="410"/>
      <c r="L81" s="174" t="str">
        <f>'5. Identificación de Riesgos'!D91</f>
        <v>2. Insuficientes programas de capacitación para la toma de conciencia debido al desconocimiento de la ley antisoborno (ISO 37001:2016), Plan Anticorrupción y  de los  valores y principios propios de la entidad.</v>
      </c>
      <c r="M81" s="266" t="s">
        <v>423</v>
      </c>
      <c r="N81" s="145" t="s">
        <v>389</v>
      </c>
      <c r="O81" s="145" t="s">
        <v>388</v>
      </c>
      <c r="P81" s="145" t="s">
        <v>388</v>
      </c>
      <c r="Q81" s="145" t="s">
        <v>388</v>
      </c>
      <c r="R81" s="172">
        <f t="shared" si="8"/>
        <v>0.75</v>
      </c>
      <c r="S81" s="410"/>
      <c r="T81" s="411"/>
      <c r="U81" s="378"/>
      <c r="V81" s="378"/>
    </row>
    <row r="82" spans="1:22" ht="33.75" customHeight="1">
      <c r="A82" s="391"/>
      <c r="B82" s="378"/>
      <c r="C82" s="170" t="str">
        <f>'5. Identificación de Riesgos'!D82</f>
        <v>3. Desconocimiento del Código de Etica y Buen Gobierno.</v>
      </c>
      <c r="D82" s="150"/>
      <c r="E82" s="147" t="s">
        <v>425</v>
      </c>
      <c r="F82" s="145" t="s">
        <v>388</v>
      </c>
      <c r="G82" s="145" t="s">
        <v>388</v>
      </c>
      <c r="H82" s="145" t="s">
        <v>388</v>
      </c>
      <c r="I82" s="145" t="s">
        <v>388</v>
      </c>
      <c r="J82" s="172">
        <f t="shared" si="7"/>
        <v>1</v>
      </c>
      <c r="K82" s="410"/>
      <c r="L82" s="174" t="str">
        <f>'5. Identificación de Riesgos'!D92</f>
        <v>3. Desconocimiento del Código de Etica y Buen Gobierno.</v>
      </c>
      <c r="M82" s="266" t="s">
        <v>423</v>
      </c>
      <c r="N82" s="145" t="s">
        <v>388</v>
      </c>
      <c r="O82" s="145" t="s">
        <v>388</v>
      </c>
      <c r="P82" s="145" t="s">
        <v>388</v>
      </c>
      <c r="Q82" s="145" t="s">
        <v>388</v>
      </c>
      <c r="R82" s="172">
        <f t="shared" si="8"/>
        <v>1</v>
      </c>
      <c r="S82" s="410"/>
      <c r="T82" s="411"/>
      <c r="U82" s="378"/>
      <c r="V82" s="378"/>
    </row>
    <row r="83" spans="1:22" ht="27">
      <c r="A83" s="391"/>
      <c r="B83" s="378"/>
      <c r="C83" s="170" t="str">
        <f>'5. Identificación de Riesgos'!D83</f>
        <v>4. Falta o inaplicación de controles.</v>
      </c>
      <c r="D83" s="150"/>
      <c r="F83" s="145"/>
      <c r="G83" s="145"/>
      <c r="H83" s="145"/>
      <c r="I83" s="145"/>
      <c r="J83" s="172">
        <f t="shared" si="7"/>
        <v>0</v>
      </c>
      <c r="K83" s="410"/>
      <c r="L83" s="174" t="str">
        <f>'5. Identificación de Riesgos'!D93</f>
        <v>4. Falta o inaplicación de controles.</v>
      </c>
      <c r="M83" s="266" t="s">
        <v>423</v>
      </c>
      <c r="N83" s="145"/>
      <c r="O83" s="145"/>
      <c r="P83" s="145"/>
      <c r="Q83" s="145"/>
      <c r="R83" s="172">
        <f t="shared" si="8"/>
        <v>0</v>
      </c>
      <c r="S83" s="410"/>
      <c r="T83" s="411"/>
      <c r="U83" s="378"/>
      <c r="V83" s="378"/>
    </row>
    <row r="84" spans="1:22" ht="13.5" customHeight="1">
      <c r="A84" s="391"/>
      <c r="B84" s="378"/>
      <c r="C84" s="170">
        <f>'5. Identificación de Riesgos'!D84</f>
        <v>0</v>
      </c>
      <c r="D84" s="150"/>
      <c r="E84" s="150"/>
      <c r="F84" s="145"/>
      <c r="G84" s="145"/>
      <c r="H84" s="145"/>
      <c r="I84" s="145"/>
      <c r="J84" s="172">
        <f t="shared" si="7"/>
        <v>0</v>
      </c>
      <c r="K84" s="410"/>
      <c r="L84" s="153">
        <f>'5. Identificación de Riesgos'!I84</f>
        <v>0</v>
      </c>
      <c r="M84" s="266" t="s">
        <v>423</v>
      </c>
      <c r="N84" s="145"/>
      <c r="O84" s="145"/>
      <c r="P84" s="145"/>
      <c r="Q84" s="145"/>
      <c r="R84" s="172">
        <f t="shared" si="8"/>
        <v>0</v>
      </c>
      <c r="S84" s="410"/>
      <c r="T84" s="411"/>
      <c r="U84" s="378"/>
      <c r="V84" s="378"/>
    </row>
    <row r="85" spans="1:22" ht="13.5" customHeight="1">
      <c r="A85" s="391"/>
      <c r="B85" s="378"/>
      <c r="C85" s="170">
        <f>'5. Identificación de Riesgos'!D85</f>
        <v>0</v>
      </c>
      <c r="D85" s="150"/>
      <c r="E85" s="147"/>
      <c r="F85" s="145"/>
      <c r="G85" s="145"/>
      <c r="H85" s="145"/>
      <c r="I85" s="145"/>
      <c r="J85" s="172">
        <f t="shared" si="7"/>
        <v>0</v>
      </c>
      <c r="K85" s="410"/>
      <c r="L85" s="153">
        <f>'5. Identificación de Riesgos'!I85</f>
        <v>0</v>
      </c>
      <c r="M85" s="171"/>
      <c r="N85" s="145"/>
      <c r="O85" s="145"/>
      <c r="P85" s="145"/>
      <c r="Q85" s="145"/>
      <c r="R85" s="172">
        <f t="shared" si="8"/>
        <v>0</v>
      </c>
      <c r="S85" s="410"/>
      <c r="T85" s="411"/>
      <c r="U85" s="378"/>
      <c r="V85" s="378"/>
    </row>
    <row r="86" spans="1:22" ht="13.5" customHeight="1">
      <c r="A86" s="391"/>
      <c r="B86" s="378"/>
      <c r="C86" s="170">
        <f>'5. Identificación de Riesgos'!D86</f>
        <v>0</v>
      </c>
      <c r="D86" s="150"/>
      <c r="E86" s="147"/>
      <c r="F86" s="145"/>
      <c r="G86" s="145"/>
      <c r="H86" s="145"/>
      <c r="I86" s="145"/>
      <c r="J86" s="172">
        <f t="shared" si="7"/>
        <v>0</v>
      </c>
      <c r="K86" s="410"/>
      <c r="L86" s="153">
        <f>'5. Identificación de Riesgos'!I86</f>
        <v>0</v>
      </c>
      <c r="M86" s="171"/>
      <c r="N86" s="145"/>
      <c r="O86" s="145"/>
      <c r="P86" s="145"/>
      <c r="Q86" s="145"/>
      <c r="R86" s="172">
        <f t="shared" si="8"/>
        <v>0</v>
      </c>
      <c r="S86" s="410"/>
      <c r="T86" s="411"/>
      <c r="U86" s="378"/>
      <c r="V86" s="378"/>
    </row>
    <row r="87" spans="1:22" ht="13.5" customHeight="1">
      <c r="A87" s="391"/>
      <c r="B87" s="378"/>
      <c r="C87" s="170">
        <f>'5. Identificación de Riesgos'!D87</f>
        <v>0</v>
      </c>
      <c r="D87" s="150"/>
      <c r="E87" s="147"/>
      <c r="F87" s="145"/>
      <c r="G87" s="145"/>
      <c r="H87" s="145"/>
      <c r="I87" s="145"/>
      <c r="J87" s="172">
        <f t="shared" si="7"/>
        <v>0</v>
      </c>
      <c r="K87" s="410"/>
      <c r="L87" s="153">
        <f>'5. Identificación de Riesgos'!I87</f>
        <v>0</v>
      </c>
      <c r="M87" s="171"/>
      <c r="N87" s="145"/>
      <c r="O87" s="145"/>
      <c r="P87" s="145"/>
      <c r="Q87" s="145"/>
      <c r="R87" s="172">
        <f t="shared" si="8"/>
        <v>0</v>
      </c>
      <c r="S87" s="410"/>
      <c r="T87" s="411"/>
      <c r="U87" s="378"/>
      <c r="V87" s="378"/>
    </row>
    <row r="88" spans="1:22" ht="13.5" customHeight="1">
      <c r="A88" s="391"/>
      <c r="B88" s="378"/>
      <c r="C88" s="170">
        <f>'5. Identificación de Riesgos'!D88</f>
        <v>0</v>
      </c>
      <c r="D88" s="150"/>
      <c r="E88" s="147"/>
      <c r="F88" s="145"/>
      <c r="G88" s="145"/>
      <c r="H88" s="145"/>
      <c r="I88" s="145"/>
      <c r="J88" s="172">
        <f t="shared" si="7"/>
        <v>0</v>
      </c>
      <c r="K88" s="410"/>
      <c r="L88" s="153">
        <f>'5. Identificación de Riesgos'!I88</f>
        <v>0</v>
      </c>
      <c r="M88" s="171"/>
      <c r="N88" s="145"/>
      <c r="O88" s="145"/>
      <c r="P88" s="145"/>
      <c r="Q88" s="145"/>
      <c r="R88" s="172">
        <f t="shared" si="8"/>
        <v>0</v>
      </c>
      <c r="S88" s="410"/>
      <c r="T88" s="411"/>
      <c r="U88" s="378"/>
      <c r="V88" s="378"/>
    </row>
    <row r="89" spans="1:22" ht="13.5" customHeight="1">
      <c r="A89" s="391"/>
      <c r="B89" s="378"/>
      <c r="C89" s="170">
        <f>'5. Identificación de Riesgos'!D89</f>
        <v>0</v>
      </c>
      <c r="D89" s="150"/>
      <c r="E89" s="147"/>
      <c r="F89" s="145"/>
      <c r="G89" s="145"/>
      <c r="H89" s="145"/>
      <c r="I89" s="145"/>
      <c r="J89" s="172">
        <f t="shared" si="7"/>
        <v>0</v>
      </c>
      <c r="K89" s="410"/>
      <c r="L89" s="153">
        <f>'5. Identificación de Riesgos'!I89</f>
        <v>0</v>
      </c>
      <c r="M89" s="171"/>
      <c r="N89" s="145"/>
      <c r="O89" s="145"/>
      <c r="P89" s="145"/>
      <c r="Q89" s="145"/>
      <c r="R89" s="172">
        <f t="shared" si="8"/>
        <v>0</v>
      </c>
      <c r="S89" s="410"/>
      <c r="T89" s="411"/>
      <c r="U89" s="378"/>
      <c r="V89" s="378"/>
    </row>
    <row r="90" spans="1:22">
      <c r="A90" s="391">
        <v>8</v>
      </c>
      <c r="B90" s="378" t="str">
        <f>'5. Identificación de Riesgos'!B90:B99</f>
        <v>Ofrecer, prometer, entregar, aceptar o solicitar una ventaja indebida para conseguir la recepción de Diseños u obras.</v>
      </c>
      <c r="C90" s="170" t="str">
        <f>'5. Identificación de Riesgos'!D90</f>
        <v>1. Falta de ética y valores.</v>
      </c>
      <c r="D90" s="150"/>
      <c r="E90" s="147" t="s">
        <v>421</v>
      </c>
      <c r="F90" s="145" t="s">
        <v>388</v>
      </c>
      <c r="G90" s="145" t="s">
        <v>388</v>
      </c>
      <c r="H90" s="145" t="s">
        <v>388</v>
      </c>
      <c r="I90" s="145" t="s">
        <v>388</v>
      </c>
      <c r="J90" s="172">
        <f t="shared" si="3"/>
        <v>1</v>
      </c>
      <c r="K90" s="410">
        <f>AVERAGE(J90:J94)</f>
        <v>0.6</v>
      </c>
      <c r="L90" s="174" t="str">
        <f>'5. Identificación de Riesgos'!D60</f>
        <v>1. Falta de ética y valores.</v>
      </c>
      <c r="M90" s="265" t="s">
        <v>420</v>
      </c>
      <c r="N90" s="145" t="s">
        <v>388</v>
      </c>
      <c r="O90" s="145" t="s">
        <v>388</v>
      </c>
      <c r="P90" s="145" t="s">
        <v>388</v>
      </c>
      <c r="Q90" s="145" t="s">
        <v>388</v>
      </c>
      <c r="R90" s="172">
        <f t="shared" si="4"/>
        <v>1</v>
      </c>
      <c r="S90" s="410">
        <f>AVERAGE(R90:R91)</f>
        <v>1</v>
      </c>
      <c r="T90" s="411" t="str">
        <f>CONCATENATE(INDEX('8- Politicas de admiistracion '!$B$6:$F$10,MATCH(ROUND(IF((RIGHT('5. Identificación de Riesgos'!H90,1)-'6. Valoración Controles'!K90)&lt;1,1,(RIGHT('5. Identificación de Riesgos'!H90,1)-'6. Valoración Controles'!K90)),0),'8- Politicas de admiistracion '!$F$6:$F$10,0),1)," - ",ROUND(IF((RIGHT('5. Identificación de Riesgos'!H90,1)-'6. Valoración Controles'!K90)&lt;1,1,(RIGHT('5. Identificación de Riesgos'!H90,1)-'6. Valoración Controles'!K90)),0))</f>
        <v>Muy Baja - 1</v>
      </c>
      <c r="U90" s="378" t="str">
        <f>CONCATENATE(INDEX('8- Politicas de admiistracion '!$B$17:$F$21,MATCH(ROUND(IF((RIGHT('5. Identificación de Riesgos'!M90,1)-'6. Valoración Controles'!S90)&lt;1,1,(RIGHT('5. Identificación de Riesgos'!M90,1)-'6. Valoración Controles'!S90)),0),'8- Politicas de admiistracion '!$F$17:$F$21,0),1)," - ",ROUND(IF((RIGHT('5. Identificación de Riesgos'!M90,1)-'6. Valoración Controles'!S90)&lt;1,1,(RIGHT('5. Identificación de Riesgos'!M90,1)-'6. Valoración Controles'!S90)),0))</f>
        <v>Leve - 1</v>
      </c>
      <c r="V90" s="378" t="str">
        <f>CONCATENATE(VLOOKUP((LEFT(T90,LEN(T90)-4)&amp;LEFT(U90,LEN(U90)-4)),'9- Matriz de Calor '!$D$17:$E$41,2,0)," - ",RIGHT(T90,1)*RIGHT(U90,1))</f>
        <v>Bajo - 1</v>
      </c>
    </row>
    <row r="91" spans="1:22" ht="40.5">
      <c r="A91" s="391"/>
      <c r="B91" s="378"/>
      <c r="C91" s="170" t="str">
        <f>'5. Identificación de Riesgos'!D91</f>
        <v>2. Insuficientes programas de capacitación para la toma de conciencia debido al desconocimiento de la ley antisoborno (ISO 37001:2016), Plan Anticorrupción y  de los  valores y principios propios de la entidad.</v>
      </c>
      <c r="D91" s="150"/>
      <c r="E91" s="147" t="s">
        <v>422</v>
      </c>
      <c r="F91" s="145" t="s">
        <v>388</v>
      </c>
      <c r="G91" s="145" t="s">
        <v>388</v>
      </c>
      <c r="H91" s="145" t="s">
        <v>388</v>
      </c>
      <c r="I91" s="145" t="s">
        <v>388</v>
      </c>
      <c r="J91" s="172">
        <f t="shared" si="3"/>
        <v>1</v>
      </c>
      <c r="K91" s="410"/>
      <c r="L91" s="174" t="str">
        <f>'5. Identificación de Riesgos'!D61</f>
        <v>2. Insuficientes programas de capacitación para la toma de conciencia debido al desconocimiento de la ley antisoborno (ISO 37001:2016), Plan Anticorrupción y  de los  valores y principios propios de la entidad.</v>
      </c>
      <c r="M91" s="266" t="s">
        <v>423</v>
      </c>
      <c r="N91" s="145" t="s">
        <v>388</v>
      </c>
      <c r="O91" s="145" t="s">
        <v>388</v>
      </c>
      <c r="P91" s="145" t="s">
        <v>388</v>
      </c>
      <c r="Q91" s="145" t="s">
        <v>388</v>
      </c>
      <c r="R91" s="172">
        <f t="shared" si="4"/>
        <v>1</v>
      </c>
      <c r="S91" s="410"/>
      <c r="T91" s="411"/>
      <c r="U91" s="378"/>
      <c r="V91" s="378"/>
    </row>
    <row r="92" spans="1:22" ht="27">
      <c r="A92" s="391"/>
      <c r="B92" s="378"/>
      <c r="C92" s="170" t="str">
        <f>'5. Identificación de Riesgos'!D92</f>
        <v>3. Desconocimiento del Código de Etica y Buen Gobierno.</v>
      </c>
      <c r="D92" s="150"/>
      <c r="E92" s="147" t="s">
        <v>426</v>
      </c>
      <c r="F92" s="145" t="s">
        <v>388</v>
      </c>
      <c r="G92" s="145" t="s">
        <v>388</v>
      </c>
      <c r="H92" s="145" t="s">
        <v>388</v>
      </c>
      <c r="I92" s="145" t="s">
        <v>388</v>
      </c>
      <c r="J92" s="172">
        <f t="shared" si="3"/>
        <v>1</v>
      </c>
      <c r="K92" s="410"/>
      <c r="L92" s="174" t="str">
        <f>'5. Identificación de Riesgos'!D63</f>
        <v>4. Falta o inaplicación de controles.</v>
      </c>
      <c r="M92" s="266" t="s">
        <v>423</v>
      </c>
      <c r="N92" s="145" t="s">
        <v>389</v>
      </c>
      <c r="O92" s="145" t="s">
        <v>388</v>
      </c>
      <c r="P92" s="145" t="s">
        <v>388</v>
      </c>
      <c r="Q92" s="145" t="s">
        <v>388</v>
      </c>
      <c r="R92" s="172">
        <f t="shared" si="4"/>
        <v>0.75</v>
      </c>
      <c r="S92" s="410"/>
      <c r="T92" s="411"/>
      <c r="U92" s="378"/>
      <c r="V92" s="378"/>
    </row>
    <row r="93" spans="1:22" ht="27">
      <c r="A93" s="391"/>
      <c r="B93" s="378"/>
      <c r="C93" s="170" t="str">
        <f>'5. Identificación de Riesgos'!D93</f>
        <v>4. Falta o inaplicación de controles.</v>
      </c>
      <c r="D93" s="150"/>
      <c r="F93" s="145"/>
      <c r="G93" s="145"/>
      <c r="H93" s="145"/>
      <c r="I93" s="145"/>
      <c r="J93" s="172">
        <f t="shared" si="3"/>
        <v>0</v>
      </c>
      <c r="K93" s="410"/>
      <c r="L93" s="174">
        <f>'5. Identificación de Riesgos'!D64</f>
        <v>0</v>
      </c>
      <c r="M93" s="266" t="s">
        <v>423</v>
      </c>
      <c r="N93" s="145"/>
      <c r="O93" s="145"/>
      <c r="P93" s="145"/>
      <c r="Q93" s="145"/>
      <c r="R93" s="172">
        <f t="shared" si="4"/>
        <v>0</v>
      </c>
      <c r="S93" s="410"/>
      <c r="T93" s="411"/>
      <c r="U93" s="378"/>
      <c r="V93" s="378"/>
    </row>
    <row r="94" spans="1:22" ht="9.75" customHeight="1">
      <c r="A94" s="391"/>
      <c r="B94" s="378"/>
      <c r="C94" s="170">
        <f>'5. Identificación de Riesgos'!D94</f>
        <v>0</v>
      </c>
      <c r="D94" s="150"/>
      <c r="E94" s="147"/>
      <c r="F94" s="145"/>
      <c r="G94" s="145"/>
      <c r="H94" s="145"/>
      <c r="I94" s="145"/>
      <c r="J94" s="172">
        <f t="shared" si="3"/>
        <v>0</v>
      </c>
      <c r="K94" s="410"/>
      <c r="L94" s="174">
        <f>'5. Identificación de Riesgos'!I94</f>
        <v>0</v>
      </c>
      <c r="M94" s="266" t="s">
        <v>423</v>
      </c>
      <c r="N94" s="145"/>
      <c r="O94" s="145"/>
      <c r="P94" s="145"/>
      <c r="Q94" s="145"/>
      <c r="R94" s="172">
        <f t="shared" si="4"/>
        <v>0</v>
      </c>
      <c r="S94" s="410"/>
      <c r="T94" s="411"/>
      <c r="U94" s="378"/>
      <c r="V94" s="378"/>
    </row>
    <row r="95" spans="1:22" ht="9.75" customHeight="1">
      <c r="A95" s="391"/>
      <c r="B95" s="378"/>
      <c r="C95" s="170">
        <f>'5. Identificación de Riesgos'!D95</f>
        <v>0</v>
      </c>
      <c r="D95" s="150"/>
      <c r="E95" s="147"/>
      <c r="F95" s="145"/>
      <c r="G95" s="145"/>
      <c r="H95" s="145"/>
      <c r="I95" s="145"/>
      <c r="J95" s="172">
        <f t="shared" si="3"/>
        <v>0</v>
      </c>
      <c r="K95" s="410"/>
      <c r="L95" s="174">
        <f>'5. Identificación de Riesgos'!I95</f>
        <v>0</v>
      </c>
      <c r="M95" s="266" t="s">
        <v>423</v>
      </c>
      <c r="N95" s="145"/>
      <c r="O95" s="145"/>
      <c r="P95" s="145"/>
      <c r="Q95" s="145"/>
      <c r="R95" s="172">
        <f t="shared" si="4"/>
        <v>0</v>
      </c>
      <c r="S95" s="410"/>
      <c r="T95" s="411"/>
      <c r="U95" s="378"/>
      <c r="V95" s="378"/>
    </row>
    <row r="96" spans="1:22" ht="9.75" customHeight="1">
      <c r="A96" s="391"/>
      <c r="B96" s="378"/>
      <c r="C96" s="170">
        <f>'5. Identificación de Riesgos'!D96</f>
        <v>0</v>
      </c>
      <c r="D96" s="150"/>
      <c r="E96" s="147"/>
      <c r="F96" s="145"/>
      <c r="G96" s="145"/>
      <c r="H96" s="145"/>
      <c r="I96" s="145"/>
      <c r="J96" s="172">
        <f t="shared" si="3"/>
        <v>0</v>
      </c>
      <c r="K96" s="410"/>
      <c r="L96" s="174"/>
      <c r="M96" s="171"/>
      <c r="N96" s="145"/>
      <c r="O96" s="145"/>
      <c r="P96" s="145"/>
      <c r="Q96" s="145"/>
      <c r="R96" s="172">
        <f t="shared" si="4"/>
        <v>0</v>
      </c>
      <c r="S96" s="410"/>
      <c r="T96" s="411"/>
      <c r="U96" s="378"/>
      <c r="V96" s="378"/>
    </row>
    <row r="97" spans="1:22" ht="9.75" customHeight="1">
      <c r="A97" s="391"/>
      <c r="B97" s="378"/>
      <c r="C97" s="170">
        <f>'5. Identificación de Riesgos'!D97</f>
        <v>0</v>
      </c>
      <c r="D97" s="150"/>
      <c r="E97" s="147"/>
      <c r="F97" s="145"/>
      <c r="G97" s="145"/>
      <c r="H97" s="145"/>
      <c r="I97" s="145"/>
      <c r="J97" s="172">
        <f t="shared" si="3"/>
        <v>0</v>
      </c>
      <c r="K97" s="410"/>
      <c r="L97" s="174">
        <f>'5. Identificación de Riesgos'!I97</f>
        <v>0</v>
      </c>
      <c r="M97" s="171"/>
      <c r="N97" s="145"/>
      <c r="O97" s="145"/>
      <c r="P97" s="145"/>
      <c r="Q97" s="145"/>
      <c r="R97" s="172">
        <f t="shared" si="4"/>
        <v>0</v>
      </c>
      <c r="S97" s="410"/>
      <c r="T97" s="411"/>
      <c r="U97" s="378"/>
      <c r="V97" s="378"/>
    </row>
    <row r="98" spans="1:22" ht="9.75" customHeight="1">
      <c r="A98" s="391"/>
      <c r="B98" s="378"/>
      <c r="C98" s="170">
        <f>'5. Identificación de Riesgos'!D98</f>
        <v>0</v>
      </c>
      <c r="D98" s="150"/>
      <c r="E98" s="147"/>
      <c r="F98" s="145"/>
      <c r="G98" s="145"/>
      <c r="H98" s="145"/>
      <c r="I98" s="145"/>
      <c r="J98" s="172">
        <f t="shared" si="3"/>
        <v>0</v>
      </c>
      <c r="K98" s="410"/>
      <c r="L98" s="174">
        <f>'5. Identificación de Riesgos'!I98</f>
        <v>0</v>
      </c>
      <c r="M98" s="171"/>
      <c r="N98" s="145"/>
      <c r="O98" s="145"/>
      <c r="P98" s="145"/>
      <c r="Q98" s="145"/>
      <c r="R98" s="172">
        <f t="shared" si="4"/>
        <v>0</v>
      </c>
      <c r="S98" s="410"/>
      <c r="T98" s="411"/>
      <c r="U98" s="378"/>
      <c r="V98" s="378"/>
    </row>
    <row r="99" spans="1:22" ht="9.75" customHeight="1">
      <c r="A99" s="391"/>
      <c r="B99" s="378"/>
      <c r="C99" s="170">
        <f>'5. Identificación de Riesgos'!D99</f>
        <v>0</v>
      </c>
      <c r="D99" s="150"/>
      <c r="E99" s="147"/>
      <c r="F99" s="145"/>
      <c r="G99" s="145"/>
      <c r="H99" s="145"/>
      <c r="I99" s="145"/>
      <c r="J99" s="172">
        <f t="shared" si="3"/>
        <v>0</v>
      </c>
      <c r="K99" s="410"/>
      <c r="L99" s="174">
        <f>'5. Identificación de Riesgos'!I99</f>
        <v>0</v>
      </c>
      <c r="M99" s="171"/>
      <c r="N99" s="145"/>
      <c r="O99" s="145"/>
      <c r="P99" s="145"/>
      <c r="Q99" s="145"/>
      <c r="R99" s="172">
        <f t="shared" si="4"/>
        <v>0</v>
      </c>
      <c r="S99" s="410"/>
      <c r="T99" s="411"/>
      <c r="U99" s="378"/>
      <c r="V99" s="378"/>
    </row>
    <row r="100" spans="1:22">
      <c r="T100" s="167"/>
      <c r="U100" s="168"/>
      <c r="V100" s="169"/>
    </row>
  </sheetData>
  <mergeCells count="80">
    <mergeCell ref="B40:B49"/>
    <mergeCell ref="K40:K49"/>
    <mergeCell ref="S40:S49"/>
    <mergeCell ref="T40:T49"/>
    <mergeCell ref="U40:U49"/>
    <mergeCell ref="V80:V89"/>
    <mergeCell ref="A90:A99"/>
    <mergeCell ref="B90:B99"/>
    <mergeCell ref="K90:K99"/>
    <mergeCell ref="S90:S99"/>
    <mergeCell ref="T90:T99"/>
    <mergeCell ref="U90:U99"/>
    <mergeCell ref="V90:V99"/>
    <mergeCell ref="A80:A89"/>
    <mergeCell ref="B80:B89"/>
    <mergeCell ref="K80:K89"/>
    <mergeCell ref="S80:S89"/>
    <mergeCell ref="T80:T89"/>
    <mergeCell ref="U80:U89"/>
    <mergeCell ref="V60:V69"/>
    <mergeCell ref="A70:A79"/>
    <mergeCell ref="B70:B79"/>
    <mergeCell ref="K70:K79"/>
    <mergeCell ref="S70:S79"/>
    <mergeCell ref="T70:T79"/>
    <mergeCell ref="U70:U79"/>
    <mergeCell ref="V70:V79"/>
    <mergeCell ref="A60:A69"/>
    <mergeCell ref="B60:B69"/>
    <mergeCell ref="K60:K69"/>
    <mergeCell ref="S60:S69"/>
    <mergeCell ref="T60:T69"/>
    <mergeCell ref="U60:U69"/>
    <mergeCell ref="V30:V39"/>
    <mergeCell ref="A50:A59"/>
    <mergeCell ref="B50:B59"/>
    <mergeCell ref="K50:K59"/>
    <mergeCell ref="S50:S59"/>
    <mergeCell ref="T50:T59"/>
    <mergeCell ref="U50:U59"/>
    <mergeCell ref="V50:V59"/>
    <mergeCell ref="A30:A39"/>
    <mergeCell ref="B30:B39"/>
    <mergeCell ref="K30:K39"/>
    <mergeCell ref="S30:S39"/>
    <mergeCell ref="T30:T39"/>
    <mergeCell ref="U30:U39"/>
    <mergeCell ref="A40:A49"/>
    <mergeCell ref="V40:V49"/>
    <mergeCell ref="A8:A9"/>
    <mergeCell ref="B8:B9"/>
    <mergeCell ref="C8:C9"/>
    <mergeCell ref="D8:D9"/>
    <mergeCell ref="E8:E9"/>
    <mergeCell ref="F8:K8"/>
    <mergeCell ref="L8:S8"/>
    <mergeCell ref="V10:V19"/>
    <mergeCell ref="A20:A29"/>
    <mergeCell ref="B20:B29"/>
    <mergeCell ref="K20:K29"/>
    <mergeCell ref="S20:S29"/>
    <mergeCell ref="T20:T29"/>
    <mergeCell ref="U20:U29"/>
    <mergeCell ref="V20:V29"/>
    <mergeCell ref="A10:A19"/>
    <mergeCell ref="B10:B19"/>
    <mergeCell ref="K10:K19"/>
    <mergeCell ref="S10:S19"/>
    <mergeCell ref="T10:T19"/>
    <mergeCell ref="U10:U19"/>
    <mergeCell ref="C1:V3"/>
    <mergeCell ref="A4:B4"/>
    <mergeCell ref="A5:B5"/>
    <mergeCell ref="C4:M4"/>
    <mergeCell ref="C5:M5"/>
    <mergeCell ref="D7:R7"/>
    <mergeCell ref="A6:B6"/>
    <mergeCell ref="A7:C7"/>
    <mergeCell ref="T7:V7"/>
    <mergeCell ref="C6:M6"/>
  </mergeCells>
  <conditionalFormatting sqref="T10">
    <cfRule type="containsText" dxfId="652" priority="33" operator="containsText" text="Muy Baja">
      <formula>NOT(ISERROR(SEARCH("Muy Baja",T10)))</formula>
    </cfRule>
    <cfRule type="containsText" dxfId="651" priority="34" operator="containsText" text="Alta">
      <formula>NOT(ISERROR(SEARCH("Alta",T10)))</formula>
    </cfRule>
    <cfRule type="containsText" dxfId="650" priority="35" operator="containsText" text="Media">
      <formula>NOT(ISERROR(SEARCH("Media",T10)))</formula>
    </cfRule>
    <cfRule type="containsText" dxfId="649" priority="36" operator="containsText" text="Media">
      <formula>NOT(ISERROR(SEARCH("Media",T10)))</formula>
    </cfRule>
    <cfRule type="containsText" dxfId="648" priority="37" operator="containsText" text="Media">
      <formula>NOT(ISERROR(SEARCH("Media",T10)))</formula>
    </cfRule>
    <cfRule type="containsText" dxfId="647" priority="38" operator="containsText" text="Muy Baja">
      <formula>NOT(ISERROR(SEARCH("Muy Baja",T10)))</formula>
    </cfRule>
    <cfRule type="containsText" dxfId="646" priority="39" operator="containsText" text="Baja">
      <formula>NOT(ISERROR(SEARCH("Baja",T10)))</formula>
    </cfRule>
    <cfRule type="containsText" dxfId="645" priority="40" operator="containsText" text="Muy Baja">
      <formula>NOT(ISERROR(SEARCH("Muy Baja",T10)))</formula>
    </cfRule>
    <cfRule type="containsText" dxfId="644" priority="41" operator="containsText" text="Muy Baja">
      <formula>NOT(ISERROR(SEARCH("Muy Baja",T10)))</formula>
    </cfRule>
    <cfRule type="containsText" dxfId="643" priority="42" operator="containsText" text="Muy Baja">
      <formula>NOT(ISERROR(SEARCH("Muy Baja",T10)))</formula>
    </cfRule>
    <cfRule type="containsText" dxfId="642" priority="43" operator="containsText" text="Muy Baja'Tabla probabilidad'!">
      <formula>NOT(ISERROR(SEARCH("Muy Baja'Tabla probabilidad'!",T10)))</formula>
    </cfRule>
    <cfRule type="containsText" dxfId="641" priority="44" operator="containsText" text="Muy bajo">
      <formula>NOT(ISERROR(SEARCH("Muy bajo",T10)))</formula>
    </cfRule>
    <cfRule type="containsText" dxfId="640" priority="45" operator="containsText" text="Alta">
      <formula>NOT(ISERROR(SEARCH("Alta",T10)))</formula>
    </cfRule>
    <cfRule type="containsText" dxfId="639" priority="46" operator="containsText" text="Media">
      <formula>NOT(ISERROR(SEARCH("Media",T10)))</formula>
    </cfRule>
    <cfRule type="containsText" dxfId="638" priority="47" operator="containsText" text="Baja">
      <formula>NOT(ISERROR(SEARCH("Baja",T10)))</formula>
    </cfRule>
    <cfRule type="containsText" dxfId="637" priority="48" operator="containsText" text="Muy baja">
      <formula>NOT(ISERROR(SEARCH("Muy baja",T10)))</formula>
    </cfRule>
    <cfRule type="cellIs" dxfId="636" priority="51" operator="between">
      <formula>1</formula>
      <formula>2</formula>
    </cfRule>
    <cfRule type="cellIs" dxfId="635" priority="52" operator="between">
      <formula>0</formula>
      <formula>2</formula>
    </cfRule>
  </conditionalFormatting>
  <conditionalFormatting sqref="T20 T30 T50 T60 T70 T80 T90">
    <cfRule type="containsText" dxfId="634" priority="67" operator="containsText" text="Muy Baja">
      <formula>NOT(ISERROR(SEARCH("Muy Baja",T20)))</formula>
    </cfRule>
    <cfRule type="containsText" dxfId="633" priority="67" operator="containsText" text="Baja">
      <formula>NOT(ISERROR(SEARCH("Baja",T20)))</formula>
    </cfRule>
    <cfRule type="containsText" dxfId="632" priority="67" operator="containsText" text="Muy Alta">
      <formula>NOT(ISERROR(SEARCH("Muy Alta",T20)))</formula>
    </cfRule>
    <cfRule type="containsText" dxfId="631" priority="68" operator="containsText" text="Alta">
      <formula>NOT(ISERROR(SEARCH("Alta",T20)))</formula>
    </cfRule>
    <cfRule type="containsText" dxfId="630" priority="69" operator="containsText" text="Media">
      <formula>NOT(ISERROR(SEARCH("Media",T20)))</formula>
    </cfRule>
    <cfRule type="containsText" dxfId="629" priority="70" operator="containsText" text="Media">
      <formula>NOT(ISERROR(SEARCH("Media",T20)))</formula>
    </cfRule>
    <cfRule type="containsText" dxfId="628" priority="71" operator="containsText" text="Media">
      <formula>NOT(ISERROR(SEARCH("Media",T20)))</formula>
    </cfRule>
    <cfRule type="containsText" dxfId="627" priority="72" operator="containsText" text="Muy Baja">
      <formula>NOT(ISERROR(SEARCH("Muy Baja",T20)))</formula>
    </cfRule>
    <cfRule type="containsText" dxfId="626" priority="73" operator="containsText" text="Baja">
      <formula>NOT(ISERROR(SEARCH("Baja",T20)))</formula>
    </cfRule>
    <cfRule type="containsText" dxfId="625" priority="74" operator="containsText" text="Muy Baja">
      <formula>NOT(ISERROR(SEARCH("Muy Baja",T20)))</formula>
    </cfRule>
    <cfRule type="containsText" dxfId="624" priority="75" operator="containsText" text="Muy Baja">
      <formula>NOT(ISERROR(SEARCH("Muy Baja",T20)))</formula>
    </cfRule>
    <cfRule type="containsText" dxfId="623" priority="76" operator="containsText" text="Muy Baja">
      <formula>NOT(ISERROR(SEARCH("Muy Baja",T20)))</formula>
    </cfRule>
    <cfRule type="containsText" dxfId="622" priority="77" operator="containsText" text="Muy Baja'Tabla probabilidad'!">
      <formula>NOT(ISERROR(SEARCH("Muy Baja'Tabla probabilidad'!",T20)))</formula>
    </cfRule>
    <cfRule type="containsText" dxfId="621" priority="78" operator="containsText" text="Muy bajo">
      <formula>NOT(ISERROR(SEARCH("Muy bajo",T20)))</formula>
    </cfRule>
    <cfRule type="containsText" dxfId="620" priority="79" operator="containsText" text="Alta">
      <formula>NOT(ISERROR(SEARCH("Alta",T20)))</formula>
    </cfRule>
    <cfRule type="containsText" dxfId="619" priority="80" operator="containsText" text="Media">
      <formula>NOT(ISERROR(SEARCH("Media",T20)))</formula>
    </cfRule>
    <cfRule type="containsText" dxfId="618" priority="81" operator="containsText" text="Baja">
      <formula>NOT(ISERROR(SEARCH("Baja",T20)))</formula>
    </cfRule>
    <cfRule type="containsText" dxfId="617" priority="82" operator="containsText" text="Muy baja">
      <formula>NOT(ISERROR(SEARCH("Muy baja",T20)))</formula>
    </cfRule>
    <cfRule type="cellIs" dxfId="616" priority="85" operator="between">
      <formula>1</formula>
      <formula>2</formula>
    </cfRule>
    <cfRule type="cellIs" dxfId="615" priority="86" operator="between">
      <formula>0</formula>
      <formula>2</formula>
    </cfRule>
  </conditionalFormatting>
  <conditionalFormatting sqref="T40">
    <cfRule type="containsText" dxfId="614" priority="11" operator="containsText" text="Muy Baja">
      <formula>NOT(ISERROR(SEARCH("Muy Baja",T40)))</formula>
    </cfRule>
    <cfRule type="containsText" dxfId="613" priority="12" operator="containsText" text="Alta">
      <formula>NOT(ISERROR(SEARCH("Alta",T40)))</formula>
    </cfRule>
    <cfRule type="containsText" dxfId="612" priority="13" operator="containsText" text="Media">
      <formula>NOT(ISERROR(SEARCH("Media",T40)))</formula>
    </cfRule>
    <cfRule type="containsText" dxfId="611" priority="14" operator="containsText" text="Media">
      <formula>NOT(ISERROR(SEARCH("Media",T40)))</formula>
    </cfRule>
    <cfRule type="containsText" dxfId="610" priority="15" operator="containsText" text="Media">
      <formula>NOT(ISERROR(SEARCH("Media",T40)))</formula>
    </cfRule>
    <cfRule type="containsText" dxfId="609" priority="16" operator="containsText" text="Muy Baja">
      <formula>NOT(ISERROR(SEARCH("Muy Baja",T40)))</formula>
    </cfRule>
    <cfRule type="containsText" dxfId="608" priority="17" operator="containsText" text="Baja">
      <formula>NOT(ISERROR(SEARCH("Baja",T40)))</formula>
    </cfRule>
    <cfRule type="containsText" dxfId="607" priority="18" operator="containsText" text="Muy Baja">
      <formula>NOT(ISERROR(SEARCH("Muy Baja",T40)))</formula>
    </cfRule>
    <cfRule type="containsText" dxfId="606" priority="19" operator="containsText" text="Muy Baja">
      <formula>NOT(ISERROR(SEARCH("Muy Baja",T40)))</formula>
    </cfRule>
    <cfRule type="containsText" dxfId="605" priority="20" operator="containsText" text="Muy Baja">
      <formula>NOT(ISERROR(SEARCH("Muy Baja",T40)))</formula>
    </cfRule>
    <cfRule type="containsText" dxfId="604" priority="21" operator="containsText" text="Muy Baja'Tabla probabilidad'!">
      <formula>NOT(ISERROR(SEARCH("Muy Baja'Tabla probabilidad'!",T40)))</formula>
    </cfRule>
    <cfRule type="containsText" dxfId="603" priority="22" operator="containsText" text="Muy bajo">
      <formula>NOT(ISERROR(SEARCH("Muy bajo",T40)))</formula>
    </cfRule>
    <cfRule type="containsText" dxfId="602" priority="23" operator="containsText" text="Alta">
      <formula>NOT(ISERROR(SEARCH("Alta",T40)))</formula>
    </cfRule>
    <cfRule type="containsText" dxfId="601" priority="24" operator="containsText" text="Media">
      <formula>NOT(ISERROR(SEARCH("Media",T40)))</formula>
    </cfRule>
    <cfRule type="containsText" dxfId="600" priority="25" operator="containsText" text="Baja">
      <formula>NOT(ISERROR(SEARCH("Baja",T40)))</formula>
    </cfRule>
    <cfRule type="containsText" dxfId="599" priority="26" operator="containsText" text="Muy baja">
      <formula>NOT(ISERROR(SEARCH("Muy baja",T40)))</formula>
    </cfRule>
    <cfRule type="cellIs" dxfId="598" priority="29" operator="between">
      <formula>1</formula>
      <formula>2</formula>
    </cfRule>
    <cfRule type="cellIs" dxfId="597" priority="30" operator="between">
      <formula>0</formula>
      <formula>2</formula>
    </cfRule>
  </conditionalFormatting>
  <conditionalFormatting sqref="U10">
    <cfRule type="containsText" dxfId="596" priority="443" operator="containsText" text="Catastrófico">
      <formula>NOT(ISERROR(SEARCH("Catastrófico",U10)))</formula>
    </cfRule>
    <cfRule type="containsText" dxfId="595" priority="444" operator="containsText" text="Mayor">
      <formula>NOT(ISERROR(SEARCH("Mayor",U10)))</formula>
    </cfRule>
    <cfRule type="containsText" dxfId="594" priority="445" operator="containsText" text="Alta">
      <formula>NOT(ISERROR(SEARCH("Alta",U10)))</formula>
    </cfRule>
    <cfRule type="containsText" dxfId="593" priority="446" operator="containsText" text="Moderado">
      <formula>NOT(ISERROR(SEARCH("Moderado",U10)))</formula>
    </cfRule>
    <cfRule type="containsText" dxfId="592" priority="447" operator="containsText" text="Menor">
      <formula>NOT(ISERROR(SEARCH("Menor",U10)))</formula>
    </cfRule>
    <cfRule type="containsText" dxfId="591" priority="448" operator="containsText" text="Leve">
      <formula>NOT(ISERROR(SEARCH("Leve",U10)))</formula>
    </cfRule>
  </conditionalFormatting>
  <conditionalFormatting sqref="U20 U30 U50 U60 U70 U80 U90">
    <cfRule type="containsText" dxfId="590" priority="59" operator="containsText" text="Catastrófico">
      <formula>NOT(ISERROR(SEARCH("Catastrófico",U20)))</formula>
    </cfRule>
    <cfRule type="containsText" dxfId="589" priority="60" operator="containsText" text="Mayor">
      <formula>NOT(ISERROR(SEARCH("Mayor",U20)))</formula>
    </cfRule>
    <cfRule type="containsText" dxfId="588" priority="61" operator="containsText" text="Alta">
      <formula>NOT(ISERROR(SEARCH("Alta",U20)))</formula>
    </cfRule>
    <cfRule type="containsText" dxfId="587" priority="62" operator="containsText" text="Moderado">
      <formula>NOT(ISERROR(SEARCH("Moderado",U20)))</formula>
    </cfRule>
    <cfRule type="containsText" dxfId="586" priority="63" operator="containsText" text="Menor">
      <formula>NOT(ISERROR(SEARCH("Menor",U20)))</formula>
    </cfRule>
    <cfRule type="containsText" dxfId="585" priority="64" operator="containsText" text="Leve">
      <formula>NOT(ISERROR(SEARCH("Leve",U20)))</formula>
    </cfRule>
  </conditionalFormatting>
  <conditionalFormatting sqref="U40">
    <cfRule type="containsText" dxfId="584" priority="5" operator="containsText" text="Catastrófico">
      <formula>NOT(ISERROR(SEARCH("Catastrófico",U40)))</formula>
    </cfRule>
    <cfRule type="containsText" dxfId="583" priority="6" operator="containsText" text="Mayor">
      <formula>NOT(ISERROR(SEARCH("Mayor",U40)))</formula>
    </cfRule>
    <cfRule type="containsText" dxfId="582" priority="7" operator="containsText" text="Alta">
      <formula>NOT(ISERROR(SEARCH("Alta",U40)))</formula>
    </cfRule>
    <cfRule type="containsText" dxfId="581" priority="8" operator="containsText" text="Moderado">
      <formula>NOT(ISERROR(SEARCH("Moderado",U40)))</formula>
    </cfRule>
    <cfRule type="containsText" dxfId="580" priority="9" operator="containsText" text="Menor">
      <formula>NOT(ISERROR(SEARCH("Menor",U40)))</formula>
    </cfRule>
    <cfRule type="containsText" dxfId="579" priority="10" operator="containsText" text="Leve">
      <formula>NOT(ISERROR(SEARCH("Leve",U40)))</formula>
    </cfRule>
  </conditionalFormatting>
  <conditionalFormatting sqref="V10">
    <cfRule type="containsText" dxfId="578" priority="439" operator="containsText" text="Extremo">
      <formula>NOT(ISERROR(SEARCH("Extremo",V10)))</formula>
    </cfRule>
    <cfRule type="containsText" dxfId="577" priority="440" operator="containsText" text="Alto">
      <formula>NOT(ISERROR(SEARCH("Alto",V10)))</formula>
    </cfRule>
    <cfRule type="containsText" dxfId="576" priority="441" operator="containsText" text="Bajo">
      <formula>NOT(ISERROR(SEARCH("Bajo",V10)))</formula>
    </cfRule>
    <cfRule type="containsText" dxfId="575" priority="442" operator="containsText" text="Moderado">
      <formula>NOT(ISERROR(SEARCH("Moderado",V10)))</formula>
    </cfRule>
  </conditionalFormatting>
  <conditionalFormatting sqref="V20 V30 V50 V60 V70 V80 V90">
    <cfRule type="containsText" dxfId="574" priority="55" operator="containsText" text="Extremo">
      <formula>NOT(ISERROR(SEARCH("Extremo",V20)))</formula>
    </cfRule>
    <cfRule type="containsText" dxfId="573" priority="56" operator="containsText" text="Alto">
      <formula>NOT(ISERROR(SEARCH("Alto",V20)))</formula>
    </cfRule>
    <cfRule type="containsText" dxfId="572" priority="57" operator="containsText" text="Bajo">
      <formula>NOT(ISERROR(SEARCH("Bajo",V20)))</formula>
    </cfRule>
    <cfRule type="containsText" dxfId="571" priority="58" operator="containsText" text="Moderado">
      <formula>NOT(ISERROR(SEARCH("Moderado",V20)))</formula>
    </cfRule>
  </conditionalFormatting>
  <conditionalFormatting sqref="V40">
    <cfRule type="containsText" dxfId="570" priority="1" operator="containsText" text="Extremo">
      <formula>NOT(ISERROR(SEARCH("Extremo",V40)))</formula>
    </cfRule>
    <cfRule type="containsText" dxfId="569" priority="2" operator="containsText" text="Alto">
      <formula>NOT(ISERROR(SEARCH("Alto",V40)))</formula>
    </cfRule>
    <cfRule type="containsText" dxfId="568" priority="3" operator="containsText" text="Bajo">
      <formula>NOT(ISERROR(SEARCH("Bajo",V40)))</formula>
    </cfRule>
    <cfRule type="containsText" dxfId="567" priority="4" operator="containsText" text="Moderado">
      <formula>NOT(ISERROR(SEARCH("Moderado",V40)))</formula>
    </cfRule>
  </conditionalFormatting>
  <dataValidations count="2">
    <dataValidation type="list" allowBlank="1" showInputMessage="1" showErrorMessage="1" sqref="F10:I99 N10:Q99" xr:uid="{00000000-0002-0000-0600-000000000000}">
      <formula1>"SI,NO"</formula1>
    </dataValidation>
    <dataValidation allowBlank="1" showInputMessage="1" showErrorMessage="1" prompt="Enunciar cuál es el control" sqref="E25:E28 E70 E33 E35:E38 E30:E31 E92 E95:E98 E80 E23 E50:E51 E55:E58 E53 E61 E65:E68 E90 E10:E21 E75:E78 E72 E82 E85:E88 M21:M22" xr:uid="{00000000-0002-0000-0600-000001000000}"/>
  </dataValidations>
  <printOptions horizontalCentered="1"/>
  <pageMargins left="0.70866141732283472" right="0.70866141732283472" top="0.74803149606299213" bottom="0.74803149606299213" header="0.31496062992125984" footer="0.31496062992125984"/>
  <pageSetup scale="31" fitToHeight="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49" operator="containsText" id="{C1AEA79B-2AA1-451B-8B24-3DC3B7BB6BEF}">
            <xm:f>NOT(ISERROR(SEARCH(#REF!,T10)))</xm:f>
            <xm:f>#REF!</xm:f>
            <x14:dxf>
              <font>
                <color rgb="FF006100"/>
              </font>
              <fill>
                <patternFill>
                  <bgColor rgb="FFC6EFCE"/>
                </patternFill>
              </fill>
            </x14:dxf>
          </x14:cfRule>
          <x14:cfRule type="containsText" priority="50" operator="containsText" id="{3BC87AFC-CDDB-431F-B599-43E236D2FF1C}">
            <xm:f>NOT(ISERROR(SEARCH(#REF!,T10)))</xm:f>
            <xm:f>#REF!</xm:f>
            <x14:dxf>
              <font>
                <color rgb="FF9C0006"/>
              </font>
              <fill>
                <patternFill>
                  <bgColor rgb="FFFFC7CE"/>
                </patternFill>
              </fill>
            </x14:dxf>
          </x14:cfRule>
          <xm:sqref>T10</xm:sqref>
        </x14:conditionalFormatting>
        <x14:conditionalFormatting xmlns:xm="http://schemas.microsoft.com/office/excel/2006/main">
          <x14:cfRule type="containsText" priority="83" operator="containsText" id="{12451B58-C247-41F1-AAA2-49C8391E2059}">
            <xm:f>NOT(ISERROR(SEARCH(#REF!,T20)))</xm:f>
            <xm:f>#REF!</xm:f>
            <x14:dxf>
              <font>
                <color rgb="FF006100"/>
              </font>
              <fill>
                <patternFill>
                  <bgColor rgb="FFC6EFCE"/>
                </patternFill>
              </fill>
            </x14:dxf>
          </x14:cfRule>
          <x14:cfRule type="containsText" priority="84" operator="containsText" id="{8BABB17B-17A5-4FF3-9F80-988D5C08F042}">
            <xm:f>NOT(ISERROR(SEARCH(#REF!,T20)))</xm:f>
            <xm:f>#REF!</xm:f>
            <x14:dxf>
              <font>
                <color rgb="FF9C0006"/>
              </font>
              <fill>
                <patternFill>
                  <bgColor rgb="FFFFC7CE"/>
                </patternFill>
              </fill>
            </x14:dxf>
          </x14:cfRule>
          <xm:sqref>T20 T30 T50 T60 T70 T80 T90</xm:sqref>
        </x14:conditionalFormatting>
        <x14:conditionalFormatting xmlns:xm="http://schemas.microsoft.com/office/excel/2006/main">
          <x14:cfRule type="containsText" priority="27" operator="containsText" id="{3F2BC302-C8BA-4859-BF23-81BBD5D5A399}">
            <xm:f>NOT(ISERROR(SEARCH(#REF!,T40)))</xm:f>
            <xm:f>#REF!</xm:f>
            <x14:dxf>
              <font>
                <color rgb="FF006100"/>
              </font>
              <fill>
                <patternFill>
                  <bgColor rgb="FFC6EFCE"/>
                </patternFill>
              </fill>
            </x14:dxf>
          </x14:cfRule>
          <x14:cfRule type="containsText" priority="28" operator="containsText" id="{5D35603E-7E66-4356-B2E1-3C2434F26711}">
            <xm:f>NOT(ISERROR(SEARCH(#REF!,T40)))</xm:f>
            <xm:f>#REF!</xm:f>
            <x14:dxf>
              <font>
                <color rgb="FF9C0006"/>
              </font>
              <fill>
                <patternFill>
                  <bgColor rgb="FFFFC7CE"/>
                </patternFill>
              </fill>
            </x14:dxf>
          </x14:cfRule>
          <xm:sqref>T40</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249977111117893"/>
    <pageSetUpPr fitToPage="1"/>
  </sheetPr>
  <dimension ref="A1:R100"/>
  <sheetViews>
    <sheetView showGridLines="0" topLeftCell="A25" zoomScale="80" zoomScaleNormal="80" workbookViewId="0">
      <selection activeCell="E50" sqref="E50"/>
    </sheetView>
  </sheetViews>
  <sheetFormatPr defaultColWidth="11.42578125" defaultRowHeight="15"/>
  <cols>
    <col min="1" max="1" width="5.42578125" style="34" customWidth="1"/>
    <col min="2" max="2" width="38.5703125" style="34" customWidth="1"/>
    <col min="3" max="3" width="34.85546875" style="34" customWidth="1"/>
    <col min="4" max="4" width="43.28515625" style="34" customWidth="1"/>
    <col min="5" max="5" width="96.28515625" style="42" customWidth="1"/>
    <col min="6" max="6" width="14.42578125" style="34" customWidth="1"/>
    <col min="7" max="8" width="13.85546875" style="34" customWidth="1"/>
    <col min="9" max="9" width="2.7109375" style="34" customWidth="1"/>
    <col min="10" max="10" width="13.140625" style="34" customWidth="1"/>
    <col min="11" max="11" width="14.5703125" style="34" customWidth="1"/>
    <col min="12" max="12" width="16.42578125" style="80" hidden="1" customWidth="1"/>
    <col min="13" max="14" width="13.7109375" style="34" customWidth="1"/>
    <col min="15" max="15" width="17.140625" style="79" customWidth="1"/>
    <col min="16" max="16" width="16" style="79" customWidth="1"/>
    <col min="17" max="17" width="20.7109375" style="79" customWidth="1"/>
    <col min="18" max="18" width="4" style="79" customWidth="1"/>
    <col min="19" max="16384" width="11.42578125" style="79"/>
  </cols>
  <sheetData>
    <row r="1" spans="1:18" s="77" customFormat="1" ht="27.75" customHeight="1">
      <c r="A1" s="476"/>
      <c r="B1" s="476"/>
      <c r="C1" s="476"/>
      <c r="D1" s="175"/>
      <c r="E1" s="477" t="s">
        <v>427</v>
      </c>
      <c r="F1" s="477"/>
      <c r="G1" s="477"/>
      <c r="H1" s="477"/>
      <c r="I1" s="477"/>
      <c r="J1" s="477"/>
      <c r="K1" s="477"/>
      <c r="L1" s="477"/>
      <c r="M1" s="477"/>
      <c r="N1" s="477"/>
      <c r="O1" s="477"/>
      <c r="P1" s="477"/>
      <c r="Q1" s="477"/>
      <c r="R1" s="11"/>
    </row>
    <row r="2" spans="1:18" s="77" customFormat="1" ht="27" customHeight="1">
      <c r="A2" s="476"/>
      <c r="B2" s="476"/>
      <c r="C2" s="476"/>
      <c r="D2" s="175"/>
      <c r="E2" s="477"/>
      <c r="F2" s="477"/>
      <c r="G2" s="477"/>
      <c r="H2" s="477"/>
      <c r="I2" s="477"/>
      <c r="J2" s="477"/>
      <c r="K2" s="477"/>
      <c r="L2" s="477"/>
      <c r="M2" s="477"/>
      <c r="N2" s="477"/>
      <c r="O2" s="477"/>
      <c r="P2" s="477"/>
      <c r="Q2" s="477"/>
      <c r="R2" s="11"/>
    </row>
    <row r="3" spans="1:18" s="77" customFormat="1" ht="27" customHeight="1">
      <c r="A3" s="476"/>
      <c r="B3" s="476"/>
      <c r="C3" s="476"/>
      <c r="D3" s="175"/>
      <c r="E3" s="477"/>
      <c r="F3" s="477"/>
      <c r="G3" s="477"/>
      <c r="H3" s="477"/>
      <c r="I3" s="477"/>
      <c r="J3" s="477"/>
      <c r="K3" s="477"/>
      <c r="L3" s="477"/>
      <c r="M3" s="477"/>
      <c r="N3" s="477"/>
      <c r="O3" s="477"/>
      <c r="P3" s="477"/>
      <c r="Q3" s="477"/>
      <c r="R3" s="11"/>
    </row>
    <row r="4" spans="1:18" s="77" customFormat="1" ht="23.25" customHeight="1">
      <c r="A4" s="457" t="s">
        <v>428</v>
      </c>
      <c r="B4" s="457"/>
      <c r="C4" s="458" t="str">
        <f>'6. Valoración Controles'!C4:K4</f>
        <v>MEJORAMIENTO INFRAESTRUCTURA FÍSICA</v>
      </c>
      <c r="D4" s="458"/>
      <c r="E4" s="458"/>
      <c r="F4" s="458"/>
      <c r="G4" s="458"/>
      <c r="H4" s="458"/>
      <c r="I4" s="458"/>
      <c r="J4" s="458"/>
      <c r="K4" s="458"/>
      <c r="L4" s="458"/>
      <c r="M4" s="458"/>
      <c r="N4" s="458"/>
      <c r="O4" s="458"/>
      <c r="P4" s="458"/>
      <c r="Q4" s="458"/>
      <c r="R4" s="11"/>
    </row>
    <row r="5" spans="1:18" s="77" customFormat="1" ht="56.25" customHeight="1">
      <c r="A5" s="457" t="s">
        <v>429</v>
      </c>
      <c r="B5" s="457"/>
      <c r="C5" s="458" t="str">
        <f>'6. Valoración Controles'!C5:K5</f>
        <v xml:space="preserve">Mejorar las condiciones locativas de la infraestructura física, mediante la adquisición, contratación de diseños, estudios, construcción, mejoramiento y mantenimiento de las sedes judiciales y administrativas en el territorio nacional, en concordancia con la reglamentación ambiental y de seguridad y salud en el trabajo y antisoborno para ofrecer unas condiciones acordes a las necesidades de la administración de justicia. </v>
      </c>
      <c r="D5" s="458"/>
      <c r="E5" s="458"/>
      <c r="F5" s="458"/>
      <c r="G5" s="458"/>
      <c r="H5" s="458"/>
      <c r="I5" s="458"/>
      <c r="J5" s="458"/>
      <c r="K5" s="458"/>
      <c r="L5" s="458"/>
      <c r="M5" s="458"/>
      <c r="N5" s="458"/>
      <c r="O5" s="458"/>
      <c r="P5" s="458"/>
      <c r="Q5" s="458"/>
      <c r="R5" s="11"/>
    </row>
    <row r="6" spans="1:18" s="77" customFormat="1" ht="28.5" customHeight="1">
      <c r="A6" s="457" t="s">
        <v>430</v>
      </c>
      <c r="B6" s="457"/>
      <c r="C6" s="459" t="s">
        <v>270</v>
      </c>
      <c r="D6" s="459"/>
      <c r="E6" s="459"/>
      <c r="F6" s="459"/>
      <c r="G6" s="459"/>
      <c r="H6" s="459"/>
      <c r="I6" s="459"/>
      <c r="J6" s="459"/>
      <c r="K6" s="459"/>
      <c r="L6" s="459"/>
      <c r="M6" s="459"/>
      <c r="N6" s="459"/>
      <c r="O6" s="459"/>
      <c r="P6" s="459"/>
      <c r="Q6" s="459"/>
      <c r="R6" s="11"/>
    </row>
    <row r="7" spans="1:18" s="77" customFormat="1" ht="40.5" customHeight="1" thickBot="1">
      <c r="A7" s="464" t="s">
        <v>431</v>
      </c>
      <c r="B7" s="464"/>
      <c r="C7" s="464"/>
      <c r="D7" s="464"/>
      <c r="E7" s="464"/>
      <c r="F7" s="464" t="s">
        <v>286</v>
      </c>
      <c r="G7" s="464"/>
      <c r="H7" s="464"/>
      <c r="I7" s="176"/>
      <c r="J7" s="455" t="s">
        <v>432</v>
      </c>
      <c r="K7" s="455"/>
      <c r="L7" s="455"/>
      <c r="M7" s="455"/>
      <c r="N7" s="456"/>
      <c r="O7" s="10" t="s">
        <v>433</v>
      </c>
      <c r="P7" s="10" t="s">
        <v>434</v>
      </c>
      <c r="Q7" s="10" t="s">
        <v>435</v>
      </c>
      <c r="R7" s="11"/>
    </row>
    <row r="8" spans="1:18" s="77" customFormat="1" ht="33" customHeight="1" thickTop="1" thickBot="1">
      <c r="A8" s="412" t="s">
        <v>276</v>
      </c>
      <c r="B8" s="400" t="s">
        <v>370</v>
      </c>
      <c r="C8" s="460" t="s">
        <v>278</v>
      </c>
      <c r="D8" s="462" t="s">
        <v>288</v>
      </c>
      <c r="E8" s="400" t="s">
        <v>272</v>
      </c>
      <c r="F8" s="453" t="s">
        <v>436</v>
      </c>
      <c r="G8" s="453" t="s">
        <v>437</v>
      </c>
      <c r="H8" s="453" t="s">
        <v>438</v>
      </c>
      <c r="I8" s="478"/>
      <c r="J8" s="453" t="s">
        <v>439</v>
      </c>
      <c r="K8" s="453" t="s">
        <v>440</v>
      </c>
      <c r="L8" s="453" t="s">
        <v>441</v>
      </c>
      <c r="M8" s="453" t="s">
        <v>442</v>
      </c>
      <c r="N8" s="453" t="s">
        <v>443</v>
      </c>
      <c r="O8" s="453"/>
      <c r="P8" s="453"/>
      <c r="Q8" s="453"/>
      <c r="R8" s="11"/>
    </row>
    <row r="9" spans="1:18" s="78" customFormat="1" ht="28.5" customHeight="1" thickTop="1" thickBot="1">
      <c r="A9" s="413"/>
      <c r="B9" s="414"/>
      <c r="C9" s="461"/>
      <c r="D9" s="463"/>
      <c r="E9" s="414"/>
      <c r="F9" s="454"/>
      <c r="G9" s="454"/>
      <c r="H9" s="454"/>
      <c r="I9" s="479"/>
      <c r="J9" s="454"/>
      <c r="K9" s="454"/>
      <c r="L9" s="454"/>
      <c r="M9" s="454"/>
      <c r="N9" s="454"/>
      <c r="O9" s="454"/>
      <c r="P9" s="454"/>
      <c r="Q9" s="454"/>
      <c r="R9" s="76"/>
    </row>
    <row r="10" spans="1:18" ht="32.25" customHeight="1">
      <c r="A10" s="421">
        <f>'5. Identificación de Riesgos'!A10</f>
        <v>1</v>
      </c>
      <c r="B10" s="424" t="str">
        <f>'5. Identificación de Riesgos'!B10</f>
        <v>Dificultad en la adquisición de inmuebles</v>
      </c>
      <c r="C10" s="424" t="str">
        <f>'5. Identificación de Riesgos'!C10</f>
        <v>Posibilidad de no disminuir la brecha en materia de Infraestructura, debido a la falta de oportunidad por entidades externas que intervienen en el proceso de adquisición de inmuebles.</v>
      </c>
      <c r="D10" s="424" t="s">
        <v>330</v>
      </c>
      <c r="E10" s="190" t="str">
        <f>'5. Identificación de Riesgos'!D10</f>
        <v>1. Una vez se determina por algún aspecto técnico la no viabilidad para la adquisición del inmueble.</v>
      </c>
      <c r="F10" s="429" t="str">
        <f>'5. Identificación de Riesgos'!H10</f>
        <v>Media - 3</v>
      </c>
      <c r="G10" s="424" t="str">
        <f>'5. Identificación de Riesgos'!M10</f>
        <v>Menor - 2</v>
      </c>
      <c r="H10" s="424" t="str">
        <f>'5. Identificación de Riesgos'!N10</f>
        <v>Moderado - 6</v>
      </c>
      <c r="I10" s="437"/>
      <c r="J10" s="440" t="str">
        <f>'6. Valoración Controles'!T10</f>
        <v>Media - 3</v>
      </c>
      <c r="K10" s="440" t="str">
        <f>'6. Valoración Controles'!U10</f>
        <v>Leve - 1</v>
      </c>
      <c r="L10" s="465"/>
      <c r="M10" s="424" t="str">
        <f>'6. Valoración Controles'!V10</f>
        <v>Moderado - 3</v>
      </c>
      <c r="N10" s="424" t="s">
        <v>444</v>
      </c>
      <c r="O10" s="177"/>
      <c r="P10" s="177"/>
      <c r="Q10" s="178"/>
      <c r="R10" s="14"/>
    </row>
    <row r="11" spans="1:18" ht="32.25" customHeight="1">
      <c r="A11" s="422"/>
      <c r="B11" s="425"/>
      <c r="C11" s="425"/>
      <c r="D11" s="425"/>
      <c r="E11" s="191" t="str">
        <f>'5. Identificación de Riesgos'!D11</f>
        <v>2. Demoras en la obtención de documentos necesarios, los cuales deben ser suministrados por parte del vendedor de la propiedad.</v>
      </c>
      <c r="F11" s="411"/>
      <c r="G11" s="448"/>
      <c r="H11" s="425"/>
      <c r="I11" s="438"/>
      <c r="J11" s="441"/>
      <c r="K11" s="441"/>
      <c r="L11" s="466"/>
      <c r="M11" s="425"/>
      <c r="N11" s="425"/>
      <c r="O11" s="179"/>
      <c r="P11" s="179">
        <v>5</v>
      </c>
      <c r="Q11" s="180"/>
      <c r="R11" s="14"/>
    </row>
    <row r="12" spans="1:18" ht="23.25" customHeight="1">
      <c r="A12" s="422"/>
      <c r="B12" s="425"/>
      <c r="C12" s="425"/>
      <c r="D12" s="425"/>
      <c r="E12" s="191" t="str">
        <f>'5. Identificación de Riesgos'!D12</f>
        <v>3. Cuando se presenta algún hallazgo, lo cual amerite implementar el saneamiento correspondiente.</v>
      </c>
      <c r="F12" s="411"/>
      <c r="G12" s="448"/>
      <c r="H12" s="425"/>
      <c r="I12" s="438"/>
      <c r="J12" s="441"/>
      <c r="K12" s="441"/>
      <c r="L12" s="466"/>
      <c r="M12" s="425"/>
      <c r="N12" s="425"/>
      <c r="O12" s="179"/>
      <c r="P12" s="179"/>
      <c r="Q12" s="180"/>
      <c r="R12" s="14"/>
    </row>
    <row r="13" spans="1:18" ht="23.25" customHeight="1">
      <c r="A13" s="422"/>
      <c r="B13" s="425"/>
      <c r="C13" s="425"/>
      <c r="D13" s="425"/>
      <c r="E13" s="191" t="str">
        <f>'5. Identificación de Riesgos'!D13</f>
        <v>4. Al momento de evidenciarse un uso de suelo no compatible con el de justicia y sea necesario realizar un plan de implantación, según lo exija el ente territorial.</v>
      </c>
      <c r="F13" s="411"/>
      <c r="G13" s="448"/>
      <c r="H13" s="425"/>
      <c r="I13" s="438"/>
      <c r="J13" s="441"/>
      <c r="K13" s="441"/>
      <c r="L13" s="466"/>
      <c r="M13" s="425"/>
      <c r="N13" s="425"/>
      <c r="O13" s="179"/>
      <c r="P13" s="179"/>
      <c r="Q13" s="180"/>
      <c r="R13" s="14"/>
    </row>
    <row r="14" spans="1:18" ht="23.25" customHeight="1">
      <c r="A14" s="422"/>
      <c r="B14" s="425"/>
      <c r="C14" s="425"/>
      <c r="D14" s="425"/>
      <c r="E14" s="191" t="str">
        <f>'5. Identificación de Riesgos'!D14</f>
        <v>5. Cuando no hay claridad en la aplicación de la norma urbana del inmueble.</v>
      </c>
      <c r="F14" s="411"/>
      <c r="G14" s="448"/>
      <c r="H14" s="425"/>
      <c r="I14" s="438"/>
      <c r="J14" s="441"/>
      <c r="K14" s="441"/>
      <c r="L14" s="466"/>
      <c r="M14" s="425"/>
      <c r="N14" s="425"/>
      <c r="O14" s="179"/>
      <c r="P14" s="179"/>
      <c r="Q14" s="180"/>
      <c r="R14" s="14"/>
    </row>
    <row r="15" spans="1:18" ht="23.25" customHeight="1">
      <c r="A15" s="422"/>
      <c r="B15" s="425"/>
      <c r="C15" s="425"/>
      <c r="D15" s="425"/>
      <c r="E15" s="191">
        <f>'5. Identificación de Riesgos'!D15</f>
        <v>0</v>
      </c>
      <c r="F15" s="411"/>
      <c r="G15" s="448"/>
      <c r="H15" s="425"/>
      <c r="I15" s="438"/>
      <c r="J15" s="441"/>
      <c r="K15" s="441"/>
      <c r="L15" s="466"/>
      <c r="M15" s="425"/>
      <c r="N15" s="425"/>
      <c r="O15" s="179"/>
      <c r="P15" s="179"/>
      <c r="Q15" s="180"/>
      <c r="R15" s="14"/>
    </row>
    <row r="16" spans="1:18" ht="23.25" customHeight="1">
      <c r="A16" s="422"/>
      <c r="B16" s="425"/>
      <c r="C16" s="425"/>
      <c r="D16" s="425"/>
      <c r="E16" s="191">
        <f>'5. Identificación de Riesgos'!D16</f>
        <v>0</v>
      </c>
      <c r="F16" s="411"/>
      <c r="G16" s="448"/>
      <c r="H16" s="425"/>
      <c r="I16" s="438"/>
      <c r="J16" s="441"/>
      <c r="K16" s="441"/>
      <c r="L16" s="466"/>
      <c r="M16" s="425"/>
      <c r="N16" s="425"/>
      <c r="O16" s="179"/>
      <c r="P16" s="179"/>
      <c r="Q16" s="180"/>
      <c r="R16" s="14"/>
    </row>
    <row r="17" spans="1:18" ht="16.5" customHeight="1">
      <c r="A17" s="422"/>
      <c r="B17" s="425"/>
      <c r="C17" s="425"/>
      <c r="D17" s="425"/>
      <c r="E17" s="191">
        <f>'5. Identificación de Riesgos'!D17</f>
        <v>0</v>
      </c>
      <c r="F17" s="411"/>
      <c r="G17" s="448"/>
      <c r="H17" s="425"/>
      <c r="I17" s="438"/>
      <c r="J17" s="441"/>
      <c r="K17" s="441"/>
      <c r="L17" s="466"/>
      <c r="M17" s="425"/>
      <c r="N17" s="425"/>
      <c r="O17" s="179"/>
      <c r="P17" s="179"/>
      <c r="Q17" s="180"/>
      <c r="R17" s="14"/>
    </row>
    <row r="18" spans="1:18" ht="16.5" customHeight="1">
      <c r="A18" s="422"/>
      <c r="B18" s="425"/>
      <c r="C18" s="425"/>
      <c r="D18" s="425"/>
      <c r="E18" s="191">
        <f>'5. Identificación de Riesgos'!D18</f>
        <v>0</v>
      </c>
      <c r="F18" s="411"/>
      <c r="G18" s="448"/>
      <c r="H18" s="425"/>
      <c r="I18" s="438"/>
      <c r="J18" s="441"/>
      <c r="K18" s="441"/>
      <c r="L18" s="466"/>
      <c r="M18" s="425"/>
      <c r="N18" s="425"/>
      <c r="O18" s="179"/>
      <c r="P18" s="179"/>
      <c r="Q18" s="180"/>
      <c r="R18" s="14"/>
    </row>
    <row r="19" spans="1:18" ht="16.5" customHeight="1" thickBot="1">
      <c r="A19" s="433"/>
      <c r="B19" s="428"/>
      <c r="C19" s="428"/>
      <c r="D19" s="428"/>
      <c r="E19" s="192">
        <f>'5. Identificación de Riesgos'!D19</f>
        <v>0</v>
      </c>
      <c r="F19" s="432"/>
      <c r="G19" s="469"/>
      <c r="H19" s="428"/>
      <c r="I19" s="438"/>
      <c r="J19" s="470"/>
      <c r="K19" s="470"/>
      <c r="L19" s="467"/>
      <c r="M19" s="428"/>
      <c r="N19" s="428"/>
      <c r="O19" s="181"/>
      <c r="P19" s="181"/>
      <c r="Q19" s="182"/>
      <c r="R19" s="14"/>
    </row>
    <row r="20" spans="1:18" ht="21.75" customHeight="1">
      <c r="A20" s="421">
        <f>'5. Identificación de Riesgos'!A20</f>
        <v>2</v>
      </c>
      <c r="B20" s="424" t="str">
        <f>'5. Identificación de Riesgos'!B20</f>
        <v>Demora en la ejecución de los contratos de Estudios y Diseños  de infraestructura física</v>
      </c>
      <c r="C20" s="424" t="str">
        <f>'5. Identificación de Riesgos'!C20</f>
        <v>Posibilidad de que se genere retraso en la contratación de la construcción del proyecto, a causa de los cambios normativos, ajustes al programa arquitectónico o falta en la calidad de los diseños y estudios técnicos.</v>
      </c>
      <c r="D20" s="424" t="s">
        <v>330</v>
      </c>
      <c r="E20" s="190" t="str">
        <f>'5. Identificación de Riesgos'!D20</f>
        <v>1. Cuando se presenta un cambio y/o una revisión de la norma urbanística aplicable</v>
      </c>
      <c r="F20" s="429" t="str">
        <f>'5. Identificación de Riesgos'!H20</f>
        <v>Media - 3</v>
      </c>
      <c r="G20" s="424" t="str">
        <f>'5. Identificación de Riesgos'!M20</f>
        <v>Menor - 2</v>
      </c>
      <c r="H20" s="424" t="str">
        <f>'5. Identificación de Riesgos'!N20</f>
        <v>Moderado - 6</v>
      </c>
      <c r="I20" s="437"/>
      <c r="J20" s="440" t="str">
        <f>'6. Valoración Controles'!T20</f>
        <v>Media - 3</v>
      </c>
      <c r="K20" s="440" t="str">
        <f>'6. Valoración Controles'!U20</f>
        <v>Leve - 1</v>
      </c>
      <c r="L20" s="465"/>
      <c r="M20" s="424" t="str">
        <f>'6. Valoración Controles'!V20</f>
        <v>Moderado - 3</v>
      </c>
      <c r="N20" s="424" t="s">
        <v>444</v>
      </c>
      <c r="O20" s="177"/>
      <c r="P20" s="177"/>
      <c r="Q20" s="178"/>
      <c r="R20" s="14"/>
    </row>
    <row r="21" spans="1:18" ht="21.75" customHeight="1">
      <c r="A21" s="422"/>
      <c r="B21" s="425"/>
      <c r="C21" s="425"/>
      <c r="D21" s="425"/>
      <c r="E21" s="191" t="str">
        <f>'5. Identificación de Riesgos'!D21</f>
        <v>2. Ante la falta de claridad en la norma urbanística establecida</v>
      </c>
      <c r="F21" s="411"/>
      <c r="G21" s="448"/>
      <c r="H21" s="425"/>
      <c r="I21" s="438"/>
      <c r="J21" s="441"/>
      <c r="K21" s="441"/>
      <c r="L21" s="466"/>
      <c r="M21" s="425"/>
      <c r="N21" s="425"/>
      <c r="O21" s="179"/>
      <c r="P21" s="179"/>
      <c r="Q21" s="180"/>
      <c r="R21" s="14"/>
    </row>
    <row r="22" spans="1:18" ht="11.25" customHeight="1">
      <c r="A22" s="422"/>
      <c r="B22" s="425"/>
      <c r="C22" s="425"/>
      <c r="D22" s="425"/>
      <c r="E22" s="191" t="str">
        <f>'5. Identificación de Riesgos'!D22</f>
        <v>3. En el momento de ser necesario ajustar el programa arquitectónico</v>
      </c>
      <c r="F22" s="411"/>
      <c r="G22" s="448"/>
      <c r="H22" s="425"/>
      <c r="I22" s="438"/>
      <c r="J22" s="441"/>
      <c r="K22" s="441"/>
      <c r="L22" s="466"/>
      <c r="M22" s="425"/>
      <c r="N22" s="425"/>
      <c r="O22" s="179"/>
      <c r="P22" s="179"/>
      <c r="Q22" s="180"/>
      <c r="R22" s="14"/>
    </row>
    <row r="23" spans="1:18" ht="11.25" customHeight="1">
      <c r="A23" s="422"/>
      <c r="B23" s="425"/>
      <c r="C23" s="425"/>
      <c r="D23" s="425"/>
      <c r="E23" s="191" t="str">
        <f>'5. Identificación de Riesgos'!D23</f>
        <v>4. Cuando la calidad del diseño no cumple con los estándares requeridos</v>
      </c>
      <c r="F23" s="411"/>
      <c r="G23" s="448"/>
      <c r="H23" s="425"/>
      <c r="I23" s="438"/>
      <c r="J23" s="441"/>
      <c r="K23" s="441"/>
      <c r="L23" s="466"/>
      <c r="M23" s="425"/>
      <c r="N23" s="425"/>
      <c r="O23" s="179"/>
      <c r="P23" s="179"/>
      <c r="Q23" s="180"/>
      <c r="R23" s="14"/>
    </row>
    <row r="24" spans="1:18" ht="11.25" customHeight="1">
      <c r="A24" s="422"/>
      <c r="B24" s="425"/>
      <c r="C24" s="425"/>
      <c r="D24" s="425"/>
      <c r="E24" s="191" t="str">
        <f>'5. Identificación de Riesgos'!D24</f>
        <v>5. Demoras en la entrega de los productos de los estudios técnicos y diseños</v>
      </c>
      <c r="F24" s="411"/>
      <c r="G24" s="448"/>
      <c r="H24" s="425"/>
      <c r="I24" s="438"/>
      <c r="J24" s="441"/>
      <c r="K24" s="441"/>
      <c r="L24" s="466"/>
      <c r="M24" s="425"/>
      <c r="N24" s="425"/>
      <c r="O24" s="179"/>
      <c r="P24" s="179"/>
      <c r="Q24" s="180"/>
      <c r="R24" s="14"/>
    </row>
    <row r="25" spans="1:18" ht="11.25" customHeight="1">
      <c r="A25" s="422"/>
      <c r="B25" s="425"/>
      <c r="C25" s="425"/>
      <c r="D25" s="425"/>
      <c r="E25" s="191" t="str">
        <f>'5. Identificación de Riesgos'!D25</f>
        <v>6. Mayores tiempos en la expedición de la licencia de construcción</v>
      </c>
      <c r="F25" s="411"/>
      <c r="G25" s="448"/>
      <c r="H25" s="425"/>
      <c r="I25" s="438"/>
      <c r="J25" s="441"/>
      <c r="K25" s="441"/>
      <c r="L25" s="466"/>
      <c r="M25" s="425"/>
      <c r="N25" s="425"/>
      <c r="O25" s="179"/>
      <c r="P25" s="179"/>
      <c r="Q25" s="180"/>
      <c r="R25" s="14"/>
    </row>
    <row r="26" spans="1:18" ht="11.25" customHeight="1">
      <c r="A26" s="422"/>
      <c r="B26" s="425"/>
      <c r="C26" s="425"/>
      <c r="D26" s="425"/>
      <c r="E26" s="191">
        <f>'5. Identificación de Riesgos'!D26</f>
        <v>0</v>
      </c>
      <c r="F26" s="411"/>
      <c r="G26" s="448"/>
      <c r="H26" s="425"/>
      <c r="I26" s="438"/>
      <c r="J26" s="441"/>
      <c r="K26" s="441"/>
      <c r="L26" s="466"/>
      <c r="M26" s="425"/>
      <c r="N26" s="425"/>
      <c r="O26" s="179"/>
      <c r="P26" s="179"/>
      <c r="Q26" s="180"/>
      <c r="R26" s="14"/>
    </row>
    <row r="27" spans="1:18" ht="11.25" customHeight="1">
      <c r="A27" s="422"/>
      <c r="B27" s="425"/>
      <c r="C27" s="425"/>
      <c r="D27" s="425"/>
      <c r="E27" s="191">
        <f>'5. Identificación de Riesgos'!D27</f>
        <v>0</v>
      </c>
      <c r="F27" s="411"/>
      <c r="G27" s="448"/>
      <c r="H27" s="425"/>
      <c r="I27" s="438"/>
      <c r="J27" s="441"/>
      <c r="K27" s="441"/>
      <c r="L27" s="466"/>
      <c r="M27" s="425"/>
      <c r="N27" s="425"/>
      <c r="O27" s="179"/>
      <c r="P27" s="179"/>
      <c r="Q27" s="180"/>
      <c r="R27" s="14"/>
    </row>
    <row r="28" spans="1:18" ht="11.25" customHeight="1">
      <c r="A28" s="422"/>
      <c r="B28" s="425"/>
      <c r="C28" s="425"/>
      <c r="D28" s="425"/>
      <c r="E28" s="191">
        <f>'5. Identificación de Riesgos'!D28</f>
        <v>0</v>
      </c>
      <c r="F28" s="411"/>
      <c r="G28" s="448"/>
      <c r="H28" s="425"/>
      <c r="I28" s="438"/>
      <c r="J28" s="441"/>
      <c r="K28" s="441"/>
      <c r="L28" s="466"/>
      <c r="M28" s="425"/>
      <c r="N28" s="425"/>
      <c r="O28" s="179"/>
      <c r="P28" s="179"/>
      <c r="Q28" s="180"/>
      <c r="R28" s="14"/>
    </row>
    <row r="29" spans="1:18" ht="11.25" customHeight="1" thickBot="1">
      <c r="A29" s="423"/>
      <c r="B29" s="426"/>
      <c r="C29" s="426"/>
      <c r="D29" s="426"/>
      <c r="E29" s="193">
        <f>'5. Identificación de Riesgos'!D29</f>
        <v>0</v>
      </c>
      <c r="F29" s="430"/>
      <c r="G29" s="449"/>
      <c r="H29" s="426"/>
      <c r="I29" s="439"/>
      <c r="J29" s="442"/>
      <c r="K29" s="442"/>
      <c r="L29" s="468"/>
      <c r="M29" s="426"/>
      <c r="N29" s="426"/>
      <c r="O29" s="183"/>
      <c r="P29" s="183"/>
      <c r="Q29" s="184"/>
      <c r="R29" s="14"/>
    </row>
    <row r="30" spans="1:18" ht="24" customHeight="1">
      <c r="A30" s="421">
        <f>'5. Identificación de Riesgos'!A30</f>
        <v>3</v>
      </c>
      <c r="B30" s="424" t="str">
        <f>'5. Identificación de Riesgos'!B30</f>
        <v>Demora en la ejecución de los contratos de construcción y mobiliario en proyectos de inversión de los proyectos de mediana y baja  complejidad</v>
      </c>
      <c r="C30" s="424" t="str">
        <f>'5. Identificación de Riesgos'!C30</f>
        <v>Posibilidad de que la entrega de una sede judicial nueva se retrase, por factores asociados a la adquisición, contratación, ejecución de estudios, diseños y contrucción de infraestructura judicial.</v>
      </c>
      <c r="D30" s="424" t="s">
        <v>330</v>
      </c>
      <c r="E30" s="190" t="str">
        <f>'5. Identificación de Riesgos'!D30</f>
        <v>1. Peticiones, reclamos de la comunidad, bloqueos o problemas de orden público en la zona donde se construye la nueva sede judicial.</v>
      </c>
      <c r="F30" s="429" t="str">
        <f>'5. Identificación de Riesgos'!H30</f>
        <v>Media - 3</v>
      </c>
      <c r="G30" s="424" t="str">
        <f>'5. Identificación de Riesgos'!M30</f>
        <v>Menor - 2</v>
      </c>
      <c r="H30" s="450" t="str">
        <f>'5. Identificación de Riesgos'!N30</f>
        <v>Moderado - 6</v>
      </c>
      <c r="I30" s="437"/>
      <c r="J30" s="440" t="str">
        <f>'6. Valoración Controles'!T30</f>
        <v>Media - 3</v>
      </c>
      <c r="K30" s="440" t="str">
        <f>'6. Valoración Controles'!U30</f>
        <v>Leve - 1</v>
      </c>
      <c r="L30" s="465"/>
      <c r="M30" s="424" t="str">
        <f>'6. Valoración Controles'!V30</f>
        <v>Moderado - 3</v>
      </c>
      <c r="N30" s="424" t="s">
        <v>444</v>
      </c>
      <c r="O30" s="177"/>
      <c r="P30" s="177"/>
      <c r="Q30" s="178"/>
      <c r="R30" s="14"/>
    </row>
    <row r="31" spans="1:18" ht="32.25" customHeight="1">
      <c r="A31" s="422"/>
      <c r="B31" s="425"/>
      <c r="C31" s="425"/>
      <c r="D31" s="425"/>
      <c r="E31" s="191" t="str">
        <f>'5. Identificación de Riesgos'!D31</f>
        <v>2. La capacidad, experticia o calidad del Contratista de Obra e Interventor no cumplen con las exigencias o desafíos técnicos de la obra contratada.</v>
      </c>
      <c r="F31" s="411"/>
      <c r="G31" s="448"/>
      <c r="H31" s="451"/>
      <c r="I31" s="438"/>
      <c r="J31" s="441"/>
      <c r="K31" s="441"/>
      <c r="L31" s="466"/>
      <c r="M31" s="425"/>
      <c r="N31" s="425"/>
      <c r="O31" s="179"/>
      <c r="P31" s="179"/>
      <c r="Q31" s="180"/>
      <c r="R31" s="14"/>
    </row>
    <row r="32" spans="1:18" ht="38.25" customHeight="1">
      <c r="A32" s="422"/>
      <c r="B32" s="425"/>
      <c r="C32" s="425"/>
      <c r="D32" s="425"/>
      <c r="E32" s="191" t="str">
        <f>'5. Identificación de Riesgos'!D32</f>
        <v>3. Dificultad en la disposición de recursos para la obra civil, lo que incluye mano de obra, materiales, equipos, recursos financieros, etc.</v>
      </c>
      <c r="F32" s="411"/>
      <c r="G32" s="448"/>
      <c r="H32" s="451"/>
      <c r="I32" s="438"/>
      <c r="J32" s="441"/>
      <c r="K32" s="441"/>
      <c r="L32" s="466"/>
      <c r="M32" s="425"/>
      <c r="N32" s="425"/>
      <c r="O32" s="179"/>
      <c r="P32" s="179"/>
      <c r="Q32" s="180"/>
      <c r="R32" s="14"/>
    </row>
    <row r="33" spans="1:18" ht="29.25" customHeight="1">
      <c r="A33" s="422"/>
      <c r="B33" s="425"/>
      <c r="C33" s="425"/>
      <c r="D33" s="425"/>
      <c r="E33" s="191" t="str">
        <f>'5. Identificación de Riesgos'!D33</f>
        <v>4. Al estar relacionado con procesos de liquidación de otros Contratos, por la demora en adquisiciones o contrataciones que deben ser formalizadas.</v>
      </c>
      <c r="F33" s="411"/>
      <c r="G33" s="448"/>
      <c r="H33" s="451"/>
      <c r="I33" s="438"/>
      <c r="J33" s="441"/>
      <c r="K33" s="441"/>
      <c r="L33" s="466"/>
      <c r="M33" s="425"/>
      <c r="N33" s="425"/>
      <c r="O33" s="179"/>
      <c r="P33" s="179"/>
      <c r="Q33" s="180"/>
      <c r="R33" s="14"/>
    </row>
    <row r="34" spans="1:18" ht="33" customHeight="1">
      <c r="A34" s="422"/>
      <c r="B34" s="425"/>
      <c r="C34" s="425"/>
      <c r="D34" s="425"/>
      <c r="E34" s="191" t="str">
        <f>'5. Identificación de Riesgos'!D34</f>
        <v>5. Por cambios en las administraciones municipales, las cuales interfieren en el proceso constructivo de la nueva sede judicial que está en etapa inicial o se encuentra en marcha.</v>
      </c>
      <c r="F34" s="411"/>
      <c r="G34" s="448"/>
      <c r="H34" s="451"/>
      <c r="I34" s="438"/>
      <c r="J34" s="441"/>
      <c r="K34" s="441"/>
      <c r="L34" s="466"/>
      <c r="M34" s="425"/>
      <c r="N34" s="425"/>
      <c r="O34" s="179"/>
      <c r="P34" s="179"/>
      <c r="Q34" s="180"/>
      <c r="R34" s="14"/>
    </row>
    <row r="35" spans="1:18" ht="27.75" customHeight="1">
      <c r="A35" s="422"/>
      <c r="B35" s="425"/>
      <c r="C35" s="425"/>
      <c r="D35" s="425"/>
      <c r="E35" s="191" t="str">
        <f>'5. Identificación de Riesgos'!D35</f>
        <v>6. Cuando por incumplimientos del Constructor, el proyecto recibe alguna sanción de alguna autoridad de orden laboral, constructivo, sanitario, ambiental, de tránsito, etc.</v>
      </c>
      <c r="F35" s="411"/>
      <c r="G35" s="448"/>
      <c r="H35" s="451"/>
      <c r="I35" s="438"/>
      <c r="J35" s="441"/>
      <c r="K35" s="441"/>
      <c r="L35" s="466"/>
      <c r="M35" s="425"/>
      <c r="N35" s="425"/>
      <c r="O35" s="179"/>
      <c r="P35" s="179"/>
      <c r="Q35" s="180"/>
      <c r="R35" s="14"/>
    </row>
    <row r="36" spans="1:18" ht="23.25" customHeight="1">
      <c r="A36" s="422"/>
      <c r="B36" s="425"/>
      <c r="C36" s="425"/>
      <c r="D36" s="425"/>
      <c r="E36" s="191" t="str">
        <f>'5. Identificación de Riesgos'!D36</f>
        <v>7. En el evento que se presentan observaciones, falta de información, planos, procedimientos constructivos, permisos, licencias, autorizaciones u otros que debieron conformar los estudios técnicos y diseños.</v>
      </c>
      <c r="F36" s="411"/>
      <c r="G36" s="448"/>
      <c r="H36" s="451"/>
      <c r="I36" s="438"/>
      <c r="J36" s="441"/>
      <c r="K36" s="441"/>
      <c r="L36" s="466"/>
      <c r="M36" s="425"/>
      <c r="N36" s="425"/>
      <c r="O36" s="179"/>
      <c r="P36" s="179"/>
      <c r="Q36" s="180"/>
      <c r="R36" s="14"/>
    </row>
    <row r="37" spans="1:18" ht="36" customHeight="1">
      <c r="A37" s="422"/>
      <c r="B37" s="425"/>
      <c r="C37" s="425"/>
      <c r="D37" s="425"/>
      <c r="E37" s="191">
        <f>'5. Identificación de Riesgos'!D37</f>
        <v>0</v>
      </c>
      <c r="F37" s="411"/>
      <c r="G37" s="448"/>
      <c r="H37" s="451"/>
      <c r="I37" s="438"/>
      <c r="J37" s="441"/>
      <c r="K37" s="441"/>
      <c r="L37" s="466"/>
      <c r="M37" s="425"/>
      <c r="N37" s="425"/>
      <c r="O37" s="179"/>
      <c r="P37" s="179"/>
      <c r="Q37" s="180"/>
      <c r="R37" s="14"/>
    </row>
    <row r="38" spans="1:18" ht="11.25" customHeight="1">
      <c r="A38" s="422"/>
      <c r="B38" s="425"/>
      <c r="C38" s="425"/>
      <c r="D38" s="425"/>
      <c r="E38" s="191">
        <f>'5. Identificación de Riesgos'!D38</f>
        <v>0</v>
      </c>
      <c r="F38" s="411"/>
      <c r="G38" s="448"/>
      <c r="H38" s="451"/>
      <c r="I38" s="438"/>
      <c r="J38" s="441"/>
      <c r="K38" s="441"/>
      <c r="L38" s="466"/>
      <c r="M38" s="425"/>
      <c r="N38" s="425"/>
      <c r="O38" s="179"/>
      <c r="P38" s="179"/>
      <c r="Q38" s="180"/>
      <c r="R38" s="14"/>
    </row>
    <row r="39" spans="1:18" ht="11.25" customHeight="1">
      <c r="A39" s="423"/>
      <c r="B39" s="426"/>
      <c r="C39" s="426"/>
      <c r="D39" s="428"/>
      <c r="E39" s="192">
        <f>'5. Identificación de Riesgos'!D39</f>
        <v>0</v>
      </c>
      <c r="F39" s="430"/>
      <c r="G39" s="449"/>
      <c r="H39" s="452"/>
      <c r="I39" s="439"/>
      <c r="J39" s="442"/>
      <c r="K39" s="442"/>
      <c r="L39" s="468"/>
      <c r="M39" s="426"/>
      <c r="N39" s="426"/>
      <c r="O39" s="183"/>
      <c r="P39" s="183"/>
      <c r="Q39" s="184"/>
      <c r="R39" s="14"/>
    </row>
    <row r="40" spans="1:18" ht="31.5" customHeight="1">
      <c r="A40" s="421">
        <v>4</v>
      </c>
      <c r="B40" s="424" t="str">
        <f>'5. Identificación de Riesgos'!B40</f>
        <v>Impacto ambiental negativo, ocasionado por las actividades constructivas en los proyectos</v>
      </c>
      <c r="C40" s="424" t="str">
        <f>'5. Identificación de Riesgos'!C40</f>
        <v>Posibilidad de que la ocurrencia de un incumplimiento ambiental, a causa del desconocimiento o la indebida aplicación de los requisitos ambientales, lo que puede acarrear sanciones y retrasos en los proyectos de infraestructura.</v>
      </c>
      <c r="D40" s="434" t="s">
        <v>330</v>
      </c>
      <c r="E40" s="269" t="str">
        <f>'5. Identificación de Riesgos'!D40</f>
        <v>1. Cuando se implementan malas prácticas constructivas y se deja de lado el cumplimiento de las medidas de manejo ambiental.</v>
      </c>
      <c r="F40" s="445" t="str">
        <f>'5. Identificación de Riesgos'!H40</f>
        <v>Media - 3</v>
      </c>
      <c r="G40" s="424" t="str">
        <f>'5. Identificación de Riesgos'!M40</f>
        <v>Leve - 3</v>
      </c>
      <c r="H40" s="450" t="str">
        <f>'5. Identificación de Riesgos'!N40</f>
        <v>Moderado - 9</v>
      </c>
      <c r="I40" s="263"/>
      <c r="J40" s="440" t="str">
        <f>'6. Valoración Controles'!T40</f>
        <v>Media - 3</v>
      </c>
      <c r="K40" s="440" t="str">
        <f>'6. Valoración Controles'!U40</f>
        <v>Menor - 2</v>
      </c>
      <c r="L40" s="264"/>
      <c r="M40" s="424" t="str">
        <f>'6. Valoración Controles'!V40</f>
        <v>Moderado - 6</v>
      </c>
      <c r="N40" s="424" t="s">
        <v>445</v>
      </c>
      <c r="O40" s="177"/>
      <c r="P40" s="177"/>
      <c r="Q40" s="178"/>
      <c r="R40" s="14"/>
    </row>
    <row r="41" spans="1:18" ht="25.5" customHeight="1">
      <c r="A41" s="422"/>
      <c r="B41" s="425"/>
      <c r="C41" s="425"/>
      <c r="D41" s="435"/>
      <c r="E41" s="269" t="str">
        <f>'5. Identificación de Riesgos'!D41</f>
        <v>2. Falta de aplicación de las medidas de manejo ambiental que se encuentran señaladas en la Guía del Plan de Gestión Ambiental y Social.</v>
      </c>
      <c r="F41" s="446"/>
      <c r="G41" s="448"/>
      <c r="H41" s="451"/>
      <c r="I41" s="263"/>
      <c r="J41" s="441"/>
      <c r="K41" s="441"/>
      <c r="L41" s="264"/>
      <c r="M41" s="425"/>
      <c r="N41" s="425"/>
      <c r="O41" s="179"/>
      <c r="P41" s="179"/>
      <c r="Q41" s="180"/>
      <c r="R41" s="14"/>
    </row>
    <row r="42" spans="1:18" ht="18.75" customHeight="1">
      <c r="A42" s="422"/>
      <c r="B42" s="425"/>
      <c r="C42" s="425"/>
      <c r="D42" s="435"/>
      <c r="E42" s="269" t="str">
        <f>'5. Identificación de Riesgos'!D42</f>
        <v>3. Debilidad en la labor de Supervisión Ambiental de la Interventoría.</v>
      </c>
      <c r="F42" s="446"/>
      <c r="G42" s="448"/>
      <c r="H42" s="451"/>
      <c r="I42" s="263"/>
      <c r="J42" s="441"/>
      <c r="K42" s="441"/>
      <c r="L42" s="264"/>
      <c r="M42" s="425"/>
      <c r="N42" s="425"/>
      <c r="O42" s="179"/>
      <c r="P42" s="179"/>
      <c r="Q42" s="180"/>
      <c r="R42" s="14"/>
    </row>
    <row r="43" spans="1:18" ht="33.75" customHeight="1">
      <c r="A43" s="422"/>
      <c r="B43" s="425"/>
      <c r="C43" s="425"/>
      <c r="D43" s="435"/>
      <c r="E43" s="269" t="str">
        <f>'5. Identificación de Riesgos'!D43</f>
        <v>4. Al no contar con el equipo profesional competente que sea responsable de una adecuada gestión ambiental y social de la obra.</v>
      </c>
      <c r="F43" s="446"/>
      <c r="G43" s="448"/>
      <c r="H43" s="451"/>
      <c r="I43" s="263"/>
      <c r="J43" s="441"/>
      <c r="K43" s="441"/>
      <c r="L43" s="264"/>
      <c r="M43" s="425"/>
      <c r="N43" s="425"/>
      <c r="O43" s="179"/>
      <c r="P43" s="179"/>
      <c r="Q43" s="180"/>
      <c r="R43" s="14"/>
    </row>
    <row r="44" spans="1:18" ht="25.5" customHeight="1">
      <c r="A44" s="422"/>
      <c r="B44" s="425"/>
      <c r="C44" s="425"/>
      <c r="D44" s="435"/>
      <c r="E44" s="269"/>
      <c r="F44" s="446"/>
      <c r="G44" s="448"/>
      <c r="H44" s="451"/>
      <c r="I44" s="263"/>
      <c r="J44" s="441"/>
      <c r="K44" s="441"/>
      <c r="L44" s="264"/>
      <c r="M44" s="425"/>
      <c r="N44" s="425"/>
      <c r="O44" s="179"/>
      <c r="P44" s="179"/>
      <c r="Q44" s="180"/>
      <c r="R44" s="14"/>
    </row>
    <row r="45" spans="1:18" ht="11.25" customHeight="1">
      <c r="A45" s="422"/>
      <c r="B45" s="425"/>
      <c r="C45" s="425"/>
      <c r="D45" s="435"/>
      <c r="E45" s="269"/>
      <c r="F45" s="446"/>
      <c r="G45" s="448"/>
      <c r="H45" s="451"/>
      <c r="I45" s="263"/>
      <c r="J45" s="441"/>
      <c r="K45" s="441"/>
      <c r="L45" s="264"/>
      <c r="M45" s="425"/>
      <c r="N45" s="425"/>
      <c r="O45" s="179"/>
      <c r="P45" s="179"/>
      <c r="Q45" s="180"/>
      <c r="R45" s="14"/>
    </row>
    <row r="46" spans="1:18" ht="11.25" customHeight="1">
      <c r="A46" s="422"/>
      <c r="B46" s="425"/>
      <c r="C46" s="425"/>
      <c r="D46" s="435"/>
      <c r="E46" s="269"/>
      <c r="F46" s="446"/>
      <c r="G46" s="448"/>
      <c r="H46" s="451"/>
      <c r="I46" s="263"/>
      <c r="J46" s="441"/>
      <c r="K46" s="441"/>
      <c r="L46" s="264"/>
      <c r="M46" s="425"/>
      <c r="N46" s="425"/>
      <c r="O46" s="179"/>
      <c r="P46" s="179"/>
      <c r="Q46" s="180"/>
      <c r="R46" s="14"/>
    </row>
    <row r="47" spans="1:18" ht="11.25" customHeight="1">
      <c r="A47" s="422"/>
      <c r="B47" s="425"/>
      <c r="C47" s="425"/>
      <c r="D47" s="435"/>
      <c r="E47" s="269"/>
      <c r="F47" s="446"/>
      <c r="G47" s="448"/>
      <c r="H47" s="451"/>
      <c r="I47" s="263"/>
      <c r="J47" s="441"/>
      <c r="K47" s="441"/>
      <c r="L47" s="264"/>
      <c r="M47" s="425"/>
      <c r="N47" s="425"/>
      <c r="O47" s="179"/>
      <c r="P47" s="179"/>
      <c r="Q47" s="180"/>
      <c r="R47" s="14"/>
    </row>
    <row r="48" spans="1:18" ht="11.25" customHeight="1">
      <c r="A48" s="422"/>
      <c r="B48" s="425"/>
      <c r="C48" s="425"/>
      <c r="D48" s="435"/>
      <c r="E48" s="269"/>
      <c r="F48" s="446"/>
      <c r="G48" s="448"/>
      <c r="H48" s="451"/>
      <c r="I48" s="263"/>
      <c r="J48" s="441"/>
      <c r="K48" s="441"/>
      <c r="L48" s="264"/>
      <c r="M48" s="425"/>
      <c r="N48" s="425"/>
      <c r="O48" s="179"/>
      <c r="P48" s="179"/>
      <c r="Q48" s="180"/>
      <c r="R48" s="14"/>
    </row>
    <row r="49" spans="1:18" ht="11.25" customHeight="1">
      <c r="A49" s="423"/>
      <c r="B49" s="426"/>
      <c r="C49" s="426"/>
      <c r="D49" s="436"/>
      <c r="E49" s="269"/>
      <c r="F49" s="447"/>
      <c r="G49" s="449"/>
      <c r="H49" s="452"/>
      <c r="I49" s="263"/>
      <c r="J49" s="442"/>
      <c r="K49" s="442"/>
      <c r="L49" s="264"/>
      <c r="M49" s="426"/>
      <c r="N49" s="426"/>
      <c r="O49" s="183"/>
      <c r="P49" s="183"/>
      <c r="Q49" s="184"/>
      <c r="R49" s="14"/>
    </row>
    <row r="50" spans="1:18" ht="23.25" customHeight="1">
      <c r="A50" s="443">
        <f>'5. Identificación de Riesgos'!A50</f>
        <v>5</v>
      </c>
      <c r="B50" s="427" t="str">
        <f>'5. Identificación de Riesgos'!B50</f>
        <v xml:space="preserve">Recibir dádivas o beneficios a nombre propio o de terceros para  afectar la seguridad o confidencialidad de la información   </v>
      </c>
      <c r="C50" s="427" t="str">
        <f>'5. Identificación de Riesgos'!C50</f>
        <v>Recibir dádivas o beneficios a nombre propio o de terceros por   revelar información confidencial,  alterar, retener o no publicar información.</v>
      </c>
      <c r="D50" s="444" t="s">
        <v>330</v>
      </c>
      <c r="E50" s="270" t="str">
        <f>'5. Identificación de Riesgos'!D50</f>
        <v>1. Falta de ética y valores.</v>
      </c>
      <c r="F50" s="431" t="str">
        <f>'5. Identificación de Riesgos'!H50</f>
        <v>Muy Baja - 1</v>
      </c>
      <c r="G50" s="427" t="str">
        <f>'5. Identificación de Riesgos'!M50</f>
        <v>Catastrófico - 5</v>
      </c>
      <c r="H50" s="427" t="str">
        <f>'5. Identificación de Riesgos'!N50</f>
        <v>Extremo - 5</v>
      </c>
      <c r="I50" s="438"/>
      <c r="J50" s="472" t="str">
        <f>'6. Valoración Controles'!T50</f>
        <v>Muy Baja - 1</v>
      </c>
      <c r="K50" s="472" t="str">
        <f>'6. Valoración Controles'!U50</f>
        <v>Mayor - 4</v>
      </c>
      <c r="L50" s="471"/>
      <c r="M50" s="427" t="str">
        <f>'6. Valoración Controles'!V50</f>
        <v>Alto  - 4</v>
      </c>
      <c r="N50" s="427" t="s">
        <v>444</v>
      </c>
      <c r="O50" s="185"/>
      <c r="P50" s="185"/>
      <c r="Q50" s="186"/>
      <c r="R50" s="14"/>
    </row>
    <row r="51" spans="1:18" ht="32.25" customHeight="1">
      <c r="A51" s="422"/>
      <c r="B51" s="425"/>
      <c r="C51" s="425"/>
      <c r="D51" s="425"/>
      <c r="E51" s="194" t="str">
        <f>'5. Identificación de Riesgos'!D51</f>
        <v>2. Insuficientes programas de capacitación para la toma de conciencia debido al desconocimiento de la ley antisoborno (ISO 37001:2016), Plan Anticorrupción y  de los  valores y principios propios de la entidad.</v>
      </c>
      <c r="F51" s="411"/>
      <c r="G51" s="448"/>
      <c r="H51" s="425"/>
      <c r="I51" s="438"/>
      <c r="J51" s="441"/>
      <c r="K51" s="441"/>
      <c r="L51" s="466"/>
      <c r="M51" s="425"/>
      <c r="N51" s="425"/>
      <c r="O51" s="179"/>
      <c r="P51" s="179"/>
      <c r="Q51" s="180"/>
      <c r="R51" s="14"/>
    </row>
    <row r="52" spans="1:18" ht="23.25" customHeight="1">
      <c r="A52" s="422"/>
      <c r="B52" s="425"/>
      <c r="C52" s="425"/>
      <c r="D52" s="425"/>
      <c r="E52" s="191" t="str">
        <f>'5. Identificación de Riesgos'!D52</f>
        <v>3. Desconocimiento del Código de Etica y Buen Gobierno.</v>
      </c>
      <c r="F52" s="411"/>
      <c r="G52" s="448"/>
      <c r="H52" s="425"/>
      <c r="I52" s="438"/>
      <c r="J52" s="441"/>
      <c r="K52" s="441"/>
      <c r="L52" s="466"/>
      <c r="M52" s="425"/>
      <c r="N52" s="425"/>
      <c r="O52" s="179"/>
      <c r="P52" s="179"/>
      <c r="Q52" s="180"/>
      <c r="R52" s="14"/>
    </row>
    <row r="53" spans="1:18" ht="12" customHeight="1">
      <c r="A53" s="422"/>
      <c r="B53" s="425"/>
      <c r="C53" s="425"/>
      <c r="D53" s="425"/>
      <c r="E53" s="191" t="str">
        <f>'5. Identificación de Riesgos'!D53</f>
        <v>4. Falta o inaplicación de controles.</v>
      </c>
      <c r="F53" s="411"/>
      <c r="G53" s="448"/>
      <c r="H53" s="425"/>
      <c r="I53" s="438"/>
      <c r="J53" s="441"/>
      <c r="K53" s="441"/>
      <c r="L53" s="466"/>
      <c r="M53" s="425"/>
      <c r="N53" s="425"/>
      <c r="O53" s="179"/>
      <c r="P53" s="179"/>
      <c r="Q53" s="180"/>
      <c r="R53" s="14"/>
    </row>
    <row r="54" spans="1:18" ht="12" customHeight="1">
      <c r="A54" s="422"/>
      <c r="B54" s="425"/>
      <c r="C54" s="425"/>
      <c r="D54" s="425"/>
      <c r="E54" s="191">
        <f>'5. Identificación de Riesgos'!D54</f>
        <v>0</v>
      </c>
      <c r="F54" s="411"/>
      <c r="G54" s="448"/>
      <c r="H54" s="425"/>
      <c r="I54" s="438"/>
      <c r="J54" s="441"/>
      <c r="K54" s="441"/>
      <c r="L54" s="466"/>
      <c r="M54" s="425"/>
      <c r="N54" s="425"/>
      <c r="O54" s="179"/>
      <c r="P54" s="179"/>
      <c r="Q54" s="180"/>
      <c r="R54" s="14"/>
    </row>
    <row r="55" spans="1:18" ht="12" customHeight="1">
      <c r="A55" s="422"/>
      <c r="B55" s="425"/>
      <c r="C55" s="425"/>
      <c r="D55" s="425"/>
      <c r="E55" s="191">
        <f>'5. Identificación de Riesgos'!D55</f>
        <v>0</v>
      </c>
      <c r="F55" s="411"/>
      <c r="G55" s="448"/>
      <c r="H55" s="425"/>
      <c r="I55" s="438"/>
      <c r="J55" s="441"/>
      <c r="K55" s="441"/>
      <c r="L55" s="466"/>
      <c r="M55" s="425"/>
      <c r="N55" s="425"/>
      <c r="O55" s="179"/>
      <c r="P55" s="179"/>
      <c r="Q55" s="180"/>
      <c r="R55" s="14"/>
    </row>
    <row r="56" spans="1:18" ht="12" customHeight="1">
      <c r="A56" s="422"/>
      <c r="B56" s="425"/>
      <c r="C56" s="425"/>
      <c r="D56" s="425"/>
      <c r="E56" s="191">
        <f>'5. Identificación de Riesgos'!D56</f>
        <v>0</v>
      </c>
      <c r="F56" s="411"/>
      <c r="G56" s="448"/>
      <c r="H56" s="425"/>
      <c r="I56" s="438"/>
      <c r="J56" s="441"/>
      <c r="K56" s="441"/>
      <c r="L56" s="466"/>
      <c r="M56" s="425"/>
      <c r="N56" s="425"/>
      <c r="O56" s="179"/>
      <c r="P56" s="179"/>
      <c r="Q56" s="180"/>
      <c r="R56" s="14"/>
    </row>
    <row r="57" spans="1:18" ht="12" customHeight="1">
      <c r="A57" s="422"/>
      <c r="B57" s="425"/>
      <c r="C57" s="425"/>
      <c r="D57" s="425"/>
      <c r="E57" s="191">
        <f>'5. Identificación de Riesgos'!D57</f>
        <v>0</v>
      </c>
      <c r="F57" s="411"/>
      <c r="G57" s="448"/>
      <c r="H57" s="425"/>
      <c r="I57" s="438"/>
      <c r="J57" s="441"/>
      <c r="K57" s="441"/>
      <c r="L57" s="466"/>
      <c r="M57" s="425"/>
      <c r="N57" s="425"/>
      <c r="O57" s="179"/>
      <c r="P57" s="179"/>
      <c r="Q57" s="180"/>
      <c r="R57" s="14"/>
    </row>
    <row r="58" spans="1:18" ht="12" customHeight="1">
      <c r="A58" s="422"/>
      <c r="B58" s="425"/>
      <c r="C58" s="425"/>
      <c r="D58" s="425"/>
      <c r="E58" s="191">
        <f>'5. Identificación de Riesgos'!D58</f>
        <v>0</v>
      </c>
      <c r="F58" s="411"/>
      <c r="G58" s="448"/>
      <c r="H58" s="425"/>
      <c r="I58" s="438"/>
      <c r="J58" s="441"/>
      <c r="K58" s="441"/>
      <c r="L58" s="466"/>
      <c r="M58" s="425"/>
      <c r="N58" s="425"/>
      <c r="O58" s="179"/>
      <c r="P58" s="179"/>
      <c r="Q58" s="180"/>
      <c r="R58" s="14"/>
    </row>
    <row r="59" spans="1:18" ht="12" customHeight="1" thickBot="1">
      <c r="A59" s="433"/>
      <c r="B59" s="428"/>
      <c r="C59" s="428"/>
      <c r="D59" s="428"/>
      <c r="E59" s="192">
        <f>'5. Identificación de Riesgos'!D59</f>
        <v>0</v>
      </c>
      <c r="F59" s="432"/>
      <c r="G59" s="469"/>
      <c r="H59" s="428"/>
      <c r="I59" s="438"/>
      <c r="J59" s="470"/>
      <c r="K59" s="470"/>
      <c r="L59" s="467"/>
      <c r="M59" s="428"/>
      <c r="N59" s="428"/>
      <c r="O59" s="181"/>
      <c r="P59" s="181"/>
      <c r="Q59" s="182"/>
      <c r="R59" s="14"/>
    </row>
    <row r="60" spans="1:18" ht="20.25" customHeight="1">
      <c r="A60" s="421">
        <f>'5. Identificación de Riesgos'!A60</f>
        <v>6</v>
      </c>
      <c r="B60" s="424" t="str">
        <f>'5. Identificación de Riesgos'!B60</f>
        <v>Ofrecer, prometer, entregar, aceptar o solicitar una ventaja indebida  para influir  en la toma de decisiones  para  la adquisición de predios en donación.</v>
      </c>
      <c r="C60" s="424" t="str">
        <f>'5. Identificación de Riesgos'!C60</f>
        <v>Cuando se emite un concepto favorable que conlleve a la adquisición de un predio por donación omitiendo el cumplimiento de los requisitos establecidos, con el fin de favorecer intereses particulares.</v>
      </c>
      <c r="D60" s="424" t="s">
        <v>330</v>
      </c>
      <c r="E60" s="190" t="str">
        <f>'5. Identificación de Riesgos'!D60</f>
        <v>1. Falta de ética y valores.</v>
      </c>
      <c r="F60" s="429" t="str">
        <f>'5. Identificación de Riesgos'!H60</f>
        <v>Media - 3</v>
      </c>
      <c r="G60" s="424" t="str">
        <f>'5. Identificación de Riesgos'!M60</f>
        <v>Menor - 2</v>
      </c>
      <c r="H60" s="424" t="str">
        <f>'5. Identificación de Riesgos'!N60</f>
        <v>Moderado - 6</v>
      </c>
      <c r="I60" s="437"/>
      <c r="J60" s="440" t="str">
        <f>'6. Valoración Controles'!T60</f>
        <v>Baja - 2</v>
      </c>
      <c r="K60" s="440" t="str">
        <f>'6. Valoración Controles'!U60</f>
        <v>Leve - 1</v>
      </c>
      <c r="L60" s="465"/>
      <c r="M60" s="424" t="str">
        <f>'6. Valoración Controles'!V60</f>
        <v>Bajo - 2</v>
      </c>
      <c r="N60" s="424" t="s">
        <v>446</v>
      </c>
      <c r="O60" s="177" t="s">
        <v>447</v>
      </c>
      <c r="P60" s="177" t="s">
        <v>448</v>
      </c>
      <c r="Q60" s="178">
        <v>45366</v>
      </c>
      <c r="R60" s="14"/>
    </row>
    <row r="61" spans="1:18" ht="29.25" customHeight="1">
      <c r="A61" s="422"/>
      <c r="B61" s="425"/>
      <c r="C61" s="425"/>
      <c r="D61" s="425"/>
      <c r="E61" s="191" t="str">
        <f>'5. Identificación de Riesgos'!D61</f>
        <v>2. Insuficientes programas de capacitación para la toma de conciencia debido al desconocimiento de la ley antisoborno (ISO 37001:2016), Plan Anticorrupción y  de los  valores y principios propios de la entidad.</v>
      </c>
      <c r="F61" s="411"/>
      <c r="G61" s="448"/>
      <c r="H61" s="425"/>
      <c r="I61" s="438"/>
      <c r="J61" s="441"/>
      <c r="K61" s="441"/>
      <c r="L61" s="466"/>
      <c r="M61" s="425"/>
      <c r="N61" s="425"/>
      <c r="O61" s="179"/>
      <c r="P61" s="179"/>
      <c r="Q61" s="180"/>
      <c r="R61" s="14"/>
    </row>
    <row r="62" spans="1:18" ht="20.25" customHeight="1">
      <c r="A62" s="422"/>
      <c r="B62" s="425"/>
      <c r="C62" s="425"/>
      <c r="D62" s="425"/>
      <c r="E62" s="191" t="str">
        <f>'5. Identificación de Riesgos'!D62</f>
        <v>3. Desconocimiento del Código de Etica y Buen Gobierno.</v>
      </c>
      <c r="F62" s="411"/>
      <c r="G62" s="448"/>
      <c r="H62" s="425"/>
      <c r="I62" s="438"/>
      <c r="J62" s="441"/>
      <c r="K62" s="441"/>
      <c r="L62" s="466"/>
      <c r="M62" s="425"/>
      <c r="N62" s="425"/>
      <c r="O62" s="179"/>
      <c r="P62" s="179"/>
      <c r="Q62" s="180"/>
      <c r="R62" s="14"/>
    </row>
    <row r="63" spans="1:18" ht="29.25" customHeight="1">
      <c r="A63" s="422"/>
      <c r="B63" s="425"/>
      <c r="C63" s="425"/>
      <c r="D63" s="425"/>
      <c r="E63" s="191" t="str">
        <f>'5. Identificación de Riesgos'!D63</f>
        <v>4. Falta o inaplicación de controles.</v>
      </c>
      <c r="F63" s="411"/>
      <c r="G63" s="448"/>
      <c r="H63" s="425"/>
      <c r="I63" s="438"/>
      <c r="J63" s="441"/>
      <c r="K63" s="441"/>
      <c r="L63" s="466"/>
      <c r="M63" s="425"/>
      <c r="N63" s="425"/>
      <c r="O63" s="179"/>
      <c r="P63" s="179"/>
      <c r="Q63" s="180"/>
      <c r="R63" s="14"/>
    </row>
    <row r="64" spans="1:18" ht="13.5" customHeight="1">
      <c r="A64" s="422"/>
      <c r="B64" s="425"/>
      <c r="C64" s="425"/>
      <c r="D64" s="425"/>
      <c r="E64" s="191">
        <f>'5. Identificación de Riesgos'!D64</f>
        <v>0</v>
      </c>
      <c r="F64" s="411"/>
      <c r="G64" s="448"/>
      <c r="H64" s="425"/>
      <c r="I64" s="438"/>
      <c r="J64" s="441"/>
      <c r="K64" s="441"/>
      <c r="L64" s="466"/>
      <c r="M64" s="425"/>
      <c r="N64" s="425"/>
      <c r="O64" s="179"/>
      <c r="P64" s="179"/>
      <c r="Q64" s="180"/>
      <c r="R64" s="14"/>
    </row>
    <row r="65" spans="1:18" ht="13.5" customHeight="1">
      <c r="A65" s="422"/>
      <c r="B65" s="425"/>
      <c r="C65" s="425"/>
      <c r="D65" s="425"/>
      <c r="E65" s="191">
        <f>'5. Identificación de Riesgos'!D65</f>
        <v>0</v>
      </c>
      <c r="F65" s="411"/>
      <c r="G65" s="448"/>
      <c r="H65" s="425"/>
      <c r="I65" s="438"/>
      <c r="J65" s="441"/>
      <c r="K65" s="441"/>
      <c r="L65" s="466"/>
      <c r="M65" s="425"/>
      <c r="N65" s="425"/>
      <c r="O65" s="179"/>
      <c r="P65" s="179"/>
      <c r="Q65" s="180"/>
      <c r="R65" s="14"/>
    </row>
    <row r="66" spans="1:18" ht="13.5" customHeight="1">
      <c r="A66" s="422"/>
      <c r="B66" s="425"/>
      <c r="C66" s="425"/>
      <c r="D66" s="425"/>
      <c r="E66" s="191">
        <f>'5. Identificación de Riesgos'!D66</f>
        <v>0</v>
      </c>
      <c r="F66" s="411"/>
      <c r="G66" s="448"/>
      <c r="H66" s="425"/>
      <c r="I66" s="438"/>
      <c r="J66" s="441"/>
      <c r="K66" s="441"/>
      <c r="L66" s="466"/>
      <c r="M66" s="425"/>
      <c r="N66" s="425"/>
      <c r="O66" s="179"/>
      <c r="P66" s="179"/>
      <c r="Q66" s="180"/>
      <c r="R66" s="14"/>
    </row>
    <row r="67" spans="1:18" ht="13.5" customHeight="1">
      <c r="A67" s="422"/>
      <c r="B67" s="425"/>
      <c r="C67" s="425"/>
      <c r="D67" s="425"/>
      <c r="E67" s="191">
        <f>'5. Identificación de Riesgos'!D67</f>
        <v>0</v>
      </c>
      <c r="F67" s="411"/>
      <c r="G67" s="448"/>
      <c r="H67" s="425"/>
      <c r="I67" s="438"/>
      <c r="J67" s="441"/>
      <c r="K67" s="441"/>
      <c r="L67" s="466"/>
      <c r="M67" s="425"/>
      <c r="N67" s="425"/>
      <c r="O67" s="179"/>
      <c r="P67" s="179"/>
      <c r="Q67" s="180"/>
      <c r="R67" s="14"/>
    </row>
    <row r="68" spans="1:18" ht="13.5" customHeight="1">
      <c r="A68" s="422"/>
      <c r="B68" s="425"/>
      <c r="C68" s="425"/>
      <c r="D68" s="425"/>
      <c r="E68" s="191">
        <f>'5. Identificación de Riesgos'!D68</f>
        <v>0</v>
      </c>
      <c r="F68" s="411"/>
      <c r="G68" s="448"/>
      <c r="H68" s="425"/>
      <c r="I68" s="438"/>
      <c r="J68" s="441"/>
      <c r="K68" s="441"/>
      <c r="L68" s="466"/>
      <c r="M68" s="425"/>
      <c r="N68" s="425"/>
      <c r="O68" s="179"/>
      <c r="P68" s="179"/>
      <c r="Q68" s="180"/>
      <c r="R68" s="14"/>
    </row>
    <row r="69" spans="1:18" ht="13.5" customHeight="1" thickBot="1">
      <c r="A69" s="423"/>
      <c r="B69" s="426"/>
      <c r="C69" s="426"/>
      <c r="D69" s="426"/>
      <c r="E69" s="193">
        <f>'5. Identificación de Riesgos'!D69</f>
        <v>0</v>
      </c>
      <c r="F69" s="430"/>
      <c r="G69" s="449"/>
      <c r="H69" s="426"/>
      <c r="I69" s="439"/>
      <c r="J69" s="442"/>
      <c r="K69" s="442"/>
      <c r="L69" s="468"/>
      <c r="M69" s="426"/>
      <c r="N69" s="426"/>
      <c r="O69" s="183"/>
      <c r="P69" s="183"/>
      <c r="Q69" s="184"/>
      <c r="R69" s="14"/>
    </row>
    <row r="70" spans="1:18" ht="18.75" customHeight="1">
      <c r="A70" s="421">
        <f>'5. Identificación de Riesgos'!A70</f>
        <v>7</v>
      </c>
      <c r="B70" s="424" t="str">
        <f>'5. Identificación de Riesgos'!B70</f>
        <v>Ofrecer, prometer, entregar, aceptar o solicitar una ventaja indebida para conseguir el favorecimiento competitivo  en  la evaluación técnica (proceso de selección) en  contratos de Estudios y Diseños o Construcción de sedes y despachos judiciales.</v>
      </c>
      <c r="C70" s="424" t="str">
        <f>'5. Identificación de Riesgos'!C70</f>
        <v>Cuando se emite un concepto técnico basado en una evaluación que redunde en ventajas para agentes internos y externos, sin la adecuada justificación técnica.</v>
      </c>
      <c r="D70" s="424" t="s">
        <v>330</v>
      </c>
      <c r="E70" s="190" t="str">
        <f>'5. Identificación de Riesgos'!D70</f>
        <v>1. Falta de ética y valores.</v>
      </c>
      <c r="F70" s="429" t="str">
        <f>'5. Identificación de Riesgos'!H70</f>
        <v>Muy Baja - 1</v>
      </c>
      <c r="G70" s="424" t="str">
        <f>'5. Identificación de Riesgos'!M70</f>
        <v>Mayor - 4</v>
      </c>
      <c r="H70" s="424" t="str">
        <f>'5. Identificación de Riesgos'!N70</f>
        <v>Alto  - 4</v>
      </c>
      <c r="I70" s="437"/>
      <c r="J70" s="440" t="str">
        <f>'6. Valoración Controles'!T70</f>
        <v>Muy Baja - 1</v>
      </c>
      <c r="K70" s="440" t="str">
        <f>'6. Valoración Controles'!U70</f>
        <v>Moderado - 3</v>
      </c>
      <c r="L70" s="465"/>
      <c r="M70" s="424" t="str">
        <f>'6. Valoración Controles'!V70</f>
        <v>Moderado - 3</v>
      </c>
      <c r="N70" s="424" t="s">
        <v>446</v>
      </c>
      <c r="O70" s="177"/>
      <c r="P70" s="177"/>
      <c r="Q70" s="178"/>
      <c r="R70" s="14"/>
    </row>
    <row r="71" spans="1:18" ht="33" customHeight="1">
      <c r="A71" s="422"/>
      <c r="B71" s="425"/>
      <c r="C71" s="425"/>
      <c r="D71" s="425"/>
      <c r="E71" s="191" t="str">
        <f>'5. Identificación de Riesgos'!D71</f>
        <v>2. Insuficientes programas de capacitación para la toma de conciencia debido al desconocimiento de la ley antisoborno (ISO 37001:2016), Plan Anticorrupción y  de los  valores y principios propios de la entidad.</v>
      </c>
      <c r="F71" s="411"/>
      <c r="G71" s="448"/>
      <c r="H71" s="425"/>
      <c r="I71" s="438"/>
      <c r="J71" s="441"/>
      <c r="K71" s="441"/>
      <c r="L71" s="466"/>
      <c r="M71" s="425"/>
      <c r="N71" s="425"/>
      <c r="O71" s="179"/>
      <c r="P71" s="179"/>
      <c r="Q71" s="180"/>
      <c r="R71" s="14"/>
    </row>
    <row r="72" spans="1:18" ht="37.5" customHeight="1">
      <c r="A72" s="422"/>
      <c r="B72" s="425"/>
      <c r="C72" s="425"/>
      <c r="D72" s="425"/>
      <c r="E72" s="191" t="str">
        <f>'5. Identificación de Riesgos'!D72</f>
        <v>3. Desconocimiento del Código de Etica y Buen Gobierno.</v>
      </c>
      <c r="F72" s="411"/>
      <c r="G72" s="448"/>
      <c r="H72" s="425"/>
      <c r="I72" s="438"/>
      <c r="J72" s="441"/>
      <c r="K72" s="441"/>
      <c r="L72" s="466"/>
      <c r="M72" s="425"/>
      <c r="N72" s="425"/>
      <c r="O72" s="179"/>
      <c r="P72" s="179"/>
      <c r="Q72" s="180"/>
      <c r="R72" s="14"/>
    </row>
    <row r="73" spans="1:18" ht="18.75" customHeight="1">
      <c r="A73" s="422"/>
      <c r="B73" s="425"/>
      <c r="C73" s="425"/>
      <c r="D73" s="425"/>
      <c r="E73" s="191" t="str">
        <f>'5. Identificación de Riesgos'!D73</f>
        <v>4. Falta o inaplicación de controles.</v>
      </c>
      <c r="F73" s="411"/>
      <c r="G73" s="448"/>
      <c r="H73" s="425"/>
      <c r="I73" s="438"/>
      <c r="J73" s="441"/>
      <c r="K73" s="441"/>
      <c r="L73" s="466"/>
      <c r="M73" s="425"/>
      <c r="N73" s="425"/>
      <c r="O73" s="179"/>
      <c r="P73" s="179"/>
      <c r="Q73" s="180"/>
      <c r="R73" s="14"/>
    </row>
    <row r="74" spans="1:18" ht="18.75" customHeight="1">
      <c r="A74" s="422"/>
      <c r="B74" s="425"/>
      <c r="C74" s="425"/>
      <c r="D74" s="425"/>
      <c r="E74" s="191">
        <f>'5. Identificación de Riesgos'!D74</f>
        <v>0</v>
      </c>
      <c r="F74" s="411"/>
      <c r="G74" s="448"/>
      <c r="H74" s="425"/>
      <c r="I74" s="438"/>
      <c r="J74" s="441"/>
      <c r="K74" s="441"/>
      <c r="L74" s="466"/>
      <c r="M74" s="425"/>
      <c r="N74" s="425"/>
      <c r="O74" s="179"/>
      <c r="P74" s="179"/>
      <c r="Q74" s="180"/>
      <c r="R74" s="14"/>
    </row>
    <row r="75" spans="1:18" ht="12.75" customHeight="1">
      <c r="A75" s="422"/>
      <c r="B75" s="425"/>
      <c r="C75" s="425"/>
      <c r="D75" s="425"/>
      <c r="E75" s="191">
        <f>'5. Identificación de Riesgos'!D75</f>
        <v>0</v>
      </c>
      <c r="F75" s="411"/>
      <c r="G75" s="448"/>
      <c r="H75" s="425"/>
      <c r="I75" s="438"/>
      <c r="J75" s="441"/>
      <c r="K75" s="441"/>
      <c r="L75" s="466"/>
      <c r="M75" s="425"/>
      <c r="N75" s="425"/>
      <c r="O75" s="179"/>
      <c r="P75" s="179"/>
      <c r="Q75" s="180"/>
      <c r="R75" s="14"/>
    </row>
    <row r="76" spans="1:18" ht="12.75" customHeight="1">
      <c r="A76" s="422"/>
      <c r="B76" s="425"/>
      <c r="C76" s="425"/>
      <c r="D76" s="425"/>
      <c r="E76" s="191">
        <f>'5. Identificación de Riesgos'!D76</f>
        <v>0</v>
      </c>
      <c r="F76" s="411"/>
      <c r="G76" s="448"/>
      <c r="H76" s="425"/>
      <c r="I76" s="438"/>
      <c r="J76" s="441"/>
      <c r="K76" s="441"/>
      <c r="L76" s="466"/>
      <c r="M76" s="425"/>
      <c r="N76" s="425"/>
      <c r="O76" s="179"/>
      <c r="P76" s="179"/>
      <c r="Q76" s="180"/>
      <c r="R76" s="14"/>
    </row>
    <row r="77" spans="1:18" ht="12.75" customHeight="1">
      <c r="A77" s="422"/>
      <c r="B77" s="425"/>
      <c r="C77" s="425"/>
      <c r="D77" s="425"/>
      <c r="E77" s="191">
        <f>'5. Identificación de Riesgos'!D77</f>
        <v>0</v>
      </c>
      <c r="F77" s="411"/>
      <c r="G77" s="448"/>
      <c r="H77" s="425"/>
      <c r="I77" s="438"/>
      <c r="J77" s="441"/>
      <c r="K77" s="441"/>
      <c r="L77" s="466"/>
      <c r="M77" s="425"/>
      <c r="N77" s="425"/>
      <c r="O77" s="179"/>
      <c r="P77" s="179"/>
      <c r="Q77" s="180"/>
      <c r="R77" s="14"/>
    </row>
    <row r="78" spans="1:18" ht="12.75" customHeight="1">
      <c r="A78" s="422"/>
      <c r="B78" s="425"/>
      <c r="C78" s="425"/>
      <c r="D78" s="425"/>
      <c r="E78" s="191">
        <f>'5. Identificación de Riesgos'!D78</f>
        <v>0</v>
      </c>
      <c r="F78" s="411"/>
      <c r="G78" s="448"/>
      <c r="H78" s="425"/>
      <c r="I78" s="438"/>
      <c r="J78" s="441"/>
      <c r="K78" s="441"/>
      <c r="L78" s="466"/>
      <c r="M78" s="425"/>
      <c r="N78" s="425"/>
      <c r="O78" s="179"/>
      <c r="P78" s="179"/>
      <c r="Q78" s="180"/>
      <c r="R78" s="14"/>
    </row>
    <row r="79" spans="1:18" ht="12.75" customHeight="1" thickBot="1">
      <c r="A79" s="423"/>
      <c r="B79" s="426"/>
      <c r="C79" s="426"/>
      <c r="D79" s="426"/>
      <c r="E79" s="193">
        <f>'5. Identificación de Riesgos'!D79</f>
        <v>0</v>
      </c>
      <c r="F79" s="430"/>
      <c r="G79" s="449"/>
      <c r="H79" s="426"/>
      <c r="I79" s="439"/>
      <c r="J79" s="442"/>
      <c r="K79" s="442"/>
      <c r="L79" s="468"/>
      <c r="M79" s="426"/>
      <c r="N79" s="426"/>
      <c r="O79" s="183"/>
      <c r="P79" s="183"/>
      <c r="Q79" s="184"/>
      <c r="R79" s="14"/>
    </row>
    <row r="80" spans="1:18" ht="51">
      <c r="A80" s="421">
        <f>'5. Identificación de Riesgos'!A80</f>
        <v>8</v>
      </c>
      <c r="B80" s="424" t="str">
        <f>'5. Identificación de Riesgos'!B80</f>
        <v>Ofrecer, prometer, entregar, aceptar o solicitar una ventaja indebida para conseguir el favorecimiento competitivo  en  la adición  de  contratos de Estudios y Diseños o construcción de sedes y despachos judiciales.</v>
      </c>
      <c r="C80" s="424" t="str">
        <f>'5. Identificación de Riesgos'!C80</f>
        <v>Cuando se adicionen contratos que son ventajosos para agentes internos y externos, sin la adecuada justificación que soporte su valor.</v>
      </c>
      <c r="D80" s="424" t="s">
        <v>330</v>
      </c>
      <c r="E80" s="190" t="str">
        <f>'5. Identificación de Riesgos'!D80</f>
        <v>1. Falta de ética y valores.</v>
      </c>
      <c r="F80" s="429" t="str">
        <f>'5. Identificación de Riesgos'!H80</f>
        <v>Muy Baja - 1</v>
      </c>
      <c r="G80" s="424" t="str">
        <f>'5. Identificación de Riesgos'!M80</f>
        <v>Moderado - 3</v>
      </c>
      <c r="H80" s="424" t="str">
        <f>'5. Identificación de Riesgos'!N80</f>
        <v>Moderado - 3</v>
      </c>
      <c r="I80" s="473"/>
      <c r="J80" s="440" t="str">
        <f>'6. Valoración Controles'!T80</f>
        <v>Muy Baja - 1</v>
      </c>
      <c r="K80" s="440" t="str">
        <f>'6. Valoración Controles'!U80</f>
        <v>Menor - 2</v>
      </c>
      <c r="L80" s="465"/>
      <c r="M80" s="424" t="str">
        <f>'6. Valoración Controles'!V80</f>
        <v>Bajo - 2</v>
      </c>
      <c r="N80" s="424" t="s">
        <v>446</v>
      </c>
      <c r="O80" s="187" t="s">
        <v>447</v>
      </c>
      <c r="P80" s="187" t="s">
        <v>448</v>
      </c>
      <c r="Q80" s="188">
        <v>45366</v>
      </c>
      <c r="R80" s="14"/>
    </row>
    <row r="81" spans="1:18" ht="21.75" customHeight="1">
      <c r="A81" s="422"/>
      <c r="B81" s="425"/>
      <c r="C81" s="425"/>
      <c r="D81" s="425"/>
      <c r="E81" s="191" t="str">
        <f>'5. Identificación de Riesgos'!D81</f>
        <v>2. Insuficientes programas de capacitación para la toma de conciencia debido al desconocimiento de la ley antisoborno (ISO 37001:2016), Plan Anticorrupción y  de los  valores y principios propios de la entidad.</v>
      </c>
      <c r="F81" s="411"/>
      <c r="G81" s="448"/>
      <c r="H81" s="425"/>
      <c r="I81" s="474"/>
      <c r="J81" s="441"/>
      <c r="K81" s="441"/>
      <c r="L81" s="466"/>
      <c r="M81" s="425"/>
      <c r="N81" s="425"/>
      <c r="O81" s="179"/>
      <c r="P81" s="179"/>
      <c r="Q81" s="180"/>
      <c r="R81" s="14"/>
    </row>
    <row r="82" spans="1:18" ht="42.75" customHeight="1">
      <c r="A82" s="422"/>
      <c r="B82" s="425"/>
      <c r="C82" s="425"/>
      <c r="D82" s="425"/>
      <c r="E82" s="191" t="str">
        <f>'5. Identificación de Riesgos'!D82</f>
        <v>3. Desconocimiento del Código de Etica y Buen Gobierno.</v>
      </c>
      <c r="F82" s="411"/>
      <c r="G82" s="448"/>
      <c r="H82" s="425"/>
      <c r="I82" s="474"/>
      <c r="J82" s="441"/>
      <c r="K82" s="441"/>
      <c r="L82" s="466"/>
      <c r="M82" s="425"/>
      <c r="N82" s="425"/>
      <c r="O82" s="179"/>
      <c r="P82" s="179"/>
      <c r="Q82" s="180"/>
      <c r="R82" s="14"/>
    </row>
    <row r="83" spans="1:18" ht="21.75" customHeight="1">
      <c r="A83" s="422"/>
      <c r="B83" s="425"/>
      <c r="C83" s="425"/>
      <c r="D83" s="425"/>
      <c r="E83" s="191" t="str">
        <f>'5. Identificación de Riesgos'!D83</f>
        <v>4. Falta o inaplicación de controles.</v>
      </c>
      <c r="F83" s="411"/>
      <c r="G83" s="448"/>
      <c r="H83" s="425"/>
      <c r="I83" s="474"/>
      <c r="J83" s="441"/>
      <c r="K83" s="441"/>
      <c r="L83" s="466"/>
      <c r="M83" s="425"/>
      <c r="N83" s="425"/>
      <c r="O83" s="179"/>
      <c r="P83" s="179"/>
      <c r="Q83" s="180"/>
      <c r="R83" s="14"/>
    </row>
    <row r="84" spans="1:18" ht="12" customHeight="1">
      <c r="A84" s="422"/>
      <c r="B84" s="425"/>
      <c r="C84" s="425"/>
      <c r="D84" s="425"/>
      <c r="E84" s="191">
        <f>'5. Identificación de Riesgos'!D84</f>
        <v>0</v>
      </c>
      <c r="F84" s="411"/>
      <c r="G84" s="448"/>
      <c r="H84" s="425"/>
      <c r="I84" s="474"/>
      <c r="J84" s="441"/>
      <c r="K84" s="441"/>
      <c r="L84" s="466"/>
      <c r="M84" s="425"/>
      <c r="N84" s="425"/>
      <c r="O84" s="179"/>
      <c r="P84" s="179"/>
      <c r="Q84" s="180"/>
      <c r="R84" s="14"/>
    </row>
    <row r="85" spans="1:18" ht="12" customHeight="1">
      <c r="A85" s="422"/>
      <c r="B85" s="425"/>
      <c r="C85" s="425"/>
      <c r="D85" s="425"/>
      <c r="E85" s="191">
        <f>'5. Identificación de Riesgos'!D85</f>
        <v>0</v>
      </c>
      <c r="F85" s="411"/>
      <c r="G85" s="448"/>
      <c r="H85" s="425"/>
      <c r="I85" s="474"/>
      <c r="J85" s="441"/>
      <c r="K85" s="441"/>
      <c r="L85" s="466"/>
      <c r="M85" s="425"/>
      <c r="N85" s="425"/>
      <c r="O85" s="179"/>
      <c r="P85" s="179"/>
      <c r="Q85" s="180"/>
      <c r="R85" s="14"/>
    </row>
    <row r="86" spans="1:18" ht="12" customHeight="1">
      <c r="A86" s="422"/>
      <c r="B86" s="425"/>
      <c r="C86" s="425"/>
      <c r="D86" s="425"/>
      <c r="E86" s="191">
        <f>'5. Identificación de Riesgos'!D86</f>
        <v>0</v>
      </c>
      <c r="F86" s="411"/>
      <c r="G86" s="448"/>
      <c r="H86" s="425"/>
      <c r="I86" s="474"/>
      <c r="J86" s="441"/>
      <c r="K86" s="441"/>
      <c r="L86" s="466"/>
      <c r="M86" s="425"/>
      <c r="N86" s="425"/>
      <c r="O86" s="179"/>
      <c r="P86" s="179"/>
      <c r="Q86" s="180"/>
      <c r="R86" s="14"/>
    </row>
    <row r="87" spans="1:18" ht="12" customHeight="1">
      <c r="A87" s="422"/>
      <c r="B87" s="425"/>
      <c r="C87" s="425"/>
      <c r="D87" s="425"/>
      <c r="E87" s="191">
        <f>'5. Identificación de Riesgos'!D87</f>
        <v>0</v>
      </c>
      <c r="F87" s="411"/>
      <c r="G87" s="448"/>
      <c r="H87" s="425"/>
      <c r="I87" s="474"/>
      <c r="J87" s="441"/>
      <c r="K87" s="441"/>
      <c r="L87" s="466"/>
      <c r="M87" s="425"/>
      <c r="N87" s="425"/>
      <c r="O87" s="179"/>
      <c r="P87" s="179"/>
      <c r="Q87" s="180"/>
      <c r="R87" s="14"/>
    </row>
    <row r="88" spans="1:18" ht="12" customHeight="1">
      <c r="A88" s="422"/>
      <c r="B88" s="425"/>
      <c r="C88" s="425"/>
      <c r="D88" s="425"/>
      <c r="E88" s="191">
        <f>'5. Identificación de Riesgos'!D88</f>
        <v>0</v>
      </c>
      <c r="F88" s="411"/>
      <c r="G88" s="448"/>
      <c r="H88" s="425"/>
      <c r="I88" s="474"/>
      <c r="J88" s="441"/>
      <c r="K88" s="441"/>
      <c r="L88" s="466"/>
      <c r="M88" s="425"/>
      <c r="N88" s="425"/>
      <c r="O88" s="179"/>
      <c r="P88" s="179"/>
      <c r="Q88" s="180"/>
      <c r="R88" s="14"/>
    </row>
    <row r="89" spans="1:18" ht="12" customHeight="1" thickBot="1">
      <c r="A89" s="423"/>
      <c r="B89" s="426"/>
      <c r="C89" s="426"/>
      <c r="D89" s="426"/>
      <c r="E89" s="193">
        <f>'5. Identificación de Riesgos'!D89</f>
        <v>0</v>
      </c>
      <c r="F89" s="430"/>
      <c r="G89" s="449"/>
      <c r="H89" s="426"/>
      <c r="I89" s="475"/>
      <c r="J89" s="442"/>
      <c r="K89" s="442"/>
      <c r="L89" s="468"/>
      <c r="M89" s="426"/>
      <c r="N89" s="426"/>
      <c r="O89" s="183"/>
      <c r="P89" s="183"/>
      <c r="Q89" s="184"/>
      <c r="R89" s="14"/>
    </row>
    <row r="90" spans="1:18" ht="24" customHeight="1">
      <c r="A90" s="421">
        <f>'5. Identificación de Riesgos'!A90</f>
        <v>9</v>
      </c>
      <c r="B90" s="424" t="str">
        <f>'5. Identificación de Riesgos'!B90</f>
        <v>Ofrecer, prometer, entregar, aceptar o solicitar una ventaja indebida para conseguir la recepción de Diseños u obras.</v>
      </c>
      <c r="C90" s="424" t="str">
        <f>'5. Identificación de Riesgos'!C90</f>
        <v>Cuando un agente interno o externos, obtiene una ventaja indebida por recibir Estudios y Diseños u Obras, que no cumplan con los requisitos contractuales.</v>
      </c>
      <c r="D90" s="424" t="s">
        <v>330</v>
      </c>
      <c r="E90" s="190" t="str">
        <f>'5. Identificación de Riesgos'!D90</f>
        <v>1. Falta de ética y valores.</v>
      </c>
      <c r="F90" s="429" t="str">
        <f>'5. Identificación de Riesgos'!H90</f>
        <v>Muy Baja - 1</v>
      </c>
      <c r="G90" s="424" t="str">
        <f>'5. Identificación de Riesgos'!M90</f>
        <v>Menor - 2</v>
      </c>
      <c r="H90" s="424" t="str">
        <f>'5. Identificación de Riesgos'!N90</f>
        <v>Bajo - 2</v>
      </c>
      <c r="I90" s="437"/>
      <c r="J90" s="440" t="str">
        <f>'6. Valoración Controles'!T90</f>
        <v>Muy Baja - 1</v>
      </c>
      <c r="K90" s="440" t="str">
        <f>'6. Valoración Controles'!U90</f>
        <v>Leve - 1</v>
      </c>
      <c r="L90" s="465"/>
      <c r="M90" s="424" t="str">
        <f>'6. Valoración Controles'!V90</f>
        <v>Bajo - 1</v>
      </c>
      <c r="N90" s="424" t="s">
        <v>446</v>
      </c>
      <c r="O90" s="177" t="s">
        <v>447</v>
      </c>
      <c r="P90" s="177" t="s">
        <v>448</v>
      </c>
      <c r="Q90" s="178">
        <v>45366</v>
      </c>
      <c r="R90" s="14"/>
    </row>
    <row r="91" spans="1:18" ht="24" customHeight="1">
      <c r="A91" s="422"/>
      <c r="B91" s="425"/>
      <c r="C91" s="425"/>
      <c r="D91" s="425"/>
      <c r="E91" s="191" t="str">
        <f>'5. Identificación de Riesgos'!D91</f>
        <v>2. Insuficientes programas de capacitación para la toma de conciencia debido al desconocimiento de la ley antisoborno (ISO 37001:2016), Plan Anticorrupción y  de los  valores y principios propios de la entidad.</v>
      </c>
      <c r="F91" s="411"/>
      <c r="G91" s="448"/>
      <c r="H91" s="425"/>
      <c r="I91" s="438"/>
      <c r="J91" s="441"/>
      <c r="K91" s="441"/>
      <c r="L91" s="466"/>
      <c r="M91" s="425"/>
      <c r="N91" s="425"/>
      <c r="O91" s="179"/>
      <c r="P91" s="179"/>
      <c r="Q91" s="180"/>
      <c r="R91" s="14"/>
    </row>
    <row r="92" spans="1:18" ht="30.75" customHeight="1">
      <c r="A92" s="422"/>
      <c r="B92" s="425"/>
      <c r="C92" s="425"/>
      <c r="D92" s="425"/>
      <c r="E92" s="191" t="str">
        <f>'5. Identificación de Riesgos'!D92</f>
        <v>3. Desconocimiento del Código de Etica y Buen Gobierno.</v>
      </c>
      <c r="F92" s="411"/>
      <c r="G92" s="448"/>
      <c r="H92" s="425"/>
      <c r="I92" s="438"/>
      <c r="J92" s="441"/>
      <c r="K92" s="441"/>
      <c r="L92" s="466"/>
      <c r="M92" s="425"/>
      <c r="N92" s="425"/>
      <c r="O92" s="179"/>
      <c r="P92" s="179"/>
      <c r="Q92" s="180"/>
      <c r="R92" s="14"/>
    </row>
    <row r="93" spans="1:18" ht="12.75" customHeight="1">
      <c r="A93" s="422"/>
      <c r="B93" s="425"/>
      <c r="C93" s="425"/>
      <c r="D93" s="425"/>
      <c r="E93" s="191" t="str">
        <f>'5. Identificación de Riesgos'!D93</f>
        <v>4. Falta o inaplicación de controles.</v>
      </c>
      <c r="F93" s="411"/>
      <c r="G93" s="448"/>
      <c r="H93" s="425"/>
      <c r="I93" s="438"/>
      <c r="J93" s="441"/>
      <c r="K93" s="441"/>
      <c r="L93" s="466"/>
      <c r="M93" s="425"/>
      <c r="N93" s="425"/>
      <c r="O93" s="179"/>
      <c r="P93" s="179"/>
      <c r="Q93" s="180"/>
      <c r="R93" s="14"/>
    </row>
    <row r="94" spans="1:18" ht="12.75" customHeight="1">
      <c r="A94" s="422"/>
      <c r="B94" s="425"/>
      <c r="C94" s="425"/>
      <c r="D94" s="425"/>
      <c r="E94" s="191">
        <f>'5. Identificación de Riesgos'!D94</f>
        <v>0</v>
      </c>
      <c r="F94" s="411"/>
      <c r="G94" s="448"/>
      <c r="H94" s="425"/>
      <c r="I94" s="438"/>
      <c r="J94" s="441"/>
      <c r="K94" s="441"/>
      <c r="L94" s="466"/>
      <c r="M94" s="425"/>
      <c r="N94" s="425"/>
      <c r="O94" s="179"/>
      <c r="P94" s="179"/>
      <c r="Q94" s="180"/>
      <c r="R94" s="14"/>
    </row>
    <row r="95" spans="1:18" ht="12.75" customHeight="1">
      <c r="A95" s="422"/>
      <c r="B95" s="425"/>
      <c r="C95" s="425"/>
      <c r="D95" s="425"/>
      <c r="E95" s="191">
        <f>'5. Identificación de Riesgos'!D95</f>
        <v>0</v>
      </c>
      <c r="F95" s="411"/>
      <c r="G95" s="448"/>
      <c r="H95" s="425"/>
      <c r="I95" s="438"/>
      <c r="J95" s="441"/>
      <c r="K95" s="441"/>
      <c r="L95" s="466"/>
      <c r="M95" s="425"/>
      <c r="N95" s="425"/>
      <c r="O95" s="179"/>
      <c r="P95" s="179"/>
      <c r="Q95" s="180"/>
      <c r="R95" s="14"/>
    </row>
    <row r="96" spans="1:18" ht="12.75" customHeight="1">
      <c r="A96" s="422"/>
      <c r="B96" s="425"/>
      <c r="C96" s="425"/>
      <c r="D96" s="425"/>
      <c r="E96" s="191">
        <f>'5. Identificación de Riesgos'!D96</f>
        <v>0</v>
      </c>
      <c r="F96" s="411"/>
      <c r="G96" s="448"/>
      <c r="H96" s="425"/>
      <c r="I96" s="438"/>
      <c r="J96" s="441"/>
      <c r="K96" s="441"/>
      <c r="L96" s="466"/>
      <c r="M96" s="425"/>
      <c r="N96" s="425"/>
      <c r="O96" s="179"/>
      <c r="P96" s="179"/>
      <c r="Q96" s="180"/>
      <c r="R96" s="14"/>
    </row>
    <row r="97" spans="1:18" ht="12.75" customHeight="1">
      <c r="A97" s="422"/>
      <c r="B97" s="425"/>
      <c r="C97" s="425"/>
      <c r="D97" s="425"/>
      <c r="E97" s="191">
        <f>'5. Identificación de Riesgos'!D97</f>
        <v>0</v>
      </c>
      <c r="F97" s="411"/>
      <c r="G97" s="448"/>
      <c r="H97" s="425"/>
      <c r="I97" s="438"/>
      <c r="J97" s="441"/>
      <c r="K97" s="441"/>
      <c r="L97" s="466"/>
      <c r="M97" s="425"/>
      <c r="N97" s="425"/>
      <c r="O97" s="179"/>
      <c r="P97" s="179"/>
      <c r="Q97" s="180"/>
      <c r="R97" s="14"/>
    </row>
    <row r="98" spans="1:18" ht="12.75" customHeight="1">
      <c r="A98" s="422"/>
      <c r="B98" s="425"/>
      <c r="C98" s="425"/>
      <c r="D98" s="425"/>
      <c r="E98" s="191">
        <f>'5. Identificación de Riesgos'!D98</f>
        <v>0</v>
      </c>
      <c r="F98" s="411"/>
      <c r="G98" s="448"/>
      <c r="H98" s="425"/>
      <c r="I98" s="438"/>
      <c r="J98" s="441"/>
      <c r="K98" s="441"/>
      <c r="L98" s="466"/>
      <c r="M98" s="425"/>
      <c r="N98" s="425"/>
      <c r="O98" s="179"/>
      <c r="P98" s="179"/>
      <c r="Q98" s="180"/>
      <c r="R98" s="14"/>
    </row>
    <row r="99" spans="1:18" ht="12.75" customHeight="1" thickBot="1">
      <c r="A99" s="423"/>
      <c r="B99" s="426"/>
      <c r="C99" s="426"/>
      <c r="D99" s="426"/>
      <c r="E99" s="193">
        <f>'5. Identificación de Riesgos'!D99</f>
        <v>0</v>
      </c>
      <c r="F99" s="430"/>
      <c r="G99" s="449"/>
      <c r="H99" s="426"/>
      <c r="I99" s="439"/>
      <c r="J99" s="442"/>
      <c r="K99" s="442"/>
      <c r="L99" s="468"/>
      <c r="M99" s="426"/>
      <c r="N99" s="426"/>
      <c r="O99" s="183"/>
      <c r="P99" s="183"/>
      <c r="Q99" s="184"/>
      <c r="R99" s="14"/>
    </row>
    <row r="100" spans="1:18">
      <c r="A100"/>
      <c r="B100"/>
      <c r="C100"/>
      <c r="D100"/>
      <c r="E100" s="37"/>
      <c r="F100"/>
      <c r="G100"/>
      <c r="H100"/>
      <c r="I100" s="1"/>
      <c r="J100"/>
      <c r="K100"/>
      <c r="L100" s="189"/>
      <c r="M100"/>
      <c r="N100"/>
      <c r="O100" s="9"/>
      <c r="P100" s="9"/>
      <c r="Q100" s="9"/>
      <c r="R100" s="14"/>
    </row>
  </sheetData>
  <mergeCells count="143">
    <mergeCell ref="I80:I89"/>
    <mergeCell ref="K40:K49"/>
    <mergeCell ref="A1:C3"/>
    <mergeCell ref="E1:Q3"/>
    <mergeCell ref="A6:B6"/>
    <mergeCell ref="I8:I9"/>
    <mergeCell ref="M90:M99"/>
    <mergeCell ref="N90:N99"/>
    <mergeCell ref="A90:A99"/>
    <mergeCell ref="B90:B99"/>
    <mergeCell ref="C90:C99"/>
    <mergeCell ref="D90:D99"/>
    <mergeCell ref="F90:F99"/>
    <mergeCell ref="M70:M79"/>
    <mergeCell ref="N70:N79"/>
    <mergeCell ref="A80:A89"/>
    <mergeCell ref="B80:B89"/>
    <mergeCell ref="C80:C89"/>
    <mergeCell ref="D80:D89"/>
    <mergeCell ref="F80:F89"/>
    <mergeCell ref="G80:G89"/>
    <mergeCell ref="M40:M49"/>
    <mergeCell ref="N40:N49"/>
    <mergeCell ref="A40:A49"/>
    <mergeCell ref="H70:H79"/>
    <mergeCell ref="J70:J79"/>
    <mergeCell ref="K70:K79"/>
    <mergeCell ref="L70:L79"/>
    <mergeCell ref="L50:L59"/>
    <mergeCell ref="K50:K59"/>
    <mergeCell ref="J50:J59"/>
    <mergeCell ref="I50:I59"/>
    <mergeCell ref="I60:I69"/>
    <mergeCell ref="I70:I79"/>
    <mergeCell ref="L90:L99"/>
    <mergeCell ref="N10:N19"/>
    <mergeCell ref="F10:F19"/>
    <mergeCell ref="G10:G19"/>
    <mergeCell ref="H10:H19"/>
    <mergeCell ref="J10:J19"/>
    <mergeCell ref="K10:K19"/>
    <mergeCell ref="M30:M39"/>
    <mergeCell ref="M60:M69"/>
    <mergeCell ref="N60:N69"/>
    <mergeCell ref="G60:G69"/>
    <mergeCell ref="H60:H69"/>
    <mergeCell ref="J60:J69"/>
    <mergeCell ref="K60:K69"/>
    <mergeCell ref="L60:L69"/>
    <mergeCell ref="N30:N39"/>
    <mergeCell ref="H50:H59"/>
    <mergeCell ref="G50:G59"/>
    <mergeCell ref="N50:N59"/>
    <mergeCell ref="M50:M59"/>
    <mergeCell ref="L80:L89"/>
    <mergeCell ref="M80:M89"/>
    <mergeCell ref="N80:N89"/>
    <mergeCell ref="G70:G79"/>
    <mergeCell ref="L10:L19"/>
    <mergeCell ref="N20:N29"/>
    <mergeCell ref="M10:M19"/>
    <mergeCell ref="C20:C29"/>
    <mergeCell ref="D20:D29"/>
    <mergeCell ref="F30:F39"/>
    <mergeCell ref="G30:G39"/>
    <mergeCell ref="H30:H39"/>
    <mergeCell ref="J30:J39"/>
    <mergeCell ref="L30:L39"/>
    <mergeCell ref="G20:G29"/>
    <mergeCell ref="H20:H29"/>
    <mergeCell ref="J20:J29"/>
    <mergeCell ref="K20:K29"/>
    <mergeCell ref="C30:C39"/>
    <mergeCell ref="L20:L29"/>
    <mergeCell ref="F20:F29"/>
    <mergeCell ref="M20:M29"/>
    <mergeCell ref="I10:I19"/>
    <mergeCell ref="I20:I29"/>
    <mergeCell ref="I30:I39"/>
    <mergeCell ref="M8:M9"/>
    <mergeCell ref="N8:N9"/>
    <mergeCell ref="F8:F9"/>
    <mergeCell ref="G8:G9"/>
    <mergeCell ref="J7:N7"/>
    <mergeCell ref="A4:B4"/>
    <mergeCell ref="A5:B5"/>
    <mergeCell ref="A8:A9"/>
    <mergeCell ref="C4:Q4"/>
    <mergeCell ref="C5:Q5"/>
    <mergeCell ref="C6:Q6"/>
    <mergeCell ref="L8:L9"/>
    <mergeCell ref="J8:J9"/>
    <mergeCell ref="H8:H9"/>
    <mergeCell ref="C8:C9"/>
    <mergeCell ref="K8:K9"/>
    <mergeCell ref="E8:E9"/>
    <mergeCell ref="O8:O9"/>
    <mergeCell ref="P8:P9"/>
    <mergeCell ref="Q8:Q9"/>
    <mergeCell ref="D8:D9"/>
    <mergeCell ref="A7:E7"/>
    <mergeCell ref="F7:H7"/>
    <mergeCell ref="I90:I99"/>
    <mergeCell ref="K30:K39"/>
    <mergeCell ref="A70:A79"/>
    <mergeCell ref="B70:B79"/>
    <mergeCell ref="C70:C79"/>
    <mergeCell ref="D70:D79"/>
    <mergeCell ref="F70:F79"/>
    <mergeCell ref="A50:A59"/>
    <mergeCell ref="C50:C59"/>
    <mergeCell ref="D50:D59"/>
    <mergeCell ref="D30:D39"/>
    <mergeCell ref="A30:A39"/>
    <mergeCell ref="B30:B39"/>
    <mergeCell ref="H80:H89"/>
    <mergeCell ref="J80:J89"/>
    <mergeCell ref="K80:K89"/>
    <mergeCell ref="F40:F49"/>
    <mergeCell ref="G40:G49"/>
    <mergeCell ref="H40:H49"/>
    <mergeCell ref="J40:J49"/>
    <mergeCell ref="G90:G99"/>
    <mergeCell ref="H90:H99"/>
    <mergeCell ref="J90:J99"/>
    <mergeCell ref="K90:K99"/>
    <mergeCell ref="A20:A29"/>
    <mergeCell ref="B20:B29"/>
    <mergeCell ref="B50:B59"/>
    <mergeCell ref="B8:B9"/>
    <mergeCell ref="A60:A69"/>
    <mergeCell ref="B60:B69"/>
    <mergeCell ref="C60:C69"/>
    <mergeCell ref="D60:D69"/>
    <mergeCell ref="F60:F69"/>
    <mergeCell ref="F50:F59"/>
    <mergeCell ref="A10:A19"/>
    <mergeCell ref="B10:B19"/>
    <mergeCell ref="C10:C19"/>
    <mergeCell ref="D10:D19"/>
    <mergeCell ref="C40:C49"/>
    <mergeCell ref="B40:B49"/>
    <mergeCell ref="D40:D49"/>
  </mergeCells>
  <conditionalFormatting sqref="F10 F20 F30 F90">
    <cfRule type="containsText" dxfId="560" priority="231" operator="containsText" text="Muy Baja">
      <formula>NOT(ISERROR(SEARCH("Muy Baja",F10)))</formula>
    </cfRule>
    <cfRule type="containsText" dxfId="559" priority="232" operator="containsText" text="Baja">
      <formula>NOT(ISERROR(SEARCH("Baja",F10)))</formula>
    </cfRule>
    <cfRule type="containsText" dxfId="558" priority="233" operator="containsText" text="Muy Alta">
      <formula>NOT(ISERROR(SEARCH("Muy Alta",F10)))</formula>
    </cfRule>
    <cfRule type="containsText" dxfId="557" priority="234" operator="containsText" text="Alta">
      <formula>NOT(ISERROR(SEARCH("Alta",F10)))</formula>
    </cfRule>
    <cfRule type="containsText" dxfId="556" priority="235" operator="containsText" text="Media">
      <formula>NOT(ISERROR(SEARCH("Media",F10)))</formula>
    </cfRule>
    <cfRule type="containsText" dxfId="555" priority="236" operator="containsText" text="Media">
      <formula>NOT(ISERROR(SEARCH("Media",F10)))</formula>
    </cfRule>
    <cfRule type="containsText" dxfId="554" priority="237" operator="containsText" text="Media">
      <formula>NOT(ISERROR(SEARCH("Media",F10)))</formula>
    </cfRule>
    <cfRule type="containsText" dxfId="553" priority="238" operator="containsText" text="Muy Baja">
      <formula>NOT(ISERROR(SEARCH("Muy Baja",F10)))</formula>
    </cfRule>
    <cfRule type="containsText" dxfId="552" priority="239" operator="containsText" text="Baja">
      <formula>NOT(ISERROR(SEARCH("Baja",F10)))</formula>
    </cfRule>
    <cfRule type="containsText" dxfId="551" priority="240" operator="containsText" text="Muy Baja">
      <formula>NOT(ISERROR(SEARCH("Muy Baja",F10)))</formula>
    </cfRule>
    <cfRule type="containsText" dxfId="550" priority="241" operator="containsText" text="Muy Baja">
      <formula>NOT(ISERROR(SEARCH("Muy Baja",F10)))</formula>
    </cfRule>
    <cfRule type="containsText" dxfId="549" priority="242" operator="containsText" text="Muy Baja">
      <formula>NOT(ISERROR(SEARCH("Muy Baja",F10)))</formula>
    </cfRule>
    <cfRule type="containsText" dxfId="548" priority="243" operator="containsText" text="Muy Baja'Tabla probabilidad'!">
      <formula>NOT(ISERROR(SEARCH("Muy Baja'Tabla probabilidad'!",F10)))</formula>
    </cfRule>
    <cfRule type="containsText" dxfId="547" priority="244" operator="containsText" text="Muy bajo">
      <formula>NOT(ISERROR(SEARCH("Muy bajo",F10)))</formula>
    </cfRule>
    <cfRule type="containsText" dxfId="546" priority="245" operator="containsText" text="Alta">
      <formula>NOT(ISERROR(SEARCH("Alta",F10)))</formula>
    </cfRule>
    <cfRule type="containsText" dxfId="545" priority="246" operator="containsText" text="Media">
      <formula>NOT(ISERROR(SEARCH("Media",F10)))</formula>
    </cfRule>
    <cfRule type="containsText" dxfId="544" priority="247" operator="containsText" text="Baja">
      <formula>NOT(ISERROR(SEARCH("Baja",F10)))</formula>
    </cfRule>
    <cfRule type="containsText" dxfId="543" priority="248" operator="containsText" text="Muy baja">
      <formula>NOT(ISERROR(SEARCH("Muy baja",F10)))</formula>
    </cfRule>
    <cfRule type="cellIs" dxfId="542" priority="251" operator="between">
      <formula>1</formula>
      <formula>2</formula>
    </cfRule>
    <cfRule type="cellIs" dxfId="541" priority="252" operator="between">
      <formula>0</formula>
      <formula>2</formula>
    </cfRule>
  </conditionalFormatting>
  <conditionalFormatting sqref="F40">
    <cfRule type="containsText" dxfId="540" priority="27" operator="containsText" text="Muy Baja">
      <formula>NOT(ISERROR(SEARCH("Muy Baja",F40)))</formula>
    </cfRule>
    <cfRule type="containsText" dxfId="539" priority="28" operator="containsText" text="Baja">
      <formula>NOT(ISERROR(SEARCH("Baja",F40)))</formula>
    </cfRule>
    <cfRule type="containsText" dxfId="538" priority="29" operator="containsText" text="Muy Alta">
      <formula>NOT(ISERROR(SEARCH("Muy Alta",F40)))</formula>
    </cfRule>
    <cfRule type="containsText" dxfId="537" priority="30" operator="containsText" text="Alta">
      <formula>NOT(ISERROR(SEARCH("Alta",F40)))</formula>
    </cfRule>
    <cfRule type="containsText" dxfId="536" priority="31" operator="containsText" text="Media">
      <formula>NOT(ISERROR(SEARCH("Media",F40)))</formula>
    </cfRule>
    <cfRule type="containsText" dxfId="535" priority="32" operator="containsText" text="Media">
      <formula>NOT(ISERROR(SEARCH("Media",F40)))</formula>
    </cfRule>
    <cfRule type="containsText" dxfId="534" priority="33" operator="containsText" text="Media">
      <formula>NOT(ISERROR(SEARCH("Media",F40)))</formula>
    </cfRule>
    <cfRule type="containsText" dxfId="533" priority="34" operator="containsText" text="Muy Baja">
      <formula>NOT(ISERROR(SEARCH("Muy Baja",F40)))</formula>
    </cfRule>
    <cfRule type="containsText" dxfId="532" priority="35" operator="containsText" text="Baja">
      <formula>NOT(ISERROR(SEARCH("Baja",F40)))</formula>
    </cfRule>
    <cfRule type="containsText" dxfId="531" priority="36" operator="containsText" text="Muy Baja">
      <formula>NOT(ISERROR(SEARCH("Muy Baja",F40)))</formula>
    </cfRule>
    <cfRule type="containsText" dxfId="530" priority="37" operator="containsText" text="Muy Baja">
      <formula>NOT(ISERROR(SEARCH("Muy Baja",F40)))</formula>
    </cfRule>
    <cfRule type="containsText" dxfId="529" priority="38" operator="containsText" text="Muy Baja">
      <formula>NOT(ISERROR(SEARCH("Muy Baja",F40)))</formula>
    </cfRule>
    <cfRule type="containsText" dxfId="528" priority="39" operator="containsText" text="Muy Baja'Tabla probabilidad'!">
      <formula>NOT(ISERROR(SEARCH("Muy Baja'Tabla probabilidad'!",F40)))</formula>
    </cfRule>
    <cfRule type="containsText" dxfId="527" priority="40" operator="containsText" text="Muy bajo">
      <formula>NOT(ISERROR(SEARCH("Muy bajo",F40)))</formula>
    </cfRule>
    <cfRule type="containsText" dxfId="526" priority="41" operator="containsText" text="Alta">
      <formula>NOT(ISERROR(SEARCH("Alta",F40)))</formula>
    </cfRule>
    <cfRule type="containsText" dxfId="525" priority="42" operator="containsText" text="Media">
      <formula>NOT(ISERROR(SEARCH("Media",F40)))</formula>
    </cfRule>
    <cfRule type="containsText" dxfId="524" priority="43" operator="containsText" text="Baja">
      <formula>NOT(ISERROR(SEARCH("Baja",F40)))</formula>
    </cfRule>
    <cfRule type="containsText" dxfId="523" priority="44" operator="containsText" text="Muy baja">
      <formula>NOT(ISERROR(SEARCH("Muy baja",F40)))</formula>
    </cfRule>
    <cfRule type="cellIs" dxfId="522" priority="47" operator="between">
      <formula>1</formula>
      <formula>2</formula>
    </cfRule>
    <cfRule type="cellIs" dxfId="521" priority="48" operator="between">
      <formula>0</formula>
      <formula>2</formula>
    </cfRule>
  </conditionalFormatting>
  <conditionalFormatting sqref="F50">
    <cfRule type="containsText" dxfId="520" priority="183" operator="containsText" text="Muy Baja">
      <formula>NOT(ISERROR(SEARCH("Muy Baja",F50)))</formula>
    </cfRule>
    <cfRule type="containsText" dxfId="519" priority="184" operator="containsText" text="Baja">
      <formula>NOT(ISERROR(SEARCH("Baja",F50)))</formula>
    </cfRule>
    <cfRule type="containsText" dxfId="518" priority="185" operator="containsText" text="Muy Alta">
      <formula>NOT(ISERROR(SEARCH("Muy Alta",F50)))</formula>
    </cfRule>
    <cfRule type="containsText" dxfId="517" priority="186" operator="containsText" text="Alta">
      <formula>NOT(ISERROR(SEARCH("Alta",F50)))</formula>
    </cfRule>
    <cfRule type="containsText" dxfId="516" priority="187" operator="containsText" text="Media">
      <formula>NOT(ISERROR(SEARCH("Media",F50)))</formula>
    </cfRule>
    <cfRule type="containsText" dxfId="515" priority="188" operator="containsText" text="Media">
      <formula>NOT(ISERROR(SEARCH("Media",F50)))</formula>
    </cfRule>
    <cfRule type="containsText" dxfId="514" priority="189" operator="containsText" text="Media">
      <formula>NOT(ISERROR(SEARCH("Media",F50)))</formula>
    </cfRule>
    <cfRule type="containsText" dxfId="513" priority="190" operator="containsText" text="Muy Baja">
      <formula>NOT(ISERROR(SEARCH("Muy Baja",F50)))</formula>
    </cfRule>
    <cfRule type="containsText" dxfId="512" priority="191" operator="containsText" text="Baja">
      <formula>NOT(ISERROR(SEARCH("Baja",F50)))</formula>
    </cfRule>
    <cfRule type="containsText" dxfId="511" priority="192" operator="containsText" text="Muy Baja">
      <formula>NOT(ISERROR(SEARCH("Muy Baja",F50)))</formula>
    </cfRule>
    <cfRule type="containsText" dxfId="510" priority="193" operator="containsText" text="Muy Baja">
      <formula>NOT(ISERROR(SEARCH("Muy Baja",F50)))</formula>
    </cfRule>
    <cfRule type="containsText" dxfId="509" priority="194" operator="containsText" text="Muy Baja">
      <formula>NOT(ISERROR(SEARCH("Muy Baja",F50)))</formula>
    </cfRule>
    <cfRule type="containsText" dxfId="508" priority="195" operator="containsText" text="Muy Baja'Tabla probabilidad'!">
      <formula>NOT(ISERROR(SEARCH("Muy Baja'Tabla probabilidad'!",F50)))</formula>
    </cfRule>
    <cfRule type="containsText" dxfId="507" priority="196" operator="containsText" text="Muy bajo">
      <formula>NOT(ISERROR(SEARCH("Muy bajo",F50)))</formula>
    </cfRule>
    <cfRule type="containsText" dxfId="506" priority="197" operator="containsText" text="Alta">
      <formula>NOT(ISERROR(SEARCH("Alta",F50)))</formula>
    </cfRule>
    <cfRule type="containsText" dxfId="505" priority="198" operator="containsText" text="Media">
      <formula>NOT(ISERROR(SEARCH("Media",F50)))</formula>
    </cfRule>
    <cfRule type="containsText" dxfId="504" priority="199" operator="containsText" text="Baja">
      <formula>NOT(ISERROR(SEARCH("Baja",F50)))</formula>
    </cfRule>
    <cfRule type="containsText" dxfId="503" priority="200" operator="containsText" text="Muy baja">
      <formula>NOT(ISERROR(SEARCH("Muy baja",F50)))</formula>
    </cfRule>
    <cfRule type="cellIs" dxfId="502" priority="203" operator="between">
      <formula>1</formula>
      <formula>2</formula>
    </cfRule>
    <cfRule type="cellIs" dxfId="501" priority="204" operator="between">
      <formula>0</formula>
      <formula>2</formula>
    </cfRule>
  </conditionalFormatting>
  <conditionalFormatting sqref="F60 F70 F80">
    <cfRule type="containsText" dxfId="500" priority="137" operator="containsText" text="Muy Baja">
      <formula>NOT(ISERROR(SEARCH("Muy Baja",F60)))</formula>
    </cfRule>
    <cfRule type="containsText" dxfId="499" priority="138" operator="containsText" text="Baja">
      <formula>NOT(ISERROR(SEARCH("Baja",F60)))</formula>
    </cfRule>
    <cfRule type="containsText" dxfId="498" priority="139" operator="containsText" text="Muy Alta">
      <formula>NOT(ISERROR(SEARCH("Muy Alta",F60)))</formula>
    </cfRule>
    <cfRule type="containsText" dxfId="497" priority="140" operator="containsText" text="Alta">
      <formula>NOT(ISERROR(SEARCH("Alta",F60)))</formula>
    </cfRule>
    <cfRule type="containsText" dxfId="496" priority="141" operator="containsText" text="Media">
      <formula>NOT(ISERROR(SEARCH("Media",F60)))</formula>
    </cfRule>
    <cfRule type="containsText" dxfId="495" priority="142" operator="containsText" text="Media">
      <formula>NOT(ISERROR(SEARCH("Media",F60)))</formula>
    </cfRule>
    <cfRule type="containsText" dxfId="494" priority="143" operator="containsText" text="Media">
      <formula>NOT(ISERROR(SEARCH("Media",F60)))</formula>
    </cfRule>
    <cfRule type="containsText" dxfId="493" priority="144" operator="containsText" text="Muy Baja">
      <formula>NOT(ISERROR(SEARCH("Muy Baja",F60)))</formula>
    </cfRule>
    <cfRule type="containsText" dxfId="492" priority="145" operator="containsText" text="Baja">
      <formula>NOT(ISERROR(SEARCH("Baja",F60)))</formula>
    </cfRule>
    <cfRule type="containsText" dxfId="491" priority="146" operator="containsText" text="Muy Baja">
      <formula>NOT(ISERROR(SEARCH("Muy Baja",F60)))</formula>
    </cfRule>
    <cfRule type="containsText" dxfId="490" priority="147" operator="containsText" text="Muy Baja">
      <formula>NOT(ISERROR(SEARCH("Muy Baja",F60)))</formula>
    </cfRule>
    <cfRule type="containsText" dxfId="489" priority="148" operator="containsText" text="Muy Baja">
      <formula>NOT(ISERROR(SEARCH("Muy Baja",F60)))</formula>
    </cfRule>
    <cfRule type="containsText" dxfId="488" priority="149" operator="containsText" text="Muy Baja'Tabla probabilidad'!">
      <formula>NOT(ISERROR(SEARCH("Muy Baja'Tabla probabilidad'!",F60)))</formula>
    </cfRule>
    <cfRule type="containsText" dxfId="487" priority="150" operator="containsText" text="Muy bajo">
      <formula>NOT(ISERROR(SEARCH("Muy bajo",F60)))</formula>
    </cfRule>
    <cfRule type="containsText" dxfId="486" priority="151" operator="containsText" text="Alta">
      <formula>NOT(ISERROR(SEARCH("Alta",F60)))</formula>
    </cfRule>
    <cfRule type="containsText" dxfId="485" priority="152" operator="containsText" text="Media">
      <formula>NOT(ISERROR(SEARCH("Media",F60)))</formula>
    </cfRule>
    <cfRule type="containsText" dxfId="484" priority="153" operator="containsText" text="Baja">
      <formula>NOT(ISERROR(SEARCH("Baja",F60)))</formula>
    </cfRule>
    <cfRule type="containsText" dxfId="483" priority="154" operator="containsText" text="Muy baja">
      <formula>NOT(ISERROR(SEARCH("Muy baja",F60)))</formula>
    </cfRule>
    <cfRule type="cellIs" dxfId="482" priority="157" operator="between">
      <formula>1</formula>
      <formula>2</formula>
    </cfRule>
    <cfRule type="cellIs" dxfId="481" priority="158" operator="between">
      <formula>0</formula>
      <formula>2</formula>
    </cfRule>
  </conditionalFormatting>
  <conditionalFormatting sqref="G10 G20 G30 G90">
    <cfRule type="containsText" dxfId="480" priority="225" operator="containsText" text="Catastrófico">
      <formula>NOT(ISERROR(SEARCH("Catastrófico",G10)))</formula>
    </cfRule>
    <cfRule type="containsText" dxfId="479" priority="226" operator="containsText" text="Mayor">
      <formula>NOT(ISERROR(SEARCH("Mayor",G10)))</formula>
    </cfRule>
    <cfRule type="containsText" dxfId="478" priority="227" operator="containsText" text="Alta">
      <formula>NOT(ISERROR(SEARCH("Alta",G10)))</formula>
    </cfRule>
    <cfRule type="containsText" dxfId="477" priority="228" operator="containsText" text="Moderado">
      <formula>NOT(ISERROR(SEARCH("Moderado",G10)))</formula>
    </cfRule>
    <cfRule type="containsText" dxfId="476" priority="229" operator="containsText" text="Menor">
      <formula>NOT(ISERROR(SEARCH("Menor",G10)))</formula>
    </cfRule>
    <cfRule type="containsText" dxfId="475" priority="230" operator="containsText" text="Leve">
      <formula>NOT(ISERROR(SEARCH("Leve",G10)))</formula>
    </cfRule>
  </conditionalFormatting>
  <conditionalFormatting sqref="G40">
    <cfRule type="containsText" dxfId="474" priority="15" operator="containsText" text="Catastrófico">
      <formula>NOT(ISERROR(SEARCH("Catastrófico",G40)))</formula>
    </cfRule>
    <cfRule type="containsText" dxfId="473" priority="16" operator="containsText" text="Mayor">
      <formula>NOT(ISERROR(SEARCH("Mayor",G40)))</formula>
    </cfRule>
    <cfRule type="containsText" dxfId="472" priority="17" operator="containsText" text="Alta">
      <formula>NOT(ISERROR(SEARCH("Alta",G40)))</formula>
    </cfRule>
    <cfRule type="containsText" dxfId="471" priority="18" operator="containsText" text="Moderado">
      <formula>NOT(ISERROR(SEARCH("Moderado",G40)))</formula>
    </cfRule>
    <cfRule type="containsText" dxfId="470" priority="19" operator="containsText" text="Menor">
      <formula>NOT(ISERROR(SEARCH("Menor",G40)))</formula>
    </cfRule>
    <cfRule type="containsText" dxfId="469" priority="20" operator="containsText" text="Leve">
      <formula>NOT(ISERROR(SEARCH("Leve",G40)))</formula>
    </cfRule>
  </conditionalFormatting>
  <conditionalFormatting sqref="G50">
    <cfRule type="containsText" dxfId="468" priority="177" operator="containsText" text="Catastrófico">
      <formula>NOT(ISERROR(SEARCH("Catastrófico",G50)))</formula>
    </cfRule>
    <cfRule type="containsText" dxfId="467" priority="178" operator="containsText" text="Mayor">
      <formula>NOT(ISERROR(SEARCH("Mayor",G50)))</formula>
    </cfRule>
    <cfRule type="containsText" dxfId="466" priority="179" operator="containsText" text="Alta">
      <formula>NOT(ISERROR(SEARCH("Alta",G50)))</formula>
    </cfRule>
    <cfRule type="containsText" dxfId="465" priority="180" operator="containsText" text="Moderado">
      <formula>NOT(ISERROR(SEARCH("Moderado",G50)))</formula>
    </cfRule>
    <cfRule type="containsText" dxfId="464" priority="181" operator="containsText" text="Menor">
      <formula>NOT(ISERROR(SEARCH("Menor",G50)))</formula>
    </cfRule>
    <cfRule type="containsText" dxfId="463" priority="182" operator="containsText" text="Leve">
      <formula>NOT(ISERROR(SEARCH("Leve",G50)))</formula>
    </cfRule>
  </conditionalFormatting>
  <conditionalFormatting sqref="G60 G70 G80">
    <cfRule type="containsText" dxfId="462" priority="107" operator="containsText" text="Catastrófico">
      <formula>NOT(ISERROR(SEARCH("Catastrófico",G60)))</formula>
    </cfRule>
    <cfRule type="containsText" dxfId="461" priority="108" operator="containsText" text="Mayor">
      <formula>NOT(ISERROR(SEARCH("Mayor",G60)))</formula>
    </cfRule>
    <cfRule type="containsText" dxfId="460" priority="109" operator="containsText" text="Alta">
      <formula>NOT(ISERROR(SEARCH("Alta",G60)))</formula>
    </cfRule>
    <cfRule type="containsText" dxfId="459" priority="110" operator="containsText" text="Moderado">
      <formula>NOT(ISERROR(SEARCH("Moderado",G60)))</formula>
    </cfRule>
    <cfRule type="containsText" dxfId="458" priority="111" operator="containsText" text="Menor">
      <formula>NOT(ISERROR(SEARCH("Menor",G60)))</formula>
    </cfRule>
    <cfRule type="containsText" dxfId="457" priority="112" operator="containsText" text="Leve">
      <formula>NOT(ISERROR(SEARCH("Leve",G60)))</formula>
    </cfRule>
  </conditionalFormatting>
  <conditionalFormatting sqref="H40">
    <cfRule type="containsText" dxfId="456" priority="10" operator="containsText" text="Extremo">
      <formula>NOT(ISERROR(SEARCH("Extremo",H40)))</formula>
    </cfRule>
    <cfRule type="containsText" dxfId="455" priority="11" operator="containsText" text="Alto">
      <formula>NOT(ISERROR(SEARCH("Alto",H40)))</formula>
    </cfRule>
    <cfRule type="containsText" dxfId="454" priority="12" operator="containsText" text="Bajo">
      <formula>NOT(ISERROR(SEARCH("Bajo",H40)))</formula>
    </cfRule>
    <cfRule type="containsText" dxfId="453" priority="13" operator="containsText" text="Moderado">
      <formula>NOT(ISERROR(SEARCH("Moderado",H40)))</formula>
    </cfRule>
    <cfRule type="containsText" dxfId="452" priority="14" operator="containsText" text="Extremo">
      <formula>NOT(ISERROR(SEARCH("Extremo",H40)))</formula>
    </cfRule>
  </conditionalFormatting>
  <conditionalFormatting sqref="H60 H70 H80">
    <cfRule type="containsText" dxfId="451" priority="102" operator="containsText" text="Extremo">
      <formula>NOT(ISERROR(SEARCH("Extremo",H60)))</formula>
    </cfRule>
    <cfRule type="containsText" dxfId="450" priority="103" operator="containsText" text="Alto">
      <formula>NOT(ISERROR(SEARCH("Alto",H60)))</formula>
    </cfRule>
    <cfRule type="containsText" dxfId="449" priority="104" operator="containsText" text="Bajo">
      <formula>NOT(ISERROR(SEARCH("Bajo",H60)))</formula>
    </cfRule>
    <cfRule type="containsText" dxfId="448" priority="105" operator="containsText" text="Moderado">
      <formula>NOT(ISERROR(SEARCH("Moderado",H60)))</formula>
    </cfRule>
  </conditionalFormatting>
  <conditionalFormatting sqref="H10:I10 H20:I20 H30:I30 H90:I90">
    <cfRule type="containsText" dxfId="447" priority="220" operator="containsText" text="Extremo">
      <formula>NOT(ISERROR(SEARCH("Extremo",H10)))</formula>
    </cfRule>
    <cfRule type="containsText" dxfId="446" priority="221" operator="containsText" text="Alto">
      <formula>NOT(ISERROR(SEARCH("Alto",H10)))</formula>
    </cfRule>
    <cfRule type="containsText" dxfId="445" priority="222" operator="containsText" text="Bajo">
      <formula>NOT(ISERROR(SEARCH("Bajo",H10)))</formula>
    </cfRule>
    <cfRule type="containsText" dxfId="444" priority="223" operator="containsText" text="Moderado">
      <formula>NOT(ISERROR(SEARCH("Moderado",H10)))</formula>
    </cfRule>
    <cfRule type="containsText" dxfId="443" priority="224" operator="containsText" text="Extremo">
      <formula>NOT(ISERROR(SEARCH("Extremo",H10)))</formula>
    </cfRule>
  </conditionalFormatting>
  <conditionalFormatting sqref="H50:I50">
    <cfRule type="containsText" dxfId="442" priority="172" operator="containsText" text="Extremo">
      <formula>NOT(ISERROR(SEARCH("Extremo",H50)))</formula>
    </cfRule>
    <cfRule type="containsText" dxfId="441" priority="173" operator="containsText" text="Alto">
      <formula>NOT(ISERROR(SEARCH("Alto",H50)))</formula>
    </cfRule>
    <cfRule type="containsText" dxfId="440" priority="174" operator="containsText" text="Bajo">
      <formula>NOT(ISERROR(SEARCH("Bajo",H50)))</formula>
    </cfRule>
    <cfRule type="containsText" dxfId="439" priority="175" operator="containsText" text="Moderado">
      <formula>NOT(ISERROR(SEARCH("Moderado",H50)))</formula>
    </cfRule>
    <cfRule type="containsText" dxfId="438" priority="176" operator="containsText" text="Extremo">
      <formula>NOT(ISERROR(SEARCH("Extremo",H50)))</formula>
    </cfRule>
  </conditionalFormatting>
  <conditionalFormatting sqref="H60:I60 H70:I70 H80:I80">
    <cfRule type="containsText" dxfId="437" priority="106" operator="containsText" text="Extremo">
      <formula>NOT(ISERROR(SEARCH("Extremo",H60)))</formula>
    </cfRule>
  </conditionalFormatting>
  <conditionalFormatting sqref="I60 I70 I80">
    <cfRule type="containsText" dxfId="436" priority="133" operator="containsText" text="Alto">
      <formula>NOT(ISERROR(SEARCH("Alto",I60)))</formula>
    </cfRule>
    <cfRule type="containsText" dxfId="435" priority="134" operator="containsText" text="Bajo">
      <formula>NOT(ISERROR(SEARCH("Bajo",I60)))</formula>
    </cfRule>
    <cfRule type="containsText" dxfId="434" priority="135" operator="containsText" text="Moderado">
      <formula>NOT(ISERROR(SEARCH("Moderado",I60)))</formula>
    </cfRule>
    <cfRule type="containsText" dxfId="433" priority="136" operator="containsText" text="Extremo">
      <formula>NOT(ISERROR(SEARCH("Extremo",I60)))</formula>
    </cfRule>
  </conditionalFormatting>
  <conditionalFormatting sqref="J10:J49 J90:J99">
    <cfRule type="containsText" dxfId="432" priority="206" operator="containsText" text="Muy Alta">
      <formula>NOT(ISERROR(SEARCH("Muy Alta",J10)))</formula>
    </cfRule>
    <cfRule type="containsText" dxfId="431" priority="207" operator="containsText" text="Alta">
      <formula>NOT(ISERROR(SEARCH("Alta",J10)))</formula>
    </cfRule>
    <cfRule type="containsText" dxfId="430" priority="208" operator="containsText" text="Media">
      <formula>NOT(ISERROR(SEARCH("Media",J10)))</formula>
    </cfRule>
    <cfRule type="containsText" dxfId="429" priority="209" operator="containsText" text="Baja">
      <formula>NOT(ISERROR(SEARCH("Baja",J10)))</formula>
    </cfRule>
    <cfRule type="containsText" dxfId="428" priority="210" operator="containsText" text="Muy Baja">
      <formula>NOT(ISERROR(SEARCH("Muy Baja",J10)))</formula>
    </cfRule>
  </conditionalFormatting>
  <conditionalFormatting sqref="J10:J59">
    <cfRule type="containsText" dxfId="427" priority="205" operator="containsText" text="Muy Baja">
      <formula>NOT(ISERROR(SEARCH("Muy Baja",J10)))</formula>
    </cfRule>
  </conditionalFormatting>
  <conditionalFormatting sqref="J50:J59">
    <cfRule type="containsText" dxfId="426" priority="159" operator="containsText" text="Muy Alta">
      <formula>NOT(ISERROR(SEARCH("Muy Alta",J50)))</formula>
    </cfRule>
    <cfRule type="containsText" dxfId="425" priority="160" operator="containsText" text="Alta">
      <formula>NOT(ISERROR(SEARCH("Alta",J50)))</formula>
    </cfRule>
    <cfRule type="containsText" dxfId="424" priority="161" operator="containsText" text="Media">
      <formula>NOT(ISERROR(SEARCH("Media",J50)))</formula>
    </cfRule>
    <cfRule type="containsText" dxfId="423" priority="162" operator="containsText" text="Baja">
      <formula>NOT(ISERROR(SEARCH("Baja",J50)))</formula>
    </cfRule>
  </conditionalFormatting>
  <conditionalFormatting sqref="J50:J99">
    <cfRule type="containsText" dxfId="422" priority="123" operator="containsText" text="Muy Baja">
      <formula>NOT(ISERROR(SEARCH("Muy Baja",J50)))</formula>
    </cfRule>
  </conditionalFormatting>
  <conditionalFormatting sqref="J60:J89">
    <cfRule type="containsText" dxfId="421" priority="113" operator="containsText" text="Muy Baja">
      <formula>NOT(ISERROR(SEARCH("Muy Baja",J60)))</formula>
    </cfRule>
    <cfRule type="containsText" dxfId="420" priority="119" operator="containsText" text="Muy Alta">
      <formula>NOT(ISERROR(SEARCH("Muy Alta",J60)))</formula>
    </cfRule>
    <cfRule type="containsText" dxfId="419" priority="120" operator="containsText" text="Alta">
      <formula>NOT(ISERROR(SEARCH("Alta",J60)))</formula>
    </cfRule>
    <cfRule type="containsText" dxfId="418" priority="121" operator="containsText" text="Media">
      <formula>NOT(ISERROR(SEARCH("Media",J60)))</formula>
    </cfRule>
    <cfRule type="containsText" dxfId="417" priority="122" operator="containsText" text="Baja">
      <formula>NOT(ISERROR(SEARCH("Baja",J60)))</formula>
    </cfRule>
  </conditionalFormatting>
  <conditionalFormatting sqref="K10:K99">
    <cfRule type="containsText" dxfId="416" priority="114" operator="containsText" text="Catastrófico">
      <formula>NOT(ISERROR(SEARCH("Catastrófico",K10)))</formula>
    </cfRule>
    <cfRule type="containsText" dxfId="415" priority="115" operator="containsText" text="Moderado">
      <formula>NOT(ISERROR(SEARCH("Moderado",K10)))</formula>
    </cfRule>
    <cfRule type="containsText" dxfId="414" priority="116" operator="containsText" text="Menor">
      <formula>NOT(ISERROR(SEARCH("Menor",K10)))</formula>
    </cfRule>
    <cfRule type="containsText" dxfId="413" priority="117" operator="containsText" text="Leve">
      <formula>NOT(ISERROR(SEARCH("Leve",K10)))</formula>
    </cfRule>
    <cfRule type="containsText" dxfId="412" priority="118" operator="containsText" text="Mayor">
      <formula>NOT(ISERROR(SEARCH("Mayor",K10)))</formula>
    </cfRule>
  </conditionalFormatting>
  <conditionalFormatting sqref="M10 M20 M30 M90">
    <cfRule type="containsText" dxfId="411" priority="211" operator="containsText" text="Extremo">
      <formula>NOT(ISERROR(SEARCH("Extremo",M10)))</formula>
    </cfRule>
    <cfRule type="containsText" dxfId="410" priority="212" operator="containsText" text="Alto">
      <formula>NOT(ISERROR(SEARCH("Alto",M10)))</formula>
    </cfRule>
    <cfRule type="containsText" dxfId="409" priority="213" operator="containsText" text="Moderado">
      <formula>NOT(ISERROR(SEARCH("Moderado",M10)))</formula>
    </cfRule>
    <cfRule type="containsText" dxfId="408" priority="214" operator="containsText" text="Menor">
      <formula>NOT(ISERROR(SEARCH("Menor",M10)))</formula>
    </cfRule>
    <cfRule type="containsText" dxfId="407" priority="215" operator="containsText" text="Bajo">
      <formula>NOT(ISERROR(SEARCH("Bajo",M10)))</formula>
    </cfRule>
    <cfRule type="containsText" dxfId="406" priority="216" operator="containsText" text="Moderado">
      <formula>NOT(ISERROR(SEARCH("Moderado",M10)))</formula>
    </cfRule>
    <cfRule type="containsText" dxfId="405" priority="217" operator="containsText" text="Extremo">
      <formula>NOT(ISERROR(SEARCH("Extremo",M10)))</formula>
    </cfRule>
    <cfRule type="containsText" dxfId="404" priority="218" operator="containsText" text="Baja">
      <formula>NOT(ISERROR(SEARCH("Baja",M10)))</formula>
    </cfRule>
    <cfRule type="containsText" dxfId="403" priority="219" operator="containsText" text="Alto">
      <formula>NOT(ISERROR(SEARCH("Alto",M10)))</formula>
    </cfRule>
  </conditionalFormatting>
  <conditionalFormatting sqref="M40">
    <cfRule type="containsText" dxfId="402" priority="1" operator="containsText" text="Extremo">
      <formula>NOT(ISERROR(SEARCH("Extremo",M40)))</formula>
    </cfRule>
    <cfRule type="containsText" dxfId="401" priority="2" operator="containsText" text="Alto">
      <formula>NOT(ISERROR(SEARCH("Alto",M40)))</formula>
    </cfRule>
    <cfRule type="containsText" dxfId="400" priority="3" operator="containsText" text="Moderado">
      <formula>NOT(ISERROR(SEARCH("Moderado",M40)))</formula>
    </cfRule>
    <cfRule type="containsText" dxfId="399" priority="4" operator="containsText" text="Menor">
      <formula>NOT(ISERROR(SEARCH("Menor",M40)))</formula>
    </cfRule>
    <cfRule type="containsText" dxfId="398" priority="5" operator="containsText" text="Bajo">
      <formula>NOT(ISERROR(SEARCH("Bajo",M40)))</formula>
    </cfRule>
    <cfRule type="containsText" dxfId="397" priority="6" operator="containsText" text="Moderado">
      <formula>NOT(ISERROR(SEARCH("Moderado",M40)))</formula>
    </cfRule>
    <cfRule type="containsText" dxfId="396" priority="7" operator="containsText" text="Extremo">
      <formula>NOT(ISERROR(SEARCH("Extremo",M40)))</formula>
    </cfRule>
    <cfRule type="containsText" dxfId="395" priority="8" operator="containsText" text="Baja">
      <formula>NOT(ISERROR(SEARCH("Baja",M40)))</formula>
    </cfRule>
    <cfRule type="containsText" dxfId="394" priority="9" operator="containsText" text="Alto">
      <formula>NOT(ISERROR(SEARCH("Alto",M40)))</formula>
    </cfRule>
  </conditionalFormatting>
  <conditionalFormatting sqref="M50">
    <cfRule type="containsText" dxfId="393" priority="163" operator="containsText" text="Extremo">
      <formula>NOT(ISERROR(SEARCH("Extremo",M50)))</formula>
    </cfRule>
    <cfRule type="containsText" dxfId="392" priority="164" operator="containsText" text="Alto">
      <formula>NOT(ISERROR(SEARCH("Alto",M50)))</formula>
    </cfRule>
    <cfRule type="containsText" dxfId="391" priority="165" operator="containsText" text="Moderado">
      <formula>NOT(ISERROR(SEARCH("Moderado",M50)))</formula>
    </cfRule>
    <cfRule type="containsText" dxfId="390" priority="166" operator="containsText" text="Menor">
      <formula>NOT(ISERROR(SEARCH("Menor",M50)))</formula>
    </cfRule>
    <cfRule type="containsText" dxfId="389" priority="167" operator="containsText" text="Bajo">
      <formula>NOT(ISERROR(SEARCH("Bajo",M50)))</formula>
    </cfRule>
    <cfRule type="containsText" dxfId="388" priority="168" operator="containsText" text="Moderado">
      <formula>NOT(ISERROR(SEARCH("Moderado",M50)))</formula>
    </cfRule>
    <cfRule type="containsText" dxfId="387" priority="169" operator="containsText" text="Extremo">
      <formula>NOT(ISERROR(SEARCH("Extremo",M50)))</formula>
    </cfRule>
    <cfRule type="containsText" dxfId="386" priority="170" operator="containsText" text="Baja">
      <formula>NOT(ISERROR(SEARCH("Baja",M50)))</formula>
    </cfRule>
    <cfRule type="containsText" dxfId="385" priority="171" operator="containsText" text="Alto">
      <formula>NOT(ISERROR(SEARCH("Alto",M50)))</formula>
    </cfRule>
  </conditionalFormatting>
  <conditionalFormatting sqref="M60 M70 M80">
    <cfRule type="containsText" dxfId="384" priority="124" operator="containsText" text="Extremo">
      <formula>NOT(ISERROR(SEARCH("Extremo",M60)))</formula>
    </cfRule>
    <cfRule type="containsText" dxfId="383" priority="125" operator="containsText" text="Alto">
      <formula>NOT(ISERROR(SEARCH("Alto",M60)))</formula>
    </cfRule>
    <cfRule type="containsText" dxfId="382" priority="126" operator="containsText" text="Moderado">
      <formula>NOT(ISERROR(SEARCH("Moderado",M60)))</formula>
    </cfRule>
    <cfRule type="containsText" dxfId="381" priority="127" operator="containsText" text="Menor">
      <formula>NOT(ISERROR(SEARCH("Menor",M60)))</formula>
    </cfRule>
    <cfRule type="containsText" dxfId="380" priority="128" operator="containsText" text="Bajo">
      <formula>NOT(ISERROR(SEARCH("Bajo",M60)))</formula>
    </cfRule>
    <cfRule type="containsText" dxfId="379" priority="129" operator="containsText" text="Moderado">
      <formula>NOT(ISERROR(SEARCH("Moderado",M60)))</formula>
    </cfRule>
    <cfRule type="containsText" dxfId="378" priority="130" operator="containsText" text="Extremo">
      <formula>NOT(ISERROR(SEARCH("Extremo",M60)))</formula>
    </cfRule>
    <cfRule type="containsText" dxfId="377" priority="131" operator="containsText" text="Baja">
      <formula>NOT(ISERROR(SEARCH("Baja",M60)))</formula>
    </cfRule>
    <cfRule type="containsText" dxfId="376" priority="132" operator="containsText" text="Alto">
      <formula>NOT(ISERROR(SEARCH("Alto",M60)))</formula>
    </cfRule>
  </conditionalFormatting>
  <dataValidations count="1">
    <dataValidation type="list" allowBlank="1" showInputMessage="1" showErrorMessage="1" sqref="D10:D99" xr:uid="{00000000-0002-0000-0700-000000000000}">
      <formula1>#REF!</formula1>
    </dataValidation>
  </dataValidations>
  <pageMargins left="0.31496062992125984" right="0.31496062992125984" top="1.1417322834645669" bottom="1.1417322834645669" header="0.31496062992125984" footer="0.31496062992125984"/>
  <pageSetup paperSize="8" scale="63"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containsText" priority="249" operator="containsText" id="{98BBB724-AB29-48E4-B503-1C1E6BC9CA0A}">
            <xm:f>NOT(ISERROR(SEARCH(#REF!,F10)))</xm:f>
            <xm:f>#REF!</xm:f>
            <x14:dxf>
              <font>
                <color rgb="FF006100"/>
              </font>
              <fill>
                <patternFill>
                  <bgColor rgb="FFC6EFCE"/>
                </patternFill>
              </fill>
            </x14:dxf>
          </x14:cfRule>
          <x14:cfRule type="containsText" priority="250" operator="containsText" id="{9743C059-138D-4FED-B692-15559D7665F5}">
            <xm:f>NOT(ISERROR(SEARCH(#REF!,F10)))</xm:f>
            <xm:f>#REF!</xm:f>
            <x14:dxf>
              <font>
                <color rgb="FF9C0006"/>
              </font>
              <fill>
                <patternFill>
                  <bgColor rgb="FFFFC7CE"/>
                </patternFill>
              </fill>
            </x14:dxf>
          </x14:cfRule>
          <xm:sqref>F10 F20 F30 F90</xm:sqref>
        </x14:conditionalFormatting>
        <x14:conditionalFormatting xmlns:xm="http://schemas.microsoft.com/office/excel/2006/main">
          <x14:cfRule type="containsText" priority="45" operator="containsText" id="{B8E8232B-CE61-4B6B-9165-6D78850BBF51}">
            <xm:f>NOT(ISERROR(SEARCH(#REF!,F40)))</xm:f>
            <xm:f>#REF!</xm:f>
            <x14:dxf>
              <font>
                <color rgb="FF006100"/>
              </font>
              <fill>
                <patternFill>
                  <bgColor rgb="FFC6EFCE"/>
                </patternFill>
              </fill>
            </x14:dxf>
          </x14:cfRule>
          <x14:cfRule type="containsText" priority="46" operator="containsText" id="{2FE69D38-44F3-41E2-B18E-0D9B550D2F82}">
            <xm:f>NOT(ISERROR(SEARCH(#REF!,F40)))</xm:f>
            <xm:f>#REF!</xm:f>
            <x14:dxf>
              <font>
                <color rgb="FF9C0006"/>
              </font>
              <fill>
                <patternFill>
                  <bgColor rgb="FFFFC7CE"/>
                </patternFill>
              </fill>
            </x14:dxf>
          </x14:cfRule>
          <xm:sqref>F40</xm:sqref>
        </x14:conditionalFormatting>
        <x14:conditionalFormatting xmlns:xm="http://schemas.microsoft.com/office/excel/2006/main">
          <x14:cfRule type="containsText" priority="201" operator="containsText" id="{DAB74E58-E85C-46C7-B3EE-1EEDAE138768}">
            <xm:f>NOT(ISERROR(SEARCH(#REF!,F50)))</xm:f>
            <xm:f>#REF!</xm:f>
            <x14:dxf>
              <font>
                <color rgb="FF006100"/>
              </font>
              <fill>
                <patternFill>
                  <bgColor rgb="FFC6EFCE"/>
                </patternFill>
              </fill>
            </x14:dxf>
          </x14:cfRule>
          <x14:cfRule type="containsText" priority="202" operator="containsText" id="{CBB22F59-1914-425E-9A56-4050CF4CBCA0}">
            <xm:f>NOT(ISERROR(SEARCH(#REF!,F50)))</xm:f>
            <xm:f>#REF!</xm:f>
            <x14:dxf>
              <font>
                <color rgb="FF9C0006"/>
              </font>
              <fill>
                <patternFill>
                  <bgColor rgb="FFFFC7CE"/>
                </patternFill>
              </fill>
            </x14:dxf>
          </x14:cfRule>
          <xm:sqref>F50</xm:sqref>
        </x14:conditionalFormatting>
        <x14:conditionalFormatting xmlns:xm="http://schemas.microsoft.com/office/excel/2006/main">
          <x14:cfRule type="containsText" priority="155" operator="containsText" id="{E83D0FEC-D883-449B-9A44-44A6090C8F58}">
            <xm:f>NOT(ISERROR(SEARCH(#REF!,F60)))</xm:f>
            <xm:f>#REF!</xm:f>
            <x14:dxf>
              <font>
                <color rgb="FF006100"/>
              </font>
              <fill>
                <patternFill>
                  <bgColor rgb="FFC6EFCE"/>
                </patternFill>
              </fill>
            </x14:dxf>
          </x14:cfRule>
          <x14:cfRule type="containsText" priority="156" operator="containsText" id="{037BFB13-5C54-4805-B1EE-CB9E52C53588}">
            <xm:f>NOT(ISERROR(SEARCH(#REF!,F60)))</xm:f>
            <xm:f>#REF!</xm:f>
            <x14:dxf>
              <font>
                <color rgb="FF9C0006"/>
              </font>
              <fill>
                <patternFill>
                  <bgColor rgb="FFFFC7CE"/>
                </patternFill>
              </fill>
            </x14:dxf>
          </x14:cfRule>
          <xm:sqref>F60 F70 F80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1000000}">
          <x14:formula1>
            <xm:f>'9- Matriz de Calor '!$S$7:$S$10</xm:f>
          </x14:formula1>
          <xm:sqref>N10:N99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sheetPr>
  <dimension ref="A1:EG718"/>
  <sheetViews>
    <sheetView showGridLines="0" topLeftCell="A22" zoomScale="60" zoomScaleNormal="60" workbookViewId="0">
      <selection activeCell="E8" sqref="E8"/>
    </sheetView>
  </sheetViews>
  <sheetFormatPr defaultColWidth="11.42578125" defaultRowHeight="15"/>
  <cols>
    <col min="2" max="2" width="24.28515625" customWidth="1"/>
    <col min="3" max="3" width="62.85546875" customWidth="1"/>
    <col min="4" max="4" width="10.28515625" bestFit="1" customWidth="1"/>
    <col min="5" max="5" width="84.28515625" style="20" customWidth="1"/>
    <col min="6" max="6" width="24.7109375" customWidth="1"/>
    <col min="7" max="7" width="11.5703125" customWidth="1"/>
    <col min="8" max="8" width="13.7109375" customWidth="1"/>
    <col min="9" max="9" width="28.5703125" hidden="1" customWidth="1"/>
    <col min="10" max="13" width="11.5703125" customWidth="1"/>
    <col min="32" max="137" width="11.42578125" style="1"/>
  </cols>
  <sheetData>
    <row r="1" spans="1:137" s="1" customFormat="1">
      <c r="E1" s="18"/>
    </row>
    <row r="2" spans="1:137" ht="24" thickBot="1">
      <c r="A2" s="1"/>
      <c r="B2" s="481" t="s">
        <v>449</v>
      </c>
      <c r="C2" s="481"/>
      <c r="D2" s="481"/>
      <c r="E2" s="481"/>
      <c r="F2" s="195"/>
      <c r="G2" s="1"/>
      <c r="H2" s="1"/>
      <c r="I2" s="1"/>
      <c r="J2" s="1"/>
      <c r="K2" s="1"/>
      <c r="L2" s="1"/>
      <c r="M2" s="1"/>
      <c r="N2" s="1"/>
      <c r="O2" s="1"/>
      <c r="P2" s="1"/>
      <c r="Q2" s="1"/>
      <c r="R2" s="1"/>
      <c r="S2" s="1"/>
      <c r="T2" s="1"/>
      <c r="U2" s="1"/>
      <c r="V2" s="1"/>
      <c r="W2" s="1"/>
      <c r="X2" s="1"/>
      <c r="Y2" s="1"/>
      <c r="Z2" s="1"/>
      <c r="AA2" s="1"/>
      <c r="AB2" s="1"/>
      <c r="AC2" s="1"/>
      <c r="AD2" s="1"/>
      <c r="AE2" s="1"/>
    </row>
    <row r="3" spans="1:137" ht="16.5" thickTop="1" thickBot="1">
      <c r="A3" s="1"/>
      <c r="B3" s="112"/>
      <c r="C3" s="112"/>
      <c r="D3" s="112"/>
      <c r="E3" s="113"/>
      <c r="F3" s="1"/>
      <c r="G3" s="1"/>
      <c r="H3" s="1"/>
      <c r="I3" s="1"/>
      <c r="J3" s="1"/>
      <c r="K3" s="1"/>
      <c r="L3" s="1"/>
      <c r="M3" s="1"/>
      <c r="N3" s="1"/>
      <c r="O3" s="1"/>
      <c r="P3" s="1"/>
      <c r="Q3" s="1"/>
      <c r="R3" s="1"/>
      <c r="S3" s="1"/>
      <c r="T3" s="1"/>
      <c r="U3" s="1"/>
      <c r="V3" s="1"/>
      <c r="W3" s="1"/>
      <c r="X3" s="1"/>
      <c r="Y3" s="1"/>
      <c r="Z3" s="1"/>
      <c r="AA3" s="1"/>
      <c r="AB3" s="1"/>
      <c r="AC3" s="1"/>
      <c r="AD3" s="1"/>
      <c r="AE3" s="1"/>
    </row>
    <row r="4" spans="1:137" ht="21">
      <c r="A4" s="1"/>
      <c r="B4" s="196"/>
      <c r="C4" s="197" t="s">
        <v>450</v>
      </c>
      <c r="D4" s="198"/>
      <c r="E4" s="199" t="s">
        <v>451</v>
      </c>
      <c r="F4" s="200"/>
      <c r="G4" s="1"/>
      <c r="H4" s="1"/>
      <c r="I4" s="1"/>
      <c r="J4" s="1"/>
      <c r="K4" s="1"/>
      <c r="L4" s="1"/>
      <c r="M4" s="1"/>
      <c r="N4" s="1"/>
      <c r="O4" s="1"/>
      <c r="P4" s="1"/>
      <c r="Q4" s="1"/>
      <c r="R4" s="1"/>
      <c r="S4" s="1"/>
      <c r="T4" s="1"/>
      <c r="U4" s="1"/>
      <c r="V4" s="1"/>
      <c r="W4" s="1"/>
      <c r="X4" s="1"/>
      <c r="Y4" s="1"/>
      <c r="Z4" s="1"/>
      <c r="AA4" s="1"/>
      <c r="AB4" s="1"/>
      <c r="AC4" s="1"/>
      <c r="AD4" s="1"/>
      <c r="AE4" s="1"/>
    </row>
    <row r="5" spans="1:137" ht="40.5">
      <c r="A5" s="1"/>
      <c r="B5" s="196"/>
      <c r="C5" s="201" t="s">
        <v>452</v>
      </c>
      <c r="D5" s="201"/>
      <c r="E5" s="201" t="s">
        <v>453</v>
      </c>
      <c r="F5" s="202" t="s">
        <v>451</v>
      </c>
      <c r="G5" s="1"/>
      <c r="H5" s="1"/>
      <c r="I5" s="1"/>
      <c r="J5" s="1"/>
      <c r="K5" s="1"/>
      <c r="L5" s="1"/>
      <c r="M5" s="1"/>
      <c r="N5" s="1"/>
      <c r="O5" s="1"/>
      <c r="P5" s="1"/>
      <c r="Q5" s="1"/>
      <c r="R5" s="1"/>
      <c r="S5" s="1"/>
      <c r="T5" s="1"/>
      <c r="U5" s="1"/>
      <c r="V5" s="1"/>
      <c r="W5" s="1"/>
      <c r="X5" s="1"/>
      <c r="Y5" s="1"/>
      <c r="Z5" s="1"/>
      <c r="AA5" s="1"/>
      <c r="AB5" s="1"/>
      <c r="AC5" s="1"/>
      <c r="AD5" s="1"/>
      <c r="AE5" s="1"/>
    </row>
    <row r="6" spans="1:137" ht="20.25">
      <c r="A6" s="1"/>
      <c r="B6" s="203" t="s">
        <v>454</v>
      </c>
      <c r="C6" s="204" t="s">
        <v>455</v>
      </c>
      <c r="D6" s="205">
        <v>0.04</v>
      </c>
      <c r="E6" s="206" t="s">
        <v>456</v>
      </c>
      <c r="F6" s="207">
        <v>1</v>
      </c>
      <c r="G6" s="1"/>
      <c r="H6" s="21"/>
      <c r="I6" s="1"/>
      <c r="J6" s="1"/>
      <c r="K6" s="1"/>
      <c r="L6" s="1"/>
      <c r="M6" s="1"/>
      <c r="N6" s="1"/>
      <c r="O6" s="1"/>
      <c r="P6" s="1"/>
      <c r="Q6" s="1"/>
      <c r="R6" s="1"/>
      <c r="S6" s="1"/>
      <c r="T6" s="1"/>
      <c r="U6" s="1"/>
      <c r="V6" s="1"/>
      <c r="W6" s="1"/>
      <c r="X6" s="1"/>
      <c r="Y6" s="1"/>
      <c r="Z6" s="1"/>
      <c r="AA6" s="1"/>
      <c r="AB6" s="1"/>
      <c r="AC6" s="1"/>
      <c r="AD6" s="1"/>
      <c r="AE6" s="1"/>
    </row>
    <row r="7" spans="1:137" ht="20.25">
      <c r="A7" s="1"/>
      <c r="B7" s="208" t="s">
        <v>457</v>
      </c>
      <c r="C7" s="204" t="s">
        <v>458</v>
      </c>
      <c r="D7" s="205">
        <v>0.09</v>
      </c>
      <c r="E7" s="206" t="s">
        <v>459</v>
      </c>
      <c r="F7" s="207">
        <v>2</v>
      </c>
      <c r="G7" s="1"/>
      <c r="H7" s="1"/>
      <c r="I7" s="1"/>
      <c r="J7" s="1"/>
      <c r="K7" s="1"/>
      <c r="L7" s="1"/>
      <c r="M7" s="1"/>
      <c r="N7" s="1"/>
      <c r="O7" s="1"/>
      <c r="P7" s="1"/>
      <c r="Q7" s="1"/>
      <c r="R7" s="1"/>
      <c r="S7" s="1"/>
      <c r="T7" s="1"/>
      <c r="U7" s="1"/>
      <c r="V7" s="1"/>
      <c r="W7" s="1"/>
      <c r="X7" s="1"/>
      <c r="Y7" s="1"/>
      <c r="Z7" s="1"/>
      <c r="AA7" s="1"/>
      <c r="AB7" s="1"/>
      <c r="AC7" s="1"/>
      <c r="AD7" s="1"/>
      <c r="AE7" s="1"/>
    </row>
    <row r="8" spans="1:137" ht="20.25">
      <c r="A8" s="1"/>
      <c r="B8" s="209" t="s">
        <v>460</v>
      </c>
      <c r="C8" s="204" t="s">
        <v>461</v>
      </c>
      <c r="D8" s="205">
        <v>0.28999999999999998</v>
      </c>
      <c r="E8" s="206" t="s">
        <v>462</v>
      </c>
      <c r="F8" s="207">
        <v>3</v>
      </c>
      <c r="G8" s="1"/>
      <c r="H8" s="1"/>
      <c r="I8" s="1"/>
      <c r="J8" s="1"/>
      <c r="K8" s="1"/>
      <c r="L8" s="1"/>
      <c r="M8" s="1"/>
      <c r="N8" s="1"/>
      <c r="O8" s="1"/>
      <c r="P8" s="1"/>
      <c r="Q8" s="1"/>
      <c r="R8" s="1"/>
      <c r="S8" s="1"/>
      <c r="T8" s="1"/>
      <c r="U8" s="1"/>
      <c r="V8" s="1"/>
      <c r="W8" s="1"/>
      <c r="X8" s="1"/>
      <c r="Y8" s="1"/>
      <c r="Z8" s="1"/>
      <c r="AA8" s="1"/>
      <c r="AB8" s="1"/>
      <c r="AC8" s="1"/>
      <c r="AD8" s="1"/>
      <c r="AE8" s="1"/>
    </row>
    <row r="9" spans="1:137" ht="20.25">
      <c r="A9" s="1"/>
      <c r="B9" s="210" t="s">
        <v>463</v>
      </c>
      <c r="C9" s="204" t="s">
        <v>464</v>
      </c>
      <c r="D9" s="205">
        <v>0.49</v>
      </c>
      <c r="E9" s="206" t="s">
        <v>465</v>
      </c>
      <c r="F9" s="207">
        <v>4</v>
      </c>
      <c r="G9" s="1"/>
      <c r="H9" s="1"/>
      <c r="I9" s="1"/>
      <c r="J9" s="1"/>
      <c r="K9" s="1"/>
      <c r="L9" s="1"/>
      <c r="M9" s="1"/>
      <c r="N9" s="1"/>
      <c r="O9" s="1"/>
      <c r="P9" s="1"/>
      <c r="Q9" s="1"/>
      <c r="R9" s="1"/>
      <c r="S9" s="1"/>
      <c r="T9" s="1"/>
      <c r="U9" s="1"/>
      <c r="V9" s="1"/>
      <c r="W9" s="1"/>
      <c r="X9" s="1"/>
      <c r="Y9" s="1"/>
      <c r="Z9" s="1"/>
      <c r="AA9" s="1"/>
      <c r="AB9" s="1"/>
      <c r="AC9" s="1"/>
      <c r="AD9" s="1"/>
      <c r="AE9" s="1"/>
    </row>
    <row r="10" spans="1:137" ht="20.25">
      <c r="A10" s="1"/>
      <c r="B10" s="211" t="s">
        <v>466</v>
      </c>
      <c r="C10" s="204" t="s">
        <v>467</v>
      </c>
      <c r="D10" s="205">
        <v>1</v>
      </c>
      <c r="E10" s="206" t="s">
        <v>468</v>
      </c>
      <c r="F10" s="207">
        <v>5</v>
      </c>
      <c r="G10" s="1"/>
      <c r="H10" s="1"/>
      <c r="I10" s="212" t="s">
        <v>338</v>
      </c>
      <c r="J10" s="1"/>
      <c r="K10" s="1"/>
      <c r="L10" s="1"/>
      <c r="M10" s="1"/>
      <c r="N10" s="1"/>
      <c r="O10" s="1"/>
      <c r="P10" s="1"/>
      <c r="Q10" s="1"/>
      <c r="R10" s="1"/>
      <c r="S10" s="1"/>
      <c r="T10" s="1"/>
      <c r="U10" s="1"/>
      <c r="V10" s="1"/>
      <c r="W10" s="1"/>
      <c r="X10" s="1"/>
      <c r="Y10" s="1"/>
      <c r="Z10" s="1"/>
      <c r="AA10" s="1"/>
      <c r="AB10" s="1"/>
      <c r="AC10" s="1"/>
      <c r="AD10" s="1"/>
      <c r="AE10" s="1"/>
    </row>
    <row r="11" spans="1:137" ht="16.5">
      <c r="A11" s="1"/>
      <c r="B11" s="3"/>
      <c r="C11" s="2"/>
      <c r="D11" s="2"/>
      <c r="E11" s="19"/>
      <c r="F11" s="1"/>
      <c r="G11" s="1"/>
      <c r="H11" s="1"/>
      <c r="I11" s="1"/>
      <c r="J11" s="1"/>
      <c r="K11" s="1"/>
      <c r="L11" s="1"/>
      <c r="M11" s="1"/>
      <c r="N11" s="1"/>
      <c r="O11" s="1"/>
      <c r="P11" s="1"/>
      <c r="Q11" s="1"/>
      <c r="R11" s="1"/>
      <c r="S11" s="1"/>
      <c r="T11" s="1"/>
      <c r="U11" s="1"/>
      <c r="V11" s="1"/>
      <c r="W11" s="1"/>
      <c r="X11" s="1"/>
      <c r="Y11" s="1"/>
      <c r="Z11" s="1"/>
      <c r="AA11" s="1"/>
      <c r="AB11" s="1"/>
      <c r="AC11" s="1"/>
      <c r="AD11" s="1"/>
      <c r="AE11" s="1"/>
    </row>
    <row r="12" spans="1:137">
      <c r="A12" s="1"/>
      <c r="B12" s="1"/>
      <c r="C12" s="1"/>
      <c r="D12" s="1"/>
      <c r="E12" s="18"/>
      <c r="F12" s="1"/>
      <c r="G12" s="1"/>
      <c r="H12" s="1"/>
      <c r="I12" s="1"/>
      <c r="J12" s="1"/>
      <c r="K12" s="1"/>
      <c r="L12" s="1"/>
      <c r="M12" s="1"/>
      <c r="N12" s="1"/>
      <c r="O12" s="1"/>
      <c r="P12" s="1"/>
      <c r="Q12" s="1"/>
      <c r="R12" s="1"/>
      <c r="S12" s="1"/>
      <c r="T12" s="1"/>
      <c r="U12" s="1"/>
      <c r="V12" s="1"/>
      <c r="W12" s="1"/>
      <c r="X12" s="1"/>
      <c r="Y12" s="1"/>
      <c r="Z12" s="1"/>
      <c r="AA12" s="1"/>
      <c r="AB12" s="1"/>
      <c r="AC12" s="1"/>
      <c r="AD12" s="1"/>
      <c r="AE12" s="1"/>
    </row>
    <row r="13" spans="1:137">
      <c r="A13" s="1"/>
      <c r="B13" s="1"/>
      <c r="C13" s="1"/>
      <c r="D13" s="1"/>
      <c r="E13" s="18"/>
      <c r="F13" s="1"/>
      <c r="G13" s="1"/>
      <c r="H13" s="1"/>
      <c r="I13" s="1"/>
      <c r="J13" s="1"/>
      <c r="K13" s="1"/>
      <c r="L13" s="1"/>
      <c r="M13" s="1"/>
      <c r="N13" s="1"/>
      <c r="O13" s="1"/>
      <c r="P13" s="1"/>
      <c r="Q13" s="1"/>
      <c r="R13" s="1"/>
      <c r="S13" s="1"/>
      <c r="T13" s="1"/>
      <c r="U13" s="1"/>
      <c r="V13" s="1"/>
      <c r="W13" s="1"/>
      <c r="X13" s="1"/>
      <c r="Y13" s="1"/>
      <c r="Z13" s="1"/>
      <c r="AA13" s="1"/>
      <c r="AB13" s="1"/>
      <c r="AC13" s="1"/>
      <c r="AD13" s="1"/>
      <c r="AE13" s="1"/>
    </row>
    <row r="14" spans="1:137" ht="23.25">
      <c r="A14" s="1"/>
      <c r="B14" s="482" t="s">
        <v>469</v>
      </c>
      <c r="C14" s="482"/>
      <c r="D14" s="482"/>
      <c r="E14" s="482"/>
      <c r="F14" s="213"/>
      <c r="G14" s="23"/>
      <c r="H14" s="1"/>
      <c r="I14" s="1"/>
      <c r="J14" s="1"/>
      <c r="K14" s="1"/>
      <c r="L14" s="1"/>
      <c r="M14" s="1"/>
      <c r="N14" s="1"/>
      <c r="O14" s="1"/>
      <c r="P14" s="1"/>
      <c r="Q14" s="1"/>
      <c r="R14" s="1"/>
      <c r="S14" s="1"/>
      <c r="T14" s="1"/>
      <c r="U14" s="1"/>
      <c r="V14" s="1"/>
      <c r="W14" s="1"/>
      <c r="X14" s="1"/>
      <c r="Y14" s="1"/>
      <c r="Z14" s="1"/>
      <c r="AA14" s="1"/>
      <c r="AB14" s="1"/>
      <c r="AC14" s="1"/>
      <c r="AD14" s="1"/>
      <c r="AE14" s="1"/>
    </row>
    <row r="15" spans="1:137" ht="20.25">
      <c r="A15" s="1"/>
      <c r="B15" s="214"/>
      <c r="C15" s="215"/>
      <c r="D15" s="215"/>
      <c r="E15" s="215"/>
      <c r="F15" s="214"/>
      <c r="G15" s="1"/>
      <c r="H15" s="1"/>
      <c r="I15" s="1"/>
      <c r="J15" s="1"/>
      <c r="K15" s="1"/>
      <c r="L15" s="1"/>
      <c r="M15" s="1"/>
      <c r="N15" s="1"/>
      <c r="O15" s="1"/>
      <c r="P15" s="1"/>
      <c r="Q15" s="1"/>
      <c r="R15" s="1"/>
      <c r="S15" s="1"/>
      <c r="T15" s="1"/>
      <c r="U15" s="1"/>
      <c r="V15" s="1"/>
      <c r="W15" s="1"/>
      <c r="X15" s="1"/>
      <c r="Y15" s="1"/>
      <c r="Z15" s="1"/>
      <c r="AA15" s="1"/>
      <c r="AB15" s="1"/>
      <c r="AC15" s="1"/>
      <c r="AD15" s="1"/>
      <c r="AE15" s="1"/>
    </row>
    <row r="16" spans="1:137" s="26" customFormat="1" ht="20.25">
      <c r="A16" s="25"/>
      <c r="B16" s="214"/>
      <c r="C16" s="483" t="s">
        <v>293</v>
      </c>
      <c r="D16" s="483"/>
      <c r="E16" s="483"/>
      <c r="F16" s="214"/>
      <c r="G16" s="25"/>
      <c r="H16" s="25"/>
      <c r="I16" s="216" t="s">
        <v>288</v>
      </c>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c r="BX16" s="25"/>
      <c r="BY16" s="25"/>
      <c r="BZ16" s="25"/>
      <c r="CA16" s="25"/>
      <c r="CB16" s="25"/>
      <c r="CC16" s="25"/>
      <c r="CD16" s="25"/>
      <c r="CE16" s="25"/>
      <c r="CF16" s="25"/>
      <c r="CG16" s="25"/>
      <c r="CH16" s="25"/>
      <c r="CI16" s="25"/>
      <c r="CJ16" s="25"/>
      <c r="CK16" s="25"/>
      <c r="CL16" s="25"/>
      <c r="CM16" s="25"/>
      <c r="CN16" s="25"/>
      <c r="CO16" s="25"/>
      <c r="CP16" s="25"/>
      <c r="CQ16" s="25"/>
      <c r="CR16" s="25"/>
      <c r="CS16" s="25"/>
      <c r="CT16" s="25"/>
      <c r="CU16" s="25"/>
      <c r="CV16" s="25"/>
      <c r="CW16" s="25"/>
      <c r="CX16" s="25"/>
      <c r="CY16" s="25"/>
      <c r="CZ16" s="25"/>
      <c r="DA16" s="25"/>
      <c r="DB16" s="25"/>
      <c r="DC16" s="25"/>
      <c r="DD16" s="25"/>
      <c r="DE16" s="25"/>
      <c r="DF16" s="25"/>
      <c r="DG16" s="25"/>
      <c r="DH16" s="25"/>
      <c r="DI16" s="25"/>
      <c r="DJ16" s="25"/>
      <c r="DK16" s="25"/>
      <c r="DL16" s="25"/>
      <c r="DM16" s="25"/>
      <c r="DN16" s="25"/>
      <c r="DO16" s="25"/>
      <c r="DP16" s="25"/>
      <c r="DQ16" s="25"/>
      <c r="DR16" s="25"/>
      <c r="DS16" s="25"/>
      <c r="DT16" s="25"/>
      <c r="DU16" s="25"/>
      <c r="DV16" s="25"/>
      <c r="DW16" s="25"/>
      <c r="DX16" s="25"/>
      <c r="DY16" s="25"/>
      <c r="DZ16" s="25"/>
      <c r="EA16" s="25"/>
      <c r="EB16" s="25"/>
      <c r="EC16" s="25"/>
      <c r="ED16" s="25"/>
      <c r="EE16" s="25"/>
      <c r="EF16" s="25"/>
      <c r="EG16" s="25"/>
    </row>
    <row r="17" spans="1:137" s="26" customFormat="1" ht="30.75" customHeight="1">
      <c r="A17" s="25"/>
      <c r="B17" s="203" t="s">
        <v>470</v>
      </c>
      <c r="C17" s="480" t="s">
        <v>319</v>
      </c>
      <c r="D17" s="480"/>
      <c r="E17" s="480"/>
      <c r="F17" s="207">
        <v>1</v>
      </c>
      <c r="G17" s="25"/>
      <c r="H17" s="25"/>
      <c r="I17" s="212" t="s">
        <v>293</v>
      </c>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c r="BX17" s="25"/>
      <c r="BY17" s="25"/>
      <c r="BZ17" s="25"/>
      <c r="CA17" s="25"/>
      <c r="CB17" s="25"/>
      <c r="CC17" s="25"/>
      <c r="CD17" s="25"/>
      <c r="CE17" s="25"/>
      <c r="CF17" s="25"/>
      <c r="CG17" s="25"/>
      <c r="CH17" s="25"/>
      <c r="CI17" s="25"/>
      <c r="CJ17" s="25"/>
      <c r="CK17" s="25"/>
      <c r="CL17" s="25"/>
      <c r="CM17" s="25"/>
      <c r="CN17" s="25"/>
      <c r="CO17" s="25"/>
      <c r="CP17" s="25"/>
      <c r="CQ17" s="25"/>
      <c r="CR17" s="25"/>
      <c r="CS17" s="25"/>
      <c r="CT17" s="25"/>
      <c r="CU17" s="25"/>
      <c r="CV17" s="25"/>
      <c r="CW17" s="25"/>
      <c r="CX17" s="25"/>
      <c r="CY17" s="25"/>
      <c r="CZ17" s="25"/>
      <c r="DA17" s="25"/>
      <c r="DB17" s="25"/>
      <c r="DC17" s="25"/>
      <c r="DD17" s="25"/>
      <c r="DE17" s="25"/>
      <c r="DF17" s="2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row>
    <row r="18" spans="1:137" s="26" customFormat="1" ht="30.75" customHeight="1">
      <c r="A18" s="25"/>
      <c r="B18" s="208" t="s">
        <v>471</v>
      </c>
      <c r="C18" s="480" t="s">
        <v>294</v>
      </c>
      <c r="D18" s="480"/>
      <c r="E18" s="480"/>
      <c r="F18" s="207">
        <v>2</v>
      </c>
      <c r="G18" s="25"/>
      <c r="H18" s="25"/>
      <c r="I18" s="212" t="s">
        <v>296</v>
      </c>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5"/>
      <c r="BX18" s="25"/>
      <c r="BY18" s="25"/>
      <c r="BZ18" s="25"/>
      <c r="CA18" s="25"/>
      <c r="CB18" s="25"/>
      <c r="CC18" s="25"/>
      <c r="CD18" s="25"/>
      <c r="CE18" s="25"/>
      <c r="CF18" s="25"/>
      <c r="CG18" s="25"/>
      <c r="CH18" s="25"/>
      <c r="CI18" s="25"/>
      <c r="CJ18" s="25"/>
      <c r="CK18" s="25"/>
      <c r="CL18" s="25"/>
      <c r="CM18" s="25"/>
      <c r="CN18" s="25"/>
      <c r="CO18" s="25"/>
      <c r="CP18" s="25"/>
      <c r="CQ18" s="25"/>
      <c r="CR18" s="25"/>
      <c r="CS18" s="25"/>
      <c r="CT18" s="25"/>
      <c r="CU18" s="25"/>
      <c r="CV18" s="25"/>
      <c r="CW18" s="25"/>
      <c r="CX18" s="25"/>
      <c r="CY18" s="25"/>
      <c r="CZ18" s="25"/>
      <c r="DA18" s="25"/>
      <c r="DB18" s="25"/>
      <c r="DC18" s="25"/>
      <c r="DD18" s="25"/>
      <c r="DE18" s="25"/>
      <c r="DF18" s="2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row>
    <row r="19" spans="1:137" s="26" customFormat="1" ht="30.75" customHeight="1">
      <c r="A19" s="25"/>
      <c r="B19" s="209" t="s">
        <v>472</v>
      </c>
      <c r="C19" s="480" t="s">
        <v>473</v>
      </c>
      <c r="D19" s="480"/>
      <c r="E19" s="480"/>
      <c r="F19" s="207">
        <v>3</v>
      </c>
      <c r="G19" s="25"/>
      <c r="H19" s="25"/>
      <c r="I19" s="212" t="s">
        <v>330</v>
      </c>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c r="AQ19" s="25"/>
      <c r="AR19" s="25"/>
      <c r="AS19" s="25"/>
      <c r="AT19" s="25"/>
      <c r="AU19" s="25"/>
      <c r="AV19" s="25"/>
      <c r="AW19" s="25"/>
      <c r="AX19" s="25"/>
      <c r="AY19" s="25"/>
      <c r="AZ19" s="25"/>
      <c r="BA19" s="25"/>
      <c r="BB19" s="25"/>
      <c r="BC19" s="25"/>
      <c r="BD19" s="25"/>
      <c r="BE19" s="25"/>
      <c r="BF19" s="25"/>
      <c r="BG19" s="25"/>
      <c r="BH19" s="25"/>
      <c r="BI19" s="25"/>
      <c r="BJ19" s="25"/>
      <c r="BK19" s="25"/>
      <c r="BL19" s="25"/>
      <c r="BM19" s="25"/>
      <c r="BN19" s="25"/>
      <c r="BO19" s="25"/>
      <c r="BP19" s="25"/>
      <c r="BQ19" s="25"/>
      <c r="BR19" s="25"/>
      <c r="BS19" s="25"/>
      <c r="BT19" s="25"/>
      <c r="BU19" s="25"/>
      <c r="BV19" s="25"/>
      <c r="BW19" s="25"/>
      <c r="BX19" s="25"/>
      <c r="BY19" s="25"/>
      <c r="BZ19" s="25"/>
      <c r="CA19" s="25"/>
      <c r="CB19" s="25"/>
      <c r="CC19" s="25"/>
      <c r="CD19" s="25"/>
      <c r="CE19" s="25"/>
      <c r="CF19" s="25"/>
      <c r="CG19" s="25"/>
      <c r="CH19" s="25"/>
      <c r="CI19" s="25"/>
      <c r="CJ19" s="25"/>
      <c r="CK19" s="25"/>
      <c r="CL19" s="25"/>
      <c r="CM19" s="25"/>
      <c r="CN19" s="25"/>
      <c r="CO19" s="25"/>
      <c r="CP19" s="25"/>
      <c r="CQ19" s="25"/>
      <c r="CR19" s="25"/>
      <c r="CS19" s="25"/>
      <c r="CT19" s="25"/>
      <c r="CU19" s="25"/>
      <c r="CV19" s="25"/>
      <c r="CW19" s="25"/>
      <c r="CX19" s="25"/>
      <c r="CY19" s="25"/>
      <c r="CZ19" s="25"/>
      <c r="DA19" s="25"/>
      <c r="DB19" s="25"/>
      <c r="DC19" s="25"/>
      <c r="DD19" s="25"/>
      <c r="DE19" s="25"/>
      <c r="DF19" s="25"/>
      <c r="DG19" s="25"/>
      <c r="DH19" s="25"/>
      <c r="DI19" s="25"/>
      <c r="DJ19" s="25"/>
      <c r="DK19" s="25"/>
      <c r="DL19" s="25"/>
      <c r="DM19" s="25"/>
      <c r="DN19" s="25"/>
      <c r="DO19" s="25"/>
      <c r="DP19" s="25"/>
      <c r="DQ19" s="25"/>
      <c r="DR19" s="25"/>
      <c r="DS19" s="25"/>
      <c r="DT19" s="25"/>
      <c r="DU19" s="25"/>
      <c r="DV19" s="25"/>
      <c r="DW19" s="25"/>
      <c r="DX19" s="25"/>
      <c r="DY19" s="25"/>
      <c r="DZ19" s="25"/>
      <c r="EA19" s="25"/>
      <c r="EB19" s="25"/>
      <c r="EC19" s="25"/>
      <c r="ED19" s="25"/>
      <c r="EE19" s="25"/>
      <c r="EF19" s="25"/>
      <c r="EG19" s="25"/>
    </row>
    <row r="20" spans="1:137" s="26" customFormat="1" ht="30.75" customHeight="1">
      <c r="A20" s="25"/>
      <c r="B20" s="210" t="s">
        <v>474</v>
      </c>
      <c r="C20" s="480" t="s">
        <v>341</v>
      </c>
      <c r="D20" s="480"/>
      <c r="E20" s="480"/>
      <c r="F20" s="207">
        <v>4</v>
      </c>
      <c r="G20" s="25"/>
      <c r="H20" s="25"/>
      <c r="I20" s="212" t="s">
        <v>300</v>
      </c>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c r="AS20" s="25"/>
      <c r="AT20" s="25"/>
      <c r="AU20" s="25"/>
      <c r="AV20" s="25"/>
      <c r="AW20" s="25"/>
      <c r="AX20" s="25"/>
      <c r="AY20" s="25"/>
      <c r="AZ20" s="25"/>
      <c r="BA20" s="25"/>
      <c r="BB20" s="25"/>
      <c r="BC20" s="25"/>
      <c r="BD20" s="25"/>
      <c r="BE20" s="25"/>
      <c r="BF20" s="25"/>
      <c r="BG20" s="25"/>
      <c r="BH20" s="25"/>
      <c r="BI20" s="25"/>
      <c r="BJ20" s="25"/>
      <c r="BK20" s="25"/>
      <c r="BL20" s="25"/>
      <c r="BM20" s="25"/>
      <c r="BN20" s="25"/>
      <c r="BO20" s="25"/>
      <c r="BP20" s="25"/>
      <c r="BQ20" s="25"/>
      <c r="BR20" s="25"/>
      <c r="BS20" s="25"/>
      <c r="BT20" s="25"/>
      <c r="BU20" s="25"/>
      <c r="BV20" s="25"/>
      <c r="BW20" s="25"/>
      <c r="BX20" s="25"/>
      <c r="BY20" s="25"/>
      <c r="BZ20" s="25"/>
      <c r="CA20" s="25"/>
      <c r="CB20" s="25"/>
      <c r="CC20" s="25"/>
      <c r="CD20" s="25"/>
      <c r="CE20" s="25"/>
      <c r="CF20" s="25"/>
      <c r="CG20" s="25"/>
      <c r="CH20" s="25"/>
      <c r="CI20" s="25"/>
      <c r="CJ20" s="25"/>
      <c r="CK20" s="25"/>
      <c r="CL20" s="25"/>
      <c r="CM20" s="25"/>
      <c r="CN20" s="25"/>
      <c r="CO20" s="25"/>
      <c r="CP20" s="25"/>
      <c r="CQ20" s="25"/>
      <c r="CR20" s="25"/>
      <c r="CS20" s="25"/>
      <c r="CT20" s="25"/>
      <c r="CU20" s="25"/>
      <c r="CV20" s="25"/>
      <c r="CW20" s="25"/>
      <c r="CX20" s="25"/>
      <c r="CY20" s="25"/>
      <c r="CZ20" s="25"/>
      <c r="DA20" s="25"/>
      <c r="DB20" s="25"/>
      <c r="DC20" s="25"/>
      <c r="DD20" s="25"/>
      <c r="DE20" s="25"/>
      <c r="DF20" s="25"/>
      <c r="DG20" s="25"/>
      <c r="DH20" s="25"/>
      <c r="DI20" s="25"/>
      <c r="DJ20" s="25"/>
      <c r="DK20" s="25"/>
      <c r="DL20" s="25"/>
      <c r="DM20" s="25"/>
      <c r="DN20" s="25"/>
      <c r="DO20" s="25"/>
      <c r="DP20" s="25"/>
      <c r="DQ20" s="25"/>
      <c r="DR20" s="25"/>
      <c r="DS20" s="25"/>
      <c r="DT20" s="25"/>
      <c r="DU20" s="25"/>
      <c r="DV20" s="25"/>
      <c r="DW20" s="25"/>
      <c r="DX20" s="25"/>
      <c r="DY20" s="25"/>
      <c r="DZ20" s="25"/>
      <c r="EA20" s="25"/>
      <c r="EB20" s="25"/>
      <c r="EC20" s="25"/>
      <c r="ED20" s="25"/>
      <c r="EE20" s="25"/>
      <c r="EF20" s="25"/>
      <c r="EG20" s="25"/>
    </row>
    <row r="21" spans="1:137" s="26" customFormat="1" ht="30.75" customHeight="1">
      <c r="A21" s="25"/>
      <c r="B21" s="211" t="s">
        <v>475</v>
      </c>
      <c r="C21" s="480" t="s">
        <v>348</v>
      </c>
      <c r="D21" s="480"/>
      <c r="E21" s="480"/>
      <c r="F21" s="207">
        <v>5</v>
      </c>
      <c r="G21" s="25"/>
      <c r="H21" s="25"/>
      <c r="I21" s="212" t="str">
        <f>C48</f>
        <v>Interrupción o afectación en la prestación del servicio administrativo</v>
      </c>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5"/>
      <c r="AK21" s="25"/>
      <c r="AL21" s="25"/>
      <c r="AM21" s="25"/>
      <c r="AN21" s="25"/>
      <c r="AO21" s="25"/>
      <c r="AP21" s="25"/>
      <c r="AQ21" s="25"/>
      <c r="AR21" s="25"/>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5"/>
      <c r="BU21" s="25"/>
      <c r="BV21" s="25"/>
      <c r="BW21" s="25"/>
      <c r="BX21" s="25"/>
      <c r="BY21" s="25"/>
      <c r="BZ21" s="25"/>
      <c r="CA21" s="25"/>
      <c r="CB21" s="25"/>
      <c r="CC21" s="25"/>
      <c r="CD21" s="25"/>
      <c r="CE21" s="25"/>
      <c r="CF21" s="25"/>
      <c r="CG21" s="25"/>
      <c r="CH21" s="25"/>
      <c r="CI21" s="25"/>
      <c r="CJ21" s="25"/>
      <c r="CK21" s="25"/>
      <c r="CL21" s="25"/>
      <c r="CM21" s="25"/>
      <c r="CN21" s="25"/>
      <c r="CO21" s="25"/>
      <c r="CP21" s="25"/>
      <c r="CQ21" s="25"/>
      <c r="CR21" s="25"/>
      <c r="CS21" s="25"/>
      <c r="CT21" s="25"/>
      <c r="CU21" s="25"/>
      <c r="CV21" s="25"/>
      <c r="CW21" s="25"/>
      <c r="CX21" s="25"/>
      <c r="CY21" s="25"/>
      <c r="CZ21" s="25"/>
      <c r="DA21" s="25"/>
      <c r="DB21" s="25"/>
      <c r="DC21" s="25"/>
      <c r="DD21" s="25"/>
      <c r="DE21" s="25"/>
      <c r="DF21" s="25"/>
      <c r="DG21" s="25"/>
      <c r="DH21" s="25"/>
      <c r="DI21" s="25"/>
      <c r="DJ21" s="25"/>
      <c r="DK21" s="25"/>
      <c r="DL21" s="25"/>
      <c r="DM21" s="25"/>
      <c r="DN21" s="25"/>
      <c r="DO21" s="25"/>
      <c r="DP21" s="25"/>
      <c r="DQ21" s="25"/>
      <c r="DR21" s="25"/>
      <c r="DS21" s="25"/>
      <c r="DT21" s="25"/>
      <c r="DU21" s="25"/>
      <c r="DV21" s="25"/>
      <c r="DW21" s="25"/>
      <c r="DX21" s="25"/>
      <c r="DY21" s="25"/>
      <c r="DZ21" s="25"/>
      <c r="EA21" s="25"/>
      <c r="EB21" s="25"/>
      <c r="EC21" s="25"/>
      <c r="ED21" s="25"/>
      <c r="EE21" s="25"/>
      <c r="EF21" s="25"/>
      <c r="EG21" s="25"/>
    </row>
    <row r="22" spans="1:137" s="26" customFormat="1" ht="20.25">
      <c r="A22" s="25"/>
      <c r="B22" s="27"/>
      <c r="C22" s="24"/>
      <c r="D22" s="24"/>
      <c r="E22" s="24"/>
      <c r="F22" s="28"/>
      <c r="G22" s="25"/>
      <c r="H22" s="25"/>
      <c r="I22" s="212" t="str">
        <f>C56</f>
        <v>Afectación Ambiental</v>
      </c>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c r="AQ22" s="25"/>
      <c r="AR22" s="25"/>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5"/>
      <c r="BU22" s="25"/>
      <c r="BV22" s="25"/>
      <c r="BW22" s="25"/>
      <c r="BX22" s="25"/>
      <c r="BY22" s="25"/>
      <c r="BZ22" s="25"/>
      <c r="CA22" s="25"/>
      <c r="CB22" s="25"/>
      <c r="CC22" s="25"/>
      <c r="CD22" s="25"/>
      <c r="CE22" s="25"/>
      <c r="CF22" s="25"/>
      <c r="CG22" s="25"/>
      <c r="CH22" s="25"/>
      <c r="CI22" s="25"/>
      <c r="CJ22" s="25"/>
      <c r="CK22" s="25"/>
      <c r="CL22" s="25"/>
      <c r="CM22" s="25"/>
      <c r="CN22" s="25"/>
      <c r="CO22" s="25"/>
      <c r="CP22" s="25"/>
      <c r="CQ22" s="25"/>
      <c r="CR22" s="25"/>
      <c r="CS22" s="25"/>
      <c r="CT22" s="25"/>
      <c r="CU22" s="25"/>
      <c r="CV22" s="25"/>
      <c r="CW22" s="25"/>
      <c r="CX22" s="25"/>
      <c r="CY22" s="25"/>
      <c r="CZ22" s="25"/>
      <c r="DA22" s="25"/>
      <c r="DB22" s="25"/>
      <c r="DC22" s="25"/>
      <c r="DD22" s="25"/>
      <c r="DE22" s="25"/>
      <c r="DF22" s="25"/>
      <c r="DG22" s="25"/>
      <c r="DH22" s="25"/>
      <c r="DI22" s="25"/>
      <c r="DJ22" s="25"/>
      <c r="DK22" s="25"/>
      <c r="DL22" s="25"/>
      <c r="DM22" s="25"/>
      <c r="DN22" s="25"/>
      <c r="DO22" s="25"/>
      <c r="DP22" s="25"/>
      <c r="DQ22" s="25"/>
      <c r="DR22" s="25"/>
      <c r="DS22" s="25"/>
      <c r="DT22" s="25"/>
      <c r="DU22" s="25"/>
      <c r="DV22" s="25"/>
      <c r="DW22" s="25"/>
      <c r="DX22" s="25"/>
      <c r="DY22" s="25"/>
      <c r="DZ22" s="25"/>
      <c r="EA22" s="25"/>
      <c r="EB22" s="25"/>
      <c r="EC22" s="25"/>
      <c r="ED22" s="25"/>
      <c r="EE22" s="25"/>
      <c r="EF22" s="25"/>
      <c r="EG22" s="25"/>
    </row>
    <row r="23" spans="1:137" s="26" customFormat="1" ht="20.25">
      <c r="A23" s="25"/>
      <c r="B23" s="27"/>
      <c r="C23" s="24"/>
      <c r="D23" s="24"/>
      <c r="E23" s="24"/>
      <c r="F23" s="28"/>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c r="BA23" s="25"/>
      <c r="BB23" s="25"/>
      <c r="BC23" s="25"/>
      <c r="BD23" s="25"/>
      <c r="BE23" s="25"/>
      <c r="BF23" s="25"/>
      <c r="BG23" s="25"/>
      <c r="BH23" s="25"/>
      <c r="BI23" s="25"/>
      <c r="BJ23" s="25"/>
      <c r="BK23" s="25"/>
      <c r="BL23" s="25"/>
      <c r="BM23" s="25"/>
      <c r="BN23" s="25"/>
      <c r="BO23" s="25"/>
      <c r="BP23" s="25"/>
      <c r="BQ23" s="25"/>
      <c r="BR23" s="25"/>
      <c r="BS23" s="25"/>
      <c r="BT23" s="25"/>
      <c r="BU23" s="25"/>
      <c r="BV23" s="25"/>
      <c r="BW23" s="25"/>
      <c r="BX23" s="25"/>
      <c r="BY23" s="25"/>
      <c r="BZ23" s="25"/>
      <c r="CA23" s="25"/>
      <c r="CB23" s="25"/>
      <c r="CC23" s="25"/>
      <c r="CD23" s="25"/>
      <c r="CE23" s="25"/>
      <c r="CF23" s="25"/>
      <c r="CG23" s="25"/>
      <c r="CH23" s="25"/>
      <c r="CI23" s="25"/>
      <c r="CJ23" s="25"/>
      <c r="CK23" s="25"/>
      <c r="CL23" s="25"/>
      <c r="CM23" s="25"/>
      <c r="CN23" s="25"/>
      <c r="CO23" s="25"/>
      <c r="CP23" s="25"/>
      <c r="CQ23" s="25"/>
      <c r="CR23" s="25"/>
      <c r="CS23" s="25"/>
      <c r="CT23" s="25"/>
      <c r="CU23" s="25"/>
      <c r="CV23" s="25"/>
      <c r="CW23" s="25"/>
      <c r="CX23" s="25"/>
      <c r="CY23" s="25"/>
      <c r="CZ23" s="25"/>
      <c r="DA23" s="25"/>
      <c r="DB23" s="25"/>
      <c r="DC23" s="25"/>
      <c r="DD23" s="25"/>
      <c r="DE23" s="25"/>
      <c r="DF23" s="25"/>
      <c r="DG23" s="25"/>
      <c r="DH23" s="25"/>
      <c r="DI23" s="25"/>
      <c r="DJ23" s="25"/>
      <c r="DK23" s="25"/>
      <c r="DL23" s="25"/>
      <c r="DM23" s="25"/>
      <c r="DN23" s="25"/>
      <c r="DO23" s="25"/>
      <c r="DP23" s="25"/>
      <c r="DQ23" s="25"/>
      <c r="DR23" s="25"/>
      <c r="DS23" s="25"/>
      <c r="DT23" s="25"/>
      <c r="DU23" s="25"/>
      <c r="DV23" s="25"/>
      <c r="DW23" s="25"/>
      <c r="DX23" s="25"/>
      <c r="DY23" s="25"/>
      <c r="DZ23" s="25"/>
      <c r="EA23" s="25"/>
      <c r="EB23" s="25"/>
      <c r="EC23" s="25"/>
      <c r="ED23" s="25"/>
      <c r="EE23" s="25"/>
      <c r="EF23" s="25"/>
      <c r="EG23" s="25"/>
    </row>
    <row r="24" spans="1:137" s="26" customFormat="1" ht="20.25">
      <c r="A24" s="25"/>
      <c r="B24" s="214"/>
      <c r="C24" s="484" t="s">
        <v>296</v>
      </c>
      <c r="D24" s="484"/>
      <c r="E24" s="484"/>
      <c r="F24" s="28"/>
      <c r="G24" s="25"/>
      <c r="H24" s="25"/>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c r="AP24" s="25"/>
      <c r="AQ24" s="25"/>
      <c r="AR24" s="25"/>
      <c r="AS24" s="25"/>
      <c r="AT24" s="25"/>
      <c r="AU24" s="25"/>
      <c r="AV24" s="25"/>
      <c r="AW24" s="25"/>
      <c r="AX24" s="25"/>
      <c r="AY24" s="25"/>
      <c r="AZ24" s="25"/>
      <c r="BA24" s="25"/>
      <c r="BB24" s="25"/>
      <c r="BC24" s="25"/>
      <c r="BD24" s="25"/>
      <c r="BE24" s="25"/>
      <c r="BF24" s="25"/>
      <c r="BG24" s="25"/>
      <c r="BH24" s="25"/>
      <c r="BI24" s="25"/>
      <c r="BJ24" s="25"/>
      <c r="BK24" s="25"/>
      <c r="BL24" s="25"/>
      <c r="BM24" s="25"/>
      <c r="BN24" s="25"/>
      <c r="BO24" s="25"/>
      <c r="BP24" s="25"/>
      <c r="BQ24" s="25"/>
      <c r="BR24" s="25"/>
      <c r="BS24" s="25"/>
      <c r="BT24" s="25"/>
      <c r="BU24" s="25"/>
      <c r="BV24" s="25"/>
      <c r="BW24" s="25"/>
      <c r="BX24" s="25"/>
      <c r="BY24" s="25"/>
      <c r="BZ24" s="25"/>
      <c r="CA24" s="25"/>
      <c r="CB24" s="25"/>
      <c r="CC24" s="25"/>
      <c r="CD24" s="25"/>
      <c r="CE24" s="25"/>
      <c r="CF24" s="25"/>
      <c r="CG24" s="25"/>
      <c r="CH24" s="25"/>
      <c r="CI24" s="25"/>
      <c r="CJ24" s="25"/>
      <c r="CK24" s="25"/>
      <c r="CL24" s="25"/>
      <c r="CM24" s="25"/>
      <c r="CN24" s="25"/>
      <c r="CO24" s="25"/>
      <c r="CP24" s="25"/>
      <c r="CQ24" s="25"/>
      <c r="CR24" s="25"/>
      <c r="CS24" s="25"/>
      <c r="CT24" s="25"/>
      <c r="CU24" s="25"/>
      <c r="CV24" s="25"/>
      <c r="CW24" s="25"/>
      <c r="CX24" s="25"/>
      <c r="CY24" s="25"/>
      <c r="CZ24" s="25"/>
      <c r="DA24" s="25"/>
      <c r="DB24" s="25"/>
      <c r="DC24" s="25"/>
      <c r="DD24" s="25"/>
      <c r="DE24" s="25"/>
      <c r="DF24" s="25"/>
      <c r="DG24" s="25"/>
      <c r="DH24" s="25"/>
      <c r="DI24" s="25"/>
      <c r="DJ24" s="25"/>
      <c r="DK24" s="25"/>
      <c r="DL24" s="25"/>
      <c r="DM24" s="25"/>
      <c r="DN24" s="25"/>
      <c r="DO24" s="25"/>
      <c r="DP24" s="25"/>
      <c r="DQ24" s="25"/>
      <c r="DR24" s="25"/>
      <c r="DS24" s="25"/>
      <c r="DT24" s="25"/>
      <c r="DU24" s="25"/>
      <c r="DV24" s="25"/>
      <c r="DW24" s="25"/>
      <c r="DX24" s="25"/>
      <c r="DY24" s="25"/>
      <c r="DZ24" s="25"/>
      <c r="EA24" s="25"/>
      <c r="EB24" s="25"/>
      <c r="EC24" s="25"/>
      <c r="ED24" s="25"/>
      <c r="EE24" s="25"/>
      <c r="EF24" s="25"/>
      <c r="EG24" s="25"/>
    </row>
    <row r="25" spans="1:137" s="26" customFormat="1" ht="20.25">
      <c r="A25" s="25"/>
      <c r="B25" s="217" t="s">
        <v>470</v>
      </c>
      <c r="C25" s="480" t="s">
        <v>476</v>
      </c>
      <c r="D25" s="480"/>
      <c r="E25" s="480"/>
      <c r="F25" s="207">
        <v>1</v>
      </c>
      <c r="G25" s="25"/>
      <c r="H25" s="25"/>
      <c r="I25" s="25"/>
      <c r="J25" s="25"/>
      <c r="K25" s="25"/>
      <c r="L25" s="25"/>
      <c r="M25" s="25"/>
      <c r="N25" s="25"/>
      <c r="O25" s="25"/>
      <c r="P25" s="25"/>
      <c r="Q25" s="25"/>
      <c r="R25" s="25"/>
      <c r="S25" s="25"/>
      <c r="T25" s="25"/>
      <c r="U25" s="25"/>
      <c r="V25" s="25"/>
      <c r="W25" s="25"/>
      <c r="X25" s="25"/>
      <c r="Y25" s="25"/>
      <c r="Z25" s="25"/>
      <c r="AA25" s="25"/>
      <c r="AB25" s="25"/>
      <c r="AC25" s="25"/>
      <c r="AD25" s="25"/>
      <c r="AE25" s="25"/>
      <c r="AF25" s="25"/>
      <c r="AG25" s="25"/>
      <c r="AH25" s="25"/>
      <c r="AI25" s="25"/>
      <c r="AJ25" s="25"/>
      <c r="AK25" s="25"/>
      <c r="AL25" s="25"/>
      <c r="AM25" s="25"/>
      <c r="AN25" s="25"/>
      <c r="AO25" s="25"/>
      <c r="AP25" s="25"/>
      <c r="AQ25" s="25"/>
      <c r="AR25" s="25"/>
      <c r="AS25" s="25"/>
      <c r="AT25" s="25"/>
      <c r="AU25" s="25"/>
      <c r="AV25" s="25"/>
      <c r="AW25" s="25"/>
      <c r="AX25" s="25"/>
      <c r="AY25" s="25"/>
      <c r="AZ25" s="25"/>
      <c r="BA25" s="25"/>
      <c r="BB25" s="25"/>
      <c r="BC25" s="25"/>
      <c r="BD25" s="25"/>
      <c r="BE25" s="25"/>
      <c r="BF25" s="25"/>
      <c r="BG25" s="25"/>
      <c r="BH25" s="25"/>
      <c r="BI25" s="25"/>
      <c r="BJ25" s="25"/>
      <c r="BK25" s="25"/>
      <c r="BL25" s="25"/>
      <c r="BM25" s="25"/>
      <c r="BN25" s="25"/>
      <c r="BO25" s="25"/>
      <c r="BP25" s="25"/>
      <c r="BQ25" s="25"/>
      <c r="BR25" s="25"/>
      <c r="BS25" s="25"/>
      <c r="BT25" s="25"/>
      <c r="BU25" s="25"/>
      <c r="BV25" s="25"/>
      <c r="BW25" s="25"/>
      <c r="BX25" s="25"/>
      <c r="BY25" s="25"/>
      <c r="BZ25" s="25"/>
      <c r="CA25" s="25"/>
      <c r="CB25" s="25"/>
      <c r="CC25" s="25"/>
      <c r="CD25" s="25"/>
      <c r="CE25" s="25"/>
      <c r="CF25" s="25"/>
      <c r="CG25" s="25"/>
      <c r="CH25" s="25"/>
      <c r="CI25" s="25"/>
      <c r="CJ25" s="25"/>
      <c r="CK25" s="25"/>
      <c r="CL25" s="25"/>
      <c r="CM25" s="25"/>
      <c r="CN25" s="25"/>
      <c r="CO25" s="25"/>
      <c r="CP25" s="25"/>
      <c r="CQ25" s="25"/>
      <c r="CR25" s="25"/>
      <c r="CS25" s="25"/>
      <c r="CT25" s="25"/>
      <c r="CU25" s="25"/>
      <c r="CV25" s="25"/>
      <c r="CW25" s="25"/>
      <c r="CX25" s="25"/>
      <c r="CY25" s="25"/>
      <c r="CZ25" s="25"/>
      <c r="DA25" s="25"/>
      <c r="DB25" s="25"/>
      <c r="DC25" s="25"/>
      <c r="DD25" s="25"/>
      <c r="DE25" s="25"/>
      <c r="DF25" s="25"/>
      <c r="DG25" s="25"/>
      <c r="DH25" s="25"/>
      <c r="DI25" s="25"/>
      <c r="DJ25" s="25"/>
      <c r="DK25" s="25"/>
      <c r="DL25" s="25"/>
      <c r="DM25" s="25"/>
      <c r="DN25" s="25"/>
      <c r="DO25" s="25"/>
      <c r="DP25" s="25"/>
      <c r="DQ25" s="25"/>
      <c r="DR25" s="25"/>
      <c r="DS25" s="25"/>
      <c r="DT25" s="25"/>
      <c r="DU25" s="25"/>
      <c r="DV25" s="25"/>
      <c r="DW25" s="25"/>
      <c r="DX25" s="25"/>
      <c r="DY25" s="25"/>
      <c r="DZ25" s="25"/>
      <c r="EA25" s="25"/>
      <c r="EB25" s="25"/>
      <c r="EC25" s="25"/>
      <c r="ED25" s="25"/>
      <c r="EE25" s="25"/>
      <c r="EF25" s="25"/>
      <c r="EG25" s="25"/>
    </row>
    <row r="26" spans="1:137" s="26" customFormat="1" ht="20.25">
      <c r="A26" s="25"/>
      <c r="B26" s="218" t="s">
        <v>471</v>
      </c>
      <c r="C26" s="480" t="s">
        <v>311</v>
      </c>
      <c r="D26" s="480"/>
      <c r="E26" s="480"/>
      <c r="F26" s="207">
        <v>2</v>
      </c>
      <c r="G26" s="25"/>
      <c r="H26" s="25"/>
      <c r="I26" s="27"/>
      <c r="J26" s="27"/>
      <c r="K26" s="27"/>
      <c r="L26" s="27"/>
      <c r="M26" s="27"/>
      <c r="N26" s="27"/>
      <c r="O26" s="27"/>
      <c r="P26" s="27"/>
      <c r="Q26" s="27"/>
      <c r="R26" s="27"/>
      <c r="S26" s="27"/>
      <c r="T26" s="25"/>
      <c r="U26" s="25"/>
      <c r="V26" s="25"/>
      <c r="W26" s="25"/>
      <c r="X26" s="25"/>
      <c r="Y26" s="25"/>
      <c r="Z26" s="25"/>
      <c r="AA26" s="25"/>
      <c r="AB26" s="25"/>
      <c r="AC26" s="25"/>
      <c r="AD26" s="25"/>
      <c r="AE26" s="25"/>
      <c r="AF26" s="25"/>
      <c r="AG26" s="25"/>
      <c r="AH26" s="25"/>
      <c r="AI26" s="25"/>
      <c r="AJ26" s="25"/>
      <c r="AK26" s="25"/>
      <c r="AL26" s="25"/>
      <c r="AM26" s="25"/>
      <c r="AN26" s="25"/>
      <c r="AO26" s="25"/>
      <c r="AP26" s="25"/>
      <c r="AQ26" s="25"/>
      <c r="AR26" s="25"/>
      <c r="AS26" s="25"/>
      <c r="AT26" s="25"/>
      <c r="AU26" s="25"/>
      <c r="AV26" s="25"/>
      <c r="AW26" s="25"/>
      <c r="AX26" s="25"/>
      <c r="AY26" s="25"/>
      <c r="AZ26" s="25"/>
      <c r="BA26" s="25"/>
      <c r="BB26" s="25"/>
      <c r="BC26" s="25"/>
      <c r="BD26" s="25"/>
      <c r="BE26" s="25"/>
      <c r="BF26" s="25"/>
      <c r="BG26" s="25"/>
      <c r="BH26" s="25"/>
      <c r="BI26" s="25"/>
      <c r="BJ26" s="25"/>
      <c r="BK26" s="25"/>
      <c r="BL26" s="25"/>
      <c r="BM26" s="25"/>
      <c r="BN26" s="25"/>
      <c r="BO26" s="25"/>
      <c r="BP26" s="25"/>
      <c r="BQ26" s="25"/>
      <c r="BR26" s="25"/>
      <c r="BS26" s="25"/>
      <c r="BT26" s="25"/>
      <c r="BU26" s="25"/>
      <c r="BV26" s="25"/>
      <c r="BW26" s="25"/>
      <c r="BX26" s="25"/>
      <c r="BY26" s="25"/>
      <c r="BZ26" s="25"/>
      <c r="CA26" s="25"/>
      <c r="CB26" s="25"/>
      <c r="CC26" s="25"/>
      <c r="CD26" s="25"/>
      <c r="CE26" s="25"/>
      <c r="CF26" s="25"/>
      <c r="CG26" s="25"/>
      <c r="CH26" s="25"/>
      <c r="CI26" s="25"/>
      <c r="CJ26" s="25"/>
      <c r="CK26" s="25"/>
      <c r="CL26" s="25"/>
      <c r="CM26" s="25"/>
      <c r="CN26" s="25"/>
      <c r="CO26" s="25"/>
      <c r="CP26" s="25"/>
      <c r="CQ26" s="25"/>
      <c r="CR26" s="25"/>
      <c r="CS26" s="25"/>
      <c r="CT26" s="25"/>
      <c r="CU26" s="25"/>
      <c r="CV26" s="25"/>
      <c r="CW26" s="25"/>
      <c r="CX26" s="25"/>
      <c r="CY26" s="25"/>
      <c r="CZ26" s="25"/>
      <c r="DA26" s="25"/>
      <c r="DB26" s="25"/>
      <c r="DC26" s="25"/>
      <c r="DD26" s="25"/>
      <c r="DE26" s="25"/>
      <c r="DF26" s="25"/>
      <c r="DG26" s="25"/>
      <c r="DH26" s="25"/>
      <c r="DI26" s="25"/>
      <c r="DJ26" s="25"/>
      <c r="DK26" s="25"/>
      <c r="DL26" s="25"/>
      <c r="DM26" s="25"/>
      <c r="DN26" s="25"/>
      <c r="DO26" s="25"/>
      <c r="DP26" s="25"/>
      <c r="DQ26" s="25"/>
      <c r="DR26" s="25"/>
      <c r="DS26" s="25"/>
      <c r="DT26" s="25"/>
      <c r="DU26" s="25"/>
      <c r="DV26" s="25"/>
      <c r="DW26" s="25"/>
      <c r="DX26" s="25"/>
      <c r="DY26" s="25"/>
      <c r="DZ26" s="25"/>
      <c r="EA26" s="25"/>
      <c r="EB26" s="25"/>
      <c r="EC26" s="25"/>
      <c r="ED26" s="25"/>
      <c r="EE26" s="25"/>
      <c r="EF26" s="25"/>
      <c r="EG26" s="25"/>
    </row>
    <row r="27" spans="1:137" s="26" customFormat="1" ht="20.25">
      <c r="A27" s="25"/>
      <c r="B27" s="219" t="s">
        <v>472</v>
      </c>
      <c r="C27" s="480" t="s">
        <v>297</v>
      </c>
      <c r="D27" s="480"/>
      <c r="E27" s="480"/>
      <c r="F27" s="207">
        <v>3</v>
      </c>
      <c r="G27" s="25"/>
      <c r="H27" s="25"/>
      <c r="I27" s="27" t="e">
        <v>#REF!</v>
      </c>
      <c r="J27" s="27"/>
      <c r="K27" s="27"/>
      <c r="L27" s="27"/>
      <c r="M27" s="27"/>
      <c r="N27" s="27"/>
      <c r="O27" s="27"/>
      <c r="P27" s="27"/>
      <c r="Q27" s="27"/>
      <c r="R27" s="27"/>
      <c r="S27" s="27"/>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5"/>
      <c r="BM27" s="25"/>
      <c r="BN27" s="25"/>
      <c r="BO27" s="25"/>
      <c r="BP27" s="25"/>
      <c r="BQ27" s="25"/>
      <c r="BR27" s="25"/>
      <c r="BS27" s="25"/>
      <c r="BT27" s="25"/>
      <c r="BU27" s="25"/>
      <c r="BV27" s="25"/>
      <c r="BW27" s="25"/>
      <c r="BX27" s="25"/>
      <c r="BY27" s="25"/>
      <c r="BZ27" s="25"/>
      <c r="CA27" s="25"/>
      <c r="CB27" s="25"/>
      <c r="CC27" s="25"/>
      <c r="CD27" s="25"/>
      <c r="CE27" s="25"/>
      <c r="CF27" s="25"/>
      <c r="CG27" s="25"/>
      <c r="CH27" s="25"/>
      <c r="CI27" s="25"/>
      <c r="CJ27" s="25"/>
      <c r="CK27" s="25"/>
      <c r="CL27" s="25"/>
      <c r="CM27" s="25"/>
      <c r="CN27" s="25"/>
      <c r="CO27" s="25"/>
      <c r="CP27" s="25"/>
      <c r="CQ27" s="25"/>
      <c r="CR27" s="25"/>
      <c r="CS27" s="25"/>
      <c r="CT27" s="25"/>
      <c r="CU27" s="25"/>
      <c r="CV27" s="25"/>
      <c r="CW27" s="25"/>
      <c r="CX27" s="25"/>
      <c r="CY27" s="25"/>
      <c r="CZ27" s="25"/>
      <c r="DA27" s="25"/>
      <c r="DB27" s="25"/>
      <c r="DC27" s="25"/>
      <c r="DD27" s="25"/>
      <c r="DE27" s="25"/>
      <c r="DF27" s="25"/>
      <c r="DG27" s="25"/>
      <c r="DH27" s="25"/>
      <c r="DI27" s="25"/>
      <c r="DJ27" s="25"/>
      <c r="DK27" s="25"/>
      <c r="DL27" s="25"/>
      <c r="DM27" s="25"/>
      <c r="DN27" s="25"/>
      <c r="DO27" s="25"/>
      <c r="DP27" s="25"/>
      <c r="DQ27" s="25"/>
      <c r="DR27" s="25"/>
      <c r="DS27" s="25"/>
      <c r="DT27" s="25"/>
      <c r="DU27" s="25"/>
      <c r="DV27" s="25"/>
      <c r="DW27" s="25"/>
      <c r="DX27" s="25"/>
      <c r="DY27" s="25"/>
      <c r="DZ27" s="25"/>
      <c r="EA27" s="25"/>
      <c r="EB27" s="25"/>
      <c r="EC27" s="25"/>
      <c r="ED27" s="25"/>
      <c r="EE27" s="25"/>
      <c r="EF27" s="25"/>
      <c r="EG27" s="25"/>
    </row>
    <row r="28" spans="1:137" s="26" customFormat="1" ht="20.25">
      <c r="A28" s="25"/>
      <c r="B28" s="220" t="s">
        <v>474</v>
      </c>
      <c r="C28" s="480" t="s">
        <v>358</v>
      </c>
      <c r="D28" s="480"/>
      <c r="E28" s="480"/>
      <c r="F28" s="207">
        <v>4</v>
      </c>
      <c r="G28" s="25"/>
      <c r="H28" s="25"/>
      <c r="I28" s="27" t="e">
        <v>#REF!</v>
      </c>
      <c r="J28" s="27"/>
      <c r="K28" s="27"/>
      <c r="L28" s="27"/>
      <c r="M28" s="27"/>
      <c r="N28" s="27"/>
      <c r="O28" s="27"/>
      <c r="P28" s="27"/>
      <c r="Q28" s="27"/>
      <c r="R28" s="27"/>
      <c r="S28" s="27"/>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c r="AW28" s="25"/>
      <c r="AX28" s="25"/>
      <c r="AY28" s="25"/>
      <c r="AZ28" s="25"/>
      <c r="BA28" s="25"/>
      <c r="BB28" s="25"/>
      <c r="BC28" s="25"/>
      <c r="BD28" s="25"/>
      <c r="BE28" s="25"/>
      <c r="BF28" s="25"/>
      <c r="BG28" s="25"/>
      <c r="BH28" s="25"/>
      <c r="BI28" s="25"/>
      <c r="BJ28" s="25"/>
      <c r="BK28" s="25"/>
      <c r="BL28" s="25"/>
      <c r="BM28" s="25"/>
      <c r="BN28" s="25"/>
      <c r="BO28" s="25"/>
      <c r="BP28" s="25"/>
      <c r="BQ28" s="25"/>
      <c r="BR28" s="25"/>
      <c r="BS28" s="25"/>
      <c r="BT28" s="25"/>
      <c r="BU28" s="25"/>
      <c r="BV28" s="25"/>
      <c r="BW28" s="25"/>
      <c r="BX28" s="25"/>
      <c r="BY28" s="25"/>
      <c r="BZ28" s="25"/>
      <c r="CA28" s="25"/>
      <c r="CB28" s="25"/>
      <c r="CC28" s="25"/>
      <c r="CD28" s="25"/>
      <c r="CE28" s="25"/>
      <c r="CF28" s="25"/>
      <c r="CG28" s="25"/>
      <c r="CH28" s="25"/>
      <c r="CI28" s="25"/>
      <c r="CJ28" s="25"/>
      <c r="CK28" s="25"/>
      <c r="CL28" s="25"/>
      <c r="CM28" s="25"/>
      <c r="CN28" s="25"/>
      <c r="CO28" s="25"/>
      <c r="CP28" s="25"/>
      <c r="CQ28" s="25"/>
      <c r="CR28" s="25"/>
      <c r="CS28" s="25"/>
      <c r="CT28" s="25"/>
      <c r="CU28" s="25"/>
      <c r="CV28" s="25"/>
      <c r="CW28" s="25"/>
      <c r="CX28" s="25"/>
      <c r="CY28" s="25"/>
      <c r="CZ28" s="25"/>
      <c r="DA28" s="25"/>
      <c r="DB28" s="25"/>
      <c r="DC28" s="25"/>
      <c r="DD28" s="25"/>
      <c r="DE28" s="25"/>
      <c r="DF28" s="25"/>
      <c r="DG28" s="25"/>
      <c r="DH28" s="25"/>
      <c r="DI28" s="25"/>
      <c r="DJ28" s="25"/>
      <c r="DK28" s="25"/>
      <c r="DL28" s="25"/>
      <c r="DM28" s="25"/>
      <c r="DN28" s="25"/>
      <c r="DO28" s="25"/>
      <c r="DP28" s="25"/>
      <c r="DQ28" s="25"/>
      <c r="DR28" s="25"/>
      <c r="DS28" s="25"/>
      <c r="DT28" s="25"/>
      <c r="DU28" s="25"/>
      <c r="DV28" s="25"/>
      <c r="DW28" s="25"/>
      <c r="DX28" s="25"/>
      <c r="DY28" s="25"/>
      <c r="DZ28" s="25"/>
      <c r="EA28" s="25"/>
      <c r="EB28" s="25"/>
      <c r="EC28" s="25"/>
      <c r="ED28" s="25"/>
      <c r="EE28" s="25"/>
      <c r="EF28" s="25"/>
      <c r="EG28" s="25"/>
    </row>
    <row r="29" spans="1:137" s="26" customFormat="1" ht="20.25">
      <c r="A29" s="25"/>
      <c r="B29" s="221" t="s">
        <v>475</v>
      </c>
      <c r="C29" s="480" t="s">
        <v>327</v>
      </c>
      <c r="D29" s="480"/>
      <c r="E29" s="480"/>
      <c r="F29" s="207">
        <v>5</v>
      </c>
      <c r="G29" s="25"/>
      <c r="H29" s="25"/>
      <c r="I29" s="27" t="e">
        <v>#REF!</v>
      </c>
      <c r="J29" s="27"/>
      <c r="K29" s="27"/>
      <c r="L29" s="27"/>
      <c r="M29" s="27"/>
      <c r="N29" s="27"/>
      <c r="O29" s="27"/>
      <c r="P29" s="27"/>
      <c r="Q29" s="27"/>
      <c r="R29" s="27"/>
      <c r="S29" s="27"/>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c r="AS29" s="25"/>
      <c r="AT29" s="25"/>
      <c r="AU29" s="25"/>
      <c r="AV29" s="25"/>
      <c r="AW29" s="25"/>
      <c r="AX29" s="25"/>
      <c r="AY29" s="25"/>
      <c r="AZ29" s="25"/>
      <c r="BA29" s="25"/>
      <c r="BB29" s="25"/>
      <c r="BC29" s="25"/>
      <c r="BD29" s="25"/>
      <c r="BE29" s="25"/>
      <c r="BF29" s="25"/>
      <c r="BG29" s="25"/>
      <c r="BH29" s="25"/>
      <c r="BI29" s="25"/>
      <c r="BJ29" s="25"/>
      <c r="BK29" s="25"/>
      <c r="BL29" s="25"/>
      <c r="BM29" s="25"/>
      <c r="BN29" s="25"/>
      <c r="BO29" s="25"/>
      <c r="BP29" s="25"/>
      <c r="BQ29" s="25"/>
      <c r="BR29" s="25"/>
      <c r="BS29" s="25"/>
      <c r="BT29" s="25"/>
      <c r="BU29" s="25"/>
      <c r="BV29" s="25"/>
      <c r="BW29" s="25"/>
      <c r="BX29" s="25"/>
      <c r="BY29" s="25"/>
      <c r="BZ29" s="25"/>
      <c r="CA29" s="25"/>
      <c r="CB29" s="25"/>
      <c r="CC29" s="25"/>
      <c r="CD29" s="25"/>
      <c r="CE29" s="25"/>
      <c r="CF29" s="25"/>
      <c r="CG29" s="25"/>
      <c r="CH29" s="25"/>
      <c r="CI29" s="25"/>
      <c r="CJ29" s="25"/>
      <c r="CK29" s="25"/>
      <c r="CL29" s="25"/>
      <c r="CM29" s="25"/>
      <c r="CN29" s="25"/>
      <c r="CO29" s="25"/>
      <c r="CP29" s="25"/>
      <c r="CQ29" s="25"/>
      <c r="CR29" s="25"/>
      <c r="CS29" s="25"/>
      <c r="CT29" s="25"/>
      <c r="CU29" s="25"/>
      <c r="CV29" s="25"/>
      <c r="CW29" s="25"/>
      <c r="CX29" s="25"/>
      <c r="CY29" s="25"/>
      <c r="CZ29" s="25"/>
      <c r="DA29" s="25"/>
      <c r="DB29" s="25"/>
      <c r="DC29" s="25"/>
      <c r="DD29" s="25"/>
      <c r="DE29" s="25"/>
      <c r="DF29" s="25"/>
      <c r="DG29" s="25"/>
      <c r="DH29" s="25"/>
      <c r="DI29" s="25"/>
      <c r="DJ29" s="25"/>
      <c r="DK29" s="25"/>
      <c r="DL29" s="25"/>
      <c r="DM29" s="25"/>
      <c r="DN29" s="25"/>
      <c r="DO29" s="25"/>
      <c r="DP29" s="25"/>
      <c r="DQ29" s="25"/>
      <c r="DR29" s="25"/>
      <c r="DS29" s="25"/>
      <c r="DT29" s="25"/>
      <c r="DU29" s="25"/>
      <c r="DV29" s="25"/>
      <c r="DW29" s="25"/>
      <c r="DX29" s="25"/>
      <c r="DY29" s="25"/>
      <c r="DZ29" s="25"/>
      <c r="EA29" s="25"/>
      <c r="EB29" s="25"/>
      <c r="EC29" s="25"/>
      <c r="ED29" s="25"/>
      <c r="EE29" s="25"/>
      <c r="EF29" s="25"/>
      <c r="EG29" s="25"/>
    </row>
    <row r="30" spans="1:137" s="26" customFormat="1" ht="20.25">
      <c r="A30" s="25"/>
      <c r="B30" s="27"/>
      <c r="C30" s="24"/>
      <c r="D30" s="24"/>
      <c r="E30" s="24"/>
      <c r="F30" s="28"/>
      <c r="G30" s="25"/>
      <c r="H30" s="25"/>
      <c r="I30" s="27" t="e">
        <v>#REF!</v>
      </c>
      <c r="J30" s="27"/>
      <c r="K30" s="27"/>
      <c r="L30" s="27"/>
      <c r="M30" s="27"/>
      <c r="N30" s="27"/>
      <c r="O30" s="27"/>
      <c r="P30" s="27"/>
      <c r="Q30" s="27"/>
      <c r="R30" s="27"/>
      <c r="S30" s="27"/>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c r="AW30" s="25"/>
      <c r="AX30" s="25"/>
      <c r="AY30" s="25"/>
      <c r="AZ30" s="25"/>
      <c r="BA30" s="25"/>
      <c r="BB30" s="25"/>
      <c r="BC30" s="25"/>
      <c r="BD30" s="25"/>
      <c r="BE30" s="25"/>
      <c r="BF30" s="25"/>
      <c r="BG30" s="25"/>
      <c r="BH30" s="25"/>
      <c r="BI30" s="25"/>
      <c r="BJ30" s="25"/>
      <c r="BK30" s="25"/>
      <c r="BL30" s="25"/>
      <c r="BM30" s="25"/>
      <c r="BN30" s="25"/>
      <c r="BO30" s="25"/>
      <c r="BP30" s="25"/>
      <c r="BQ30" s="25"/>
      <c r="BR30" s="25"/>
      <c r="BS30" s="25"/>
      <c r="BT30" s="25"/>
      <c r="BU30" s="25"/>
      <c r="BV30" s="25"/>
      <c r="BW30" s="25"/>
      <c r="BX30" s="25"/>
      <c r="BY30" s="25"/>
      <c r="BZ30" s="25"/>
      <c r="CA30" s="25"/>
      <c r="CB30" s="25"/>
      <c r="CC30" s="25"/>
      <c r="CD30" s="25"/>
      <c r="CE30" s="25"/>
      <c r="CF30" s="25"/>
      <c r="CG30" s="25"/>
      <c r="CH30" s="25"/>
      <c r="CI30" s="25"/>
      <c r="CJ30" s="25"/>
      <c r="CK30" s="25"/>
      <c r="CL30" s="25"/>
      <c r="CM30" s="25"/>
      <c r="CN30" s="25"/>
      <c r="CO30" s="25"/>
      <c r="CP30" s="25"/>
      <c r="CQ30" s="25"/>
      <c r="CR30" s="25"/>
      <c r="CS30" s="25"/>
      <c r="CT30" s="25"/>
      <c r="CU30" s="25"/>
      <c r="CV30" s="25"/>
      <c r="CW30" s="25"/>
      <c r="CX30" s="25"/>
      <c r="CY30" s="25"/>
      <c r="CZ30" s="25"/>
      <c r="DA30" s="25"/>
      <c r="DB30" s="25"/>
      <c r="DC30" s="25"/>
      <c r="DD30" s="25"/>
      <c r="DE30" s="25"/>
      <c r="DF30" s="25"/>
      <c r="DG30" s="25"/>
      <c r="DH30" s="25"/>
      <c r="DI30" s="25"/>
      <c r="DJ30" s="25"/>
      <c r="DK30" s="25"/>
      <c r="DL30" s="25"/>
      <c r="DM30" s="25"/>
      <c r="DN30" s="25"/>
      <c r="DO30" s="25"/>
      <c r="DP30" s="25"/>
      <c r="DQ30" s="25"/>
      <c r="DR30" s="25"/>
      <c r="DS30" s="25"/>
      <c r="DT30" s="25"/>
      <c r="DU30" s="25"/>
      <c r="DV30" s="25"/>
      <c r="DW30" s="25"/>
      <c r="DX30" s="25"/>
      <c r="DY30" s="25"/>
      <c r="DZ30" s="25"/>
      <c r="EA30" s="25"/>
      <c r="EB30" s="25"/>
      <c r="EC30" s="25"/>
      <c r="ED30" s="25"/>
      <c r="EE30" s="25"/>
      <c r="EF30" s="25"/>
      <c r="EG30" s="25"/>
    </row>
    <row r="31" spans="1:137" s="25" customFormat="1" ht="20.25">
      <c r="B31" s="29"/>
      <c r="C31" s="29"/>
      <c r="D31" s="29"/>
      <c r="E31" s="29"/>
      <c r="F31" s="28"/>
      <c r="I31" s="27" t="e">
        <v>#REF!</v>
      </c>
      <c r="J31" s="27"/>
      <c r="K31" s="27"/>
      <c r="L31" s="27"/>
      <c r="M31" s="27"/>
      <c r="N31" s="27"/>
      <c r="O31" s="27"/>
      <c r="P31" s="27"/>
      <c r="Q31" s="27"/>
      <c r="R31" s="27"/>
      <c r="S31" s="27"/>
    </row>
    <row r="32" spans="1:137" s="25" customFormat="1" ht="20.25">
      <c r="B32" s="222"/>
      <c r="C32" s="483" t="s">
        <v>330</v>
      </c>
      <c r="D32" s="483"/>
      <c r="E32" s="483"/>
      <c r="F32" s="28"/>
      <c r="I32" s="27"/>
      <c r="J32" s="27"/>
      <c r="K32" s="27"/>
      <c r="L32" s="27"/>
      <c r="M32" s="27"/>
      <c r="N32" s="27"/>
      <c r="O32" s="27"/>
      <c r="P32" s="27"/>
      <c r="Q32" s="27"/>
      <c r="R32" s="27"/>
      <c r="S32" s="27"/>
    </row>
    <row r="33" spans="2:19" s="25" customFormat="1" ht="20.25">
      <c r="B33" s="203" t="s">
        <v>470</v>
      </c>
      <c r="C33" s="480" t="s">
        <v>355</v>
      </c>
      <c r="D33" s="480"/>
      <c r="E33" s="480"/>
      <c r="F33" s="207">
        <v>1</v>
      </c>
      <c r="I33" s="27" t="e">
        <v>#REF!</v>
      </c>
      <c r="J33" s="27"/>
      <c r="K33" s="27"/>
      <c r="L33" s="27"/>
      <c r="M33" s="27"/>
      <c r="N33" s="27"/>
      <c r="O33" s="27"/>
      <c r="P33" s="27"/>
      <c r="Q33" s="27"/>
      <c r="R33" s="27"/>
      <c r="S33" s="27"/>
    </row>
    <row r="34" spans="2:19" s="25" customFormat="1" ht="20.25">
      <c r="B34" s="208" t="s">
        <v>471</v>
      </c>
      <c r="C34" s="480" t="s">
        <v>331</v>
      </c>
      <c r="D34" s="480"/>
      <c r="E34" s="480"/>
      <c r="F34" s="207">
        <v>2</v>
      </c>
      <c r="I34" s="27" t="e">
        <v>#REF!</v>
      </c>
      <c r="J34" s="27"/>
      <c r="K34" s="27"/>
      <c r="L34" s="27"/>
      <c r="M34" s="27"/>
      <c r="N34" s="27"/>
      <c r="O34" s="27"/>
      <c r="P34" s="27"/>
      <c r="Q34" s="27"/>
      <c r="R34" s="27"/>
      <c r="S34" s="27"/>
    </row>
    <row r="35" spans="2:19" s="25" customFormat="1" ht="20.25">
      <c r="B35" s="209" t="s">
        <v>472</v>
      </c>
      <c r="C35" s="480" t="s">
        <v>477</v>
      </c>
      <c r="D35" s="480"/>
      <c r="E35" s="480"/>
      <c r="F35" s="207">
        <v>3</v>
      </c>
      <c r="I35" s="27" t="e">
        <v>#REF!</v>
      </c>
      <c r="J35" s="27"/>
      <c r="K35" s="27"/>
      <c r="L35" s="27"/>
      <c r="M35" s="27"/>
      <c r="N35" s="27"/>
      <c r="O35" s="27"/>
      <c r="P35" s="27"/>
      <c r="Q35" s="27"/>
      <c r="R35" s="27"/>
      <c r="S35" s="27"/>
    </row>
    <row r="36" spans="2:19" s="25" customFormat="1" ht="20.25">
      <c r="B36" s="210" t="s">
        <v>474</v>
      </c>
      <c r="C36" s="480" t="s">
        <v>478</v>
      </c>
      <c r="D36" s="480"/>
      <c r="E36" s="480"/>
      <c r="F36" s="207">
        <v>4</v>
      </c>
      <c r="I36" s="27" t="e">
        <v>#REF!</v>
      </c>
      <c r="J36" s="27"/>
      <c r="K36" s="27"/>
      <c r="L36" s="27"/>
      <c r="M36" s="27"/>
      <c r="N36" s="27"/>
      <c r="O36" s="27"/>
      <c r="P36" s="27"/>
      <c r="Q36" s="27"/>
      <c r="R36" s="27"/>
      <c r="S36" s="27"/>
    </row>
    <row r="37" spans="2:19" s="25" customFormat="1" ht="20.25">
      <c r="B37" s="211" t="s">
        <v>475</v>
      </c>
      <c r="C37" s="480" t="s">
        <v>479</v>
      </c>
      <c r="D37" s="480"/>
      <c r="E37" s="480"/>
      <c r="F37" s="207">
        <v>5</v>
      </c>
      <c r="I37" s="27" t="e">
        <v>#REF!</v>
      </c>
      <c r="J37" s="27"/>
      <c r="K37" s="27"/>
      <c r="L37" s="27"/>
      <c r="M37" s="27"/>
      <c r="N37" s="27"/>
      <c r="O37" s="27"/>
      <c r="P37" s="27"/>
      <c r="Q37" s="27"/>
      <c r="R37" s="27"/>
      <c r="S37" s="27"/>
    </row>
    <row r="38" spans="2:19" s="25" customFormat="1" ht="20.25">
      <c r="B38" s="29"/>
      <c r="C38" s="29"/>
      <c r="D38" s="29"/>
      <c r="E38" s="29"/>
      <c r="F38" s="28"/>
      <c r="I38" s="27"/>
      <c r="J38" s="27"/>
      <c r="K38" s="27"/>
      <c r="L38" s="27"/>
      <c r="M38" s="27"/>
      <c r="N38" s="27"/>
      <c r="O38" s="27"/>
      <c r="P38" s="27"/>
      <c r="Q38" s="27"/>
      <c r="R38" s="27"/>
      <c r="S38" s="27"/>
    </row>
    <row r="39" spans="2:19" s="25" customFormat="1" ht="20.25">
      <c r="B39" s="29"/>
      <c r="C39" s="29"/>
      <c r="D39" s="29"/>
      <c r="E39" s="29"/>
      <c r="F39" s="28"/>
    </row>
    <row r="40" spans="2:19" s="25" customFormat="1" ht="20.25">
      <c r="B40" s="214"/>
      <c r="C40" s="483" t="s">
        <v>300</v>
      </c>
      <c r="D40" s="483"/>
      <c r="E40" s="483"/>
      <c r="F40" s="28"/>
    </row>
    <row r="41" spans="2:19" s="25" customFormat="1" ht="20.25">
      <c r="B41" s="223" t="s">
        <v>470</v>
      </c>
      <c r="C41" s="480" t="s">
        <v>301</v>
      </c>
      <c r="D41" s="480"/>
      <c r="E41" s="480"/>
      <c r="F41" s="207">
        <v>1</v>
      </c>
    </row>
    <row r="42" spans="2:19" s="25" customFormat="1" ht="20.25">
      <c r="B42" s="224" t="s">
        <v>471</v>
      </c>
      <c r="C42" s="480" t="s">
        <v>480</v>
      </c>
      <c r="D42" s="480"/>
      <c r="E42" s="480"/>
      <c r="F42" s="207">
        <v>2</v>
      </c>
    </row>
    <row r="43" spans="2:19" s="25" customFormat="1" ht="20.25">
      <c r="B43" s="225" t="s">
        <v>472</v>
      </c>
      <c r="C43" s="480" t="s">
        <v>481</v>
      </c>
      <c r="D43" s="480"/>
      <c r="E43" s="480"/>
      <c r="F43" s="207">
        <v>3</v>
      </c>
    </row>
    <row r="44" spans="2:19" s="25" customFormat="1" ht="20.25">
      <c r="B44" s="226" t="s">
        <v>474</v>
      </c>
      <c r="C44" s="480" t="s">
        <v>314</v>
      </c>
      <c r="D44" s="480"/>
      <c r="E44" s="480"/>
      <c r="F44" s="207">
        <v>4</v>
      </c>
    </row>
    <row r="45" spans="2:19" s="25" customFormat="1" ht="20.25">
      <c r="B45" s="227" t="s">
        <v>475</v>
      </c>
      <c r="C45" s="480" t="s">
        <v>482</v>
      </c>
      <c r="D45" s="480"/>
      <c r="E45" s="480"/>
      <c r="F45" s="207">
        <v>5</v>
      </c>
    </row>
    <row r="46" spans="2:19" s="25" customFormat="1" ht="20.25">
      <c r="B46" s="27"/>
      <c r="C46" s="27" t="s">
        <v>483</v>
      </c>
      <c r="D46" s="27"/>
      <c r="F46" s="28"/>
    </row>
    <row r="47" spans="2:19" s="25" customFormat="1" ht="20.25">
      <c r="B47" s="27"/>
      <c r="C47" s="27"/>
      <c r="D47" s="27"/>
      <c r="F47" s="28"/>
    </row>
    <row r="48" spans="2:19" s="25" customFormat="1" ht="20.25">
      <c r="B48" s="214"/>
      <c r="C48" s="484" t="s">
        <v>304</v>
      </c>
      <c r="D48" s="484"/>
      <c r="E48" s="484"/>
      <c r="F48" s="28"/>
    </row>
    <row r="49" spans="2:11" s="25" customFormat="1" ht="20.25" customHeight="1">
      <c r="B49" s="217" t="s">
        <v>470</v>
      </c>
      <c r="C49" s="480" t="s">
        <v>305</v>
      </c>
      <c r="D49" s="480"/>
      <c r="E49" s="480"/>
      <c r="F49" s="207">
        <v>1</v>
      </c>
    </row>
    <row r="50" spans="2:11" s="25" customFormat="1" ht="20.25" customHeight="1">
      <c r="B50" s="218" t="s">
        <v>471</v>
      </c>
      <c r="C50" s="480" t="s">
        <v>317</v>
      </c>
      <c r="D50" s="480"/>
      <c r="E50" s="480"/>
      <c r="F50" s="207">
        <v>2</v>
      </c>
      <c r="K50" s="214"/>
    </row>
    <row r="51" spans="2:11" s="25" customFormat="1" ht="20.25" customHeight="1">
      <c r="B51" s="219" t="s">
        <v>472</v>
      </c>
      <c r="C51" s="480" t="s">
        <v>484</v>
      </c>
      <c r="D51" s="480"/>
      <c r="E51" s="480"/>
      <c r="F51" s="207">
        <v>3</v>
      </c>
    </row>
    <row r="52" spans="2:11" s="25" customFormat="1" ht="20.25" customHeight="1">
      <c r="B52" s="220" t="s">
        <v>474</v>
      </c>
      <c r="C52" s="480" t="s">
        <v>485</v>
      </c>
      <c r="D52" s="480"/>
      <c r="E52" s="480"/>
      <c r="F52" s="207">
        <v>4</v>
      </c>
    </row>
    <row r="53" spans="2:11" s="25" customFormat="1" ht="20.25" customHeight="1">
      <c r="B53" s="221" t="s">
        <v>475</v>
      </c>
      <c r="C53" s="480" t="s">
        <v>486</v>
      </c>
      <c r="D53" s="480"/>
      <c r="E53" s="480"/>
      <c r="F53" s="207">
        <v>5</v>
      </c>
    </row>
    <row r="54" spans="2:11" s="25" customFormat="1" ht="20.25">
      <c r="B54" s="27"/>
      <c r="C54" s="27"/>
      <c r="D54" s="27"/>
      <c r="E54" s="27"/>
      <c r="F54" s="28"/>
    </row>
    <row r="55" spans="2:11" s="25" customFormat="1" ht="20.25"/>
    <row r="56" spans="2:11" s="25" customFormat="1" ht="20.25" customHeight="1">
      <c r="B56" s="214"/>
      <c r="C56" s="228" t="s">
        <v>338</v>
      </c>
      <c r="D56" s="228"/>
      <c r="E56" s="228"/>
      <c r="F56" s="28"/>
    </row>
    <row r="57" spans="2:11" s="25" customFormat="1" ht="20.25" customHeight="1">
      <c r="B57" s="217" t="s">
        <v>470</v>
      </c>
      <c r="C57" s="485" t="s">
        <v>487</v>
      </c>
      <c r="D57" s="485"/>
      <c r="E57" s="485"/>
      <c r="F57" s="207">
        <v>1</v>
      </c>
    </row>
    <row r="58" spans="2:11" s="25" customFormat="1" ht="20.25" customHeight="1">
      <c r="B58" s="218" t="s">
        <v>471</v>
      </c>
      <c r="C58" s="485" t="s">
        <v>488</v>
      </c>
      <c r="D58" s="485"/>
      <c r="E58" s="485"/>
      <c r="F58" s="207">
        <v>2</v>
      </c>
    </row>
    <row r="59" spans="2:11" s="25" customFormat="1" ht="20.25" customHeight="1">
      <c r="B59" s="219" t="s">
        <v>472</v>
      </c>
      <c r="C59" s="485" t="s">
        <v>489</v>
      </c>
      <c r="D59" s="485"/>
      <c r="E59" s="485"/>
      <c r="F59" s="207">
        <v>3</v>
      </c>
    </row>
    <row r="60" spans="2:11" s="25" customFormat="1" ht="20.25" customHeight="1">
      <c r="B60" s="220" t="s">
        <v>474</v>
      </c>
      <c r="C60" s="485" t="s">
        <v>490</v>
      </c>
      <c r="D60" s="485"/>
      <c r="E60" s="485"/>
      <c r="F60" s="207">
        <v>4</v>
      </c>
    </row>
    <row r="61" spans="2:11" s="25" customFormat="1" ht="20.25" customHeight="1">
      <c r="B61" s="221" t="s">
        <v>475</v>
      </c>
      <c r="C61" s="485" t="s">
        <v>491</v>
      </c>
      <c r="D61" s="485"/>
      <c r="E61" s="485"/>
      <c r="F61" s="207">
        <v>5</v>
      </c>
    </row>
    <row r="62" spans="2:11" s="25" customFormat="1" ht="20.25">
      <c r="E62" s="30"/>
    </row>
    <row r="63" spans="2:11" s="25" customFormat="1" ht="20.25">
      <c r="E63" s="30"/>
    </row>
    <row r="64" spans="2:11" s="25" customFormat="1" ht="20.25">
      <c r="E64" s="30"/>
    </row>
    <row r="65" spans="5:5" s="25" customFormat="1" ht="20.25">
      <c r="E65" s="30"/>
    </row>
    <row r="66" spans="5:5" s="25" customFormat="1" ht="20.25">
      <c r="E66" s="30"/>
    </row>
    <row r="67" spans="5:5" s="25" customFormat="1" ht="20.25">
      <c r="E67" s="30"/>
    </row>
    <row r="68" spans="5:5" s="25" customFormat="1" ht="20.25">
      <c r="E68" s="30"/>
    </row>
    <row r="69" spans="5:5" s="25" customFormat="1" ht="20.25">
      <c r="E69" s="30"/>
    </row>
    <row r="70" spans="5:5" s="25" customFormat="1" ht="20.25">
      <c r="E70" s="30"/>
    </row>
    <row r="71" spans="5:5" s="25" customFormat="1" ht="20.25">
      <c r="E71" s="30"/>
    </row>
    <row r="72" spans="5:5" s="25" customFormat="1" ht="20.25">
      <c r="E72" s="30"/>
    </row>
    <row r="73" spans="5:5" s="25" customFormat="1" ht="20.25">
      <c r="E73" s="30"/>
    </row>
    <row r="74" spans="5:5" s="25" customFormat="1" ht="20.25">
      <c r="E74" s="30"/>
    </row>
    <row r="75" spans="5:5" s="25" customFormat="1" ht="20.25">
      <c r="E75" s="30"/>
    </row>
    <row r="76" spans="5:5" s="25" customFormat="1" ht="20.25">
      <c r="E76" s="30"/>
    </row>
    <row r="77" spans="5:5" s="25" customFormat="1" ht="20.25">
      <c r="E77" s="30"/>
    </row>
    <row r="78" spans="5:5" s="25" customFormat="1" ht="20.25">
      <c r="E78" s="30"/>
    </row>
    <row r="79" spans="5:5" s="25" customFormat="1" ht="20.25">
      <c r="E79" s="30"/>
    </row>
    <row r="80" spans="5:5" s="25" customFormat="1" ht="20.25">
      <c r="E80" s="30"/>
    </row>
    <row r="81" spans="5:5" s="25" customFormat="1" ht="20.25">
      <c r="E81" s="30"/>
    </row>
    <row r="82" spans="5:5" s="25" customFormat="1" ht="20.25">
      <c r="E82" s="30"/>
    </row>
    <row r="83" spans="5:5" s="25" customFormat="1" ht="20.25">
      <c r="E83" s="30"/>
    </row>
    <row r="84" spans="5:5" s="25" customFormat="1" ht="20.25">
      <c r="E84" s="30"/>
    </row>
    <row r="85" spans="5:5" s="25" customFormat="1" ht="20.25">
      <c r="E85" s="30"/>
    </row>
    <row r="86" spans="5:5" s="25" customFormat="1" ht="20.25">
      <c r="E86" s="30"/>
    </row>
    <row r="87" spans="5:5" s="25" customFormat="1" ht="20.25">
      <c r="E87" s="30"/>
    </row>
    <row r="88" spans="5:5" s="25" customFormat="1" ht="20.25">
      <c r="E88" s="30"/>
    </row>
    <row r="89" spans="5:5" s="25" customFormat="1" ht="20.25">
      <c r="E89" s="30"/>
    </row>
    <row r="90" spans="5:5" s="25" customFormat="1" ht="20.25">
      <c r="E90" s="30"/>
    </row>
    <row r="91" spans="5:5" s="25" customFormat="1" ht="20.25">
      <c r="E91" s="30"/>
    </row>
    <row r="92" spans="5:5" s="25" customFormat="1" ht="20.25">
      <c r="E92" s="30"/>
    </row>
    <row r="93" spans="5:5" s="25" customFormat="1" ht="20.25">
      <c r="E93" s="30"/>
    </row>
    <row r="94" spans="5:5" s="25" customFormat="1" ht="20.25">
      <c r="E94" s="30"/>
    </row>
    <row r="95" spans="5:5" s="25" customFormat="1" ht="20.25">
      <c r="E95" s="30"/>
    </row>
    <row r="96" spans="5:5" s="25" customFormat="1" ht="20.25">
      <c r="E96" s="30"/>
    </row>
    <row r="97" spans="5:5" s="25" customFormat="1" ht="20.25">
      <c r="E97" s="30"/>
    </row>
    <row r="98" spans="5:5" s="25" customFormat="1" ht="20.25">
      <c r="E98" s="30"/>
    </row>
    <row r="99" spans="5:5" s="25" customFormat="1" ht="20.25">
      <c r="E99" s="30"/>
    </row>
    <row r="100" spans="5:5" s="25" customFormat="1" ht="20.25">
      <c r="E100" s="30"/>
    </row>
    <row r="101" spans="5:5" s="25" customFormat="1" ht="20.25">
      <c r="E101" s="30"/>
    </row>
    <row r="102" spans="5:5" s="25" customFormat="1" ht="20.25">
      <c r="E102" s="30"/>
    </row>
    <row r="103" spans="5:5" s="25" customFormat="1" ht="20.25">
      <c r="E103" s="30"/>
    </row>
    <row r="104" spans="5:5" s="25" customFormat="1" ht="20.25">
      <c r="E104" s="30"/>
    </row>
    <row r="105" spans="5:5" s="25" customFormat="1" ht="20.25">
      <c r="E105" s="30"/>
    </row>
    <row r="106" spans="5:5" s="25" customFormat="1" ht="20.25">
      <c r="E106" s="30"/>
    </row>
    <row r="107" spans="5:5" s="25" customFormat="1" ht="20.25">
      <c r="E107" s="30"/>
    </row>
    <row r="108" spans="5:5" s="25" customFormat="1" ht="20.25">
      <c r="E108" s="30"/>
    </row>
    <row r="109" spans="5:5" s="25" customFormat="1" ht="20.25">
      <c r="E109" s="30"/>
    </row>
    <row r="110" spans="5:5" s="25" customFormat="1" ht="20.25">
      <c r="E110" s="30"/>
    </row>
    <row r="111" spans="5:5" s="25" customFormat="1" ht="20.25">
      <c r="E111" s="30"/>
    </row>
    <row r="112" spans="5:5" s="25" customFormat="1" ht="20.25">
      <c r="E112" s="30"/>
    </row>
    <row r="113" spans="5:5" s="25" customFormat="1" ht="20.25">
      <c r="E113" s="30"/>
    </row>
    <row r="114" spans="5:5" s="25" customFormat="1" ht="20.25">
      <c r="E114" s="30"/>
    </row>
    <row r="115" spans="5:5" s="25" customFormat="1" ht="20.25">
      <c r="E115" s="30"/>
    </row>
    <row r="116" spans="5:5" s="25" customFormat="1" ht="20.25">
      <c r="E116" s="30"/>
    </row>
    <row r="117" spans="5:5" s="25" customFormat="1" ht="20.25">
      <c r="E117" s="30"/>
    </row>
    <row r="118" spans="5:5" s="25" customFormat="1" ht="20.25">
      <c r="E118" s="30"/>
    </row>
    <row r="119" spans="5:5" s="25" customFormat="1" ht="20.25">
      <c r="E119" s="30"/>
    </row>
    <row r="120" spans="5:5" s="25" customFormat="1" ht="20.25">
      <c r="E120" s="30"/>
    </row>
    <row r="121" spans="5:5" s="25" customFormat="1" ht="20.25">
      <c r="E121" s="30"/>
    </row>
    <row r="122" spans="5:5" s="25" customFormat="1" ht="20.25">
      <c r="E122" s="30"/>
    </row>
    <row r="123" spans="5:5" s="25" customFormat="1" ht="20.25">
      <c r="E123" s="30"/>
    </row>
    <row r="124" spans="5:5" s="25" customFormat="1" ht="20.25">
      <c r="E124" s="30"/>
    </row>
    <row r="125" spans="5:5" s="25" customFormat="1" ht="20.25">
      <c r="E125" s="30"/>
    </row>
    <row r="126" spans="5:5" s="25" customFormat="1" ht="20.25">
      <c r="E126" s="30"/>
    </row>
    <row r="127" spans="5:5" s="25" customFormat="1" ht="20.25">
      <c r="E127" s="30"/>
    </row>
    <row r="128" spans="5:5" s="25" customFormat="1" ht="20.25">
      <c r="E128" s="30"/>
    </row>
    <row r="129" spans="5:5" s="25" customFormat="1" ht="20.25">
      <c r="E129" s="30"/>
    </row>
    <row r="130" spans="5:5" s="25" customFormat="1" ht="20.25">
      <c r="E130" s="30"/>
    </row>
    <row r="131" spans="5:5" s="25" customFormat="1" ht="20.25">
      <c r="E131" s="30"/>
    </row>
    <row r="132" spans="5:5" s="25" customFormat="1" ht="20.25">
      <c r="E132" s="30"/>
    </row>
    <row r="133" spans="5:5" s="25" customFormat="1" ht="20.25">
      <c r="E133" s="30"/>
    </row>
    <row r="134" spans="5:5" s="25" customFormat="1" ht="20.25">
      <c r="E134" s="30"/>
    </row>
    <row r="135" spans="5:5" s="25" customFormat="1" ht="20.25">
      <c r="E135" s="30"/>
    </row>
    <row r="136" spans="5:5" s="25" customFormat="1" ht="20.25">
      <c r="E136" s="30"/>
    </row>
    <row r="137" spans="5:5" s="25" customFormat="1" ht="20.25">
      <c r="E137" s="30"/>
    </row>
    <row r="138" spans="5:5" s="25" customFormat="1" ht="20.25">
      <c r="E138" s="30"/>
    </row>
    <row r="139" spans="5:5" s="25" customFormat="1" ht="20.25">
      <c r="E139" s="30"/>
    </row>
    <row r="140" spans="5:5" s="25" customFormat="1" ht="20.25">
      <c r="E140" s="30"/>
    </row>
    <row r="141" spans="5:5" s="25" customFormat="1" ht="20.25">
      <c r="E141" s="30"/>
    </row>
    <row r="142" spans="5:5" s="25" customFormat="1" ht="20.25">
      <c r="E142" s="30"/>
    </row>
    <row r="143" spans="5:5" s="25" customFormat="1" ht="20.25">
      <c r="E143" s="30"/>
    </row>
    <row r="144" spans="5:5" s="25" customFormat="1" ht="20.25">
      <c r="E144" s="30"/>
    </row>
    <row r="145" spans="5:5" s="25" customFormat="1" ht="20.25">
      <c r="E145" s="30"/>
    </row>
    <row r="146" spans="5:5" s="25" customFormat="1" ht="20.25">
      <c r="E146" s="30"/>
    </row>
    <row r="147" spans="5:5" s="25" customFormat="1" ht="20.25">
      <c r="E147" s="30"/>
    </row>
    <row r="148" spans="5:5" s="25" customFormat="1" ht="20.25">
      <c r="E148" s="30"/>
    </row>
    <row r="149" spans="5:5" s="25" customFormat="1" ht="20.25">
      <c r="E149" s="30"/>
    </row>
    <row r="150" spans="5:5" s="25" customFormat="1" ht="20.25">
      <c r="E150" s="30"/>
    </row>
    <row r="151" spans="5:5" s="25" customFormat="1" ht="20.25">
      <c r="E151" s="30"/>
    </row>
    <row r="152" spans="5:5" s="25" customFormat="1" ht="20.25">
      <c r="E152" s="30"/>
    </row>
    <row r="153" spans="5:5" s="25" customFormat="1" ht="20.25">
      <c r="E153" s="30"/>
    </row>
    <row r="154" spans="5:5" s="25" customFormat="1" ht="20.25">
      <c r="E154" s="30"/>
    </row>
    <row r="155" spans="5:5" s="25" customFormat="1" ht="20.25">
      <c r="E155" s="30"/>
    </row>
    <row r="156" spans="5:5" s="25" customFormat="1" ht="20.25">
      <c r="E156" s="30"/>
    </row>
    <row r="157" spans="5:5" s="25" customFormat="1" ht="20.25">
      <c r="E157" s="30"/>
    </row>
    <row r="158" spans="5:5" s="25" customFormat="1" ht="20.25">
      <c r="E158" s="30"/>
    </row>
    <row r="159" spans="5:5" s="25" customFormat="1" ht="20.25">
      <c r="E159" s="30"/>
    </row>
    <row r="160" spans="5:5" s="25" customFormat="1" ht="20.25">
      <c r="E160" s="30"/>
    </row>
    <row r="161" spans="5:5" s="25" customFormat="1" ht="20.25">
      <c r="E161" s="30"/>
    </row>
    <row r="162" spans="5:5" s="25" customFormat="1" ht="20.25">
      <c r="E162" s="30"/>
    </row>
    <row r="163" spans="5:5" s="25" customFormat="1" ht="20.25">
      <c r="E163" s="30"/>
    </row>
    <row r="164" spans="5:5" s="25" customFormat="1" ht="20.25">
      <c r="E164" s="30"/>
    </row>
    <row r="165" spans="5:5" s="25" customFormat="1" ht="20.25">
      <c r="E165" s="30"/>
    </row>
    <row r="166" spans="5:5" s="25" customFormat="1" ht="20.25">
      <c r="E166" s="30"/>
    </row>
    <row r="167" spans="5:5" s="25" customFormat="1" ht="20.25">
      <c r="E167" s="30"/>
    </row>
    <row r="168" spans="5:5" s="25" customFormat="1" ht="20.25">
      <c r="E168" s="30"/>
    </row>
    <row r="169" spans="5:5" s="25" customFormat="1" ht="20.25">
      <c r="E169" s="30"/>
    </row>
    <row r="170" spans="5:5" s="25" customFormat="1" ht="20.25">
      <c r="E170" s="30"/>
    </row>
    <row r="171" spans="5:5" s="25" customFormat="1" ht="20.25">
      <c r="E171" s="30"/>
    </row>
    <row r="172" spans="5:5" s="25" customFormat="1" ht="20.25">
      <c r="E172" s="30"/>
    </row>
    <row r="173" spans="5:5" s="25" customFormat="1" ht="20.25">
      <c r="E173" s="30"/>
    </row>
    <row r="174" spans="5:5" s="25" customFormat="1" ht="20.25">
      <c r="E174" s="30"/>
    </row>
    <row r="175" spans="5:5" s="25" customFormat="1" ht="20.25">
      <c r="E175" s="30"/>
    </row>
    <row r="176" spans="5:5" s="25" customFormat="1" ht="20.25">
      <c r="E176" s="30"/>
    </row>
    <row r="177" spans="5:5" s="25" customFormat="1" ht="20.25">
      <c r="E177" s="30"/>
    </row>
    <row r="178" spans="5:5" s="25" customFormat="1" ht="20.25">
      <c r="E178" s="30"/>
    </row>
    <row r="179" spans="5:5" s="25" customFormat="1" ht="20.25">
      <c r="E179" s="30"/>
    </row>
    <row r="180" spans="5:5" s="25" customFormat="1" ht="20.25">
      <c r="E180" s="30"/>
    </row>
    <row r="181" spans="5:5" s="25" customFormat="1" ht="20.25">
      <c r="E181" s="30"/>
    </row>
    <row r="182" spans="5:5" s="25" customFormat="1" ht="20.25">
      <c r="E182" s="30"/>
    </row>
    <row r="183" spans="5:5" s="25" customFormat="1" ht="20.25">
      <c r="E183" s="30"/>
    </row>
    <row r="184" spans="5:5" s="25" customFormat="1" ht="20.25">
      <c r="E184" s="30"/>
    </row>
    <row r="185" spans="5:5" s="25" customFormat="1" ht="20.25">
      <c r="E185" s="30"/>
    </row>
    <row r="186" spans="5:5" s="25" customFormat="1" ht="20.25">
      <c r="E186" s="30"/>
    </row>
    <row r="187" spans="5:5" s="25" customFormat="1" ht="20.25">
      <c r="E187" s="30"/>
    </row>
    <row r="188" spans="5:5" s="25" customFormat="1" ht="20.25">
      <c r="E188" s="30"/>
    </row>
    <row r="189" spans="5:5" s="25" customFormat="1" ht="20.25">
      <c r="E189" s="30"/>
    </row>
    <row r="190" spans="5:5" s="25" customFormat="1" ht="20.25">
      <c r="E190" s="30"/>
    </row>
    <row r="191" spans="5:5" s="25" customFormat="1" ht="20.25">
      <c r="E191" s="30"/>
    </row>
    <row r="192" spans="5:5" s="25" customFormat="1" ht="20.25">
      <c r="E192" s="30"/>
    </row>
    <row r="193" spans="5:5" s="25" customFormat="1" ht="20.25">
      <c r="E193" s="30"/>
    </row>
    <row r="194" spans="5:5" s="25" customFormat="1" ht="20.25">
      <c r="E194" s="30"/>
    </row>
    <row r="195" spans="5:5" s="25" customFormat="1" ht="20.25">
      <c r="E195" s="30"/>
    </row>
    <row r="196" spans="5:5" s="25" customFormat="1" ht="20.25">
      <c r="E196" s="30"/>
    </row>
    <row r="197" spans="5:5" s="25" customFormat="1" ht="20.25">
      <c r="E197" s="30"/>
    </row>
    <row r="198" spans="5:5" s="25" customFormat="1" ht="20.25">
      <c r="E198" s="30"/>
    </row>
    <row r="199" spans="5:5" s="1" customFormat="1">
      <c r="E199" s="18"/>
    </row>
    <row r="200" spans="5:5" s="1" customFormat="1">
      <c r="E200" s="18"/>
    </row>
    <row r="201" spans="5:5" s="1" customFormat="1">
      <c r="E201" s="18"/>
    </row>
    <row r="202" spans="5:5" s="1" customFormat="1">
      <c r="E202" s="18"/>
    </row>
    <row r="203" spans="5:5" s="1" customFormat="1">
      <c r="E203" s="18"/>
    </row>
    <row r="204" spans="5:5" s="1" customFormat="1">
      <c r="E204" s="18"/>
    </row>
    <row r="205" spans="5:5" s="1" customFormat="1">
      <c r="E205" s="18"/>
    </row>
    <row r="206" spans="5:5" s="1" customFormat="1">
      <c r="E206" s="18"/>
    </row>
    <row r="207" spans="5:5" s="1" customFormat="1">
      <c r="E207" s="18"/>
    </row>
    <row r="208" spans="5:5" s="1" customFormat="1">
      <c r="E208" s="18"/>
    </row>
    <row r="209" spans="5:5" s="1" customFormat="1">
      <c r="E209" s="18"/>
    </row>
    <row r="210" spans="5:5" s="1" customFormat="1">
      <c r="E210" s="18"/>
    </row>
    <row r="211" spans="5:5" s="1" customFormat="1">
      <c r="E211" s="18"/>
    </row>
    <row r="212" spans="5:5" s="1" customFormat="1">
      <c r="E212" s="18"/>
    </row>
    <row r="213" spans="5:5" s="1" customFormat="1">
      <c r="E213" s="18"/>
    </row>
    <row r="214" spans="5:5" s="1" customFormat="1">
      <c r="E214" s="18"/>
    </row>
    <row r="215" spans="5:5" s="1" customFormat="1">
      <c r="E215" s="18"/>
    </row>
    <row r="216" spans="5:5" s="1" customFormat="1">
      <c r="E216" s="18"/>
    </row>
    <row r="217" spans="5:5" s="1" customFormat="1">
      <c r="E217" s="18"/>
    </row>
    <row r="218" spans="5:5" s="1" customFormat="1">
      <c r="E218" s="18"/>
    </row>
    <row r="219" spans="5:5" s="1" customFormat="1">
      <c r="E219" s="18"/>
    </row>
    <row r="220" spans="5:5" s="1" customFormat="1">
      <c r="E220" s="18"/>
    </row>
    <row r="221" spans="5:5" s="1" customFormat="1">
      <c r="E221" s="18"/>
    </row>
    <row r="222" spans="5:5" s="1" customFormat="1">
      <c r="E222" s="18"/>
    </row>
    <row r="223" spans="5:5" s="1" customFormat="1">
      <c r="E223" s="18"/>
    </row>
    <row r="224" spans="5:5" s="1" customFormat="1">
      <c r="E224" s="18"/>
    </row>
    <row r="225" spans="5:5" s="1" customFormat="1">
      <c r="E225" s="18"/>
    </row>
    <row r="226" spans="5:5" s="1" customFormat="1">
      <c r="E226" s="18"/>
    </row>
    <row r="227" spans="5:5" s="1" customFormat="1">
      <c r="E227" s="18"/>
    </row>
    <row r="228" spans="5:5" s="1" customFormat="1">
      <c r="E228" s="18"/>
    </row>
    <row r="229" spans="5:5" s="1" customFormat="1">
      <c r="E229" s="18"/>
    </row>
    <row r="230" spans="5:5" s="1" customFormat="1">
      <c r="E230" s="18"/>
    </row>
    <row r="231" spans="5:5" s="1" customFormat="1">
      <c r="E231" s="18"/>
    </row>
    <row r="232" spans="5:5" s="1" customFormat="1">
      <c r="E232" s="18"/>
    </row>
    <row r="233" spans="5:5" s="1" customFormat="1">
      <c r="E233" s="18"/>
    </row>
    <row r="234" spans="5:5" s="1" customFormat="1">
      <c r="E234" s="18"/>
    </row>
    <row r="235" spans="5:5" s="1" customFormat="1">
      <c r="E235" s="18"/>
    </row>
    <row r="236" spans="5:5" s="1" customFormat="1">
      <c r="E236" s="18"/>
    </row>
    <row r="237" spans="5:5" s="1" customFormat="1">
      <c r="E237" s="18"/>
    </row>
    <row r="238" spans="5:5" s="1" customFormat="1">
      <c r="E238" s="18"/>
    </row>
    <row r="239" spans="5:5" s="1" customFormat="1">
      <c r="E239" s="18"/>
    </row>
    <row r="240" spans="5:5" s="1" customFormat="1">
      <c r="E240" s="18"/>
    </row>
    <row r="241" spans="5:5" s="1" customFormat="1">
      <c r="E241" s="18"/>
    </row>
    <row r="242" spans="5:5" s="1" customFormat="1">
      <c r="E242" s="18"/>
    </row>
    <row r="243" spans="5:5" s="1" customFormat="1">
      <c r="E243" s="18"/>
    </row>
    <row r="244" spans="5:5" s="1" customFormat="1">
      <c r="E244" s="18"/>
    </row>
    <row r="245" spans="5:5" s="1" customFormat="1">
      <c r="E245" s="18"/>
    </row>
    <row r="246" spans="5:5" s="1" customFormat="1">
      <c r="E246" s="18"/>
    </row>
    <row r="247" spans="5:5" s="1" customFormat="1">
      <c r="E247" s="18"/>
    </row>
    <row r="248" spans="5:5" s="1" customFormat="1">
      <c r="E248" s="18"/>
    </row>
    <row r="249" spans="5:5" s="1" customFormat="1">
      <c r="E249" s="18"/>
    </row>
    <row r="250" spans="5:5" s="1" customFormat="1">
      <c r="E250" s="18"/>
    </row>
    <row r="251" spans="5:5" s="1" customFormat="1">
      <c r="E251" s="18"/>
    </row>
    <row r="252" spans="5:5" s="1" customFormat="1">
      <c r="E252" s="18"/>
    </row>
    <row r="253" spans="5:5" s="1" customFormat="1">
      <c r="E253" s="18"/>
    </row>
    <row r="254" spans="5:5" s="1" customFormat="1">
      <c r="E254" s="18"/>
    </row>
    <row r="255" spans="5:5" s="1" customFormat="1">
      <c r="E255" s="18"/>
    </row>
    <row r="256" spans="5:5" s="1" customFormat="1">
      <c r="E256" s="18"/>
    </row>
    <row r="257" spans="5:5" s="1" customFormat="1">
      <c r="E257" s="18"/>
    </row>
    <row r="258" spans="5:5" s="1" customFormat="1">
      <c r="E258" s="18"/>
    </row>
    <row r="259" spans="5:5" s="1" customFormat="1">
      <c r="E259" s="18"/>
    </row>
    <row r="260" spans="5:5" s="1" customFormat="1">
      <c r="E260" s="18"/>
    </row>
    <row r="261" spans="5:5" s="1" customFormat="1">
      <c r="E261" s="18"/>
    </row>
    <row r="262" spans="5:5" s="1" customFormat="1">
      <c r="E262" s="18"/>
    </row>
    <row r="263" spans="5:5" s="1" customFormat="1">
      <c r="E263" s="18"/>
    </row>
    <row r="264" spans="5:5" s="1" customFormat="1">
      <c r="E264" s="18"/>
    </row>
    <row r="265" spans="5:5" s="1" customFormat="1">
      <c r="E265" s="18"/>
    </row>
    <row r="266" spans="5:5" s="1" customFormat="1">
      <c r="E266" s="18"/>
    </row>
    <row r="267" spans="5:5" s="1" customFormat="1">
      <c r="E267" s="18"/>
    </row>
    <row r="268" spans="5:5" s="1" customFormat="1">
      <c r="E268" s="18"/>
    </row>
    <row r="269" spans="5:5" s="1" customFormat="1">
      <c r="E269" s="18"/>
    </row>
    <row r="270" spans="5:5" s="1" customFormat="1">
      <c r="E270" s="18"/>
    </row>
    <row r="271" spans="5:5" s="1" customFormat="1">
      <c r="E271" s="18"/>
    </row>
    <row r="272" spans="5:5" s="1" customFormat="1">
      <c r="E272" s="18"/>
    </row>
    <row r="273" spans="5:5" s="1" customFormat="1">
      <c r="E273" s="18"/>
    </row>
    <row r="274" spans="5:5" s="1" customFormat="1">
      <c r="E274" s="18"/>
    </row>
    <row r="275" spans="5:5" s="1" customFormat="1">
      <c r="E275" s="18"/>
    </row>
    <row r="276" spans="5:5" s="1" customFormat="1">
      <c r="E276" s="18"/>
    </row>
    <row r="277" spans="5:5" s="1" customFormat="1">
      <c r="E277" s="18"/>
    </row>
    <row r="278" spans="5:5" s="1" customFormat="1">
      <c r="E278" s="18"/>
    </row>
    <row r="279" spans="5:5" s="1" customFormat="1">
      <c r="E279" s="18"/>
    </row>
    <row r="280" spans="5:5" s="1" customFormat="1">
      <c r="E280" s="18"/>
    </row>
    <row r="281" spans="5:5" s="1" customFormat="1">
      <c r="E281" s="18"/>
    </row>
    <row r="282" spans="5:5" s="1" customFormat="1">
      <c r="E282" s="18"/>
    </row>
    <row r="283" spans="5:5" s="1" customFormat="1">
      <c r="E283" s="18"/>
    </row>
    <row r="284" spans="5:5" s="1" customFormat="1">
      <c r="E284" s="18"/>
    </row>
    <row r="285" spans="5:5" s="1" customFormat="1">
      <c r="E285" s="18"/>
    </row>
    <row r="286" spans="5:5" s="1" customFormat="1">
      <c r="E286" s="18"/>
    </row>
    <row r="287" spans="5:5" s="1" customFormat="1">
      <c r="E287" s="18"/>
    </row>
    <row r="288" spans="5:5" s="1" customFormat="1">
      <c r="E288" s="18"/>
    </row>
    <row r="289" spans="5:5" s="1" customFormat="1">
      <c r="E289" s="18"/>
    </row>
    <row r="290" spans="5:5" s="1" customFormat="1">
      <c r="E290" s="18"/>
    </row>
    <row r="291" spans="5:5" s="1" customFormat="1">
      <c r="E291" s="18"/>
    </row>
    <row r="292" spans="5:5" s="1" customFormat="1">
      <c r="E292" s="18"/>
    </row>
    <row r="293" spans="5:5" s="1" customFormat="1">
      <c r="E293" s="18"/>
    </row>
    <row r="294" spans="5:5" s="1" customFormat="1">
      <c r="E294" s="18"/>
    </row>
    <row r="295" spans="5:5" s="1" customFormat="1">
      <c r="E295" s="18"/>
    </row>
    <row r="296" spans="5:5" s="1" customFormat="1">
      <c r="E296" s="18"/>
    </row>
    <row r="297" spans="5:5" s="1" customFormat="1">
      <c r="E297" s="18"/>
    </row>
    <row r="298" spans="5:5" s="1" customFormat="1">
      <c r="E298" s="18"/>
    </row>
    <row r="299" spans="5:5" s="1" customFormat="1">
      <c r="E299" s="18"/>
    </row>
    <row r="300" spans="5:5" s="1" customFormat="1">
      <c r="E300" s="18"/>
    </row>
    <row r="301" spans="5:5" s="1" customFormat="1">
      <c r="E301" s="18"/>
    </row>
    <row r="302" spans="5:5" s="1" customFormat="1">
      <c r="E302" s="18"/>
    </row>
    <row r="303" spans="5:5" s="1" customFormat="1">
      <c r="E303" s="18"/>
    </row>
    <row r="304" spans="5:5" s="1" customFormat="1">
      <c r="E304" s="18"/>
    </row>
    <row r="305" spans="5:5" s="1" customFormat="1">
      <c r="E305" s="18"/>
    </row>
    <row r="306" spans="5:5" s="1" customFormat="1">
      <c r="E306" s="18"/>
    </row>
    <row r="307" spans="5:5" s="1" customFormat="1">
      <c r="E307" s="18"/>
    </row>
    <row r="308" spans="5:5" s="1" customFormat="1">
      <c r="E308" s="18"/>
    </row>
    <row r="309" spans="5:5" s="1" customFormat="1">
      <c r="E309" s="18"/>
    </row>
    <row r="310" spans="5:5" s="1" customFormat="1">
      <c r="E310" s="18"/>
    </row>
    <row r="311" spans="5:5" s="1" customFormat="1">
      <c r="E311" s="18"/>
    </row>
    <row r="312" spans="5:5" s="1" customFormat="1">
      <c r="E312" s="18"/>
    </row>
    <row r="313" spans="5:5" s="1" customFormat="1">
      <c r="E313" s="18"/>
    </row>
    <row r="314" spans="5:5" s="1" customFormat="1">
      <c r="E314" s="18"/>
    </row>
    <row r="315" spans="5:5" s="1" customFormat="1">
      <c r="E315" s="18"/>
    </row>
    <row r="316" spans="5:5" s="1" customFormat="1">
      <c r="E316" s="18"/>
    </row>
    <row r="317" spans="5:5" s="1" customFormat="1">
      <c r="E317" s="18"/>
    </row>
    <row r="318" spans="5:5" s="1" customFormat="1">
      <c r="E318" s="18"/>
    </row>
    <row r="319" spans="5:5" s="1" customFormat="1">
      <c r="E319" s="18"/>
    </row>
    <row r="320" spans="5:5" s="1" customFormat="1">
      <c r="E320" s="18"/>
    </row>
    <row r="321" spans="5:5" s="1" customFormat="1">
      <c r="E321" s="18"/>
    </row>
    <row r="322" spans="5:5" s="1" customFormat="1">
      <c r="E322" s="18"/>
    </row>
    <row r="323" spans="5:5" s="1" customFormat="1">
      <c r="E323" s="18"/>
    </row>
    <row r="324" spans="5:5" s="1" customFormat="1">
      <c r="E324" s="18"/>
    </row>
    <row r="325" spans="5:5" s="1" customFormat="1">
      <c r="E325" s="18"/>
    </row>
    <row r="326" spans="5:5" s="1" customFormat="1">
      <c r="E326" s="18"/>
    </row>
    <row r="327" spans="5:5" s="1" customFormat="1">
      <c r="E327" s="18"/>
    </row>
    <row r="328" spans="5:5" s="1" customFormat="1">
      <c r="E328" s="18"/>
    </row>
    <row r="329" spans="5:5" s="1" customFormat="1">
      <c r="E329" s="18"/>
    </row>
    <row r="330" spans="5:5" s="1" customFormat="1">
      <c r="E330" s="18"/>
    </row>
    <row r="331" spans="5:5" s="1" customFormat="1">
      <c r="E331" s="18"/>
    </row>
    <row r="332" spans="5:5" s="1" customFormat="1">
      <c r="E332" s="18"/>
    </row>
    <row r="333" spans="5:5" s="1" customFormat="1">
      <c r="E333" s="18"/>
    </row>
    <row r="334" spans="5:5" s="1" customFormat="1">
      <c r="E334" s="18"/>
    </row>
    <row r="335" spans="5:5" s="1" customFormat="1">
      <c r="E335" s="18"/>
    </row>
    <row r="336" spans="5:5" s="1" customFormat="1">
      <c r="E336" s="18"/>
    </row>
    <row r="337" spans="5:5" s="1" customFormat="1">
      <c r="E337" s="18"/>
    </row>
    <row r="338" spans="5:5" s="1" customFormat="1">
      <c r="E338" s="18"/>
    </row>
    <row r="339" spans="5:5" s="1" customFormat="1">
      <c r="E339" s="18"/>
    </row>
    <row r="340" spans="5:5" s="1" customFormat="1">
      <c r="E340" s="18"/>
    </row>
    <row r="341" spans="5:5" s="1" customFormat="1">
      <c r="E341" s="18"/>
    </row>
    <row r="342" spans="5:5" s="1" customFormat="1">
      <c r="E342" s="18"/>
    </row>
    <row r="343" spans="5:5" s="1" customFormat="1">
      <c r="E343" s="18"/>
    </row>
    <row r="344" spans="5:5" s="1" customFormat="1">
      <c r="E344" s="18"/>
    </row>
    <row r="345" spans="5:5" s="1" customFormat="1">
      <c r="E345" s="18"/>
    </row>
    <row r="346" spans="5:5" s="1" customFormat="1">
      <c r="E346" s="18"/>
    </row>
    <row r="347" spans="5:5" s="1" customFormat="1">
      <c r="E347" s="18"/>
    </row>
    <row r="348" spans="5:5" s="1" customFormat="1">
      <c r="E348" s="18"/>
    </row>
    <row r="349" spans="5:5" s="1" customFormat="1">
      <c r="E349" s="18"/>
    </row>
    <row r="350" spans="5:5" s="1" customFormat="1">
      <c r="E350" s="18"/>
    </row>
    <row r="351" spans="5:5" s="1" customFormat="1">
      <c r="E351" s="18"/>
    </row>
    <row r="352" spans="5:5" s="1" customFormat="1">
      <c r="E352" s="18"/>
    </row>
    <row r="353" spans="5:5" s="1" customFormat="1">
      <c r="E353" s="18"/>
    </row>
    <row r="354" spans="5:5" s="1" customFormat="1">
      <c r="E354" s="18"/>
    </row>
    <row r="355" spans="5:5" s="1" customFormat="1">
      <c r="E355" s="18"/>
    </row>
    <row r="356" spans="5:5" s="1" customFormat="1">
      <c r="E356" s="18"/>
    </row>
    <row r="357" spans="5:5" s="1" customFormat="1">
      <c r="E357" s="18"/>
    </row>
    <row r="358" spans="5:5" s="1" customFormat="1">
      <c r="E358" s="18"/>
    </row>
    <row r="359" spans="5:5" s="1" customFormat="1">
      <c r="E359" s="18"/>
    </row>
    <row r="360" spans="5:5" s="1" customFormat="1">
      <c r="E360" s="18"/>
    </row>
    <row r="361" spans="5:5" s="1" customFormat="1">
      <c r="E361" s="18"/>
    </row>
    <row r="362" spans="5:5" s="1" customFormat="1">
      <c r="E362" s="18"/>
    </row>
    <row r="363" spans="5:5" s="1" customFormat="1">
      <c r="E363" s="18"/>
    </row>
    <row r="364" spans="5:5" s="1" customFormat="1">
      <c r="E364" s="18"/>
    </row>
    <row r="365" spans="5:5" s="1" customFormat="1">
      <c r="E365" s="18"/>
    </row>
    <row r="366" spans="5:5" s="1" customFormat="1">
      <c r="E366" s="18"/>
    </row>
    <row r="367" spans="5:5" s="1" customFormat="1">
      <c r="E367" s="18"/>
    </row>
    <row r="368" spans="5:5" s="1" customFormat="1">
      <c r="E368" s="18"/>
    </row>
    <row r="369" spans="5:5" s="1" customFormat="1">
      <c r="E369" s="18"/>
    </row>
    <row r="370" spans="5:5" s="1" customFormat="1">
      <c r="E370" s="18"/>
    </row>
    <row r="371" spans="5:5" s="1" customFormat="1">
      <c r="E371" s="18"/>
    </row>
    <row r="372" spans="5:5" s="1" customFormat="1">
      <c r="E372" s="18"/>
    </row>
    <row r="373" spans="5:5" s="1" customFormat="1">
      <c r="E373" s="18"/>
    </row>
    <row r="374" spans="5:5" s="1" customFormat="1">
      <c r="E374" s="18"/>
    </row>
    <row r="375" spans="5:5" s="1" customFormat="1">
      <c r="E375" s="18"/>
    </row>
    <row r="376" spans="5:5" s="1" customFormat="1">
      <c r="E376" s="18"/>
    </row>
    <row r="377" spans="5:5" s="1" customFormat="1">
      <c r="E377" s="18"/>
    </row>
    <row r="378" spans="5:5" s="1" customFormat="1">
      <c r="E378" s="18"/>
    </row>
    <row r="379" spans="5:5" s="1" customFormat="1">
      <c r="E379" s="18"/>
    </row>
    <row r="380" spans="5:5" s="1" customFormat="1">
      <c r="E380" s="18"/>
    </row>
    <row r="381" spans="5:5" s="1" customFormat="1">
      <c r="E381" s="18"/>
    </row>
    <row r="382" spans="5:5" s="1" customFormat="1">
      <c r="E382" s="18"/>
    </row>
    <row r="383" spans="5:5" s="1" customFormat="1">
      <c r="E383" s="18"/>
    </row>
    <row r="384" spans="5:5" s="1" customFormat="1">
      <c r="E384" s="18"/>
    </row>
    <row r="385" spans="5:5" s="1" customFormat="1">
      <c r="E385" s="18"/>
    </row>
    <row r="386" spans="5:5" s="1" customFormat="1">
      <c r="E386" s="18"/>
    </row>
    <row r="387" spans="5:5" s="1" customFormat="1">
      <c r="E387" s="18"/>
    </row>
    <row r="388" spans="5:5" s="1" customFormat="1">
      <c r="E388" s="18"/>
    </row>
    <row r="389" spans="5:5" s="1" customFormat="1">
      <c r="E389" s="18"/>
    </row>
    <row r="390" spans="5:5" s="1" customFormat="1">
      <c r="E390" s="18"/>
    </row>
    <row r="391" spans="5:5" s="1" customFormat="1">
      <c r="E391" s="18"/>
    </row>
    <row r="392" spans="5:5" s="1" customFormat="1">
      <c r="E392" s="18"/>
    </row>
    <row r="393" spans="5:5" s="1" customFormat="1">
      <c r="E393" s="18"/>
    </row>
    <row r="394" spans="5:5" s="1" customFormat="1">
      <c r="E394" s="18"/>
    </row>
    <row r="395" spans="5:5" s="1" customFormat="1">
      <c r="E395" s="18"/>
    </row>
    <row r="396" spans="5:5" s="1" customFormat="1">
      <c r="E396" s="18"/>
    </row>
    <row r="397" spans="5:5" s="1" customFormat="1">
      <c r="E397" s="18"/>
    </row>
    <row r="398" spans="5:5" s="1" customFormat="1">
      <c r="E398" s="18"/>
    </row>
    <row r="399" spans="5:5" s="1" customFormat="1">
      <c r="E399" s="18"/>
    </row>
    <row r="400" spans="5:5" s="1" customFormat="1">
      <c r="E400" s="18"/>
    </row>
    <row r="401" spans="5:5" s="1" customFormat="1">
      <c r="E401" s="18"/>
    </row>
    <row r="402" spans="5:5" s="1" customFormat="1">
      <c r="E402" s="18"/>
    </row>
    <row r="403" spans="5:5" s="1" customFormat="1">
      <c r="E403" s="18"/>
    </row>
    <row r="404" spans="5:5" s="1" customFormat="1">
      <c r="E404" s="18"/>
    </row>
    <row r="405" spans="5:5" s="1" customFormat="1">
      <c r="E405" s="18"/>
    </row>
    <row r="406" spans="5:5" s="1" customFormat="1">
      <c r="E406" s="18"/>
    </row>
    <row r="407" spans="5:5" s="1" customFormat="1">
      <c r="E407" s="18"/>
    </row>
    <row r="408" spans="5:5" s="1" customFormat="1">
      <c r="E408" s="18"/>
    </row>
    <row r="409" spans="5:5" s="1" customFormat="1">
      <c r="E409" s="18"/>
    </row>
    <row r="410" spans="5:5" s="1" customFormat="1">
      <c r="E410" s="18"/>
    </row>
    <row r="411" spans="5:5" s="1" customFormat="1">
      <c r="E411" s="18"/>
    </row>
    <row r="412" spans="5:5" s="1" customFormat="1">
      <c r="E412" s="18"/>
    </row>
    <row r="413" spans="5:5" s="1" customFormat="1">
      <c r="E413" s="18"/>
    </row>
    <row r="414" spans="5:5" s="1" customFormat="1">
      <c r="E414" s="18"/>
    </row>
    <row r="415" spans="5:5" s="1" customFormat="1">
      <c r="E415" s="18"/>
    </row>
    <row r="416" spans="5:5" s="1" customFormat="1">
      <c r="E416" s="18"/>
    </row>
    <row r="417" spans="5:5" s="1" customFormat="1">
      <c r="E417" s="18"/>
    </row>
    <row r="418" spans="5:5" s="1" customFormat="1">
      <c r="E418" s="18"/>
    </row>
    <row r="419" spans="5:5" s="1" customFormat="1">
      <c r="E419" s="18"/>
    </row>
    <row r="420" spans="5:5" s="1" customFormat="1">
      <c r="E420" s="18"/>
    </row>
    <row r="421" spans="5:5" s="1" customFormat="1">
      <c r="E421" s="18"/>
    </row>
    <row r="422" spans="5:5" s="1" customFormat="1">
      <c r="E422" s="18"/>
    </row>
    <row r="423" spans="5:5" s="1" customFormat="1">
      <c r="E423" s="18"/>
    </row>
    <row r="424" spans="5:5" s="1" customFormat="1">
      <c r="E424" s="18"/>
    </row>
    <row r="425" spans="5:5" s="1" customFormat="1">
      <c r="E425" s="18"/>
    </row>
    <row r="426" spans="5:5" s="1" customFormat="1">
      <c r="E426" s="18"/>
    </row>
    <row r="427" spans="5:5" s="1" customFormat="1">
      <c r="E427" s="18"/>
    </row>
    <row r="428" spans="5:5" s="1" customFormat="1">
      <c r="E428" s="18"/>
    </row>
    <row r="429" spans="5:5" s="1" customFormat="1">
      <c r="E429" s="18"/>
    </row>
    <row r="430" spans="5:5" s="1" customFormat="1">
      <c r="E430" s="18"/>
    </row>
    <row r="431" spans="5:5" s="1" customFormat="1">
      <c r="E431" s="18"/>
    </row>
    <row r="432" spans="5:5" s="1" customFormat="1">
      <c r="E432" s="18"/>
    </row>
    <row r="433" spans="5:5" s="1" customFormat="1">
      <c r="E433" s="18"/>
    </row>
    <row r="434" spans="5:5" s="1" customFormat="1">
      <c r="E434" s="18"/>
    </row>
    <row r="435" spans="5:5" s="1" customFormat="1">
      <c r="E435" s="18"/>
    </row>
    <row r="436" spans="5:5" s="1" customFormat="1">
      <c r="E436" s="18"/>
    </row>
    <row r="437" spans="5:5" s="1" customFormat="1">
      <c r="E437" s="18"/>
    </row>
    <row r="438" spans="5:5" s="1" customFormat="1">
      <c r="E438" s="18"/>
    </row>
    <row r="439" spans="5:5" s="1" customFormat="1">
      <c r="E439" s="18"/>
    </row>
    <row r="440" spans="5:5" s="1" customFormat="1">
      <c r="E440" s="18"/>
    </row>
    <row r="441" spans="5:5" s="1" customFormat="1">
      <c r="E441" s="18"/>
    </row>
    <row r="442" spans="5:5" s="1" customFormat="1">
      <c r="E442" s="18"/>
    </row>
    <row r="443" spans="5:5" s="1" customFormat="1">
      <c r="E443" s="18"/>
    </row>
    <row r="444" spans="5:5" s="1" customFormat="1">
      <c r="E444" s="18"/>
    </row>
    <row r="445" spans="5:5" s="1" customFormat="1">
      <c r="E445" s="18"/>
    </row>
    <row r="446" spans="5:5" s="1" customFormat="1">
      <c r="E446" s="18"/>
    </row>
    <row r="447" spans="5:5" s="1" customFormat="1">
      <c r="E447" s="18"/>
    </row>
    <row r="448" spans="5:5" s="1" customFormat="1">
      <c r="E448" s="18"/>
    </row>
    <row r="449" spans="5:5" s="1" customFormat="1">
      <c r="E449" s="18"/>
    </row>
    <row r="450" spans="5:5" s="1" customFormat="1">
      <c r="E450" s="18"/>
    </row>
    <row r="451" spans="5:5" s="1" customFormat="1">
      <c r="E451" s="18"/>
    </row>
    <row r="452" spans="5:5" s="1" customFormat="1">
      <c r="E452" s="18"/>
    </row>
    <row r="453" spans="5:5" s="1" customFormat="1">
      <c r="E453" s="18"/>
    </row>
    <row r="454" spans="5:5" s="1" customFormat="1">
      <c r="E454" s="18"/>
    </row>
    <row r="455" spans="5:5" s="1" customFormat="1">
      <c r="E455" s="18"/>
    </row>
    <row r="456" spans="5:5" s="1" customFormat="1">
      <c r="E456" s="18"/>
    </row>
    <row r="457" spans="5:5" s="1" customFormat="1">
      <c r="E457" s="18"/>
    </row>
    <row r="458" spans="5:5" s="1" customFormat="1">
      <c r="E458" s="18"/>
    </row>
    <row r="459" spans="5:5" s="1" customFormat="1">
      <c r="E459" s="18"/>
    </row>
    <row r="460" spans="5:5" s="1" customFormat="1">
      <c r="E460" s="18"/>
    </row>
    <row r="461" spans="5:5" s="1" customFormat="1">
      <c r="E461" s="18"/>
    </row>
    <row r="462" spans="5:5" s="1" customFormat="1">
      <c r="E462" s="18"/>
    </row>
    <row r="463" spans="5:5" s="1" customFormat="1">
      <c r="E463" s="18"/>
    </row>
    <row r="464" spans="5:5" s="1" customFormat="1">
      <c r="E464" s="18"/>
    </row>
    <row r="465" spans="5:5" s="1" customFormat="1">
      <c r="E465" s="18"/>
    </row>
    <row r="466" spans="5:5" s="1" customFormat="1">
      <c r="E466" s="18"/>
    </row>
    <row r="467" spans="5:5" s="1" customFormat="1">
      <c r="E467" s="18"/>
    </row>
    <row r="468" spans="5:5" s="1" customFormat="1">
      <c r="E468" s="18"/>
    </row>
    <row r="469" spans="5:5" s="1" customFormat="1">
      <c r="E469" s="18"/>
    </row>
    <row r="470" spans="5:5" s="1" customFormat="1">
      <c r="E470" s="18"/>
    </row>
    <row r="471" spans="5:5" s="1" customFormat="1">
      <c r="E471" s="18"/>
    </row>
    <row r="472" spans="5:5" s="1" customFormat="1">
      <c r="E472" s="18"/>
    </row>
    <row r="473" spans="5:5" s="1" customFormat="1">
      <c r="E473" s="18"/>
    </row>
    <row r="474" spans="5:5" s="1" customFormat="1">
      <c r="E474" s="18"/>
    </row>
    <row r="475" spans="5:5" s="1" customFormat="1">
      <c r="E475" s="18"/>
    </row>
    <row r="476" spans="5:5" s="1" customFormat="1">
      <c r="E476" s="18"/>
    </row>
    <row r="477" spans="5:5" s="1" customFormat="1">
      <c r="E477" s="18"/>
    </row>
    <row r="478" spans="5:5" s="1" customFormat="1">
      <c r="E478" s="18"/>
    </row>
    <row r="479" spans="5:5" s="1" customFormat="1">
      <c r="E479" s="18"/>
    </row>
    <row r="480" spans="5:5" s="1" customFormat="1">
      <c r="E480" s="18"/>
    </row>
    <row r="481" spans="5:5" s="1" customFormat="1">
      <c r="E481" s="18"/>
    </row>
    <row r="482" spans="5:5" s="1" customFormat="1">
      <c r="E482" s="18"/>
    </row>
    <row r="483" spans="5:5" s="1" customFormat="1">
      <c r="E483" s="18"/>
    </row>
    <row r="484" spans="5:5" s="1" customFormat="1">
      <c r="E484" s="18"/>
    </row>
    <row r="485" spans="5:5" s="1" customFormat="1">
      <c r="E485" s="18"/>
    </row>
    <row r="486" spans="5:5" s="1" customFormat="1">
      <c r="E486" s="18"/>
    </row>
    <row r="487" spans="5:5" s="1" customFormat="1">
      <c r="E487" s="18"/>
    </row>
    <row r="488" spans="5:5" s="1" customFormat="1">
      <c r="E488" s="18"/>
    </row>
    <row r="489" spans="5:5" s="1" customFormat="1">
      <c r="E489" s="18"/>
    </row>
    <row r="490" spans="5:5" s="1" customFormat="1">
      <c r="E490" s="18"/>
    </row>
    <row r="491" spans="5:5" s="1" customFormat="1">
      <c r="E491" s="18"/>
    </row>
    <row r="492" spans="5:5" s="1" customFormat="1">
      <c r="E492" s="18"/>
    </row>
    <row r="493" spans="5:5" s="1" customFormat="1">
      <c r="E493" s="18"/>
    </row>
    <row r="494" spans="5:5" s="1" customFormat="1">
      <c r="E494" s="18"/>
    </row>
    <row r="495" spans="5:5" s="1" customFormat="1">
      <c r="E495" s="18"/>
    </row>
    <row r="496" spans="5:5" s="1" customFormat="1">
      <c r="E496" s="18"/>
    </row>
    <row r="497" spans="5:5" s="1" customFormat="1">
      <c r="E497" s="18"/>
    </row>
    <row r="498" spans="5:5" s="1" customFormat="1">
      <c r="E498" s="18"/>
    </row>
    <row r="499" spans="5:5" s="1" customFormat="1">
      <c r="E499" s="18"/>
    </row>
    <row r="500" spans="5:5" s="1" customFormat="1">
      <c r="E500" s="18"/>
    </row>
    <row r="501" spans="5:5" s="1" customFormat="1">
      <c r="E501" s="18"/>
    </row>
    <row r="502" spans="5:5" s="1" customFormat="1">
      <c r="E502" s="18"/>
    </row>
    <row r="503" spans="5:5" s="1" customFormat="1">
      <c r="E503" s="18"/>
    </row>
    <row r="504" spans="5:5" s="1" customFormat="1">
      <c r="E504" s="18"/>
    </row>
    <row r="505" spans="5:5" s="1" customFormat="1">
      <c r="E505" s="18"/>
    </row>
    <row r="506" spans="5:5" s="1" customFormat="1">
      <c r="E506" s="18"/>
    </row>
    <row r="507" spans="5:5" s="1" customFormat="1">
      <c r="E507" s="18"/>
    </row>
    <row r="508" spans="5:5" s="1" customFormat="1">
      <c r="E508" s="18"/>
    </row>
    <row r="509" spans="5:5" s="1" customFormat="1">
      <c r="E509" s="18"/>
    </row>
    <row r="510" spans="5:5" s="1" customFormat="1">
      <c r="E510" s="18"/>
    </row>
    <row r="511" spans="5:5" s="1" customFormat="1">
      <c r="E511" s="18"/>
    </row>
    <row r="512" spans="5:5" s="1" customFormat="1">
      <c r="E512" s="18"/>
    </row>
    <row r="513" spans="5:5" s="1" customFormat="1">
      <c r="E513" s="18"/>
    </row>
    <row r="514" spans="5:5" s="1" customFormat="1">
      <c r="E514" s="18"/>
    </row>
    <row r="515" spans="5:5" s="1" customFormat="1">
      <c r="E515" s="18"/>
    </row>
    <row r="516" spans="5:5" s="1" customFormat="1">
      <c r="E516" s="18"/>
    </row>
    <row r="517" spans="5:5" s="1" customFormat="1">
      <c r="E517" s="18"/>
    </row>
    <row r="518" spans="5:5" s="1" customFormat="1">
      <c r="E518" s="18"/>
    </row>
    <row r="519" spans="5:5" s="1" customFormat="1">
      <c r="E519" s="18"/>
    </row>
    <row r="520" spans="5:5" s="1" customFormat="1">
      <c r="E520" s="18"/>
    </row>
    <row r="521" spans="5:5" s="1" customFormat="1">
      <c r="E521" s="18"/>
    </row>
    <row r="522" spans="5:5" s="1" customFormat="1">
      <c r="E522" s="18"/>
    </row>
    <row r="523" spans="5:5" s="1" customFormat="1">
      <c r="E523" s="18"/>
    </row>
    <row r="524" spans="5:5" s="1" customFormat="1">
      <c r="E524" s="18"/>
    </row>
    <row r="525" spans="5:5" s="1" customFormat="1">
      <c r="E525" s="18"/>
    </row>
    <row r="526" spans="5:5" s="1" customFormat="1">
      <c r="E526" s="18"/>
    </row>
    <row r="527" spans="5:5" s="1" customFormat="1">
      <c r="E527" s="18"/>
    </row>
    <row r="528" spans="5:5" s="1" customFormat="1">
      <c r="E528" s="18"/>
    </row>
    <row r="529" spans="5:5" s="1" customFormat="1">
      <c r="E529" s="18"/>
    </row>
    <row r="530" spans="5:5" s="1" customFormat="1">
      <c r="E530" s="18"/>
    </row>
    <row r="531" spans="5:5" s="1" customFormat="1">
      <c r="E531" s="18"/>
    </row>
    <row r="532" spans="5:5" s="1" customFormat="1">
      <c r="E532" s="18"/>
    </row>
    <row r="533" spans="5:5" s="1" customFormat="1">
      <c r="E533" s="18"/>
    </row>
    <row r="534" spans="5:5" s="1" customFormat="1">
      <c r="E534" s="18"/>
    </row>
    <row r="535" spans="5:5" s="1" customFormat="1">
      <c r="E535" s="18"/>
    </row>
    <row r="536" spans="5:5" s="1" customFormat="1">
      <c r="E536" s="18"/>
    </row>
    <row r="537" spans="5:5" s="1" customFormat="1">
      <c r="E537" s="18"/>
    </row>
    <row r="538" spans="5:5" s="1" customFormat="1">
      <c r="E538" s="18"/>
    </row>
    <row r="539" spans="5:5" s="1" customFormat="1">
      <c r="E539" s="18"/>
    </row>
    <row r="540" spans="5:5" s="1" customFormat="1">
      <c r="E540" s="18"/>
    </row>
    <row r="541" spans="5:5" s="1" customFormat="1">
      <c r="E541" s="18"/>
    </row>
    <row r="542" spans="5:5" s="1" customFormat="1">
      <c r="E542" s="18"/>
    </row>
    <row r="543" spans="5:5" s="1" customFormat="1">
      <c r="E543" s="18"/>
    </row>
    <row r="544" spans="5:5" s="1" customFormat="1">
      <c r="E544" s="18"/>
    </row>
    <row r="545" spans="5:5" s="1" customFormat="1">
      <c r="E545" s="18"/>
    </row>
    <row r="546" spans="5:5" s="1" customFormat="1">
      <c r="E546" s="18"/>
    </row>
    <row r="547" spans="5:5" s="1" customFormat="1">
      <c r="E547" s="18"/>
    </row>
    <row r="548" spans="5:5" s="1" customFormat="1">
      <c r="E548" s="18"/>
    </row>
    <row r="549" spans="5:5" s="1" customFormat="1">
      <c r="E549" s="18"/>
    </row>
    <row r="550" spans="5:5" s="1" customFormat="1">
      <c r="E550" s="18"/>
    </row>
    <row r="551" spans="5:5" s="1" customFormat="1">
      <c r="E551" s="18"/>
    </row>
    <row r="552" spans="5:5" s="1" customFormat="1">
      <c r="E552" s="18"/>
    </row>
    <row r="553" spans="5:5" s="1" customFormat="1">
      <c r="E553" s="18"/>
    </row>
    <row r="554" spans="5:5" s="1" customFormat="1">
      <c r="E554" s="18"/>
    </row>
    <row r="555" spans="5:5" s="1" customFormat="1">
      <c r="E555" s="18"/>
    </row>
    <row r="556" spans="5:5" s="1" customFormat="1">
      <c r="E556" s="18"/>
    </row>
    <row r="557" spans="5:5" s="1" customFormat="1">
      <c r="E557" s="18"/>
    </row>
    <row r="558" spans="5:5" s="1" customFormat="1">
      <c r="E558" s="18"/>
    </row>
    <row r="559" spans="5:5" s="1" customFormat="1">
      <c r="E559" s="18"/>
    </row>
    <row r="560" spans="5:5" s="1" customFormat="1">
      <c r="E560" s="18"/>
    </row>
    <row r="561" spans="5:5" s="1" customFormat="1">
      <c r="E561" s="18"/>
    </row>
    <row r="562" spans="5:5" s="1" customFormat="1">
      <c r="E562" s="18"/>
    </row>
    <row r="563" spans="5:5" s="1" customFormat="1">
      <c r="E563" s="18"/>
    </row>
    <row r="564" spans="5:5" s="1" customFormat="1">
      <c r="E564" s="18"/>
    </row>
    <row r="565" spans="5:5" s="1" customFormat="1">
      <c r="E565" s="18"/>
    </row>
    <row r="566" spans="5:5" s="1" customFormat="1">
      <c r="E566" s="18"/>
    </row>
    <row r="567" spans="5:5" s="1" customFormat="1">
      <c r="E567" s="18"/>
    </row>
    <row r="568" spans="5:5" s="1" customFormat="1">
      <c r="E568" s="18"/>
    </row>
    <row r="569" spans="5:5" s="1" customFormat="1">
      <c r="E569" s="18"/>
    </row>
    <row r="570" spans="5:5" s="1" customFormat="1">
      <c r="E570" s="18"/>
    </row>
    <row r="571" spans="5:5" s="1" customFormat="1">
      <c r="E571" s="18"/>
    </row>
    <row r="572" spans="5:5" s="1" customFormat="1">
      <c r="E572" s="18"/>
    </row>
    <row r="573" spans="5:5" s="1" customFormat="1">
      <c r="E573" s="18"/>
    </row>
    <row r="574" spans="5:5" s="1" customFormat="1">
      <c r="E574" s="18"/>
    </row>
    <row r="575" spans="5:5" s="1" customFormat="1">
      <c r="E575" s="18"/>
    </row>
    <row r="576" spans="5:5" s="1" customFormat="1">
      <c r="E576" s="18"/>
    </row>
    <row r="577" spans="5:5" s="1" customFormat="1">
      <c r="E577" s="18"/>
    </row>
    <row r="578" spans="5:5" s="1" customFormat="1">
      <c r="E578" s="18"/>
    </row>
    <row r="579" spans="5:5" s="1" customFormat="1">
      <c r="E579" s="18"/>
    </row>
    <row r="580" spans="5:5" s="1" customFormat="1">
      <c r="E580" s="18"/>
    </row>
    <row r="581" spans="5:5" s="1" customFormat="1">
      <c r="E581" s="18"/>
    </row>
    <row r="582" spans="5:5" s="1" customFormat="1">
      <c r="E582" s="18"/>
    </row>
    <row r="583" spans="5:5" s="1" customFormat="1">
      <c r="E583" s="18"/>
    </row>
    <row r="584" spans="5:5" s="1" customFormat="1">
      <c r="E584" s="18"/>
    </row>
    <row r="585" spans="5:5" s="1" customFormat="1">
      <c r="E585" s="18"/>
    </row>
    <row r="586" spans="5:5" s="1" customFormat="1">
      <c r="E586" s="18"/>
    </row>
    <row r="587" spans="5:5" s="1" customFormat="1">
      <c r="E587" s="18"/>
    </row>
    <row r="588" spans="5:5" s="1" customFormat="1">
      <c r="E588" s="18"/>
    </row>
    <row r="589" spans="5:5" s="1" customFormat="1">
      <c r="E589" s="18"/>
    </row>
    <row r="590" spans="5:5" s="1" customFormat="1">
      <c r="E590" s="18"/>
    </row>
    <row r="591" spans="5:5" s="1" customFormat="1">
      <c r="E591" s="18"/>
    </row>
    <row r="592" spans="5:5" s="1" customFormat="1">
      <c r="E592" s="18"/>
    </row>
    <row r="593" spans="5:5" s="1" customFormat="1">
      <c r="E593" s="18"/>
    </row>
    <row r="594" spans="5:5" s="1" customFormat="1">
      <c r="E594" s="18"/>
    </row>
    <row r="595" spans="5:5" s="1" customFormat="1">
      <c r="E595" s="18"/>
    </row>
    <row r="596" spans="5:5" s="1" customFormat="1">
      <c r="E596" s="18"/>
    </row>
    <row r="597" spans="5:5" s="1" customFormat="1">
      <c r="E597" s="18"/>
    </row>
    <row r="598" spans="5:5" s="1" customFormat="1">
      <c r="E598" s="18"/>
    </row>
    <row r="599" spans="5:5" s="1" customFormat="1">
      <c r="E599" s="18"/>
    </row>
    <row r="600" spans="5:5" s="1" customFormat="1">
      <c r="E600" s="18"/>
    </row>
    <row r="601" spans="5:5" s="1" customFormat="1">
      <c r="E601" s="18"/>
    </row>
    <row r="602" spans="5:5" s="1" customFormat="1">
      <c r="E602" s="18"/>
    </row>
    <row r="603" spans="5:5" s="1" customFormat="1">
      <c r="E603" s="18"/>
    </row>
    <row r="604" spans="5:5" s="1" customFormat="1">
      <c r="E604" s="18"/>
    </row>
    <row r="605" spans="5:5" s="1" customFormat="1">
      <c r="E605" s="18"/>
    </row>
    <row r="606" spans="5:5" s="1" customFormat="1">
      <c r="E606" s="18"/>
    </row>
    <row r="607" spans="5:5" s="1" customFormat="1">
      <c r="E607" s="18"/>
    </row>
    <row r="608" spans="5:5" s="1" customFormat="1">
      <c r="E608" s="18"/>
    </row>
    <row r="609" spans="5:5" s="1" customFormat="1">
      <c r="E609" s="18"/>
    </row>
    <row r="610" spans="5:5" s="1" customFormat="1">
      <c r="E610" s="18"/>
    </row>
    <row r="611" spans="5:5" s="1" customFormat="1">
      <c r="E611" s="18"/>
    </row>
    <row r="612" spans="5:5" s="1" customFormat="1">
      <c r="E612" s="18"/>
    </row>
    <row r="613" spans="5:5" s="1" customFormat="1">
      <c r="E613" s="18"/>
    </row>
    <row r="614" spans="5:5" s="1" customFormat="1">
      <c r="E614" s="18"/>
    </row>
    <row r="615" spans="5:5" s="1" customFormat="1">
      <c r="E615" s="18"/>
    </row>
    <row r="616" spans="5:5" s="1" customFormat="1">
      <c r="E616" s="18"/>
    </row>
    <row r="617" spans="5:5" s="1" customFormat="1">
      <c r="E617" s="18"/>
    </row>
    <row r="618" spans="5:5" s="1" customFormat="1">
      <c r="E618" s="18"/>
    </row>
    <row r="619" spans="5:5" s="1" customFormat="1">
      <c r="E619" s="18"/>
    </row>
    <row r="620" spans="5:5" s="1" customFormat="1">
      <c r="E620" s="18"/>
    </row>
    <row r="621" spans="5:5" s="1" customFormat="1">
      <c r="E621" s="18"/>
    </row>
    <row r="622" spans="5:5" s="1" customFormat="1">
      <c r="E622" s="18"/>
    </row>
    <row r="623" spans="5:5" s="1" customFormat="1">
      <c r="E623" s="18"/>
    </row>
    <row r="624" spans="5:5" s="1" customFormat="1">
      <c r="E624" s="18"/>
    </row>
    <row r="625" spans="5:5" s="1" customFormat="1">
      <c r="E625" s="18"/>
    </row>
    <row r="626" spans="5:5" s="1" customFormat="1">
      <c r="E626" s="18"/>
    </row>
    <row r="627" spans="5:5" s="1" customFormat="1">
      <c r="E627" s="18"/>
    </row>
    <row r="628" spans="5:5" s="1" customFormat="1">
      <c r="E628" s="18"/>
    </row>
    <row r="629" spans="5:5" s="1" customFormat="1">
      <c r="E629" s="18"/>
    </row>
    <row r="630" spans="5:5" s="1" customFormat="1">
      <c r="E630" s="18"/>
    </row>
    <row r="631" spans="5:5" s="1" customFormat="1">
      <c r="E631" s="18"/>
    </row>
    <row r="632" spans="5:5" s="1" customFormat="1">
      <c r="E632" s="18"/>
    </row>
    <row r="633" spans="5:5" s="1" customFormat="1">
      <c r="E633" s="18"/>
    </row>
    <row r="634" spans="5:5" s="1" customFormat="1">
      <c r="E634" s="18"/>
    </row>
    <row r="635" spans="5:5" s="1" customFormat="1">
      <c r="E635" s="18"/>
    </row>
    <row r="636" spans="5:5" s="1" customFormat="1">
      <c r="E636" s="18"/>
    </row>
    <row r="637" spans="5:5" s="1" customFormat="1">
      <c r="E637" s="18"/>
    </row>
    <row r="638" spans="5:5" s="1" customFormat="1">
      <c r="E638" s="18"/>
    </row>
    <row r="639" spans="5:5" s="1" customFormat="1">
      <c r="E639" s="18"/>
    </row>
    <row r="640" spans="5:5" s="1" customFormat="1">
      <c r="E640" s="18"/>
    </row>
    <row r="641" spans="5:5" s="1" customFormat="1">
      <c r="E641" s="18"/>
    </row>
    <row r="642" spans="5:5" s="1" customFormat="1">
      <c r="E642" s="18"/>
    </row>
    <row r="643" spans="5:5" s="1" customFormat="1">
      <c r="E643" s="18"/>
    </row>
    <row r="644" spans="5:5" s="1" customFormat="1">
      <c r="E644" s="18"/>
    </row>
    <row r="645" spans="5:5" s="1" customFormat="1">
      <c r="E645" s="18"/>
    </row>
    <row r="646" spans="5:5" s="1" customFormat="1">
      <c r="E646" s="18"/>
    </row>
    <row r="647" spans="5:5" s="1" customFormat="1">
      <c r="E647" s="18"/>
    </row>
    <row r="648" spans="5:5" s="1" customFormat="1">
      <c r="E648" s="18"/>
    </row>
    <row r="649" spans="5:5" s="1" customFormat="1">
      <c r="E649" s="18"/>
    </row>
    <row r="650" spans="5:5" s="1" customFormat="1">
      <c r="E650" s="18"/>
    </row>
    <row r="651" spans="5:5" s="1" customFormat="1">
      <c r="E651" s="18"/>
    </row>
    <row r="652" spans="5:5" s="1" customFormat="1">
      <c r="E652" s="18"/>
    </row>
    <row r="653" spans="5:5" s="1" customFormat="1">
      <c r="E653" s="18"/>
    </row>
    <row r="654" spans="5:5" s="1" customFormat="1">
      <c r="E654" s="18"/>
    </row>
    <row r="655" spans="5:5" s="1" customFormat="1">
      <c r="E655" s="18"/>
    </row>
    <row r="656" spans="5:5" s="1" customFormat="1">
      <c r="E656" s="18"/>
    </row>
    <row r="657" spans="5:5" s="1" customFormat="1">
      <c r="E657" s="18"/>
    </row>
    <row r="658" spans="5:5" s="1" customFormat="1">
      <c r="E658" s="18"/>
    </row>
    <row r="659" spans="5:5" s="1" customFormat="1">
      <c r="E659" s="18"/>
    </row>
    <row r="660" spans="5:5" s="1" customFormat="1">
      <c r="E660" s="18"/>
    </row>
    <row r="661" spans="5:5" s="1" customFormat="1">
      <c r="E661" s="18"/>
    </row>
    <row r="662" spans="5:5" s="1" customFormat="1">
      <c r="E662" s="18"/>
    </row>
    <row r="663" spans="5:5" s="1" customFormat="1">
      <c r="E663" s="18"/>
    </row>
    <row r="664" spans="5:5" s="1" customFormat="1">
      <c r="E664" s="18"/>
    </row>
    <row r="665" spans="5:5" s="1" customFormat="1">
      <c r="E665" s="18"/>
    </row>
    <row r="666" spans="5:5" s="1" customFormat="1">
      <c r="E666" s="18"/>
    </row>
    <row r="667" spans="5:5" s="1" customFormat="1">
      <c r="E667" s="18"/>
    </row>
    <row r="668" spans="5:5" s="1" customFormat="1">
      <c r="E668" s="18"/>
    </row>
    <row r="669" spans="5:5" s="1" customFormat="1">
      <c r="E669" s="18"/>
    </row>
    <row r="670" spans="5:5" s="1" customFormat="1">
      <c r="E670" s="18"/>
    </row>
    <row r="671" spans="5:5" s="1" customFormat="1">
      <c r="E671" s="18"/>
    </row>
    <row r="672" spans="5:5" s="1" customFormat="1">
      <c r="E672" s="18"/>
    </row>
    <row r="673" spans="5:5" s="1" customFormat="1">
      <c r="E673" s="18"/>
    </row>
    <row r="674" spans="5:5" s="1" customFormat="1">
      <c r="E674" s="18"/>
    </row>
    <row r="675" spans="5:5" s="1" customFormat="1">
      <c r="E675" s="18"/>
    </row>
    <row r="676" spans="5:5" s="1" customFormat="1">
      <c r="E676" s="18"/>
    </row>
    <row r="677" spans="5:5" s="1" customFormat="1">
      <c r="E677" s="18"/>
    </row>
    <row r="678" spans="5:5" s="1" customFormat="1">
      <c r="E678" s="18"/>
    </row>
    <row r="679" spans="5:5" s="1" customFormat="1">
      <c r="E679" s="18"/>
    </row>
    <row r="680" spans="5:5" s="1" customFormat="1">
      <c r="E680" s="18"/>
    </row>
    <row r="681" spans="5:5" s="1" customFormat="1">
      <c r="E681" s="18"/>
    </row>
    <row r="682" spans="5:5" s="1" customFormat="1">
      <c r="E682" s="18"/>
    </row>
    <row r="683" spans="5:5" s="1" customFormat="1">
      <c r="E683" s="18"/>
    </row>
    <row r="684" spans="5:5" s="1" customFormat="1">
      <c r="E684" s="18"/>
    </row>
    <row r="685" spans="5:5" s="1" customFormat="1">
      <c r="E685" s="18"/>
    </row>
    <row r="686" spans="5:5" s="1" customFormat="1">
      <c r="E686" s="18"/>
    </row>
    <row r="687" spans="5:5" s="1" customFormat="1">
      <c r="E687" s="18"/>
    </row>
    <row r="688" spans="5:5" s="1" customFormat="1">
      <c r="E688" s="18"/>
    </row>
    <row r="689" spans="5:5" s="1" customFormat="1">
      <c r="E689" s="18"/>
    </row>
    <row r="690" spans="5:5" s="1" customFormat="1">
      <c r="E690" s="18"/>
    </row>
    <row r="691" spans="5:5" s="1" customFormat="1">
      <c r="E691" s="18"/>
    </row>
    <row r="692" spans="5:5" s="1" customFormat="1">
      <c r="E692" s="18"/>
    </row>
    <row r="693" spans="5:5" s="1" customFormat="1">
      <c r="E693" s="18"/>
    </row>
    <row r="694" spans="5:5" s="1" customFormat="1">
      <c r="E694" s="18"/>
    </row>
    <row r="695" spans="5:5" s="1" customFormat="1">
      <c r="E695" s="18"/>
    </row>
    <row r="696" spans="5:5" s="1" customFormat="1">
      <c r="E696" s="18"/>
    </row>
    <row r="697" spans="5:5" s="1" customFormat="1">
      <c r="E697" s="18"/>
    </row>
    <row r="698" spans="5:5" s="1" customFormat="1">
      <c r="E698" s="18"/>
    </row>
    <row r="699" spans="5:5" s="1" customFormat="1">
      <c r="E699" s="18"/>
    </row>
    <row r="700" spans="5:5" s="1" customFormat="1">
      <c r="E700" s="18"/>
    </row>
    <row r="701" spans="5:5" s="1" customFormat="1">
      <c r="E701" s="18"/>
    </row>
    <row r="702" spans="5:5" s="1" customFormat="1">
      <c r="E702" s="18"/>
    </row>
    <row r="703" spans="5:5" s="1" customFormat="1">
      <c r="E703" s="18"/>
    </row>
    <row r="704" spans="5:5" s="1" customFormat="1">
      <c r="E704" s="18"/>
    </row>
    <row r="705" spans="5:5" s="1" customFormat="1">
      <c r="E705" s="18"/>
    </row>
    <row r="706" spans="5:5" s="1" customFormat="1">
      <c r="E706" s="18"/>
    </row>
    <row r="707" spans="5:5" s="1" customFormat="1">
      <c r="E707" s="18"/>
    </row>
    <row r="708" spans="5:5" s="1" customFormat="1">
      <c r="E708" s="18"/>
    </row>
    <row r="709" spans="5:5" s="1" customFormat="1">
      <c r="E709" s="18"/>
    </row>
    <row r="710" spans="5:5" s="1" customFormat="1">
      <c r="E710" s="18"/>
    </row>
    <row r="711" spans="5:5" s="1" customFormat="1">
      <c r="E711" s="18"/>
    </row>
    <row r="712" spans="5:5" s="1" customFormat="1">
      <c r="E712" s="18"/>
    </row>
    <row r="713" spans="5:5" s="1" customFormat="1">
      <c r="E713" s="18"/>
    </row>
    <row r="714" spans="5:5" s="1" customFormat="1">
      <c r="E714" s="18"/>
    </row>
    <row r="715" spans="5:5" s="1" customFormat="1">
      <c r="E715" s="18"/>
    </row>
    <row r="716" spans="5:5" s="1" customFormat="1">
      <c r="E716" s="18"/>
    </row>
    <row r="717" spans="5:5" s="1" customFormat="1">
      <c r="E717" s="18"/>
    </row>
    <row r="718" spans="5:5" s="1" customFormat="1">
      <c r="E718" s="18"/>
    </row>
  </sheetData>
  <mergeCells count="37">
    <mergeCell ref="C40:E40"/>
    <mergeCell ref="C48:E48"/>
    <mergeCell ref="C45:E45"/>
    <mergeCell ref="C49:E49"/>
    <mergeCell ref="C50:E50"/>
    <mergeCell ref="C51:E51"/>
    <mergeCell ref="C41:E41"/>
    <mergeCell ref="C42:E42"/>
    <mergeCell ref="C43:E43"/>
    <mergeCell ref="C44:E44"/>
    <mergeCell ref="C58:E58"/>
    <mergeCell ref="C59:E59"/>
    <mergeCell ref="C60:E60"/>
    <mergeCell ref="C61:E61"/>
    <mergeCell ref="C52:E52"/>
    <mergeCell ref="C53:E53"/>
    <mergeCell ref="C57:E57"/>
    <mergeCell ref="C36:E36"/>
    <mergeCell ref="C37:E37"/>
    <mergeCell ref="C26:E26"/>
    <mergeCell ref="C27:E27"/>
    <mergeCell ref="C28:E28"/>
    <mergeCell ref="C29:E29"/>
    <mergeCell ref="C33:E33"/>
    <mergeCell ref="C34:E34"/>
    <mergeCell ref="C35:E35"/>
    <mergeCell ref="C32:E32"/>
    <mergeCell ref="C20:E20"/>
    <mergeCell ref="C21:E21"/>
    <mergeCell ref="C25:E25"/>
    <mergeCell ref="B2:E2"/>
    <mergeCell ref="B14:E14"/>
    <mergeCell ref="C17:E17"/>
    <mergeCell ref="C18:E18"/>
    <mergeCell ref="C19:E19"/>
    <mergeCell ref="C16:E16"/>
    <mergeCell ref="C24:E24"/>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5e01c5f-94dd-4e68-bd96-05c15c32fbc5">
      <Terms xmlns="http://schemas.microsoft.com/office/infopath/2007/PartnerControls"/>
    </lcf76f155ced4ddcb4097134ff3c332f>
    <TaxCatchAll xmlns="b1b4835e-35d6-4d9a-81c2-96eb9b6643c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DCD7BCCE794B204FB51180F5FDF9B80C" ma:contentTypeVersion="22" ma:contentTypeDescription="Crear nuevo documento." ma:contentTypeScope="" ma:versionID="59483495cc4f8ea97b77442c197ed297">
  <xsd:schema xmlns:xsd="http://www.w3.org/2001/XMLSchema" xmlns:xs="http://www.w3.org/2001/XMLSchema" xmlns:p="http://schemas.microsoft.com/office/2006/metadata/properties" xmlns:ns2="b1b4835e-35d6-4d9a-81c2-96eb9b6643c8" xmlns:ns3="e5e01c5f-94dd-4e68-bd96-05c15c32fbc5" targetNamespace="http://schemas.microsoft.com/office/2006/metadata/properties" ma:root="true" ma:fieldsID="6973c435878564b2c5f553187ed35505" ns2:_="" ns3:_="">
    <xsd:import namespace="b1b4835e-35d6-4d9a-81c2-96eb9b6643c8"/>
    <xsd:import namespace="e5e01c5f-94dd-4e68-bd96-05c15c32fbc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MediaServiceAutoKeyPoints" minOccurs="0"/>
                <xsd:element ref="ns3:MediaServiceKeyPoints" minOccurs="0"/>
                <xsd:element ref="ns2:TaxCatchAll" minOccurs="0"/>
                <xsd:element ref="ns3:lcf76f155ced4ddcb4097134ff3c332f"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b4835e-35d6-4d9a-81c2-96eb9b6643c8"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4a556802-5ea3-4da1-adbc-1c6580c84e38}" ma:internalName="TaxCatchAll" ma:showField="CatchAllData" ma:web="b1b4835e-35d6-4d9a-81c2-96eb9b6643c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5e01c5f-94dd-4e68-bd96-05c15c32fbc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e31b1466-370e-4680-8e95-6fcae1d3fa8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2634F9-E90D-47D7-98A9-0DD366F8E5B8}"/>
</file>

<file path=customXml/itemProps2.xml><?xml version="1.0" encoding="utf-8"?>
<ds:datastoreItem xmlns:ds="http://schemas.openxmlformats.org/officeDocument/2006/customXml" ds:itemID="{9A7F9011-9C18-4950-9B5E-8EA745EB8C6F}"/>
</file>

<file path=customXml/itemProps3.xml><?xml version="1.0" encoding="utf-8"?>
<ds:datastoreItem xmlns:ds="http://schemas.openxmlformats.org/officeDocument/2006/customXml" ds:itemID="{3A80E8FA-F9C4-4F93-80D6-2B02395B54A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cp:keywords/>
  <dc:description/>
  <cp:lastModifiedBy/>
  <cp:revision/>
  <dcterms:created xsi:type="dcterms:W3CDTF">2021-04-16T16:11:31Z</dcterms:created>
  <dcterms:modified xsi:type="dcterms:W3CDTF">2025-03-11T14:29:57Z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0x010100DCD7BCCE794B204FB51180F5FDF9B80C</vt:lpwstr>
  </property>
  <property fmtid="{D5CDD505-2E9C-101B-9397-08002B2CF9AE}" pid="3" name="MediaServiceImageTags">
    <vt:lpwstr/>
  </property>
</Properties>
</file>