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omments1.xml" ContentType="application/vnd.openxmlformats-officedocument.spreadsheetml.comments+xml"/>
  <Override PartName="/xl/pivotTables/pivotTable1.xml" ContentType="application/vnd.openxmlformats-officedocument.spreadsheetml.pivotTable+xml"/>
  <Override PartName="/xl/tables/table1.xml" ContentType="application/vnd.openxmlformats-officedocument.spreadsheetml.table+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hidePivotFieldList="1"/>
  <mc:AlternateContent xmlns:mc="http://schemas.openxmlformats.org/markup-compatibility/2006">
    <mc:Choice Requires="x15">
      <x15ac:absPath xmlns:x15ac="http://schemas.microsoft.com/office/spreadsheetml/2010/11/ac" url="E:\COPY 18 MARZ 2022\RJ\COORDINACIÓN RH 2024\CALIDAD\ENTREGABLE 20 MAYO 2024\MATRIZ DE RIESGO\"/>
    </mc:Choice>
  </mc:AlternateContent>
  <bookViews>
    <workbookView xWindow="-120" yWindow="-120" windowWidth="29040" windowHeight="15720" firstSheet="9" activeTab="15"/>
  </bookViews>
  <sheets>
    <sheet name="Presentacion " sheetId="10" r:id="rId1"/>
    <sheet name="INFO_ANÁLISIS DE CONTEXTO" sheetId="29" r:id="rId2"/>
    <sheet name="INFO_ESTRATEGIAS" sheetId="30" r:id="rId3"/>
    <sheet name="Instructivo" sheetId="3" r:id="rId4"/>
    <sheet name="Mapa Final" sheetId="1" r:id="rId5"/>
    <sheet name="Clasificación Riesgo" sheetId="4" r:id="rId6"/>
    <sheet name="Tabla probabilidad" sheetId="5" r:id="rId7"/>
    <sheet name="Tabla Impacto" sheetId="6" r:id="rId8"/>
    <sheet name="Tabla Valoración de Controles" sheetId="7" r:id="rId9"/>
    <sheet name="Matriz de Calor" sheetId="21" r:id="rId10"/>
    <sheet name="Hoja1" sheetId="13" state="hidden" r:id="rId11"/>
    <sheet name="LISTA" sheetId="2" state="hidden" r:id="rId12"/>
    <sheet name="Seguimiento 1 Trimestre" sheetId="18" r:id="rId13"/>
    <sheet name="Seguimiento Trimestre 2" sheetId="22" r:id="rId14"/>
    <sheet name="Seguimiento Trimestre 3" sheetId="31" r:id="rId15"/>
    <sheet name="Seguimiento Trimestre 4" sheetId="32" r:id="rId16"/>
    <sheet name="Seguimiento  Trimestre 3" sheetId="23" state="hidden" r:id="rId17"/>
    <sheet name="Seguimiento  Trimestre 4" sheetId="25" state="hidden" r:id="rId18"/>
  </sheets>
  <externalReferences>
    <externalReference r:id="rId19"/>
    <externalReference r:id="rId20"/>
    <externalReference r:id="rId21"/>
    <externalReference r:id="rId22"/>
  </externalReferences>
  <definedNames>
    <definedName name="_xlnm.Print_Area" localSheetId="1">'INFO_ANÁLISIS DE CONTEXTO'!$A$1:$F$81</definedName>
    <definedName name="_xlnm.Print_Area" localSheetId="2">INFO_ESTRATEGIAS!$A$1:$G$13</definedName>
    <definedName name="Data">'[1]Tabla de Valoración'!$I$2:$L$5</definedName>
    <definedName name="Diseño">'[1]Tabla de Valoración'!$I$2:$I$5</definedName>
    <definedName name="Ejecución">'[1]Tabla de Valoración'!$I$2:$L$2</definedName>
    <definedName name="GEST" localSheetId="1">[2]GESTION!#REF!</definedName>
    <definedName name="GEST" localSheetId="2">[2]GESTION!#REF!</definedName>
    <definedName name="GEST">[3]GESTION!#REF!</definedName>
    <definedName name="INV" localSheetId="1">[2]INVERSION!#REF!</definedName>
    <definedName name="INV" localSheetId="2">[2]INVERSION!#REF!</definedName>
    <definedName name="INV">[3]INVERSION!#REF!</definedName>
    <definedName name="INV_GEST" localSheetId="1">#REF!</definedName>
    <definedName name="INV_GEST" localSheetId="2">#REF!</definedName>
    <definedName name="INV_GEST">#REF!</definedName>
    <definedName name="Posibilidad">[4]Hoja2!$H$3:$H$7</definedName>
  </definedNames>
  <calcPr calcId="152511"/>
  <pivotCaches>
    <pivotCache cacheId="1" r:id="rId23"/>
  </pivotCache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N24" i="32" l="1"/>
  <c r="M24" i="32"/>
  <c r="L24" i="32"/>
  <c r="K24" i="32"/>
  <c r="J24" i="32"/>
  <c r="I24" i="32"/>
  <c r="H24" i="32"/>
  <c r="G24" i="32"/>
  <c r="F24" i="32"/>
  <c r="E24" i="32"/>
  <c r="C24" i="32"/>
  <c r="B24" i="32"/>
  <c r="A24" i="32"/>
  <c r="N23" i="32"/>
  <c r="M23" i="32"/>
  <c r="L23" i="32"/>
  <c r="K23" i="32"/>
  <c r="J23" i="32"/>
  <c r="I23" i="32"/>
  <c r="H23" i="32"/>
  <c r="G23" i="32"/>
  <c r="F23" i="32"/>
  <c r="E23" i="32"/>
  <c r="D23" i="32"/>
  <c r="C23" i="32"/>
  <c r="B23" i="32"/>
  <c r="A23" i="32"/>
  <c r="N22" i="32"/>
  <c r="M22" i="32"/>
  <c r="L22" i="32"/>
  <c r="K22" i="32"/>
  <c r="J22" i="32"/>
  <c r="I22" i="32"/>
  <c r="H22" i="32"/>
  <c r="G22" i="32"/>
  <c r="F22" i="32"/>
  <c r="E22" i="32"/>
  <c r="D22" i="32"/>
  <c r="C22" i="32"/>
  <c r="B22" i="32"/>
  <c r="A22" i="32"/>
  <c r="N21" i="32"/>
  <c r="M21" i="32"/>
  <c r="L21" i="32"/>
  <c r="K21" i="32"/>
  <c r="J21" i="32"/>
  <c r="I21" i="32"/>
  <c r="H21" i="32"/>
  <c r="G21" i="32"/>
  <c r="F21" i="32"/>
  <c r="E21" i="32"/>
  <c r="C21" i="32"/>
  <c r="B21" i="32"/>
  <c r="A21" i="32"/>
  <c r="N20" i="32"/>
  <c r="M20" i="32"/>
  <c r="L20" i="32"/>
  <c r="K20" i="32"/>
  <c r="J20" i="32"/>
  <c r="I20" i="32"/>
  <c r="H20" i="32"/>
  <c r="G20" i="32"/>
  <c r="F20" i="32"/>
  <c r="E20" i="32"/>
  <c r="D20" i="32"/>
  <c r="C20" i="32"/>
  <c r="B20" i="32"/>
  <c r="A20" i="32"/>
  <c r="N15" i="32"/>
  <c r="M15" i="32"/>
  <c r="L15" i="32"/>
  <c r="K15" i="32"/>
  <c r="J15" i="32"/>
  <c r="I15" i="32"/>
  <c r="H15" i="32"/>
  <c r="G15" i="32"/>
  <c r="F15" i="32"/>
  <c r="E15" i="32"/>
  <c r="D15" i="32"/>
  <c r="C15" i="32"/>
  <c r="B15" i="32"/>
  <c r="A15" i="32"/>
  <c r="N10" i="32"/>
  <c r="M10" i="32"/>
  <c r="L10" i="32"/>
  <c r="K10" i="32"/>
  <c r="J10" i="32"/>
  <c r="I10" i="32"/>
  <c r="H10" i="32"/>
  <c r="G10" i="32"/>
  <c r="F10" i="32"/>
  <c r="E10" i="32"/>
  <c r="D10" i="32"/>
  <c r="C10" i="32"/>
  <c r="B10" i="32"/>
  <c r="A10" i="32"/>
  <c r="D6" i="32"/>
  <c r="D5" i="32"/>
  <c r="D4" i="32"/>
  <c r="N24" i="31"/>
  <c r="G24" i="31"/>
  <c r="F24" i="31"/>
  <c r="E24" i="31"/>
  <c r="C24" i="31"/>
  <c r="B24" i="31"/>
  <c r="A24" i="31"/>
  <c r="N23" i="31"/>
  <c r="G23" i="31"/>
  <c r="F23" i="31"/>
  <c r="E23" i="31"/>
  <c r="D23" i="31"/>
  <c r="C23" i="31"/>
  <c r="B23" i="31"/>
  <c r="A23" i="31"/>
  <c r="N22" i="31"/>
  <c r="G22" i="31"/>
  <c r="F22" i="31"/>
  <c r="E22" i="31"/>
  <c r="D22" i="31"/>
  <c r="C22" i="31"/>
  <c r="B22" i="31"/>
  <c r="A22" i="31"/>
  <c r="N21" i="31"/>
  <c r="G21" i="31"/>
  <c r="F21" i="31"/>
  <c r="E21" i="31"/>
  <c r="C21" i="31"/>
  <c r="B21" i="31"/>
  <c r="A21" i="31"/>
  <c r="N20" i="31"/>
  <c r="G20" i="31"/>
  <c r="F20" i="31"/>
  <c r="E20" i="31"/>
  <c r="D20" i="31"/>
  <c r="C20" i="31"/>
  <c r="B20" i="31"/>
  <c r="A20" i="31"/>
  <c r="N15" i="31"/>
  <c r="G15" i="31"/>
  <c r="F15" i="31"/>
  <c r="E15" i="31"/>
  <c r="D15" i="31"/>
  <c r="C15" i="31"/>
  <c r="B15" i="31"/>
  <c r="A15" i="31"/>
  <c r="N10" i="31"/>
  <c r="G10" i="31"/>
  <c r="F10" i="31"/>
  <c r="E10" i="31"/>
  <c r="D10" i="31"/>
  <c r="C10" i="31"/>
  <c r="B10" i="31"/>
  <c r="A10" i="31"/>
  <c r="D6" i="31"/>
  <c r="D5" i="31"/>
  <c r="D4" i="31"/>
  <c r="D10" i="18" l="1"/>
  <c r="G10" i="18"/>
  <c r="F10" i="18"/>
  <c r="E10" i="18"/>
  <c r="O20" i="25"/>
  <c r="N24" i="25" l="1"/>
  <c r="G24" i="25"/>
  <c r="F24" i="25"/>
  <c r="E24" i="25"/>
  <c r="D24" i="25"/>
  <c r="C24" i="25"/>
  <c r="B24" i="25"/>
  <c r="A24" i="25"/>
  <c r="N23" i="25"/>
  <c r="G23" i="25"/>
  <c r="F23" i="25"/>
  <c r="E23" i="25"/>
  <c r="D23" i="25"/>
  <c r="C23" i="25"/>
  <c r="B23" i="25"/>
  <c r="A23" i="25"/>
  <c r="N22" i="25"/>
  <c r="G22" i="25"/>
  <c r="F22" i="25"/>
  <c r="E22" i="25"/>
  <c r="D22" i="25"/>
  <c r="C22" i="25"/>
  <c r="B22" i="25"/>
  <c r="A22" i="25"/>
  <c r="N21" i="25"/>
  <c r="G21" i="25"/>
  <c r="F21" i="25"/>
  <c r="E21" i="25"/>
  <c r="D21" i="25"/>
  <c r="C21" i="25"/>
  <c r="B21" i="25"/>
  <c r="A21" i="25"/>
  <c r="N20" i="25"/>
  <c r="G20" i="25"/>
  <c r="F20" i="25"/>
  <c r="E20" i="25"/>
  <c r="D20" i="25"/>
  <c r="C20" i="25"/>
  <c r="B20" i="25"/>
  <c r="A20" i="25"/>
  <c r="N15" i="25"/>
  <c r="G15" i="25"/>
  <c r="F15" i="25"/>
  <c r="E15" i="25"/>
  <c r="D15" i="25"/>
  <c r="C15" i="25"/>
  <c r="B15" i="25"/>
  <c r="A15" i="25"/>
  <c r="N10" i="25"/>
  <c r="G10" i="25"/>
  <c r="F10" i="25"/>
  <c r="E10" i="25"/>
  <c r="D10" i="25"/>
  <c r="C10" i="25"/>
  <c r="B10" i="25"/>
  <c r="A10" i="25"/>
  <c r="D6" i="25"/>
  <c r="D5" i="25"/>
  <c r="D4" i="25"/>
  <c r="N24" i="23" l="1"/>
  <c r="G24" i="23"/>
  <c r="F24" i="23"/>
  <c r="E24" i="23"/>
  <c r="D24" i="23"/>
  <c r="C24" i="23"/>
  <c r="B24" i="23"/>
  <c r="A24" i="23"/>
  <c r="N23" i="23"/>
  <c r="G23" i="23"/>
  <c r="F23" i="23"/>
  <c r="E23" i="23"/>
  <c r="D23" i="23"/>
  <c r="C23" i="23"/>
  <c r="B23" i="23"/>
  <c r="A23" i="23"/>
  <c r="N22" i="23"/>
  <c r="G22" i="23"/>
  <c r="F22" i="23"/>
  <c r="E22" i="23"/>
  <c r="D22" i="23"/>
  <c r="C22" i="23"/>
  <c r="B22" i="23"/>
  <c r="A22" i="23"/>
  <c r="N21" i="23"/>
  <c r="G21" i="23"/>
  <c r="F21" i="23"/>
  <c r="E21" i="23"/>
  <c r="D21" i="23"/>
  <c r="C21" i="23"/>
  <c r="B21" i="23"/>
  <c r="A21" i="23"/>
  <c r="O20" i="23"/>
  <c r="N20" i="23"/>
  <c r="G20" i="23"/>
  <c r="F20" i="23"/>
  <c r="E20" i="23"/>
  <c r="D20" i="23"/>
  <c r="C20" i="23"/>
  <c r="B20" i="23"/>
  <c r="A20" i="23"/>
  <c r="N15" i="23"/>
  <c r="G15" i="23"/>
  <c r="F15" i="23"/>
  <c r="E15" i="23"/>
  <c r="D15" i="23"/>
  <c r="C15" i="23"/>
  <c r="B15" i="23"/>
  <c r="A15" i="23"/>
  <c r="N10" i="23"/>
  <c r="G10" i="23"/>
  <c r="F10" i="23"/>
  <c r="E10" i="23"/>
  <c r="D10" i="23"/>
  <c r="C10" i="23"/>
  <c r="B10" i="23"/>
  <c r="A10" i="23"/>
  <c r="D6" i="23"/>
  <c r="D5" i="23"/>
  <c r="D4" i="23"/>
  <c r="N24" i="22"/>
  <c r="G24" i="22"/>
  <c r="F24" i="22"/>
  <c r="E24" i="22"/>
  <c r="C24" i="22"/>
  <c r="B24" i="22"/>
  <c r="A24" i="22"/>
  <c r="N23" i="22"/>
  <c r="G23" i="22"/>
  <c r="F23" i="22"/>
  <c r="E23" i="22"/>
  <c r="D23" i="22"/>
  <c r="C23" i="22"/>
  <c r="B23" i="22"/>
  <c r="A23" i="22"/>
  <c r="N22" i="22"/>
  <c r="G22" i="22"/>
  <c r="F22" i="22"/>
  <c r="E22" i="22"/>
  <c r="D22" i="22"/>
  <c r="C22" i="22"/>
  <c r="B22" i="22"/>
  <c r="A22" i="22"/>
  <c r="N21" i="22"/>
  <c r="G21" i="22"/>
  <c r="F21" i="22"/>
  <c r="E21" i="22"/>
  <c r="C21" i="22"/>
  <c r="B21" i="22"/>
  <c r="A21" i="22"/>
  <c r="N20" i="22"/>
  <c r="G20" i="22"/>
  <c r="F20" i="22"/>
  <c r="E20" i="22"/>
  <c r="D20" i="22"/>
  <c r="C20" i="22"/>
  <c r="B20" i="22"/>
  <c r="A20" i="22"/>
  <c r="N15" i="22"/>
  <c r="G15" i="22"/>
  <c r="F15" i="22"/>
  <c r="E15" i="22"/>
  <c r="D15" i="22"/>
  <c r="C15" i="22"/>
  <c r="B15" i="22"/>
  <c r="A15" i="22"/>
  <c r="N10" i="22"/>
  <c r="G10" i="22"/>
  <c r="F10" i="22"/>
  <c r="E10" i="22"/>
  <c r="D10" i="22"/>
  <c r="C10" i="22"/>
  <c r="B10" i="22"/>
  <c r="A10" i="22"/>
  <c r="D6" i="22"/>
  <c r="D5" i="22"/>
  <c r="D4" i="22"/>
  <c r="N24" i="18"/>
  <c r="N23" i="18"/>
  <c r="G24" i="18"/>
  <c r="G23" i="18"/>
  <c r="F23" i="18"/>
  <c r="E24" i="18"/>
  <c r="E23" i="18"/>
  <c r="D24" i="18"/>
  <c r="D23" i="18"/>
  <c r="C24" i="18"/>
  <c r="C23" i="18"/>
  <c r="B23" i="18"/>
  <c r="A24" i="18"/>
  <c r="A23" i="18"/>
  <c r="T27" i="1" l="1"/>
  <c r="N22" i="18"/>
  <c r="G22" i="18"/>
  <c r="G21" i="18"/>
  <c r="G20" i="18"/>
  <c r="G15" i="18"/>
  <c r="F22" i="18"/>
  <c r="E22" i="18"/>
  <c r="D22" i="18"/>
  <c r="C22" i="18"/>
  <c r="B22" i="18"/>
  <c r="A22" i="18"/>
  <c r="AA26" i="1" l="1"/>
  <c r="AA25" i="1"/>
  <c r="AA24" i="1"/>
  <c r="Z23" i="1"/>
  <c r="Y23" i="1" s="1"/>
  <c r="T23" i="1"/>
  <c r="Q17" i="1"/>
  <c r="Q18" i="1"/>
  <c r="Q19" i="1"/>
  <c r="Q20" i="1"/>
  <c r="Q21" i="1"/>
  <c r="Q22" i="1"/>
  <c r="Q23" i="1"/>
  <c r="Q24" i="1"/>
  <c r="Q25" i="1"/>
  <c r="Q26" i="1"/>
  <c r="Q16" i="1"/>
  <c r="L23" i="1"/>
  <c r="B21" i="18"/>
  <c r="C21" i="18"/>
  <c r="E21" i="18"/>
  <c r="F21" i="18"/>
  <c r="N21" i="18"/>
  <c r="A21" i="18"/>
  <c r="A20" i="18"/>
  <c r="B20" i="18"/>
  <c r="C20" i="18"/>
  <c r="D20" i="18"/>
  <c r="E20" i="18"/>
  <c r="F20" i="18"/>
  <c r="N20" i="18"/>
  <c r="I22" i="25" l="1"/>
  <c r="I22" i="31"/>
  <c r="I22" i="22"/>
  <c r="I22" i="23"/>
  <c r="I22" i="18"/>
  <c r="X23" i="1"/>
  <c r="N15" i="18"/>
  <c r="F15" i="18"/>
  <c r="E15" i="18"/>
  <c r="C15" i="18"/>
  <c r="B15" i="18"/>
  <c r="A15" i="18"/>
  <c r="Q14" i="1" l="1"/>
  <c r="X14" i="1" s="1"/>
  <c r="T14" i="1"/>
  <c r="T13" i="1"/>
  <c r="Q13" i="1"/>
  <c r="X13" i="1" s="1"/>
  <c r="Q12" i="1" l="1"/>
  <c r="T26" i="1"/>
  <c r="T25" i="1"/>
  <c r="T24" i="1"/>
  <c r="M23" i="1"/>
  <c r="J23" i="1"/>
  <c r="I23" i="1"/>
  <c r="T11" i="1"/>
  <c r="T12" i="1"/>
  <c r="T15" i="1"/>
  <c r="Q15" i="1"/>
  <c r="L10" i="1"/>
  <c r="I10" i="25" l="1"/>
  <c r="I10" i="31"/>
  <c r="H22" i="25"/>
  <c r="H22" i="31"/>
  <c r="I10" i="23"/>
  <c r="I10" i="22"/>
  <c r="H22" i="23"/>
  <c r="H22" i="22"/>
  <c r="H22" i="18"/>
  <c r="AD26" i="1"/>
  <c r="AC26" i="1" s="1"/>
  <c r="AD24" i="1"/>
  <c r="AC24" i="1" s="1"/>
  <c r="AD23" i="1"/>
  <c r="AD25" i="1"/>
  <c r="AC25" i="1" s="1"/>
  <c r="X24" i="1"/>
  <c r="X25" i="1"/>
  <c r="X26" i="1"/>
  <c r="N23" i="1"/>
  <c r="Z26" i="1"/>
  <c r="Y26" i="1" s="1"/>
  <c r="Z24" i="1"/>
  <c r="Z25" i="1"/>
  <c r="Y25" i="1" s="1"/>
  <c r="J22" i="25" l="1"/>
  <c r="J22" i="31"/>
  <c r="J22" i="22"/>
  <c r="J22" i="23"/>
  <c r="J22" i="18"/>
  <c r="AC23" i="1"/>
  <c r="AF23" i="1"/>
  <c r="AE23" i="1" s="1"/>
  <c r="Y24" i="1"/>
  <c r="AB23" i="1"/>
  <c r="J21" i="1"/>
  <c r="I21" i="1"/>
  <c r="T18" i="1"/>
  <c r="T20" i="1"/>
  <c r="T21" i="1"/>
  <c r="X21" i="1" s="1"/>
  <c r="T22" i="1"/>
  <c r="M21" i="1"/>
  <c r="L21" i="1"/>
  <c r="H21" i="25" l="1"/>
  <c r="H21" i="31"/>
  <c r="I21" i="25"/>
  <c r="I21" i="31"/>
  <c r="L22" i="25"/>
  <c r="L22" i="31"/>
  <c r="H21" i="18"/>
  <c r="H21" i="22"/>
  <c r="H21" i="23"/>
  <c r="L22" i="23"/>
  <c r="L22" i="22"/>
  <c r="L22" i="18"/>
  <c r="I21" i="18"/>
  <c r="I21" i="23"/>
  <c r="I21" i="22"/>
  <c r="AA23" i="1"/>
  <c r="Z22" i="1"/>
  <c r="Y22" i="1" s="1"/>
  <c r="X22" i="1"/>
  <c r="Z21" i="1"/>
  <c r="N21" i="1"/>
  <c r="J21" i="25" l="1"/>
  <c r="J21" i="31"/>
  <c r="K22" i="25"/>
  <c r="K22" i="31"/>
  <c r="J21" i="18"/>
  <c r="J21" i="23"/>
  <c r="J21" i="22"/>
  <c r="AG23" i="1"/>
  <c r="K22" i="22"/>
  <c r="K22" i="23"/>
  <c r="K22" i="18"/>
  <c r="AB22" i="1"/>
  <c r="Y21" i="1"/>
  <c r="AB21" i="1"/>
  <c r="AA21" i="1" s="1"/>
  <c r="M22" i="25" l="1"/>
  <c r="M22" i="31"/>
  <c r="K21" i="25"/>
  <c r="K21" i="31"/>
  <c r="K21" i="22"/>
  <c r="K21" i="23"/>
  <c r="M22" i="22"/>
  <c r="M22" i="23"/>
  <c r="M22" i="18"/>
  <c r="K21" i="18"/>
  <c r="T34" i="1"/>
  <c r="T33" i="1"/>
  <c r="Q33" i="1"/>
  <c r="T32" i="1"/>
  <c r="T31" i="1"/>
  <c r="M31" i="1"/>
  <c r="L31" i="1"/>
  <c r="J31" i="1"/>
  <c r="I31" i="1"/>
  <c r="H24" i="25" l="1"/>
  <c r="H24" i="31"/>
  <c r="I24" i="25"/>
  <c r="I24" i="31"/>
  <c r="I24" i="18"/>
  <c r="I24" i="22"/>
  <c r="I24" i="23"/>
  <c r="AD33" i="1"/>
  <c r="AD34" i="1"/>
  <c r="AD31" i="1"/>
  <c r="AD32" i="1"/>
  <c r="H24" i="23"/>
  <c r="H24" i="18"/>
  <c r="H24" i="22"/>
  <c r="Z32" i="1"/>
  <c r="Y32" i="1" s="1"/>
  <c r="Z31" i="1"/>
  <c r="Y31" i="1" s="1"/>
  <c r="Z33" i="1"/>
  <c r="Y33" i="1" s="1"/>
  <c r="Z34" i="1"/>
  <c r="Y34" i="1" s="1"/>
  <c r="N31" i="1"/>
  <c r="J24" i="25" l="1"/>
  <c r="J24" i="31"/>
  <c r="J24" i="22"/>
  <c r="J24" i="18"/>
  <c r="J24" i="23"/>
  <c r="AB31" i="1"/>
  <c r="AA31" i="1" s="1"/>
  <c r="K24" i="25" l="1"/>
  <c r="K24" i="31"/>
  <c r="K24" i="23"/>
  <c r="K24" i="22"/>
  <c r="K24" i="18"/>
  <c r="M16" i="1"/>
  <c r="L16" i="1"/>
  <c r="M20" i="1"/>
  <c r="L20" i="1"/>
  <c r="M27" i="1"/>
  <c r="L27" i="1"/>
  <c r="M10" i="1"/>
  <c r="I20" i="25" l="1"/>
  <c r="I20" i="31"/>
  <c r="I15" i="25"/>
  <c r="I15" i="31"/>
  <c r="I23" i="25"/>
  <c r="I23" i="31"/>
  <c r="I23" i="23"/>
  <c r="I23" i="22"/>
  <c r="I23" i="18"/>
  <c r="I15" i="18"/>
  <c r="I15" i="22"/>
  <c r="I15" i="23"/>
  <c r="I20" i="18"/>
  <c r="I20" i="23"/>
  <c r="I20" i="22"/>
  <c r="AD21" i="1"/>
  <c r="AD22" i="1"/>
  <c r="AD14" i="1"/>
  <c r="AC14" i="1" s="1"/>
  <c r="AD13" i="1"/>
  <c r="AC13" i="1" s="1"/>
  <c r="AD15" i="1"/>
  <c r="AC15" i="1" s="1"/>
  <c r="AD12" i="1"/>
  <c r="AC12" i="1" s="1"/>
  <c r="AC32" i="1"/>
  <c r="AC34" i="1"/>
  <c r="AC33" i="1"/>
  <c r="B10" i="18"/>
  <c r="N10" i="18"/>
  <c r="C10" i="18"/>
  <c r="A10" i="18"/>
  <c r="D6" i="18"/>
  <c r="D5" i="18"/>
  <c r="D4" i="18"/>
  <c r="AF21" i="1" l="1"/>
  <c r="AC22" i="1"/>
  <c r="AE21" i="1"/>
  <c r="AC21" i="1"/>
  <c r="AC31" i="1"/>
  <c r="AF31" i="1"/>
  <c r="AE31" i="1" s="1"/>
  <c r="T19" i="1"/>
  <c r="AD19" i="1"/>
  <c r="T17" i="1"/>
  <c r="T16" i="1"/>
  <c r="J16" i="1"/>
  <c r="I16" i="1"/>
  <c r="J20" i="1"/>
  <c r="X20" i="1" s="1"/>
  <c r="I20" i="1"/>
  <c r="H15" i="25" l="1"/>
  <c r="H15" i="31"/>
  <c r="L21" i="25"/>
  <c r="L21" i="31"/>
  <c r="L24" i="25"/>
  <c r="L24" i="31"/>
  <c r="H20" i="25"/>
  <c r="H20" i="31"/>
  <c r="AG21" i="1"/>
  <c r="L21" i="22"/>
  <c r="L21" i="23"/>
  <c r="AG31" i="1"/>
  <c r="L24" i="23"/>
  <c r="L24" i="18"/>
  <c r="L24" i="22"/>
  <c r="H20" i="18"/>
  <c r="H20" i="22"/>
  <c r="H20" i="23"/>
  <c r="H15" i="18"/>
  <c r="H15" i="22"/>
  <c r="H15" i="23"/>
  <c r="L21" i="18"/>
  <c r="Z16" i="1"/>
  <c r="X16" i="1"/>
  <c r="Z18" i="1"/>
  <c r="Y18" i="1" s="1"/>
  <c r="X18" i="1"/>
  <c r="Z19" i="1"/>
  <c r="Y19" i="1" s="1"/>
  <c r="X19" i="1"/>
  <c r="Z17" i="1"/>
  <c r="Y17" i="1" s="1"/>
  <c r="X17" i="1"/>
  <c r="N16" i="1"/>
  <c r="AD16" i="1"/>
  <c r="AC16" i="1" s="1"/>
  <c r="AD18" i="1"/>
  <c r="AC18" i="1" s="1"/>
  <c r="AD17" i="1"/>
  <c r="AC17" i="1" s="1"/>
  <c r="AD20" i="1"/>
  <c r="N20" i="1"/>
  <c r="AC19" i="1"/>
  <c r="Z20" i="1"/>
  <c r="AB20" i="1" s="1"/>
  <c r="J15" i="25" l="1"/>
  <c r="J15" i="31"/>
  <c r="M21" i="25"/>
  <c r="M21" i="31"/>
  <c r="J20" i="25"/>
  <c r="J20" i="31"/>
  <c r="M24" i="25"/>
  <c r="M24" i="31"/>
  <c r="M21" i="18"/>
  <c r="J15" i="22"/>
  <c r="J15" i="23"/>
  <c r="J20" i="18"/>
  <c r="J20" i="22"/>
  <c r="J20" i="23"/>
  <c r="M24" i="18"/>
  <c r="M24" i="22"/>
  <c r="M24" i="23"/>
  <c r="M21" i="23"/>
  <c r="M21" i="22"/>
  <c r="J15" i="18"/>
  <c r="AF16" i="1"/>
  <c r="AE16" i="1" s="1"/>
  <c r="Y16" i="1"/>
  <c r="AB16" i="1"/>
  <c r="AA16" i="1" s="1"/>
  <c r="AA20" i="1"/>
  <c r="Y20" i="1"/>
  <c r="AC20" i="1"/>
  <c r="AF20" i="1"/>
  <c r="AE20" i="1" s="1"/>
  <c r="L15" i="25" l="1"/>
  <c r="L15" i="31"/>
  <c r="K15" i="25"/>
  <c r="K15" i="31"/>
  <c r="L20" i="25"/>
  <c r="L20" i="31"/>
  <c r="K20" i="25"/>
  <c r="K20" i="31"/>
  <c r="K20" i="22"/>
  <c r="K20" i="23"/>
  <c r="L15" i="18"/>
  <c r="L15" i="22"/>
  <c r="L15" i="23"/>
  <c r="L20" i="18"/>
  <c r="L20" i="22"/>
  <c r="L20" i="23"/>
  <c r="K15" i="18"/>
  <c r="K15" i="23"/>
  <c r="K15" i="22"/>
  <c r="K20" i="18"/>
  <c r="AG20" i="1"/>
  <c r="AG16" i="1"/>
  <c r="M20" i="25" l="1"/>
  <c r="M20" i="31"/>
  <c r="M15" i="25"/>
  <c r="M15" i="31"/>
  <c r="M15" i="18"/>
  <c r="M15" i="22"/>
  <c r="M15" i="23"/>
  <c r="M20" i="18"/>
  <c r="M20" i="23"/>
  <c r="M20" i="22"/>
  <c r="I10" i="18"/>
  <c r="T30" i="1" l="1"/>
  <c r="Q30" i="1"/>
  <c r="T29" i="1"/>
  <c r="Q29" i="1"/>
  <c r="T28" i="1"/>
  <c r="Q28" i="1"/>
  <c r="Q27" i="1"/>
  <c r="AD27" i="1" s="1"/>
  <c r="J27" i="1"/>
  <c r="I27" i="1"/>
  <c r="H23" i="25" l="1"/>
  <c r="H23" i="31"/>
  <c r="H23" i="22"/>
  <c r="H23" i="18"/>
  <c r="H23" i="23"/>
  <c r="X29" i="1"/>
  <c r="X30" i="1"/>
  <c r="X28" i="1"/>
  <c r="X27" i="1"/>
  <c r="AD28" i="1"/>
  <c r="AC28" i="1" s="1"/>
  <c r="AD30" i="1"/>
  <c r="AC30" i="1" s="1"/>
  <c r="AD29" i="1"/>
  <c r="AC27" i="1"/>
  <c r="Z29" i="1"/>
  <c r="Y29" i="1" s="1"/>
  <c r="Z27" i="1"/>
  <c r="Y27" i="1" s="1"/>
  <c r="N27" i="1"/>
  <c r="Z30" i="1"/>
  <c r="Y30" i="1" s="1"/>
  <c r="Z28" i="1"/>
  <c r="Y28" i="1" s="1"/>
  <c r="J23" i="25" l="1"/>
  <c r="J23" i="31"/>
  <c r="J23" i="23"/>
  <c r="J23" i="18"/>
  <c r="J23" i="22"/>
  <c r="AF27" i="1"/>
  <c r="AE27" i="1" s="1"/>
  <c r="AC29" i="1"/>
  <c r="AB27" i="1"/>
  <c r="AA27" i="1" s="1"/>
  <c r="K23" i="25" l="1"/>
  <c r="K23" i="31"/>
  <c r="L23" i="25"/>
  <c r="L23" i="31"/>
  <c r="L23" i="22"/>
  <c r="L23" i="18"/>
  <c r="L23" i="23"/>
  <c r="K23" i="18"/>
  <c r="K23" i="22"/>
  <c r="K23" i="23"/>
  <c r="AG27" i="1"/>
  <c r="M23" i="25" l="1"/>
  <c r="M23" i="31"/>
  <c r="M23" i="23"/>
  <c r="M23" i="22"/>
  <c r="M23" i="18"/>
  <c r="Q11" i="1"/>
  <c r="AD11" i="1" s="1"/>
  <c r="AC11" i="1" s="1"/>
  <c r="T10" i="1"/>
  <c r="Q10" i="1" l="1"/>
  <c r="X10" i="1" s="1"/>
  <c r="J10" i="1"/>
  <c r="X15" i="1" l="1"/>
  <c r="Z14" i="1"/>
  <c r="Y14" i="1" s="1"/>
  <c r="Z13" i="1"/>
  <c r="Y13" i="1" s="1"/>
  <c r="Z15" i="1"/>
  <c r="Z12" i="1"/>
  <c r="Y12" i="1" s="1"/>
  <c r="Z11" i="1"/>
  <c r="AD10" i="1"/>
  <c r="AF10" i="1" s="1"/>
  <c r="X12" i="1"/>
  <c r="X34" i="1"/>
  <c r="X31" i="1"/>
  <c r="X33" i="1"/>
  <c r="X32" i="1"/>
  <c r="Z10" i="1"/>
  <c r="X11" i="1"/>
  <c r="I10" i="1"/>
  <c r="H10" i="25" l="1"/>
  <c r="H10" i="31"/>
  <c r="AC10" i="1"/>
  <c r="H10" i="22"/>
  <c r="H10" i="23"/>
  <c r="AB10" i="1"/>
  <c r="AA10" i="1" s="1"/>
  <c r="Y10" i="1"/>
  <c r="N10" i="1"/>
  <c r="H10" i="18"/>
  <c r="AE10" i="1"/>
  <c r="Y15" i="1"/>
  <c r="Y11" i="1"/>
  <c r="B249" i="6" a="1"/>
  <c r="J10" i="25" l="1"/>
  <c r="J10" i="31"/>
  <c r="L10" i="25"/>
  <c r="L10" i="31"/>
  <c r="K10" i="25"/>
  <c r="K10" i="31"/>
  <c r="L10" i="22"/>
  <c r="L10" i="23"/>
  <c r="K10" i="22"/>
  <c r="K10" i="23"/>
  <c r="J10" i="18"/>
  <c r="J10" i="22"/>
  <c r="J10" i="23"/>
  <c r="B249" i="6"/>
  <c r="K10" i="18"/>
  <c r="L10" i="18"/>
  <c r="AG10" i="1"/>
  <c r="G238" i="6"/>
  <c r="M10" i="25" l="1"/>
  <c r="M10" i="31"/>
  <c r="M10" i="23"/>
  <c r="M10" i="22"/>
  <c r="M10" i="18"/>
  <c r="B251" i="6"/>
  <c r="B250" i="6"/>
</calcChain>
</file>

<file path=xl/comments1.xml><?xml version="1.0" encoding="utf-8"?>
<comments xmlns="http://schemas.openxmlformats.org/spreadsheetml/2006/main">
  <authors>
    <author>Olga Patricia Prada Barrera</author>
  </authors>
  <commentList>
    <comment ref="F20" authorId="0" shapeId="0">
      <text>
        <r>
          <rPr>
            <b/>
            <sz val="9"/>
            <color indexed="81"/>
            <rFont val="Tahoma"/>
            <family val="2"/>
          </rPr>
          <t>Olga Patricia Prada Barrera:</t>
        </r>
        <r>
          <rPr>
            <sz val="9"/>
            <color indexed="81"/>
            <rFont val="Tahoma"/>
            <family val="2"/>
          </rPr>
          <t xml:space="preserve">
Que se presente revisión tardia e incompleta por parte de los nominadores de las novedades de movimientos de personal en los despachos judiciales.</t>
        </r>
      </text>
    </comment>
  </commentList>
</comments>
</file>

<file path=xl/metadata.xml><?xml version="1.0" encoding="utf-8"?>
<metadata xmlns="http://schemas.openxmlformats.org/spreadsheetml/2006/main">
  <metadataTypes count="1">
    <metadataType name="XLDAPR" minSupportedVersion="120000" copy="1" pasteAll="1" pasteValues="1" merge="1" splitFirst="1" rowColShift="1" clearFormats="1" clearComments="1" assign="1" coerce="1" cellMeta="1"/>
  </metadataTypes>
  <futureMetadata name="XLDAPR" count="1">
    <bk>
      <extLst>
        <ext xmlns:xda="http://schemas.microsoft.com/office/spreadsheetml/2017/dynamicarray" uri="{bdbb8cdc-fa1e-496e-a857-3c3f30c029c3}">
          <xda:dynamicArrayProperties fDynamic="1" fCollapsed="0"/>
        </ext>
      </extLst>
    </bk>
  </futureMetadata>
  <cellMetadata count="1">
    <bk>
      <rc t="1" v="0"/>
    </bk>
  </cellMetadata>
</metadata>
</file>

<file path=xl/sharedStrings.xml><?xml version="1.0" encoding="utf-8"?>
<sst xmlns="http://schemas.openxmlformats.org/spreadsheetml/2006/main" count="2852" uniqueCount="660">
  <si>
    <t xml:space="preserve">                                                                         Consejo Superior de la Judicatura</t>
  </si>
  <si>
    <t xml:space="preserve"> MAPA DE RIESGOS SIGCMA</t>
  </si>
  <si>
    <t>DEPENDENCIA (Unidad misional del CSJ o Unidad de la DEAJ o Seccional o CSJ en caso de despachos judiciales certificados)</t>
  </si>
  <si>
    <t>UNIDAD DE CARRERA JUDICIAL</t>
  </si>
  <si>
    <t>PROCESO (indique el tipo de proceso si es Estratégico. Misional, Apoyo, Evaluación y Mejora y especifique el nombre del proceso)</t>
  </si>
  <si>
    <t>Misionales</t>
  </si>
  <si>
    <t>ADMINISTRACIÓN DE CARRERA JUDICIAL</t>
  </si>
  <si>
    <t>CONSEJO SUPERIOR DE LA JUDICATURA</t>
  </si>
  <si>
    <t>X</t>
  </si>
  <si>
    <t>CONSEJO SECCIONAL DE LA JUDICATURA</t>
  </si>
  <si>
    <t>DIRECCIÓN SECCIONAL DE ADMINISTRACIÓN JUDICIAL</t>
  </si>
  <si>
    <t>DESPACHO JUDICIAL CERTIFICADO</t>
  </si>
  <si>
    <t>FECHA</t>
  </si>
  <si>
    <t>ANÁLISIS DE CONTEXTO</t>
  </si>
  <si>
    <t>CONSEJO SECCIONAL/DIRECCIÓN SECCIONAL DE ADMINISTRACIÓN JUDICIAL Y/O DISTRITO JUDICIAL SEGÚN SEA EL CASO</t>
  </si>
  <si>
    <t>CONSEJO SECCIONAL DE LA JUDICATURA DE SANTANDER /DIRECCIÓN SECCIONAL DE ADMINISTRACIÓN JUDICIAL DE BUCARAMANGA</t>
  </si>
  <si>
    <t xml:space="preserve">PROCESO </t>
  </si>
  <si>
    <t>VER MAPA DE PROCESOS</t>
  </si>
  <si>
    <t xml:space="preserve">DEPENDENCIA ADMINISTRATIVA O JUDICIAL CERTIFICADA </t>
  </si>
  <si>
    <t>OBJETIVO DEL PROCESO</t>
  </si>
  <si>
    <t>MAPA DE PROCESOS CONSEJO SUPERIOR DE LA JUDICATURA</t>
  </si>
  <si>
    <t>PROCESOS DEPENDENCIA JUDICIALES CERTIFICADAS</t>
  </si>
  <si>
    <t xml:space="preserve">VER CARACTERIZACIONES </t>
  </si>
  <si>
    <t xml:space="preserve">CONTEXTO EXTERNO </t>
  </si>
  <si>
    <t>FACTORES TEMÁTICOS</t>
  </si>
  <si>
    <t>No.</t>
  </si>
  <si>
    <t xml:space="preserve">AMENAZAS (Factores específicos) </t>
  </si>
  <si>
    <t xml:space="preserve">No. </t>
  </si>
  <si>
    <t xml:space="preserve">OPORTUNIDADES (Factores específicos) </t>
  </si>
  <si>
    <t>Político (cambios de gobierno, legislación, políticas públicas, regulación)</t>
  </si>
  <si>
    <t>Cambios de gerentes públicos</t>
  </si>
  <si>
    <t>Ley 2213 de 2022, por medio de la cual se establece la vigencia permanente del Decreto Legislativo 806 de 2020 y se adoptan medidas para implementar las tecnologías de la información y las comunicaciones en las actuaciones judiciales, agilizar los procesos judiciales y flexibilizar la atención a los usuarios del servicio de justicia y se dictan otras disposiciones</t>
  </si>
  <si>
    <t>Cambio de Normatividad y Regulaciones Expedidas por el Gobierno Nacional o el Congreso de la Republica que afecten la administración de Justicia.</t>
  </si>
  <si>
    <t>Económicos y Financieros (disponibilidad de capital, liquidez, mercados financieros, desempleo, competencia)</t>
  </si>
  <si>
    <t>Presupuesto insuficiente asignado para  la vigencia 2023 de la Rama Judicial</t>
  </si>
  <si>
    <t xml:space="preserve">Incremento del PIB que potencialice el crecimiento económico del país y viabilice la asignación suficiente de recursos para la Rama Judicial </t>
  </si>
  <si>
    <t>No contar con el PAC oportunamente para la ejecución de proyectos de inversión</t>
  </si>
  <si>
    <t xml:space="preserve">Numero deficiente de proveedores inscritos en la plataforma de Colombia Compra Eficiente, para suplir las necesidades de adquisición de bienes y servicios </t>
  </si>
  <si>
    <t>Sociales  y culturales (cultura, religión, demografía, responsabilidad social, orden público)</t>
  </si>
  <si>
    <t>Interrupción del servicio público de Administrar Justicia a causa del conflicto armado de la región.</t>
  </si>
  <si>
    <t xml:space="preserve">Incremento de la credibilidad y confianza en la administración de justicia al implementar y certificar sus Sistemas de Gestión. 
</t>
  </si>
  <si>
    <t>Interrupción del servicio público de Administrar Justicia a causa del pandemias y sus variantes.</t>
  </si>
  <si>
    <t>Visibilizacion de la Administración de Justicia  entre los actores no formales de la justicia (Grupos y minorías Indígenas, género)</t>
  </si>
  <si>
    <t>Interrupción del servicio público de Administrar Justicia por razones de orden público</t>
  </si>
  <si>
    <t xml:space="preserve">Limitaciones en  la movilidad asociados a factores del orden público </t>
  </si>
  <si>
    <t>Aumento de la demanda de Justicia a causa de la problemática social</t>
  </si>
  <si>
    <t>Amenazas a servidores judiciales en razón al ejercicio de sus funciones.</t>
  </si>
  <si>
    <t xml:space="preserve">Afectaciones a la infraestructura física de las sedes Judiciales </t>
  </si>
  <si>
    <t>Tecnológicos (desarrollo digital, avances en tecnología, acceso a sistemas de información externos, gobierno en línea)</t>
  </si>
  <si>
    <t>Perdida o hackeo de información derivada de ataques cibernéticos</t>
  </si>
  <si>
    <t>Marco regulatorio del  MINTICS, para la gobernanza, gobernabilidad y transformación digital</t>
  </si>
  <si>
    <t xml:space="preserve">Indisponibilidad y/o colapso de la infraestructura tecnológica </t>
  </si>
  <si>
    <t>Desarrollo de alianzas estratégicas para el fortalecimiento del servicio público de administración de justicia, a través de las TICs</t>
  </si>
  <si>
    <t xml:space="preserve">Afectación de la prestación del servicio de conectividad </t>
  </si>
  <si>
    <t>Generar espacios donde se realicen acuerdo interinstitucionales para poder consultar información que beneficie la administración de justicia</t>
  </si>
  <si>
    <t>Ausencia de portal único de información del Estado (Ramas del poder, órganos autónomos y demás entes especiales), que garantice la consulta de información en línea de toda la información oficial. Gobierno en Línea)</t>
  </si>
  <si>
    <t>Legales y reglamentarios (estándares nacionales, internacionales, regulación)</t>
  </si>
  <si>
    <t>Normas expedidas que afecten el desarrollo de las etapas propias de los procesos</t>
  </si>
  <si>
    <t>Actualización del marco normativo</t>
  </si>
  <si>
    <t>Ambientales (emisiones y residuos, energía, catástrofes naturales, desarrollo sostenible)</t>
  </si>
  <si>
    <t>Fenómenos naturales (Inundación, quema de bosques, sismo, vendavales, epidemias y plagas)</t>
  </si>
  <si>
    <t>Aumento de los impactos ambientales negativos por pandemias</t>
  </si>
  <si>
    <t xml:space="preserve">CONTEXTO INTERNO </t>
  </si>
  <si>
    <t xml:space="preserve">DEBILIDADES  (Factores específicos)  </t>
  </si>
  <si>
    <t>FORTALEZAS(Factores específicos)</t>
  </si>
  <si>
    <t>Estratégicos (direccionamiento estratégico, planeación institucional, liderazgo, trabajo en equipo)</t>
  </si>
  <si>
    <t>No realización oportuna del plan de acción, matriz de riesgos y demás documentos del SIGCMA, con su seguimiento correspondiente en los periodos establecidos,  conforme a los lineamientos emitidos desde el despacho de la Magistrada Líder del SIGCMA y la Coordinación Nacional del SIGCMA</t>
  </si>
  <si>
    <t>Contar con el Plan Sectorial de Desarrollo de la Rama Judicial</t>
  </si>
  <si>
    <t xml:space="preserve">Falta de socialización de estrategias con las dependencias para fomentar el trabajo colaborativo para la implementación del Plan Estratégico de Transformación Digital (PETD) de la Rama Judicial </t>
  </si>
  <si>
    <t>Socialización de buenas prácticas de la gestión judicial en el contexto internacional a través de la CICAJ o eventos de Cumbre</t>
  </si>
  <si>
    <t>Mantenimiento y ampliación de SIGCMA en los esquemas que se encuentra certificados la Rama Judicial</t>
  </si>
  <si>
    <t>Definición de roles y responsabilidades de los  líderes de proceso para el funcionamiento del SIGCMA</t>
  </si>
  <si>
    <t>Contar con la Norma Técnica de Calidad Actualizada NTC 6256 y GTC 286 2021</t>
  </si>
  <si>
    <t>El compromiso de la Alta Dirección y de los líderes de proceso para ampliar, mantener y mejorar el SIGCMA</t>
  </si>
  <si>
    <t>Encuentro nacional e internacional del SIGCMA</t>
  </si>
  <si>
    <t>Recursos financieros (presupuesto de funcionamiento, recursos de inversión</t>
  </si>
  <si>
    <t>Recursos insuficientes para atender el Plan de necesidades formulado</t>
  </si>
  <si>
    <t>Presupuesto asignado para el desarrollo de proyecto de inversión del SIGCMA</t>
  </si>
  <si>
    <t>Conocimiento de la reglamentación que establece el procedimiento para el manejo de los recursos presupuestales, financieros y de contratación estatal</t>
  </si>
  <si>
    <t>Estandarización de procesos y procedimientos para el desarrollo del proceso contractual</t>
  </si>
  <si>
    <t>Manual de contratación actualizado</t>
  </si>
  <si>
    <t>Personal (competencia del personal, disponibilidad, suficiencia, seguridad y salud  en el trabajo)</t>
  </si>
  <si>
    <t>No contar con el recurso humano suficiente y necesario para responder a la demanda de Justicia</t>
  </si>
  <si>
    <t>Personal integrado por servidores judiciales de alto nivel profesional y capacitado para llevar a cabo las funciones asignadas</t>
  </si>
  <si>
    <t>Servidores Judiciales con comorbilidades y/o enfermedades laborales</t>
  </si>
  <si>
    <t>Extensión en los horarios laborales de trabajo en casa y presencial, que afecta el bienestar físico, mental y emocional en los servidores judiciales y su entorno familiar</t>
  </si>
  <si>
    <t>Desarrollo y fortalecimiento de competencias de los servidores judiciales en modelos de gestión</t>
  </si>
  <si>
    <t xml:space="preserve">Carencia  de manual  de funciones y procedimientos  para los servidores Judiciales </t>
  </si>
  <si>
    <t>Mejor prestación del servicio de administración de justicia debido a la implementación de buenas practicas en bioseguridad definidos por la Rama Judicial</t>
  </si>
  <si>
    <t>Debilidad en los procesos de inducción y reinducción de los servidores judiciales</t>
  </si>
  <si>
    <t>Fortalecimiento de los concursos de méritos para ingreso de la Rama Judicial</t>
  </si>
  <si>
    <t>Debilidad en el desarrollo de competencias propias para el desarrollo de las actividades asignadas</t>
  </si>
  <si>
    <t>El desarrollo de competencia a través de procesos de sensibilización, capacitación y formación en modelo de gestión para el desarrollo de competencias de los servidores judiciales.</t>
  </si>
  <si>
    <t>Proceso (capacidad, diseño, ejecución, proveedores, entradas, salidas, gestión del conocimiento)</t>
  </si>
  <si>
    <t xml:space="preserve">Resistencia por parte de algunos servidores judiciales a implementar la gestión de conocimiento para la gestión del cambio en lo relativo al SIGCMA, a modelos de gestión, implementación de PETD, ambiental, seguridad y salud en el trabajo, seguridad informática, normas antisoborno, normas de bioseguridad etc.  </t>
  </si>
  <si>
    <t>Actualización de la plataforma estratégica para responder a los cambios normativos y legales</t>
  </si>
  <si>
    <t>Falta de tiempo para acceder a la formación  de alto interés, tales como: Sensibilizaciones, cursos, talleres,  capacitaciones, diplomados, entre otros</t>
  </si>
  <si>
    <t xml:space="preserve">Aplicabilidad de la Gestión del conocimiento generada por las experiencias de los servidores judiciales documentada en instructivos y guías
</t>
  </si>
  <si>
    <t>Debilidad en la retroalimentación de la evaluación  realizada a los proveedores y contratistas del producto o servicio entregado</t>
  </si>
  <si>
    <t>Fortalecimiento en los procesos de contratación por el uso adecuado del SECOP II</t>
  </si>
  <si>
    <t xml:space="preserve">Tecnológicos </t>
  </si>
  <si>
    <t>Debilidad de la plataforma tecnológica a nivel nacional de  software y hardware en las sedes administrativas y judiciales</t>
  </si>
  <si>
    <t>Accesibilidad a nuevas herramientas virtuales, que facilitan el acceso a la información, la optimización del tiempo y contribuyen a la disminución de los consumos de papel</t>
  </si>
  <si>
    <t>Falta de apropiación y aplicación del conocimiento de los avances tecnológicos</t>
  </si>
  <si>
    <t xml:space="preserve">Capacitación para el uso de herramientas tecnológicas  </t>
  </si>
  <si>
    <t>Carencia de formación en tecnologías de la información y la comunicación aplicadas al desarrollo de la gestión Judicial estableciendo las diferencias entre:
Transformación digital, digitalización, expediente digital y estrategias para la digitalización</t>
  </si>
  <si>
    <t>Fallas de conectividad para la realización de las actividades propias del proceso.</t>
  </si>
  <si>
    <t xml:space="preserve">Falta de cobertura tecnológica en las sedes judiciales </t>
  </si>
  <si>
    <t>Carencia de modelos gobernanza de Tecnologías de la Información (TI) en la entidad</t>
  </si>
  <si>
    <t>Carencia del software de gestión para el manejo integral de la información.</t>
  </si>
  <si>
    <t>Falta de  comunicación asertiva entre los diferentes actores para la articulación de proyectos tecnológicos</t>
  </si>
  <si>
    <t>Debilidad en la generación de estrategias articuladas para la digitalización entre los proveedores y las dependencias Judiciales y Administrativas</t>
  </si>
  <si>
    <t>Deficiencia en el  mantenimiento de la pagina web de la Rama Judicial</t>
  </si>
  <si>
    <t xml:space="preserve">Documentación (actualización, coherencia, aplicabilidad) </t>
  </si>
  <si>
    <t>Los documentos actuales no están alineados al PETD 2021-2025</t>
  </si>
  <si>
    <t>La estandarización de la plataforma estratégica del SIGCMA y documentos impartidos  desde la Coordinación Nacional del SIGCMA para la mejor prestación del servicio</t>
  </si>
  <si>
    <t>Falta de comunicación y socialización de tablas de retención documental</t>
  </si>
  <si>
    <t>Micrositio de fácil acceso a los documentos propios del Sistema Integrado de Gestión y Control de la Calidad y el Medio Ambiente.</t>
  </si>
  <si>
    <t>Debilidad en  la estandarización de tablas de retención documental</t>
  </si>
  <si>
    <t>Infraestructura física (suficiencia, comodidad)</t>
  </si>
  <si>
    <t>Sedes Judiciales arrendadas, en comodato y propias que no cuentan con las condiciones mínimas de seguridad para los servidores judiciales, contratistas y usuarios de la justicia según la normatividad vigente</t>
  </si>
  <si>
    <t>Cumplimiento del plan de infraestructura de la Rama Judicial</t>
  </si>
  <si>
    <t>Elementos de trabajo (papel, equipos, herramientas)</t>
  </si>
  <si>
    <t>Falta de modernización y mantenimiento del mobiliario con que cuenta la Rama Judicial</t>
  </si>
  <si>
    <t>Uso adecuado de los elementos de trabajo</t>
  </si>
  <si>
    <t>Actualización permanente de la plataforma tecnológica de la Rama Judicial para el cumplimiento del PETD</t>
  </si>
  <si>
    <t>Comunicación Interna (canales utilizados y su efectividad, flujo de la información necesaria para el desarrollo de las actividades)</t>
  </si>
  <si>
    <t>Uso deficiente de las herramientas de comunicación establecidas en el plan de comunicaciones</t>
  </si>
  <si>
    <t>Elaboración y seguimiento del Plan de Comunicaciones</t>
  </si>
  <si>
    <t>Desaprovechamiento de canales de comunicaciones, para generar mayor información a las partes interesadas</t>
  </si>
  <si>
    <t>Implementación de estrategias y mecanismos para el fortalecimiento de la atención al usuario</t>
  </si>
  <si>
    <t>Fortalecimiento de la pagina web institucional y mecanismos de comunicación</t>
  </si>
  <si>
    <t>Uso adecuado del micrositio asignado al Consejo Seccional de la Judicatura</t>
  </si>
  <si>
    <t>Uso adecuado de los correos electrónicos</t>
  </si>
  <si>
    <t>Uso adecuado del aplicativo SIGOBIUS</t>
  </si>
  <si>
    <t>Fortalecimiento para el tratamiento de PQRS</t>
  </si>
  <si>
    <t>Uso adecuado de la imagen corporativa y los logos en los cuales se encuentra certificada la Rama Judicial</t>
  </si>
  <si>
    <t>Ambientales</t>
  </si>
  <si>
    <t>Desconocimiento del Plan de Gestión Ambiental que aplica para la Rama Judicial Acuerdo PSAA14-10160</t>
  </si>
  <si>
    <t>Disminución en el uso de papel, toners y demás elementos de oficina al implementar el uso de medios tecnológicos</t>
  </si>
  <si>
    <t>Ausencia de indicadores ambientales establecidos en los programas de gestión del Acuerdo PSAA14-10160</t>
  </si>
  <si>
    <t>Participación virtual es los espacios  de sensibilización ambiental, como el Día SIGCMA</t>
  </si>
  <si>
    <t>Baja implementación en sistemas ahorradores de agua  y energía en sedes judiciales y administrativas</t>
  </si>
  <si>
    <t>Mantener la certificación operaciones inseguras: Sellos de bioseguridad huella de confianza</t>
  </si>
  <si>
    <t>Falta en la separación adecuada de residuos en la fuente </t>
  </si>
  <si>
    <t>Formación de Auditores en la Norma NTC ISO 14001:2015 y en la Norma Técnica de la Rama Judicial NTC 6256 :2018</t>
  </si>
  <si>
    <t xml:space="preserve"> </t>
  </si>
  <si>
    <t>Desconocimiento por parte de los brigadistas, servidores judiciales y contratistas de las acciones necesarias para actuar ante una emergencia ambiental</t>
  </si>
  <si>
    <t>Implementación de buenas practicas tendientes a la protección del medio ambiente</t>
  </si>
  <si>
    <t>ESTRATEGIAS</t>
  </si>
  <si>
    <t>ESTRATEGIAS  DOFA</t>
  </si>
  <si>
    <t>ESTRATEGIA/ACCIÓN/ PROYECTO</t>
  </si>
  <si>
    <t xml:space="preserve">GESTIONA </t>
  </si>
  <si>
    <t xml:space="preserve">DOCUMENTADA EN </t>
  </si>
  <si>
    <t>A</t>
  </si>
  <si>
    <t>O</t>
  </si>
  <si>
    <t>D</t>
  </si>
  <si>
    <t>F</t>
  </si>
  <si>
    <t xml:space="preserve">Desarrollar el plan de formación de la Escuela Judicial para el fortalecimiento de competencias de los servidores judiciales </t>
  </si>
  <si>
    <t xml:space="preserve">Plan de acción </t>
  </si>
  <si>
    <t xml:space="preserve">Asistir y participar activamente en los procesos de sensibilización, capacitación y formación en los procesos SIGCMA </t>
  </si>
  <si>
    <t>6,16, 36</t>
  </si>
  <si>
    <t>Realizar seguimiento al plan de acción y realizar el reporte oportuno</t>
  </si>
  <si>
    <t>6, 12, 23</t>
  </si>
  <si>
    <t>Implementar mecanismos para la retroalimentación de las  partes interesadas</t>
  </si>
  <si>
    <t>1, 12, 34</t>
  </si>
  <si>
    <t>27,28,29,34</t>
  </si>
  <si>
    <t>Mantener, actualizar y documentar  el Sistema Integrado de Gestión SIGCMA, en el contexto especifico</t>
  </si>
  <si>
    <t>13,14,15</t>
  </si>
  <si>
    <t>1,10,13,16,17,19</t>
  </si>
  <si>
    <t>4,6,7,8,5,10,17,1820,22,23,37</t>
  </si>
  <si>
    <t>Solicitar apoyo al CENDOJ para realización de capacitaciones en tablas de retención documental (TRD)</t>
  </si>
  <si>
    <t>24,25,29</t>
  </si>
  <si>
    <t>Hacer uso de la información y de las herramientas tecnológicas dispuestas para la prestación del servicios</t>
  </si>
  <si>
    <t>13,14,15,16,28</t>
  </si>
  <si>
    <t>Motivar a los servidores judiciales en la Implementación del plan de gestión ambiental en cada sede administrativa o judicial</t>
  </si>
  <si>
    <t>30,31,32,33,34</t>
  </si>
  <si>
    <t>35,36,38,39</t>
  </si>
  <si>
    <t>Realizar identificación y cumplimiento de los requisitos legales y reglamentarios</t>
  </si>
  <si>
    <t>3,9,17</t>
  </si>
  <si>
    <t>Matriz de riesgos</t>
  </si>
  <si>
    <t>Matriz Mapa de Riesgos</t>
  </si>
  <si>
    <t>Orientaciones Generales</t>
  </si>
  <si>
    <r>
      <t xml:space="preserve">Antes de iniciar con el diligenciamiento de la información en la matriz, se requiere haber avanzado en el análisis del </t>
    </r>
    <r>
      <rPr>
        <b/>
        <sz val="11"/>
        <rFont val="Arial Narrow"/>
        <family val="2"/>
      </rPr>
      <t>proceso, su objetivo, alcance, actividades clave</t>
    </r>
    <r>
      <rPr>
        <sz val="11"/>
        <rFont val="Arial Narrow"/>
        <family val="2"/>
      </rPr>
      <t xml:space="preserve">, considere los lineamientos establecidos en el </t>
    </r>
    <r>
      <rPr>
        <b/>
        <sz val="11"/>
        <color rgb="FF002060"/>
        <rFont val="Arial Narrow"/>
        <family val="2"/>
      </rPr>
      <t>Paso 2: identificación del riesgo</t>
    </r>
    <r>
      <rPr>
        <sz val="11"/>
        <rFont val="Arial Narrow"/>
        <family val="2"/>
      </rPr>
      <t xml:space="preserve">, donde se explica ampliamente las bases para adelantar este análisis.
Así mismo, considere en el </t>
    </r>
    <r>
      <rPr>
        <b/>
        <sz val="11"/>
        <color rgb="FF002060"/>
        <rFont val="Arial Narrow"/>
        <family val="2"/>
      </rPr>
      <t>Paso 3: valoración del riesgo</t>
    </r>
    <r>
      <rPr>
        <sz val="11"/>
        <rFont val="Arial Narrow"/>
        <family val="2"/>
      </rPr>
      <t xml:space="preserve"> los lineamientos para definir el No. de veces que se hace la actividad con la cual se relaciona el riesgo y su impacto en términos establecidos en la Tabla de Impacto. En este mismo paso se analizan los controles que deben responder a los atributos de eficiencia e informativos.
</t>
    </r>
  </si>
  <si>
    <r>
      <t xml:space="preserve">El archivo contiene las siguientes hojas:
-   </t>
    </r>
    <r>
      <rPr>
        <b/>
        <sz val="11"/>
        <rFont val="Arial Narrow"/>
        <family val="2"/>
      </rPr>
      <t>Hoja 1 Instructivo</t>
    </r>
    <r>
      <rPr>
        <sz val="10"/>
        <rFont val="Arial Narrow"/>
        <family val="2"/>
      </rPr>
      <t xml:space="preserve">
 -  </t>
    </r>
    <r>
      <rPr>
        <b/>
        <sz val="11"/>
        <rFont val="Arial Narrow"/>
        <family val="2"/>
      </rPr>
      <t xml:space="preserve">Hoja 2 Mapa Final: </t>
    </r>
    <r>
      <rPr>
        <sz val="10"/>
        <rFont val="Arial Narrow"/>
        <family val="2"/>
      </rPr>
      <t>Encontrará la totalidad de la estructura para la identificación y valoración de los riesgos por proceso, acorde con el nivel de desagregación que se considere necesaria.</t>
    </r>
  </si>
  <si>
    <t>Columna</t>
  </si>
  <si>
    <t>Descripción - Lineamientos para el diligenciamiento</t>
  </si>
  <si>
    <t>Proceso</t>
  </si>
  <si>
    <t>Diligencie el nombre del proceso al cual se le identificarán y valorarán los riesgos.</t>
  </si>
  <si>
    <t>Objetivo</t>
  </si>
  <si>
    <t>Diligencie el objetivo del proceso.</t>
  </si>
  <si>
    <t>Alcance</t>
  </si>
  <si>
    <t>Diligencie el alcance del proceso.</t>
  </si>
  <si>
    <t>Referencia</t>
  </si>
  <si>
    <t xml:space="preserve">Permite definir el consecutivo de riesgos.
</t>
  </si>
  <si>
    <t>Impacto</t>
  </si>
  <si>
    <t>Analice las consecuencias que puede ocasionar a la organización la materialización del riesgo y escoja en la lista desplegable.</t>
  </si>
  <si>
    <t>Causa Inmediata</t>
  </si>
  <si>
    <t>Circunstancias bajo las cuales se presenta el riesgo, es la situación más evidente frente al riesgo, redacte de la forma más concreta posible.</t>
  </si>
  <si>
    <t>Causa Raíz</t>
  </si>
  <si>
    <t>Causa  principal  o básica, corresponde a las razones por la cuales se puede presentar  el riesgo, redacte de la forma más concreta posible.</t>
  </si>
  <si>
    <t>Descripción del Riesgo</t>
  </si>
  <si>
    <r>
      <t xml:space="preserve">Consolida o resume los análisis sobre impacto + causa raíz, permitiendo contar con una redacción clara y concreta del riesgo identificado. Tenga en cuenta la estructura de alto nivel establecida , inicia con </t>
    </r>
    <r>
      <rPr>
        <b/>
        <sz val="9"/>
        <color theme="9" tint="-0.249977111117893"/>
        <rFont val="Arial Narrow"/>
        <family val="2"/>
      </rPr>
      <t xml:space="preserve">POSIBILIDAD DE + Impacto para la entidad + Causa Raíz </t>
    </r>
  </si>
  <si>
    <t>Clasificación del Riesgo</t>
  </si>
  <si>
    <t>Utilice la lista de despligue que se encuentra parametrizada, le aparecerán las opciones: 1)Daños Activos Fijos/Eventos Externos, 2)Ejecucion y Administracion de procesos, 3)Fallas Tecnologicas, 4)Fraude Externo, 5)Fraude Interno, 6)Relaciones Laborales, 7)Usuarios, productos y practicas organizacionales, 8)Evento Internos Ambientales</t>
  </si>
  <si>
    <t>Frecuencia con la cual se lleva a cabo la actividad</t>
  </si>
  <si>
    <t>Defina el # de veces que se ejecuta la actividad durante el año, (Recuerde la probabilidad e ocurrencia del riesgo se defien como el No. de veces que se pasa por el punto de riesgo en el periodo de 1 año). La matriz automáticamente hará el cálculo para el nivel de probabilidad inherente (Columnas I-J)</t>
  </si>
  <si>
    <t>Criterios de Impacto</t>
  </si>
  <si>
    <t>Utilice la lista de despligue que se encuentra parametrizada, le aparecerán las opciones de la tabla de Impacto del presente documento. La matriz automáticamente hará el cálculo para el nivel de impacto inherente (Columnas L-M)</t>
  </si>
  <si>
    <t>Zona de Riesgo Inherente</t>
  </si>
  <si>
    <t>Teniendo en cuenta que ingresó la información de PROBABILIDAD e IMPACTO, la matriz automáticamente hará el cálculo para la zona de riesgo inherente (Columna N)</t>
  </si>
  <si>
    <t>Descripción del Control</t>
  </si>
  <si>
    <t xml:space="preserve">Recuerde que el control se define como la medida que permite reducir o mitigar un riesgo. Defina el control (es) que atacan las causas del riesgo, </t>
  </si>
  <si>
    <t>Afectación</t>
  </si>
  <si>
    <t>Esta casilla no se diligencia, depende de la selección en la columna R.</t>
  </si>
  <si>
    <r>
      <t xml:space="preserve">ATRIBUTOS EFICIENCIA
</t>
    </r>
    <r>
      <rPr>
        <sz val="9"/>
        <rFont val="Arial Narrow"/>
        <family val="2"/>
      </rPr>
      <t>Tipo</t>
    </r>
  </si>
  <si>
    <t>Utilice la lista de despligue que se encuentra parametrizada, le aparecerán las opciones: 1)Preventivo, 2)Detectivo, 3)Correctivo.</t>
  </si>
  <si>
    <r>
      <t xml:space="preserve">ATRIBUTOS EFICIENCIA
</t>
    </r>
    <r>
      <rPr>
        <sz val="9"/>
        <rFont val="Arial Narrow"/>
        <family val="2"/>
      </rPr>
      <t>Implementación</t>
    </r>
  </si>
  <si>
    <t>Utilice la lista de despligue que se encuentra parametrizada, le aparecerán las opciones: 1)Automático, 2)Manual.</t>
  </si>
  <si>
    <r>
      <t xml:space="preserve">ATRIBUTOS EFICIENCIA
</t>
    </r>
    <r>
      <rPr>
        <sz val="9"/>
        <rFont val="Arial Narrow"/>
        <family val="2"/>
      </rPr>
      <t>Calificación</t>
    </r>
  </si>
  <si>
    <t xml:space="preserve">La matriz automáticamente hará el cálculo para el control analizado (Columna T) </t>
  </si>
  <si>
    <r>
      <t xml:space="preserve">ATRIBUTOS INFORMATIVOS
</t>
    </r>
    <r>
      <rPr>
        <sz val="9"/>
        <rFont val="Arial Narrow"/>
        <family val="2"/>
      </rPr>
      <t>Documentación</t>
    </r>
  </si>
  <si>
    <t xml:space="preserve">Utilice la lista de despligue que se encuentra parametrizada, le aparecerán las opciones: 1)Documentado, 2)Sin documentar. Estas no se presentan valoración </t>
  </si>
  <si>
    <r>
      <t xml:space="preserve">ATRIBUTOS INFORMATIVOS
</t>
    </r>
    <r>
      <rPr>
        <sz val="9"/>
        <rFont val="Arial Narrow"/>
        <family val="2"/>
      </rPr>
      <t>Frecuencia</t>
    </r>
  </si>
  <si>
    <t xml:space="preserve">Utilice la lista de despligue que se encuentra parametrizada, le aparecerán las opciones: 1)Continua, 2)Aleatoria. Estas no se presentan valoración </t>
  </si>
  <si>
    <r>
      <t xml:space="preserve">ATRIBUTOS INFORMATIVOS
</t>
    </r>
    <r>
      <rPr>
        <sz val="9"/>
        <rFont val="Arial Narrow"/>
        <family val="2"/>
      </rPr>
      <t>Registro</t>
    </r>
  </si>
  <si>
    <t xml:space="preserve">Utilice la lista de despligue que se encuentra parametrizada, le aparecerán las opciones: 1)Con Registro, 2) Sin Registro.Estas no se presentan valoración </t>
  </si>
  <si>
    <t>Evaluación del Nivel de Riesgo - Nivel de Riesgo Residual</t>
  </si>
  <si>
    <r>
      <t>La matriz automáticamente hará el cálculo, acorde con el control o controles definidos con sus atributos analizados, lo que permitirá establecer e</t>
    </r>
    <r>
      <rPr>
        <sz val="9"/>
        <color theme="1"/>
        <rFont val="Arial Narrow"/>
        <family val="2"/>
      </rPr>
      <t>l nivel de riesgo inherente</t>
    </r>
    <r>
      <rPr>
        <sz val="9"/>
        <rFont val="Arial Narrow"/>
        <family val="2"/>
      </rPr>
      <t xml:space="preserve"> (Columnas AA -AD- AE-AF-AG-AH).</t>
    </r>
  </si>
  <si>
    <t>Tratamiento</t>
  </si>
  <si>
    <t>Utilice la lista de despligue que se encuentra parametrizada, le aparecerán las opciones: 1)Aceptar, 2)Evitar, 3)Reducir (compartir), 4)Reducir (mitigar) y tener en cuenta el tratamiento a  implementar que se encuentra estipulado en la Hoja 10 de Matriz de Calor en la parte derecha.</t>
  </si>
  <si>
    <r>
      <t xml:space="preserve">Plan de Acción
</t>
    </r>
    <r>
      <rPr>
        <sz val="9"/>
        <rFont val="Arial Narrow"/>
        <family val="2"/>
      </rPr>
      <t xml:space="preserve">Responsable, fecha implementación, fecha seguimiento, seguimiento. </t>
    </r>
  </si>
  <si>
    <t xml:space="preserve">Esta casilla dependerá del tratamiento establecido, si es Aceptar no se requieren acciones adicionales, en caso de escoger Reducir (mitigar) se deben diligenciar las acciones que se adelantarán como complemento a los controles establecidos, no necesariamente son controles adicionales. Para Reducir (compartir), es viable diligenciar la acción que deriva de esta (ejemplo póliza seguros, terceración), indicando información relevante. </t>
  </si>
  <si>
    <t>Estado</t>
  </si>
  <si>
    <t>Utilice la lista de despligue que se encuentra parametrizada, le aparecerán las opciones: 1)Finalizado, 2)En curso, la selección en este caso dependerá de las acciones del plan que se hayan establecido en cada caso.</t>
  </si>
  <si>
    <r>
      <t xml:space="preserve"> -</t>
    </r>
    <r>
      <rPr>
        <sz val="11"/>
        <rFont val="Arial Narrow"/>
        <family val="2"/>
      </rPr>
      <t xml:space="preserve"> </t>
    </r>
    <r>
      <rPr>
        <b/>
        <sz val="11"/>
        <rFont val="Arial Narrow"/>
        <family val="2"/>
      </rPr>
      <t xml:space="preserve"> Hoja 6 Clasificación del Riesgo:</t>
    </r>
    <r>
      <rPr>
        <sz val="11"/>
        <rFont val="Arial Narrow"/>
        <family val="2"/>
      </rPr>
      <t xml:space="preserve"> Información pertinente refente a la clasificación de los riesgos asociados.</t>
    </r>
  </si>
  <si>
    <r>
      <t xml:space="preserve"> -</t>
    </r>
    <r>
      <rPr>
        <sz val="11"/>
        <rFont val="Arial Narrow"/>
        <family val="2"/>
      </rPr>
      <t xml:space="preserve"> </t>
    </r>
    <r>
      <rPr>
        <b/>
        <sz val="11"/>
        <rFont val="Arial Narrow"/>
        <family val="2"/>
      </rPr>
      <t xml:space="preserve"> Hoja 7 Tabla de probabilidad: </t>
    </r>
    <r>
      <rPr>
        <sz val="11"/>
        <rFont val="Arial Narrow"/>
        <family val="2"/>
      </rPr>
      <t>Tabla referente para todos los cálculos (no se diligencia)</t>
    </r>
  </si>
  <si>
    <r>
      <t xml:space="preserve"> -</t>
    </r>
    <r>
      <rPr>
        <sz val="11"/>
        <rFont val="Arial Narrow"/>
        <family val="2"/>
      </rPr>
      <t xml:space="preserve"> </t>
    </r>
    <r>
      <rPr>
        <b/>
        <sz val="11"/>
        <rFont val="Arial Narrow"/>
        <family val="2"/>
      </rPr>
      <t xml:space="preserve"> Hoja 8 Tabla de Impacto: </t>
    </r>
    <r>
      <rPr>
        <sz val="11"/>
        <rFont val="Arial Narrow"/>
        <family val="2"/>
      </rPr>
      <t>Tabla referente para todos los cálculos (no se diligencia)</t>
    </r>
  </si>
  <si>
    <r>
      <t xml:space="preserve"> -</t>
    </r>
    <r>
      <rPr>
        <sz val="11"/>
        <rFont val="Arial Narrow"/>
        <family val="2"/>
      </rPr>
      <t xml:space="preserve"> </t>
    </r>
    <r>
      <rPr>
        <b/>
        <sz val="11"/>
        <rFont val="Arial Narrow"/>
        <family val="2"/>
      </rPr>
      <t xml:space="preserve"> Hoja 9 Tabla de Valoración de Controles: </t>
    </r>
    <r>
      <rPr>
        <sz val="11"/>
        <rFont val="Arial Narrow"/>
        <family val="2"/>
      </rPr>
      <t>Tabla referente para todos los cálculos (no se diligencia)</t>
    </r>
  </si>
  <si>
    <r>
      <t xml:space="preserve"> -</t>
    </r>
    <r>
      <rPr>
        <sz val="11"/>
        <rFont val="Arial Narrow"/>
        <family val="2"/>
      </rPr>
      <t xml:space="preserve"> </t>
    </r>
    <r>
      <rPr>
        <b/>
        <sz val="11"/>
        <rFont val="Arial Narrow"/>
        <family val="2"/>
      </rPr>
      <t xml:space="preserve"> Hoja 10 Matriz de Calor: </t>
    </r>
    <r>
      <rPr>
        <sz val="11"/>
        <rFont val="Arial Narrow"/>
        <family val="2"/>
      </rPr>
      <t xml:space="preserve">En esta hoja, en la medida en que ese diligencia el Mapa Final, se verán reflejados los riesgos en su zona correspondiente. Esta hoja no se diligencia se genera de manera automática.
</t>
    </r>
  </si>
  <si>
    <r>
      <t xml:space="preserve"> -  </t>
    </r>
    <r>
      <rPr>
        <b/>
        <sz val="10"/>
        <rFont val="Arial Narrow"/>
        <family val="2"/>
      </rPr>
      <t>Hoja 11 a la 14 Seguimientos Trimestrales</t>
    </r>
    <r>
      <rPr>
        <sz val="10"/>
        <rFont val="Arial Narrow"/>
        <family val="2"/>
      </rPr>
      <t xml:space="preserve">: En estas hojas de cálculo se realiza el seguimiento trimestral del mapa final de riesgos </t>
    </r>
  </si>
  <si>
    <t xml:space="preserve">MATRIZ DE RIESGOS SIGCMA </t>
  </si>
  <si>
    <t>SIGCMA</t>
  </si>
  <si>
    <t>Proceso:</t>
  </si>
  <si>
    <t>GESTION HUMANA</t>
  </si>
  <si>
    <t>Objetivo:</t>
  </si>
  <si>
    <t>Atender los requerimientos y necesidades en materia salarial, prestacional, de protección social, bienestar y pago de sentencias, brindando orientación a las Direcciones Seccionales en esta materia, a partir de herramientas de gestión y control que permitan ofrecer una respuesta ágil y oportuna a los clientes internos y externos en el marco del Sistema de Gestión de la Calidad, Medio Ambiente y Seguridad y Salud en el Trabajo de la Rama Judicial .</t>
  </si>
  <si>
    <t>Alcance:</t>
  </si>
  <si>
    <t>Nivel Seccional</t>
  </si>
  <si>
    <t>Identificación del riesgo</t>
  </si>
  <si>
    <t>Análisis del riesgo inherente</t>
  </si>
  <si>
    <t>Evaluación del riesgo - Valoración de los controles</t>
  </si>
  <si>
    <t>Evaluación del riesgo - Nivel del riesgo residual</t>
  </si>
  <si>
    <t>Plan de Acción</t>
  </si>
  <si>
    <t>N.</t>
  </si>
  <si>
    <t>Riesgo</t>
  </si>
  <si>
    <t>Causas Inmediata</t>
  </si>
  <si>
    <t>Frecuencia con la cual se realiza la actividad</t>
  </si>
  <si>
    <t>Probabilidad Inherente</t>
  </si>
  <si>
    <t>%</t>
  </si>
  <si>
    <t>Criterios de impacto</t>
  </si>
  <si>
    <t>Impacto 
Inherente</t>
  </si>
  <si>
    <t>No. Control</t>
  </si>
  <si>
    <t>Atributos</t>
  </si>
  <si>
    <t>Probabilidad Residual</t>
  </si>
  <si>
    <t>Probabilidad Residua Finall</t>
  </si>
  <si>
    <t>Impacto Residual Final</t>
  </si>
  <si>
    <t>Zona de Riesgo Final</t>
  </si>
  <si>
    <t>Responsable</t>
  </si>
  <si>
    <t>Fecha Implementación</t>
  </si>
  <si>
    <t>Fecha Seguimiento</t>
  </si>
  <si>
    <t>Seguimiento</t>
  </si>
  <si>
    <t>Tipo</t>
  </si>
  <si>
    <t>Implementación</t>
  </si>
  <si>
    <t>Calificación</t>
  </si>
  <si>
    <t>Documentación</t>
  </si>
  <si>
    <t>Frecuencia</t>
  </si>
  <si>
    <t>Evidencia</t>
  </si>
  <si>
    <t>Probabilidad Residual Final</t>
  </si>
  <si>
    <t>Inexactitud de la información</t>
  </si>
  <si>
    <t>Incumplimiento de las metas establecidas</t>
  </si>
  <si>
    <r>
      <t xml:space="preserve">1. Hojas de vida desactualizadas  
2. Altos volumenes de documentos generados por los despachos respecto novedades de nómina mensual.
3. Alta carga laboral de todas los servidores que intervienen en los procesos de talento humano e Insuficiente personal para adelantar los procesos y actividades relacionadas el procedimiento de archivo de HL.
4. Documentos deteriorados                                                                                                                                                                                                                                                                                                                                                                                                                                                                                                                                                                                                                                                                                                                                                                                                                                                                 5. Infraestructura física 
6. Carencia de implementación de  plataforma téconológica para el manejo del archivo digital de hoja de vida.                                                                                                                                                                                                                                                                                                 
</t>
    </r>
    <r>
      <rPr>
        <sz val="10"/>
        <color rgb="FF00B050"/>
        <rFont val="Arial Narrow"/>
        <family val="2"/>
      </rPr>
      <t xml:space="preserve"> </t>
    </r>
  </si>
  <si>
    <t xml:space="preserve">Deficiencia en la planta de personal asignada para esta labor- </t>
  </si>
  <si>
    <t>Posibilidad de incumplimiento de las metas establecidas,  debido a la deficiencia en la planta de personal asignada para el manejo de la integridad de la información de los servidores judiciales almacenada en archivos físicos (historias laborales, archivo de gestión) o en el sistema de Información que esta a cargo de la Dirección Ejecutiva Seccional.</t>
  </si>
  <si>
    <t>Ejecución y Administración de Procesos</t>
  </si>
  <si>
    <t>Incumplimiento máximo del 20% de la meta planeada</t>
  </si>
  <si>
    <t xml:space="preserve">Realización de la evaluación de cargas laborales y remisión al competente.
</t>
  </si>
  <si>
    <t>Correctivo</t>
  </si>
  <si>
    <t>Manual</t>
  </si>
  <si>
    <t>Documentado</t>
  </si>
  <si>
    <t>Continua</t>
  </si>
  <si>
    <t>Con Registro</t>
  </si>
  <si>
    <t>Aceptar</t>
  </si>
  <si>
    <t xml:space="preserve">
Control de prestamos de hojas de vida., en especial, entrega de hojas de vida y validación de su devolución completa en el proceso de Digitalización de hoja de vida personal activo.</t>
  </si>
  <si>
    <t>Preventivo</t>
  </si>
  <si>
    <t xml:space="preserve">
Implementación del uso de la información digitalizad de hojas de vida, una vez sea entrega por  nivel centra</t>
  </si>
  <si>
    <t>Solicitar traslado de archivo central a la bodega de lA DESAJ</t>
  </si>
  <si>
    <t>Sin Registro</t>
  </si>
  <si>
    <t xml:space="preserve">Ejecutar validación de personal activo, respecto de  cédulas activas en el sistema de nómina y en caso que se encuentre diferencias implementar acciones. </t>
  </si>
  <si>
    <t>Previo acceso a las hojas de vida, implementar la inclusión de novedades digitales remitidas por los diferentes despachos.</t>
  </si>
  <si>
    <t>Inexactitud en la liquidación de sueldos y cesantías</t>
  </si>
  <si>
    <t>Afectación Económica</t>
  </si>
  <si>
    <t xml:space="preserve">1. Cambio en el software y entrada en producción sin la parametrización adecuada de acuerdo a la normatividad vigente, sin la debida y total capacitación a los liquidadores de nómina y prestaciones sociales
2. Capacitación y acompañamiento muy limitada  en funcionalidad de EFINOMINA a los usuarios liquidadores
3. Falta de estandarización y parametrización de conformidad a las normas establecidas en la Rama Judicial, en la forma de liquidación de cada una de las prestaciones sociales, dentro del aplicativo EFINOMINA.
4. No conformidades en la liquidación realizada por el sistema efinomina 
5. Falta de oportunidad en las respuestas presentadas  a través de tickets por los liquidadores de nómina por parte del equipo que presta soporte al sistema de Efinomina frente  a los inconvenientes reportados durante el proceso de liquidación de nómina, cesantías  y prestaciones socialesCambio en el software.
6. La normatividad vigente para vacaciones colectivas. 
7. En ocasióna a las anteriores casuas, intervención manual a través de ajuste por novedades ocasionales,  para corrección de errores generados por Efinomina en los diferentes procesos de liquidación de nómina, cesantías y prestaciones sociales.                                                                                                                                                                                                                                       8. Errores humanos en el registro de novedades por orientación errada del asesor del soporte. 
9. Falta de entrada en producción del módulo de reintegros o reliquidaciones de EFINOMINA                                                                                                                                                                                                                                                                                                                                                                                                                                                                                                                                    
</t>
  </si>
  <si>
    <t>La parametrización del software de nómina EFINOMINA, no satisface las necesidades actuales de las novedades de personal.</t>
  </si>
  <si>
    <t>Posibilidad de afectacion economica, teniendo en cuenta que la parametrizacion del sofware de nomina EFINOMINA, no satisface las necesidades actuales de las novedades de personal. Por tanto, se presentan Inconsistencias en la liquidación de los procesos de nómina, prestación y/o cesantías en razon al tiempo de estabilización del nuevo aplicativo de nómina con la consecuente generación de mayor o menor valor pagado en nómina.</t>
  </si>
  <si>
    <t>Revisión muestral de la prenomina a liquidar</t>
  </si>
  <si>
    <t>Detectivo</t>
  </si>
  <si>
    <t>Reportar todas las inconsistencias presentadas mediante le ticket</t>
  </si>
  <si>
    <t>Revisar las correcciones recibidas del soporte técnico</t>
  </si>
  <si>
    <t>Incorporar las correcciones en el aplicativo EFINOMINA</t>
  </si>
  <si>
    <t>Extemporaneidad y errores en la presentación de novedades de nómina por los Despachos</t>
  </si>
  <si>
    <t>Vulneración de los derechos fundamentales de los ciudadanos</t>
  </si>
  <si>
    <t>Ausencia de controles en el procedimiento por parte de los nominadores.</t>
  </si>
  <si>
    <t>No acatamiento de la normatividad respecto a nómina, prestaciones sociales y seguridad social.  Actos administrativos presentados de forma incompleta o erronea.</t>
  </si>
  <si>
    <t xml:space="preserve">Posibilidad de vulneración de los derechos fundamentales de los ciudadanos, por el no acatamiento de la normatividad respecto a nómina, prestaciones sociales y seguridad social.  Actos administrativos presentados de forma incompleta o erronea. </t>
  </si>
  <si>
    <t>Afecta la Prestación del Servicio de Administración de Justicia en 10%</t>
  </si>
  <si>
    <t>Socialización continúa del término de la presentación de novedades y los aspectos que deben observarse para la presentación de cada novedad de nómina .</t>
  </si>
  <si>
    <t>Dilaciones en el procedimiento establecido para la recuperación de   mayores valores por conceptos de nómina</t>
  </si>
  <si>
    <t>1. Dificultades para realizar las actividades necesarias para el reintegro de mayores valores pagados en nómina y recobros de prestaciones económinas por concepto de incapacidades a EPS, ARL, fondos de pensiones.
2.Alta carga laboral que tienen los servidores que intervienen en el proceso de liquidación de la nómina y en genera de quienes intervienen en el proceso de gestión de talento humano.
3. En algunos casos se presente información desactualizada en hoja de vida de los empleados que dificulta el contacto para realizar la notificación de mayor valor pagado 
4. Implementación de herramientas de control</t>
  </si>
  <si>
    <t>Herramientas de control respecto la gestión adelantada en cada caso y seguimiento al mismo</t>
  </si>
  <si>
    <t>Posibilidad de afectación económica, que se presente dilación en los procesos de cobro de mayores valores pagados en nómina por alta carga laboral y multiplicada de tares de quien realiza la labor con una consecuente pérdida de acción coactiva para la recuperación de recursos, por falta de Herramientas de control respecto la gestión adelantada en cada caso y seguimiento al mismo</t>
  </si>
  <si>
    <t>Cuadro de control en excel mensual</t>
  </si>
  <si>
    <t>Actas de reunion mensual</t>
  </si>
  <si>
    <t xml:space="preserve">Oportunidad en el trámite </t>
  </si>
  <si>
    <t xml:space="preserve">1. Falta de personal competente y excesiva carga laboral.                                                                                                                                                                                                                                               2. Dificultad en el acceso a la información solicitada como soporte, que no se encuentra digitalizada.                                                                                                                                                                                                                                                                                               </t>
  </si>
  <si>
    <t>Falta de recurso humano  asignado a dicha labor en Talento Humano</t>
  </si>
  <si>
    <t>Posibilidad de Incumplimiento de las metas establecidas, en el trámite oportuno de consultas, derechos de petición relacionados con certificaciones, por falta de recurso humano  asignado a dicha labor en el Area de Talento Humano</t>
  </si>
  <si>
    <t>Ampliación planta de personal para atender peticiones certificacion</t>
  </si>
  <si>
    <t>Registro de Peticiones en la matriz mensual de peticiones</t>
  </si>
  <si>
    <t>Realización de reunión mensaul para validar estado de avance y registro de peticiones en la matriz., atención por turno</t>
  </si>
  <si>
    <t>Si se evidencia desviación de la matriz se toman decisiones con planes de trabajo , con informes generados.</t>
  </si>
  <si>
    <t>Corrupción</t>
  </si>
  <si>
    <t>Reputacional(Corrupción)</t>
  </si>
  <si>
    <t xml:space="preserve">1.Insuficientes programas de capacitación para la toma de conciencia debido al desconocimiento de l ley antisoborno (ISO 37001:2016), Plan Anticorrupción y  de los  valores y principios propios de la entidad.
2. Desconocimiento del Código de Etica y Buen Gobierno.    
3.Carencia de compromiso  y transparencia de los servidores judiciales con la entidad  
4.Deficiencia del control y seguimiento de la gestión ejercida por los servidores judiciales.
5.Obtención de beneficios propios </t>
  </si>
  <si>
    <t xml:space="preserve">Carencia de transparencia, etica y valores . </t>
  </si>
  <si>
    <t>Posibilidad de afectacion en la reputacion de la Entidad, por actos indebidos de  los servidores judiciales debido a  la carencia en transparencia, etica y valores.</t>
  </si>
  <si>
    <t>Fraude Interno</t>
  </si>
  <si>
    <t>Cualquier acto indebido de los servidores judiciales genera altas consecuencias para la entidad</t>
  </si>
  <si>
    <t>Hacer una lista de chequeo referente a los requisitos establecidos para cada cargo, con la finalidad de evitar actos indebidos en la aceptación de la documentación, debidamente firmada por la/el asistente administrativo que realiza la tarea</t>
  </si>
  <si>
    <t>Reducir(compartir)</t>
  </si>
  <si>
    <t>1,) Hacer uso de la  lista de chequeo aplicando los requisitos establecidos para cada cargo segun los acuerdos emitidos por el Consejo Superior de laJudicatura, conforme a la Ley 270 de 1996    2-)  Dejar correo u oficios de requerimientos y anotaciones realizadas a los nominadores sobre las inconsistencias presentadas en la documentacion, resaltando la importancia de la ética y transparencia que establece la ley</t>
  </si>
  <si>
    <t>Asistente Administrativo - Ingresos Hojas de Vida y Lider Proceso Gestión Humana</t>
  </si>
  <si>
    <t xml:space="preserve">05/06/2021  05/09/2021 05/12/2021 </t>
  </si>
  <si>
    <t>Trimestral</t>
  </si>
  <si>
    <t>En Curso</t>
  </si>
  <si>
    <t>Comunicar a los nominadores respecto al no cumplimiento de requisitos que se observe para el trámite que haya lugar.</t>
  </si>
  <si>
    <t>Participar activamente en las actividad de monitoreo y control por medio de las Auditorias Internas, Externas de Control Interno y de entes de control</t>
  </si>
  <si>
    <t>Entregar los Informes de Gestión seguimiento a la contratación, rendición de cuentas, Auditorias Internas, Externas de Control Interno y de entes de control que sean requeridos</t>
  </si>
  <si>
    <t>Omisión en la ejecución del procedimiento de recobro de incapacidades y licencias, ante las EPS y ARL.</t>
  </si>
  <si>
    <t xml:space="preserve">1. Errores en la parametrización y liquidación de incapacidades en el aplicativo EFINOMINA.                                                                                                                                                                                                                                                          2. Falta de delimitación de responsabilidades en la conciliación de recobros con el Área Financiera.                                                                                                                                                                                                                                               3. Vencimiento de términos legales para efectuar el recobro correspondiente.                                                                                                                                                                                                    4. Políticas de las EPS, entidades en liquidación.                                                                                                                                                                                                                                                                                         </t>
  </si>
  <si>
    <t xml:space="preserve">Falta de personal asignado exclusivamente a la ejecución del procedimiento. </t>
  </si>
  <si>
    <t xml:space="preserve">Posibilidad de afectacion econominca, por falta de gestión en la ejecución del procedimiento de recobro de incapacidades y licencias, ante las EPS y ARL. Falta de personal asignado exclusivamente a la ejecución del procedimiento. </t>
  </si>
  <si>
    <t>Impacto que afecte la ejecución presupuestal en un valor ≥5%.</t>
  </si>
  <si>
    <t>Asignación de personal exclusivo al procedimiento. DEPENDE DE DIRECCION SECCIONAL</t>
  </si>
  <si>
    <t>Probabilidad</t>
  </si>
  <si>
    <t>Evaluación y seguimiento mensual mediante matriz a de conciliacion de  INCAPACIDADES</t>
  </si>
  <si>
    <t>aplicación del modulo de incapacidades cuando se informe su entrada a producción, para registrar los mayores valores pagados, en EFINOMINA. DEPENDE DE BOGOTÄ SOPORTE TECNICO.</t>
  </si>
  <si>
    <t>Automático</t>
  </si>
  <si>
    <t>DAÑOS ACTIVOS FIJOS/ EVENTOS EXTERNOS</t>
  </si>
  <si>
    <t>EJECUCIÓN Y ADMINISTRACIÓN DE PROCESOS</t>
  </si>
  <si>
    <t>FALLAS TECNÓLOGICAS</t>
  </si>
  <si>
    <t>FRAUDE EXTERNO</t>
  </si>
  <si>
    <t>FRAUDE INTERNO</t>
  </si>
  <si>
    <t>RELACIONES LABORALES</t>
  </si>
  <si>
    <t>USUARIOS, PRODUCTOS Y PRÁCTICAS ORGANIZACIONALES</t>
  </si>
  <si>
    <t>EVENTOS INTERNOS AMBIENTALES</t>
  </si>
  <si>
    <t>Pérdida por daños o extravíos de los activos fijos por desastres naturales u otros riesgos/eventos externos como atentados, vandalismo, orden público.</t>
  </si>
  <si>
    <t>Pérdidas derivadas de errores en la ejecución y administración de procesos.</t>
  </si>
  <si>
    <t>Errores en hardware, software, telecomunicaciones, interrupción de servicios básicos.</t>
  </si>
  <si>
    <t>Pérdida derivada de actos de fraude por personas ajenas a la organización (no participa personal de la entidad).</t>
  </si>
  <si>
    <t>Pérdida debido a actos de fraude, actuaciones irregulares, comisión de hechos delictivos abuso de confianza, apropiación indebida, incumplimiento d e regulaciones legales o internas de la entidad en las cuales está involucrado por lo menos 1 participante interno de la organización, son realizadas de forma intencional y/o con ánimo de lucro para sí mismo o para terceros.</t>
  </si>
  <si>
    <t>Pérdidas que surgen de acciones contrarias a las leyes o acuerdos de empleo, salud o seguridad, del pago de demandas por daños personales o de discriminación.</t>
  </si>
  <si>
    <t>Fallas negligentes o involuntarias de las obligaciones frente a los usuarios y que impiden satisfacer una obligación profesional frente a éstos.</t>
  </si>
  <si>
    <t xml:space="preserve">Efectos ambientales internos que puedan afectar la entidad y por ende causando un impacto al medio ambiente </t>
  </si>
  <si>
    <t>Tabla Criterios para definir el nivel de probabilidad</t>
  </si>
  <si>
    <t>Frecuencia de la Actividad</t>
  </si>
  <si>
    <t>Muy Baja</t>
  </si>
  <si>
    <t>La actividad que conlleva el riesgo se ejecuta como máximo 2 veces por año</t>
  </si>
  <si>
    <t>Baja</t>
  </si>
  <si>
    <t>La actividad que conlleva el riesgo se ejecuta de 3 a 24 veces por año</t>
  </si>
  <si>
    <t>Media</t>
  </si>
  <si>
    <t>La actividad que conlleva el riesgo se ejecuta de 24 a 500 veces por año</t>
  </si>
  <si>
    <t>Alta</t>
  </si>
  <si>
    <t>La actividad que conlleva el riesgo se ejecuta mínimo 500 veces al año y máximo 5000 veces por año</t>
  </si>
  <si>
    <t>Muy Alta</t>
  </si>
  <si>
    <t>La actividad que conlleva el riesgo se ejecuta más de 5000 veces por año</t>
  </si>
  <si>
    <t>Tabla Criterios para definir el nivel de impacto</t>
  </si>
  <si>
    <t>Afectación Económica (o presupuestal)</t>
  </si>
  <si>
    <t>Pérdida Reputacional</t>
  </si>
  <si>
    <t>Insignificante</t>
  </si>
  <si>
    <t xml:space="preserve">Leve </t>
  </si>
  <si>
    <t xml:space="preserve">Afectación menor a 10 SMLMV </t>
  </si>
  <si>
    <t>El riesgo afecta la imagen de alguna área de la organización</t>
  </si>
  <si>
    <t>Menor</t>
  </si>
  <si>
    <t xml:space="preserve">Entre 10 y 50 SMLMV </t>
  </si>
  <si>
    <t>El riesgo afecta la imagen de la entidad internamente, de conocimiento general, nivel interno, alta dirección, contratista y/o de provedores</t>
  </si>
  <si>
    <t>Moderado</t>
  </si>
  <si>
    <t xml:space="preserve">Moderado </t>
  </si>
  <si>
    <t xml:space="preserve">Entre 50 y 100 SMLMV </t>
  </si>
  <si>
    <t>El riesgo afecta la imagen de la entidad con algunos usuarios de relevancia frente al logro de los objetivos</t>
  </si>
  <si>
    <t>Mayor</t>
  </si>
  <si>
    <t xml:space="preserve">Mayor </t>
  </si>
  <si>
    <t xml:space="preserve">Entre 100 y 500 SMLMV </t>
  </si>
  <si>
    <t>El riesgo afecta la imagen de de la entidad con efecto publicitario sostenido a nivel del sector justicia</t>
  </si>
  <si>
    <t>Catastrófico</t>
  </si>
  <si>
    <t xml:space="preserve">Catastrófico </t>
  </si>
  <si>
    <t xml:space="preserve">Mayor a 500 SMLMV </t>
  </si>
  <si>
    <t>El riesgo afecta la imagen de la entidad a nivel nacional, con efecto publicitarios sostenible a nivel país</t>
  </si>
  <si>
    <t>Impacto que afecte la ejecución presupuestal en un valor ≥0,5%.</t>
  </si>
  <si>
    <t>Impacto que afecte la ejecución presupuestal en un valor ≥1%.</t>
  </si>
  <si>
    <t>Impacto que afecte la ejecución presupuestal en un valor ≥20%.</t>
  </si>
  <si>
    <t>Impacto que afecte la ejecución presupuestal en un valor ≥50%.</t>
  </si>
  <si>
    <t>Incumplimiento máximo del 5% de la meta planeada</t>
  </si>
  <si>
    <t>Incumplimiento máximo del 15% de la meta planeada</t>
  </si>
  <si>
    <t>Incumplimiento máximo del 50% de la meta planeada</t>
  </si>
  <si>
    <t>Incumplimiento máximo del 80% de la meta planeada</t>
  </si>
  <si>
    <t>Prestación del Servicio de Justicia</t>
  </si>
  <si>
    <t>Afecta la Prestación del Servicio de Administración de Justicia en 5%</t>
  </si>
  <si>
    <t>Afecta la Prestación del Servicio de Administración Justicia en 10%</t>
  </si>
  <si>
    <t>Afecta la Prestación del Servicio de Justicia en 15%</t>
  </si>
  <si>
    <t>Afecta la Prestación del Servicio de Administración Justicia en 20%</t>
  </si>
  <si>
    <t>Afecta la Prestación del Servicio de Administración Justicia en más del 50%</t>
  </si>
  <si>
    <t xml:space="preserve">     Entre 50 y 100 SMLMV </t>
  </si>
  <si>
    <t xml:space="preserve">     El riesgo afecta la imagen de la entidad con algunos usuarios de relevancia frente al logro de los objetivos</t>
  </si>
  <si>
    <t>Afectación Ambiental</t>
  </si>
  <si>
    <t xml:space="preserve">Si el hecho llegara a presentarse, tendría consecuencias o efectos mínimos sobre la entidad.
</t>
  </si>
  <si>
    <t xml:space="preserve">Si el hecho llegara a presentarse, tendría bajo impacto o efecto sobre la entidad.
</t>
  </si>
  <si>
    <t xml:space="preserve">Si el hecho llegara a presentarse, tendría medianas consecuencias o efectos sobre la entidad.
</t>
  </si>
  <si>
    <t xml:space="preserve">Si el hecho llegara a presentarse, tendría altas consecuencias o efectos sobre la entidad
</t>
  </si>
  <si>
    <t xml:space="preserve">Si el hecho llegara a presentarse, tendría desastrosas consecuencias o efectos sobre la entidad.
</t>
  </si>
  <si>
    <t>Cualquier afectación a la violacion de los derechosn de los cuidadanos se considera con consecuencias altas.</t>
  </si>
  <si>
    <t>Cualquier afectación la violacion de los derechos de los ciudadanos se considera con consecuencias desastrosas.</t>
  </si>
  <si>
    <t>Reputacional (Corrupción)</t>
  </si>
  <si>
    <t>Cualquier acto indebido de los servidores judiciales genera consecuencias desastrosas para la entidad</t>
  </si>
  <si>
    <t>Criterios</t>
  </si>
  <si>
    <t>Subcriterios</t>
  </si>
  <si>
    <t>Afectación Económica o presupuestal</t>
  </si>
  <si>
    <t>Afectación menor a 10 SMLMV .</t>
  </si>
  <si>
    <t>El riesgo afecta la imagen de la entidad internamente, de conocimiento general, nivel interno, de junta dircetiva y accionistas y/o de provedores</t>
  </si>
  <si>
    <t>El riesgo afecta la imagen de de la entidad con efecto publicitario sostenido a nivel de sector administrativo, nivel departamental o municipal</t>
  </si>
  <si>
    <t>Tabla Atributos de para el diseño del control</t>
  </si>
  <si>
    <t>Características</t>
  </si>
  <si>
    <t>Descripción</t>
  </si>
  <si>
    <t>Peso</t>
  </si>
  <si>
    <t>Atributos de Eficiencia</t>
  </si>
  <si>
    <t>Va hacia las causas del riesgo, aseguran el resultado final esperado.</t>
  </si>
  <si>
    <t>Detecta que algo ocurre y devuelve el proceso a los controles preventivos.
Se pueden generar reprocesos.</t>
  </si>
  <si>
    <t>Dado que permiten reducir el impacto de la materialización del riesgo, tienen un costo en su implementación.</t>
  </si>
  <si>
    <t>Son actividades de procesamiento o validación de información que se ejecutan por un sistema y/o aplicativo de manera automática sin la intervención de personas para su realización.</t>
  </si>
  <si>
    <t>Controles que son ejecutados por una persona., tiene implícito el error humano.</t>
  </si>
  <si>
    <r>
      <rPr>
        <b/>
        <sz val="12"/>
        <color theme="9" tint="-0.249977111117893"/>
        <rFont val="Arial Narrow"/>
        <family val="2"/>
      </rPr>
      <t>*</t>
    </r>
    <r>
      <rPr>
        <b/>
        <sz val="12"/>
        <rFont val="Arial Narrow"/>
        <family val="2"/>
      </rPr>
      <t>Atributos de</t>
    </r>
    <r>
      <rPr>
        <b/>
        <sz val="12"/>
        <color theme="9" tint="-0.249977111117893"/>
        <rFont val="Arial Narrow"/>
        <family val="2"/>
      </rPr>
      <t xml:space="preserve"> </t>
    </r>
    <r>
      <rPr>
        <b/>
        <sz val="12"/>
        <color rgb="FF000000"/>
        <rFont val="Arial Narrow"/>
        <family val="2"/>
      </rPr>
      <t>Formalización</t>
    </r>
  </si>
  <si>
    <t>Controles que están documentados en el proceso, ya sea en manuales, procedimientos, flujogramas o cualquier otro documento propio del proceso.</t>
  </si>
  <si>
    <t>-</t>
  </si>
  <si>
    <t>Sin Documentar</t>
  </si>
  <si>
    <t>Identifica a los controles que pese a que se ejecutan en el proceso no se encuentran documentados en ningún documento propio del proceso</t>
  </si>
  <si>
    <t>Este atributo identifica a los controles que se ejecutan siempre que se realiza la actividad originadora del riesgo.</t>
  </si>
  <si>
    <t>Aleatoria</t>
  </si>
  <si>
    <t>Este atributo identifica a los controles que no siempre se ejecutan cuando se realiza la actividad originadora del riesgo</t>
  </si>
  <si>
    <t>El control deja un registro que permite evidenciar la ejecución del control</t>
  </si>
  <si>
    <t>El control no deja registro de la ejecución del control</t>
  </si>
  <si>
    <r>
      <rPr>
        <b/>
        <sz val="12"/>
        <color theme="9" tint="-0.249977111117893"/>
        <rFont val="Arial Narrow"/>
        <family val="2"/>
      </rPr>
      <t>*Nota 1:</t>
    </r>
    <r>
      <rPr>
        <sz val="12"/>
        <color theme="1"/>
        <rFont val="Arial Narrow"/>
        <family val="2"/>
      </rPr>
      <t xml:space="preserve"> Los atributos de formalización se recogerán de manera informativa, con el fin de conocer el entorno del control y complementar el análisis con elementos cualitativos; éstos no tienen una incidencia directa en su efectividad. </t>
    </r>
  </si>
  <si>
    <t xml:space="preserve"> Matriz de Calor </t>
  </si>
  <si>
    <t>Muy Alta
100%</t>
  </si>
  <si>
    <t/>
  </si>
  <si>
    <t>Extremo</t>
  </si>
  <si>
    <t>Evitar,Reducir (Compartir),Reducir(Mitigar)</t>
  </si>
  <si>
    <t>Alta
80%</t>
  </si>
  <si>
    <t>Alto</t>
  </si>
  <si>
    <t>Reducir (Compartir),Reducir(Mitigar), Evitar</t>
  </si>
  <si>
    <t>Media
60%</t>
  </si>
  <si>
    <t>Aceptar el riesgo, Reducir (Compartir),Reducir(Mitigar)</t>
  </si>
  <si>
    <t>Baja
40%</t>
  </si>
  <si>
    <t>Bajo</t>
  </si>
  <si>
    <t>Aceptar el riesgo</t>
  </si>
  <si>
    <t>Muy Baja
20%</t>
  </si>
  <si>
    <t>Leve
20%</t>
  </si>
  <si>
    <t>Menor
40%</t>
  </si>
  <si>
    <t>Moderado
60%</t>
  </si>
  <si>
    <t>Mayor
80%</t>
  </si>
  <si>
    <t>Catastrófico
100%</t>
  </si>
  <si>
    <t>Muy BajaLeve</t>
  </si>
  <si>
    <t>Leve</t>
  </si>
  <si>
    <t>PreventivoAutomático</t>
  </si>
  <si>
    <t>Muy BajaMenor</t>
  </si>
  <si>
    <t>PreventivoManual</t>
  </si>
  <si>
    <t>Muy BajaModerado</t>
  </si>
  <si>
    <t xml:space="preserve">Probabilidad Residual </t>
  </si>
  <si>
    <t>DetectivoAutomático</t>
  </si>
  <si>
    <t>Muy BajaMayor</t>
  </si>
  <si>
    <t xml:space="preserve">Alto </t>
  </si>
  <si>
    <t>DetectivoManual</t>
  </si>
  <si>
    <t>Muy BajaCatastrófico</t>
  </si>
  <si>
    <t>CorrectivoAutomático</t>
  </si>
  <si>
    <t>BajaLeve</t>
  </si>
  <si>
    <t>CorrectivoManual</t>
  </si>
  <si>
    <t>BajaMenor</t>
  </si>
  <si>
    <t>BajaModerado</t>
  </si>
  <si>
    <t>BajaMayor</t>
  </si>
  <si>
    <t>Impacto Inherente</t>
  </si>
  <si>
    <t>Riesgo Final</t>
  </si>
  <si>
    <t>BajaCatastrófico</t>
  </si>
  <si>
    <t>MediaLeve</t>
  </si>
  <si>
    <t>MediaMenor</t>
  </si>
  <si>
    <t>MediaModerado</t>
  </si>
  <si>
    <t>MediaMayor</t>
  </si>
  <si>
    <t>MediaCatastrófico</t>
  </si>
  <si>
    <t>AltaLeve</t>
  </si>
  <si>
    <t>AltaMenor</t>
  </si>
  <si>
    <t>AltaModerado</t>
  </si>
  <si>
    <t>AltaMayor</t>
  </si>
  <si>
    <t>AltaCatastrófico</t>
  </si>
  <si>
    <t>Muy AltaLeve</t>
  </si>
  <si>
    <t>Muy AltaMenor</t>
  </si>
  <si>
    <t>Muy AltaModerado</t>
  </si>
  <si>
    <t>Muy AltaMayor</t>
  </si>
  <si>
    <t>Muy AltaCatastrófico</t>
  </si>
  <si>
    <t>MuyAltaLeve</t>
  </si>
  <si>
    <t>MuyAltaMenor</t>
  </si>
  <si>
    <t>MuyAltaModerado</t>
  </si>
  <si>
    <t>MuyAltaMayor</t>
  </si>
  <si>
    <t>MuyAltaCatastrófico</t>
  </si>
  <si>
    <t>Muy Baja El riesgo afecta la imagen de alguna área de la organización</t>
  </si>
  <si>
    <t>Muy Baja El riesgo afecta la imagen de la entidad internamente, de conocimiento general, nivel interno, alta dirección, contratista y/o de provedores</t>
  </si>
  <si>
    <t>Muy Baja El riesgo afecta la imagen de la entidad con algunos usuarios de relevancia frente al logro de los objetivos</t>
  </si>
  <si>
    <t>Muy Baja El riesgo afecta la imagen de de la entidad con efecto publicitario sostenido a nivel administrativo</t>
  </si>
  <si>
    <t>Muy Baja El riesgo afecta la imagen de la entidad a nivel nacional, con efecto publicitarios sostenible a nivel país</t>
  </si>
  <si>
    <t>Baja El riesgo afecta la imagen de alguna área de la organización</t>
  </si>
  <si>
    <t>Baja El riesgo afecta la imagen de la entidad internamente, de conocimiento general, nivel interno, alta dirección, contratista y/o de provedores</t>
  </si>
  <si>
    <t>Baja El riesgo afecta la imagen de la entidad con algunos usuarios de relevancia frente al logro de los objetivos</t>
  </si>
  <si>
    <t>Baja El riesgo afecta la imagen de de la entidad con efecto publicitario sostenido a nivel administrativo</t>
  </si>
  <si>
    <t>Baja El riesgo afecta la imagen de la entidad a nivel nacional, con efecto publicitarios sostenible a nivel país</t>
  </si>
  <si>
    <t>Media El riesgo afecta la imagen de alguna área de la organización</t>
  </si>
  <si>
    <t>Media El riesgo afecta la imagen de la entidad internamente, de conocimiento general, nivel interno, alta dirección, contratista y/o de provedores</t>
  </si>
  <si>
    <t>Media El riesgo afecta la imagen de la entidad con algunos usuarios de relevancia frente al logro de los objetivos</t>
  </si>
  <si>
    <t>Media El riesgo afecta la imagen de de la entidad con efecto publicitario sostenido a nivel administrativo</t>
  </si>
  <si>
    <t>Media El riesgo afecta la imagen de la entidad a nivel nacional, con efecto publicitarios sostenible a nivel país</t>
  </si>
  <si>
    <t>Alta El riesgo afecta la imagen de alguna área de la organización</t>
  </si>
  <si>
    <t>Alta El riesgo afecta la imagen de la entidad internamente, de conocimiento general, nivel interno, alta dirección, contratista y/o de provedores</t>
  </si>
  <si>
    <t>Alta El riesgo afecta la imagen de la entidad con algunos usuarios de relevancia frente al logro de los objetivos</t>
  </si>
  <si>
    <t>Alta El riesgo afecta la imagen de de la entidad con efecto publicitario sostenido a nivel administrativo</t>
  </si>
  <si>
    <t>Alta El riesgo afecta la imagen de la entidad a nivel nacional, con efecto publicitarios sostenible a nivel país</t>
  </si>
  <si>
    <t>Muy Alta El riesgo afecta la imagen de alguna área de la organización</t>
  </si>
  <si>
    <t>Muy Alta El riesgo afecta la imagen de la entidad internamente, de conocimiento general, nivel interno, alta dirección, contratista y/o de provedores</t>
  </si>
  <si>
    <t>Muy Alta El riesgo afecta la imagen de la entidad con algunos usuarios de relevancia frente al logro de los objetivos</t>
  </si>
  <si>
    <t>Muy Alta El riesgo afecta la imagen de de la entidad con efecto publicitario sostenido a nivel administrativo</t>
  </si>
  <si>
    <t>Muy Alta El riesgo afecta la imagen de la entidad a nivel nacional, con efecto publicitarios sostenible a nivel país</t>
  </si>
  <si>
    <t>IMPACTO</t>
  </si>
  <si>
    <t>CLASIFICACIÓN DEL RIESGO</t>
  </si>
  <si>
    <t>CRITERIOS DE IMPACTO</t>
  </si>
  <si>
    <t>TIPO</t>
  </si>
  <si>
    <t xml:space="preserve">IMPLEMENTACIÓN </t>
  </si>
  <si>
    <t>DOCUMENTACIÓN</t>
  </si>
  <si>
    <t>FRECUENCIA</t>
  </si>
  <si>
    <t>EVIDENCIA</t>
  </si>
  <si>
    <t>ESTADO</t>
  </si>
  <si>
    <t>TRATAMIENTO</t>
  </si>
  <si>
    <t>Reputacional</t>
  </si>
  <si>
    <t>Finalizado</t>
  </si>
  <si>
    <t>Fraude Externo</t>
  </si>
  <si>
    <t>Sin documentar</t>
  </si>
  <si>
    <t>Evitar</t>
  </si>
  <si>
    <t>Fallas Tecnológicas</t>
  </si>
  <si>
    <t>Reducir(mitigar)</t>
  </si>
  <si>
    <t>Afectación en la Prestación del Servicio de Justicia</t>
  </si>
  <si>
    <t>Relaciones Laborales</t>
  </si>
  <si>
    <t>Usuarios, productos y prácticas organizacionales</t>
  </si>
  <si>
    <t xml:space="preserve"> Afectación Ambiental</t>
  </si>
  <si>
    <t>Daños Activos Fijos/Eventos Externos</t>
  </si>
  <si>
    <t>Eventos Ambientales Internos</t>
  </si>
  <si>
    <t>Cualquier afectación a la violacion de los derechos de los ciudadanos se considera con consecuencias altas</t>
  </si>
  <si>
    <t>Cualquier afectación a la violacion de los derechos de los ciudadanos se considera con consecuencias desastrosas</t>
  </si>
  <si>
    <t>Afecta la Prestación del Servicio de Administración de Justicia en 15%</t>
  </si>
  <si>
    <t>Afecta la Prestación del Servicio de Administración de Justicia en 20%</t>
  </si>
  <si>
    <t>Afecta la Prestación del Servicio de Administración de Justicia en más del 50%</t>
  </si>
  <si>
    <t>Si el hecho llegara a presentarse, tendría consecuencias o efectos mínimos sobre la entidad</t>
  </si>
  <si>
    <t>Si el hecho llegara a presentarse, tendría bajo impacto o efecto sobre la entidad</t>
  </si>
  <si>
    <t>Si el hecho llegara a presentarse, tendría medianas consecuencias o efectos sobre la entidad</t>
  </si>
  <si>
    <t>Si el hecho llegara a presentarse, tendría altas consecuencias o efectos sobre la entidad</t>
  </si>
  <si>
    <t>Si el hecho llegara a presentarse, tendría desastrosas consecuencias o efectos sobre la entidad</t>
  </si>
  <si>
    <t>SEGUIMIENTO MATRIZ DE RIESGOS SIGCMA 1 TRIMESTRE</t>
  </si>
  <si>
    <t xml:space="preserve">IDENTIFICACIÓN DEL RIESGO </t>
  </si>
  <si>
    <t>VALORACION RIESGO INHERENTE</t>
  </si>
  <si>
    <t>VALORACION RIESGO RESIDUAL</t>
  </si>
  <si>
    <t>OPCION DE MANEJO</t>
  </si>
  <si>
    <t>ACTIVIDADES</t>
  </si>
  <si>
    <t>PROCESO LIDER</t>
  </si>
  <si>
    <t>FECHA DE LA ACTIVIDAD</t>
  </si>
  <si>
    <t>ANÁLISIS DEL RESULTADO FINAL 
1 TRIMESTRE</t>
  </si>
  <si>
    <t>PROBABILIDAD</t>
  </si>
  <si>
    <t>NIVEL</t>
  </si>
  <si>
    <t xml:space="preserve">IMPACTO </t>
  </si>
  <si>
    <t>CENTRAL</t>
  </si>
  <si>
    <t>SECCIONAL</t>
  </si>
  <si>
    <t xml:space="preserve"> INICIO
DIA/MES/AÑO</t>
  </si>
  <si>
    <t>FIN 
DIA/MES/AÑO</t>
  </si>
  <si>
    <t xml:space="preserve">
Control de prestamos de hojas de vida. 
Entrega de hojas de vida y validación de su devolución completa, cierre en el cuadro de control
Implementar archivo digital de hoja de vida , una vez sea entrega por  nivel central. el acceso a las hojas de vida digitalizadas en el año 2021
Asignación de roles para la consulta de hoja de vida digital. 
Actualización del archivo digital de hojas de vida, con las novedades de nómina allegadas por los despachos desde el año 2021 a la fecha por parte de la servidora encarga de archivo en hoja de vida  y continuación del archivo de documento allegado por los despachos y las diferentes instancias. 
</t>
  </si>
  <si>
    <t xml:space="preserve">1. Falta de oportunidad en las respuestas presentadas  a través de tickets por los liquidadores de nómina por parte del equipo que presta soporte al sistema de Efinomina frente  a los inconvenientes reportados durante el proceso de liquidación de nómina, cesantías  y prestaciones socialesCambio en el software.
2. Carencia en el  sistema de nómina de realizar las reliquidación de los servidores que han cambiado de cargo.
3. L amigración deficiente de la información sensibre del sistema tales como las que corresponden a la antiguedad de la bonificación por servicios, la de vacaciones causas y disfrutadas. 
4 No estabilización del sisstema en los procesos de liquidación, sobreo todo en lo que corresponde a la liquidación de los procesos de retroactivo y prestaciones tales como primas de mitad y final de año.
5.. En ocasióna a las anteriores casuas, intervención manual a través de ajuste por novedades ocasionales,  para corrección de errores generados por Efinomina en los diferentes procesos de liquidación de nómina, cesantías y prestaciones sociales.                                                                                                                                                                                                                                       6. Errores humanos en el registro de novedades por orientación errada del asesor del soporte. 
7. Falta de entrada en producción del módulo de reintegros o reliquidaciones de EFINOMINA                                                                                                                                                                                                                                                                                                                                                                                                                                                                                                                                    
</t>
  </si>
  <si>
    <t>Socialización de las directrices término de la presentación de novedades y los aspectos que deben observarse para la presentación de las novedades de nómina. 
Revisión por las liquidadoras de los actos adminsitrativos y devolución o solicitud de corrección de aquellos a que haya lugar.</t>
  </si>
  <si>
    <t>1. Dificultades para realizar las actividades necesarias para el reintegro de mayores valores pagados que resulten de los diferentes procesos de nómina (liq contrato, pago seg  social, incapacidades y cesantias) 
2.Alta carga laboral que tienen los servidores que intervienen en el proceso de liquidación de la nómina , mayores valores y en genera de quienes intervienen en el proceso de gestión de talento humano.
3. El sistema no tiene alertas de control del mismo cargo en el mismo despacho. 
4.  Implementación de herramientas de control</t>
  </si>
  <si>
    <t>Realizar y llevaar control de los mayores valores pagados e nómina una vez se tenga el reporte por las liquidadoras en los diferen tes  procesos del área.
Analisis de los casos reportados y elaboración de las comunicaciones a los servidores y/o exservidores identificados como deudores.
Remisión de comucion de cobro persuasivo y demás comunicaciones a que halla lugar</t>
  </si>
  <si>
    <t xml:space="preserve">Fortalecimiento del proceso a través de  gestión de recursos con nivel central  para apoyar el prcoeso de certificación de informacion laboral. 
Para el caso que se tenga la apropiación presupuestal, realizar los estudios previos
Registro de Peticiones en la matriz mensual de peticiones
Si se evidencia desviación de la matriz se toman decisiones con planes de trabajo , con informes generados.
</t>
  </si>
  <si>
    <t>1.  Hacer uso de la  lista de chequeo aplicando los requisitos establecidos para cada cargo segun los acuerdos emitidos por el Consejo Superior de laJudicatura, conforme a la Ley 270 de 1996  
2.  Para el caso que se observe incompleta la información respecto el cumplimiento de los requisitos, comunicar mediante correo u oficios de requerimientos y anotaciones realizadas a los nominadores y/o empelados  sobre las inconsistencias presentadas en la documentacion, resaltando la importancia de la ética y transparencia que establece la ley</t>
  </si>
  <si>
    <t>Insuficiente gestión  para recuperacion de  cartera  por prestaciones económicas</t>
  </si>
  <si>
    <t>Posibilidad de afectacion econominca, por ejecución insuficiente de actividades de  recobro de incapacidades y licencias, ante las EPS y ARL derivado de planta  insuficiente de personal asignado exclusivamente a la ejecución del recobro de incapacidades</t>
  </si>
  <si>
    <t xml:space="preserve">
Fortalecimiento del proceso a través de la contratación por prestación de servicios 
Elaboración de estudios previos para el caso que se asignen los recursos correspondientes:
Seguimiento mensual a través de los reporte de contratista del avance en  el proceso de conciliación de INCAPACIDADES, generación de documentos de recobro
</t>
  </si>
  <si>
    <t>ANÁLISIS DEL RESULTADO FINAL 
2 TRIMESTRE</t>
  </si>
  <si>
    <t xml:space="preserve">Fortalecimiento del proceso a través de  gestión de recursos con nivel central  para apoyar el prcoeso de certificación de informacion laboral. 
Para el caso que se tenga la apropiación presupuestal, realizar los estudios previos
Registro de Peticiones en la matriz mensual de peticiones
</t>
  </si>
  <si>
    <t xml:space="preserve">
Control de prestamos de hojas de vida. 
Entrega de hojas de vida y validación de su devolución completa en el proceso de Digitalización de hoja de vida personal activo.
Implementación del uso de la información digitalizad de hojas de vida, una vez  sea entrega por  nivel central.
Solicitar traslado de archivo central a la bodega de lA DESAJ
Ejecutar validación de personal activo, respecto de  cédulas activas en el sistema de nómina año 2019 2020 y en caso que se encuentre diferencias implementar acciones. 
Previo acceso a las hojas de vida, implementar la inclusión de novedades digitales remitidas por los diferentes despachos.
</t>
  </si>
  <si>
    <t xml:space="preserve">
En reunión por la herramienta teams el 29 de septiembre/2021 se validó el avance en el proceso de Hojas de vida, Acta No. 9 con la servidora que tiene a cargo este proceso, e informa:
A.	Se adelanto la actualización de 20 carpetas de servidores que ingresaron entre 2019 y 2020 de las 160 detectadas en febrero de 2021.  Muestralmente se valida la información a través de reunión en teams de 2 aleatorias.        
B.	Del control de préstamo de hojas de vida se valida que sigue llevando el control de este en el libro de préstamos. Y en el caso de las solicitudes elevadas por el Consejo Seccional se realiza el préstamo en la oficina, como se ha informado por correo electrónico, para que, a su vez, ellos puedan acceder a la información en caso que lo requieran.  
C.	Frente a la actividad “Implementación del uso de la información digitalizad de hojas de vida, una vez sea entrega por nivel central”. Se solicito a través del correo de la Coordinadora del Area de Talento humano en junio 7 /2021 y se reiteró nuevamente en Nov.5/2021 al dr Jhon Cabrera Supervisor del contrato. Teniendo en cuenta que a la fecha según información verbal del Supervisor , se va a poder acceder a través del aplicativo, pero todavía están en implementación.    Dado lo anterior no ha sido posible implementar la consulta de la información digitalizada. 
D.	Dado que la Implementación de la inclusión de novedades digitales remitidas por los diferentes despachos. No ha sido posible, se ejecutó un Plan B, que fue subir la información al On Drive con las novedades que los despachos envían, por año y mes y de esta manera facilitar el acceso a la información cuando esta se requiera.                                </t>
  </si>
  <si>
    <t xml:space="preserve">Revisión muestral de la prenomina a liquidar
Reportar todas las inconsistencias presentadas mediante le ticket
Revisar las correcciones recibidas del soporte técnico
Incorporar las correcciones en el aplicativo EFINOMINA
</t>
  </si>
  <si>
    <t xml:space="preserve">Mes a mes se realizó revisión muestral de la prenomina liquidada de Julio a Septiembre/2021, se hace validación de varios ítems, entre ellos bonificación por servicios, errores que emite el aplicativo al momento de terminar la liquidación, incapacidades, vacaciones ect.                                          Se tiene evidencia de la gestión realizada, reporte de inconsistencia y registro de tickets enviados a la mesa de ayuda de soporte lógico, para asegurar reducir al máximo la generación de mayores y menores valores pagados en nómina.                                                        
A su vez se sigue informando a los despachos judiciales, a través del correo electrónico institucional, que está ya está liquidada, para su revisión y reporte de inconformidades.    Se crea cuenta de correo reclamosnominabuc@cendoj.ramajudicial.gov.co y a su vez a través del siguiente link https://forms.office.com/r/4Zybb8susW, para el registro de estas.                                   </t>
  </si>
  <si>
    <t xml:space="preserve">Se emitió nuevamente circular C I R C U L A R DESAJBUC21-166 agosto 27/2021 por parte del Director Ejecutivo Seccional, donde se reitera la siguiente información:
1.	Aspectos generales a tener en cuenta respecto de las novedades de nómina presentadas.
2.	Correos Autorizados para novedades de nómina.
3.	Documentos para novedad de personal.
4.	Implementación pago de nómina a beneficiario final
5.	Novedad de incapacidades por enfermedad general, Licencia de maternidad y paternidad
6.	Revisión de la nómina, en este punto se informa que…en caso de presentar un reclamo justificado de menor o mayor valor pagado sobre la nómina liquidada, se atenderá por el área de talento humano de la Dirección Seccional de Bucaramanga, a través del siguiente link https://forms.office.com/r/4Zybb8susW                                                     En septiembre 30/2021 se envió invitación a los correos institucionales, dirigido a los Nominadores de cada despacho Judicial de los Distritos de Bucaramanga y San gil, para asistir en octubre 5/2021 a un espacio de dialogo Con el Consejo Seccional de la Judicatura de Santander y la Dirección ejecutiva Seccional, con el objeto de dar a conocer y reiterar los requisitos y parámetros correctos para presentar el reporte de novedades de personal mes a mes.                                                 </t>
  </si>
  <si>
    <t>Cuadro de control en excel mensual
Actas de reunion TRIMESTRAL</t>
  </si>
  <si>
    <t>Se continua con la verificacion de avance del proceso, el cual queda plasmado en el cuadro de control a 30/09/2021. Mediante acta No. 08 de fecha 27/09/2021  del área de talento humano, se realizó reunión por la herramienta teams, y se verifica el avance de este. Encontrando que de los 15 procesos pendientes se remitieron 2 que son los casos de Ana Milena Albarracin Sarmiento y Yeimi Maribel Rodriguez DESAJBU021-1546 a cobro coactivo para el tramite a lugar e informe al area contable, para el descargue del saldo pendiente a la fecha. Uno (1) se encuentra en apelacion y el de la servidora Jenny Lizeth Gomez Sanabria, se encuentra a paz y salvo a la fecha. Quedando pendientes once(11), con compromiso a cumplir a 31 de diciembre/2021.</t>
  </si>
  <si>
    <t xml:space="preserve">Ampliación planta de personal para atender peticiones certificacion
Registro de Peticiones en la matriz mensual de peticiones
Realización de reunión mensaul para validar estado de avance y registro de peticiones en la matriz., atención por turno
Si se evidencia desviación de la matriz se toman decisiones con planes de trabajo , con informes generados.
</t>
  </si>
  <si>
    <t>Teniendo en cuenta que a finales del mes de Agosto, el director ejecutivo destino tres personas para apoyo al Area, Una de ellas apoya el proceso de certificados solicitados por la Sala Disciplinaria y la Fiscalia, y se hizo plan de constingencia para dar respuesta a las solicitudes de prueba apremios legales del Juzgado Transitorio de Bucaramanga. La servidora encargada del proceso de Cetil, certificaciones varias, presenta avance y estado del proceso, se sigue llevando el registro de peticiones en la matriz y atencion de acuerdo al turno. Ademas el Abogado de apoyo adscrito a la Seccional presenta informe de las solicitudes resueltas en este trismestre.</t>
  </si>
  <si>
    <t>1.  Hacer uso de la  lista de chequeo aplicando los requisitos establecidos para cada cargo segun los acuerdos emitidos por el Consejo Superior de laJudicatura, conforme a la Ley 270 de 1996  
2.  Dejar correo u oficios de requerimientos y anotaciones realizadas a los nominadores sobre las inconsistencias presentadas en la documentacion, resaltando la importancia de la ética y transparencia que establece la ley</t>
  </si>
  <si>
    <t>En reunión por teams el 29 de septiembre Acta No. 10,  con la auxiliar administrativa que está a cargo del proceso de ingresos, se evidencia que se sigue llevando el control del cumplimiento de requisitos de los servidores que ingresan nuevos, igualmente en el evento que estos sean enviados incompletos se informa al despacho Judicial, a través del correo electrónico los documentos pendientes. A su vez Se emitió nuevamente circular C I R C U L A R DESAJBUC21-166 agosto 27/2021 por parte del Director Ejecutivo Seccional, donde se reitera la importancia de enviar las novedades completas y dentro de la fecha limite de reporte 10 día calendario.</t>
  </si>
  <si>
    <t xml:space="preserve">Asignación de personal exclusivo al procedimiento. DEPENDE DE DIRECCION SECCIONAL
Evaluación y seguimiento mensual mediante matriz a de conciliacion de  INCAPACIDADES, generación de documentos de recobro
Si se evidencia desviación de la matriz se toman decisiones con planes de trabajo , con informes generados.
Aplicación del modulo de incapacidades cuando se informe su entrada a producción, para registrar los mayores valores pagados, en EFINOMINA. DEPENDE DE BOGOTÄ SOPORTE TECNICO.
</t>
  </si>
  <si>
    <t>A finales del mes de Agosto, el Director Ejecutivo destina tres personas para el area de talento humano, para apoyo en los procesos. Al cierre de este trimestre evaluado, se mantiene solo dos de los cuales uno se encuentra apoyando el proceso de recuperacion de cartera de incapacidad. Se realiza reunion por la herramienta teams con las servidores Francy Paola Patiño y Sara Leonor Calero con fecha 28/09/2021 Acta No. 9, donde presentan el avance en este 3 trimestre, frente a las actividades tales: Aportan como soporte el cuadro resumen de incapacidades construido a 30/06/2021, del cual valga informar se avanzo en la elaboracion de los oficios de cobro persuasivo de las incapacidades que se encontraban pendientes de recuperacion de la vigencia 2021; frente al proceso de radicacion  para recobro a las EPS se informa que a la fecha se encuentran tramitadas totalmente,  las incluidas hasta la nomina de septiembre y reportadas por los servidores judiciales.                           Es importante aclarar que a la fecha los cobros persuasivos de las incapacidades de los meses de julio a sept se encuentran en el proceso de verificacion de reintegros recibidos por las EPS y una vez determinado las que se encuentran pendientes, se procesaran los oficios a que haya lugar.</t>
  </si>
  <si>
    <t xml:space="preserve">
Control de prestamos de hojas de vida. 
Entrega de hojas de vida y validación de su devolución completa en el proceso de Digitalización de hoja de vida personal activo.
Implementación del uso de la información digitalizad de hojas de vida, una vez sea entrega por  nivel central.
Ejecutar validación de personal activo, respecto de  cédulas activas en el sistema de nómina año 2019 2020 y en caso que se encuentre diferencias implementar acciones. 
Previo acceso a las hojas de vida, implementar la inclusión de novedades digitales remitidas por los diferentes despachos.
</t>
  </si>
  <si>
    <t>En reunión adelantada con la Asistente que lleva el proceso de Ingresos Hoja de vida, se evidenca que se viene cumplimiendo las siguientes actividades propuestas:
a. Registro Préstamos de Hojas de vida en el libro de registro indicado para ello.
b. Autorización por correo para el prestamo de H.V. al Consejo Seccional para la validación de la información. 
C. En reuniónd de validación de avances en el proceso de Hojas-Muestralmente se valida la información.
Por otra parte, se reciben de conformidad con la Circular DESAJBUC21-166 las novedades de personal en los canales dispuestos por esa Entidad para el trámite competente del área.</t>
  </si>
  <si>
    <t xml:space="preserve">Se realizó revisión muestral de la prenomina liquidada para el mes de Octubre,noviembre y diciembre.
Se tiene evidencia de la gestión realizada de reporte de inconsistencia y registro de tickets para asegurar reducir la máximo la generación de mayores y menores valores pagados en nómina.  </t>
  </si>
  <si>
    <t>Se mitieron por parte del Director Ejecutivo Seccional las cirulares DESAJBUC21-32 y DESAJBUC21-35 Y DESAJBU21-43 ,  en las cuales se r se le reitera a las autoridades nominadas de los distritos judiciales de Bucaramanga y San Gil, la importancia de reportar las novedad del personal hasta los hasta los 10 díez dias de ca mes y revisa la nómina, Asimismo, se sencibilizó mediante publicaciones y comunicaciones, espacios de dialogo del mes de octubre, publicaciones y circukar DESAJBUC21-166  los aspectos a tener en cuenta para el reporte de novedades del personal ( el reporte los 10 díez dias habiles de cada mes)..</t>
  </si>
  <si>
    <t xml:space="preserve">Se evidencia cumplimiento de la implementación de los cuadro de control para los seguimientos mes a mes por el equipo de trabajo nómina, se realizó reunión para verificar avances en el proceso y remisión a cobro coactivo e informe a presentar al area contable.
</t>
  </si>
  <si>
    <t xml:space="preserve">Se tiene evidencia de la implementación y seguimiento a las solicitudes que son remitidas y la gestión que se realiza a cada una de ellas por parte de la Asistente Administrativa responsable de la elaboración de los certificados.
 Así como los informes de avance presentados por la contratista respecto a la gestion adelantada para apoyar el proceso de expediciónd e certificacione cetil.
</t>
  </si>
  <si>
    <t>1.  Hacer uso de la  lista de chequeo aplicando los requisitos establecidos para cada cargo segun los acuerdos emitidos por el Consejo Superior de laJudicatura, conforme a la Ley 270 de 1996  
2.  Dejar correo u oficios de requerimientos y anotaciones realizadas a los nominadores y/o empleados  sobre las inconsistencias presentadas en la documentacion, resaltando la importancia de la ética y transparencia que establece la ley</t>
  </si>
  <si>
    <t>En reunion adelanta con la servidoras de ingresos , se evidenció que se llevan por meses la carpetas en one drive de los documentos entregados por los servidores que ingresan así como la revisión de requisitos del cargo.  En los casos que se han detectados de no cumplimiento de requisitos o la no remisión de la documentación completa que permitan evidencia el lleno de requisitos,  se tiene evidencias de comunicaciones remitidas al nominados y/o al empleado</t>
  </si>
  <si>
    <t>Se realizan proceso de contratación directa-seguimiento a las labores.
En la última reunion realizada se pudo evidencia através de la matrices de incapacidad que se realizó por parte de la contratista la realización de recobro de la totalidad de incapacidades de las vigencia 2019 y 2020, así como la conciliación de los valores que se tienen en la paginas de las eps como cancelados a la rama judicial.
A la fecha no se tiene informe de entrada a producción del modulo de incapacidades, razon por la cual los informes presentados por la Asistente Administrativa Sara Leonor Calero al Area Administrativa, gestión contable, corresponden a los que se determinan de las nóminas canceladas desde el mes de marzo de 2021</t>
  </si>
  <si>
    <t xml:space="preserve">Se evidencia la aplicación el control para el prestamo para consulta  hojas de vida por la servidora encargada de esta actividad en el área.
Se evidencia por muestreo realizados,  la aplicación el control para el prestamo para consulta  hojas de vida por la servidora encargada de esta actividad en el área, a través del registro en la matriz de ingresos y reingresos y control de requisitos. 
Respecto de la implementación del archivo digital para el acceso más expedito a la información, se tiene que a la fecha aún en nivel central estan definiendo el proceso que se va a seguir, puesto que no se ha recibido respuesta de fondo, se reitera petición. </t>
  </si>
  <si>
    <t xml:space="preserve">Respecto al proceso de nómina se pudo observar una continua interracción del grupo a través del teams con el objeto de subsanar y conocer los diferentes procesos que se estan ejecutado, así como solucionar las restricciones que encuentran en el sistema,  con el apoyo de la Profesional enlance contrata por prestación de servicios, nivel 1, y si no es posible a traves de ella, se tienen registro de los tickets de lo informado a Soporte Lógico y/o correos a nivel central.   Para realizar el seguimiento a lo liquidado se revisaron los reportes de errores que el sistema arroja al momento de su liquidación, muestreo a algunas prestaciones liquidadas.  </t>
  </si>
  <si>
    <t>01/01/20203</t>
  </si>
  <si>
    <t xml:space="preserve">Revisiónmuestral, ajuste de los procesos de liquidación en el sistema.
Reportar inconsistencia que se identificquen en el proceso de liquidación de nómina a través del  ticket en la mesa de ayuda de efinomina y/ o reportes al enlace que se tiene en la Seccional Contatado por prestacion de servidios hasta julio de 2023
Revisión  e implementación de las acciones a que haya lugar para corregir los procesos de liquidación.
</t>
  </si>
  <si>
    <t>Mediante comunicador por la cual se diio a conocer la liquidación de la nómina del mes de enero, se recordó a los despachos las fechas de cierre de novedades de nómina y la circular que debe observar de novedades
Se Reitero a los despachos la última circulares  sobre la presentación de novedades de nómina</t>
  </si>
  <si>
    <t>S se pudo evidencia que en el primer trimestre del año se gestionaron las actividades atinentes a la recuperación de cartera, se trabaja arduamente en la continuaidad y mejorameito del proceso</t>
  </si>
  <si>
    <t>Se realizan estudio previos y contratación por prestación de servicios de servidores que apoyen el proceso de elaboración y busqueda de información para la elaboración de certificados de información laboral CETIL. 
Se observa que se lleva el control de las peticiones a través de la herramiental cetil del ministerio del cuadro de gestión de peticiones por la encargada</t>
  </si>
  <si>
    <t>En reuniones realizada con la persona encargada y de los correo remitidos a las encargadas de nómina y seguridad social se pudo evidenciar que se ha realizado seguirimiento al cumplimiento de los documento y de los requisitos para el ingreso al cargo, no obstante en los actos administrativo el nominador exprese que se dan por cumplidos los requisitos.
Se tiene por la encargada de la actividades los correos remitidos a los servidores y/o a los despachos respecto el envío de los documentos que permitan evidencia el lleno de los requisitos de ley.</t>
  </si>
  <si>
    <t xml:space="preserve">Debidio a la gestión realizada por el director Ejecutivo Seccional de Administración Judicial se logro la creacion de vargo profesional en derecho  que apoya la conciliación de cartera a traves de la matriz de conciliación y el recobro de cartera a las eps. </t>
  </si>
  <si>
    <t xml:space="preserve">Se evidencia la aplicación el control para el prestamo para consulta  hojas de vida por la servidora encargada de esta actividad en el área. 
En reuniones realizadas con la servidora encargada del proceso se ha adelantado muestreos respecto los documentos requeridos para el ingresos en nómina y el archivo en la hoja de vida correspondiente. En todos los casos muestraos se ha podido evidenciar lo correspondiente. 
A la fecha persiste el no acceso a las hojas de vida digitalizadas.
El 3 de agosto de la presente vigencia se recibe informe por el encargado de nivel central que se debe realizar un processo para gestionar el archivo con el ing. de sistemas de la seccional. </t>
  </si>
  <si>
    <t xml:space="preserve">Respecto al proceso de nómina se pudo observar una continua interracción del grupo a través del teams con el objeto de subsanar y conocer los diferentes procesos que se estan ejecutado, así como solucionar las restricciones que encuentran en el sistema,  con el apoyo de la Profesional enlance contrata por prestación de servicios, nivel 1, y si no es posible a traves de ella, se tienen registro de los tickets de lo informado a Soporte Lógico y/o correos a nivel central.   Para realizar el seguimiento a lo liquidado se revisaron los reportes de errores que el sistema arroja al momento de su liquidación, muestreo a algunas prestaciones liquidadas.  
</t>
  </si>
  <si>
    <t>Se observa que se le dio a concer a los despachos la circular que deben observar para notificar las novedades de nómina, así como correos adviriendo la falta de documentos para evidenciar los requisitos de ingreso a nómina, de incapacidades o de actos adminsitrativos incompletos (proceso de nómina)</t>
  </si>
  <si>
    <t xml:space="preserve">Se observa con la servidora que ejecuta las actividades relacionada con la recuperación de mayores valores pagados en nómina que se adelató en el segundo trimeste 16 casos de cobro, 7 con Pazy salvo dado que se reucpero la cartera total y 3 con deducción en nómina por que se encuentran con vinculo activo , 1 que se encuentra en acuerdo de pago con un abo, pendiente 2 y 5 que tiene pendiente la inclusión en liquidación definitiva, para establecer el monto que resta adeudado. </t>
  </si>
  <si>
    <t xml:space="preserve">Respecto de los avances realizados en la gestión de depuración de deuda de incapacidades se tiene que se adelantó el proceso de recobro a  MEDIMAX de la acreencia por su liquidación , y se dio continuidad a la radicación de las incapacidades del año 2023, y continuidad de los procesos de conciliación en la matrriz por las contratistas. </t>
  </si>
  <si>
    <t>En reunion adelanta con la servidoras de ingresos el 30 de julio de 2023 se evidenció que se llevan por meses la carpetas en one drive de los documentos entregados por los servidores que ingresan así como la revisión de requisitos del cargo.  En los casos que se han detectados de no cumplimiento de requisitos o la no remisión de la documentación completa que permitan evidencia el lleno de requisitos,  se tiene evidencias de comunicaciones remitidas al nominados y/o al empleado</t>
  </si>
  <si>
    <t xml:space="preserve">
Control de prestamos de hojas de vida. 
Entrega de hojas de vida y validación de su devolución completa, cierre en el cuadro de control
Implementar archivo digital de hoja de vida , una vez sea entrega por  nivel central. el acceso a las hojas de vida digitalizadas en el año 2023
Asignación de roles para la consulta de hoja de vida digital. 
Actualización del archivo digital de hojas de vida, con las novedades de nómina allegadas por los despachos desde el año 2021 a la fecha por parte de la servidora encarga de archivo en hoja de vida  y continuación del archivo de documento allegado por los despachos y las diferentes instancias. 
</t>
  </si>
  <si>
    <t>ANÁLISIS DEL RESULTADO FINAL 
3 TRIMESTRE</t>
  </si>
  <si>
    <t xml:space="preserve">Revisión muestral, ajuste de los procesos de liquidación en el sistema.
Reportar inconsistencia que se identificquen en el proceso de liquidación de nómina a través del  ticket en la mesa de ayuda de efinomina y/ o reportes al enlace que se tiene en la Seccional Contatado por prestacion de servicios hasta julio de 2023
Revisión  e implementación de las acciones a que haya lugar para corregir los procesos de liquidación.
</t>
  </si>
  <si>
    <t xml:space="preserve">Se evidencia la aplicación el control para el prestamo para consulta  hojas de vida por la servidora encargada de esta actividad en el área. 
En reuniones realizadas con la servidora encargada del proceso se ha adelantado muestreos respecto los documentos requeridos para el ingresos en nómina y el archivo en la hoja de vida correspondiente. En todos los casos muestraos se ha podido evidenciar lo correspondiente. 
A la fecha persiste el no acceso a las hojas de vida digitalizadas.
Se notificará al ing. de sistemas de la seccional, sobre   proceso para gestionar de archivo motivado en la vigencia por el nivel central. </t>
  </si>
  <si>
    <t>Se sigue dando a concer a los despachos y de forma reiterativa la circular donde deben observar los requisitos para notificar las novedades de nómina, así como correos adviriendo la falta de documentos para evidenciar los requisitos de ingreso a nómina, de incapacidades o de actos adminsitrativos incompletos (proceso de nómina); se fortalece las actividades de notificación.</t>
  </si>
  <si>
    <t>Se observa con la servidora que ejecuta las actividades relacionada con la recuperación de mayores valores pagados en nómina que se adelató en el tercer trimeste 11 casos de cobro, 4 con Paz y salvo dado que se recupero la cartera total y 7 con deducción en nómina por que se encuentran con vinculo activo y/o liquidaciones definitivas.</t>
  </si>
  <si>
    <t>La servidora que gestiona los procesos de ingreso, viene siendo apoyada por personal del área; esta actividad se evidenca en las carpetas de one drive de los documentos entregados por los servidores que ingresan así como la revisión de requisitos del cargo.  En los casos que se han detectados de no cumplimiento de requisitos o la no remisión de la documentación completa que permitan evidencia el lleno de requisitos,  se tiene evidencias de comunicaciones remitidas al nominados y/o al empleado</t>
  </si>
  <si>
    <t xml:space="preserve">Respecto de los avances realizados en la gestión de depuración de deuda de incapacidades se tiene soportes de procesos de recobro y registro de actividades para acreencias en proceso de liquidación; se viene dando continuidad a la radicación de las incapacidades del año 2023, procesos de conciliación en la matriz y recaudo por gestión de cobro. Así mismo se avanza en las actividades de depuración de cartera y análisis de fichas de saneamiento para depuración de saldos. </t>
  </si>
  <si>
    <t>SEGUIMIENTO MATRIZ DE RIESGOS SIGCMA 4 TRIMESTRE</t>
  </si>
  <si>
    <t>SEGUIMIENTO MATRIZ DE RIESGOS SIGCMA 3 TRIMESTRE</t>
  </si>
  <si>
    <t>SEGUIMIENTO MATRIZ DE RIESGOS SIGCMA 2 TRIMESTRE</t>
  </si>
  <si>
    <t>ANÁLISIS DEL RESULTADO FINAL 
4 TRIMESTRE</t>
  </si>
  <si>
    <t xml:space="preserve">Se evidencia la aplicación el control para el prestamo para consulta  hojas de vida por la servidora encargada de esta actividad en el área. 
En reuniones realizadas con la servidora encargada del proceso se ha adelantado muestreos respecto los documentos requeridos para el ingresos en nómina y el archivo en la hoja de vida correspondiente. En todos los casos, la muestra se ha podido evidenciar lo correspondiente. 
A la fecha persiste el no acceso a las hojas de vida digitalizadas.
Se notificará al ing. de sistemas de la seccional, sobre   proceso para gestionar de archivo motivado en la vigencia por el nivel central. </t>
  </si>
  <si>
    <t xml:space="preserve">Se tiene evidencia de la implementación y seguimiento a las solicitudes que son remitidas y la gestión que se realiza a cada una de ellas por parte de la Asistente Administrativa responsable de la elaboración de los certificados.
 Así como los informes de avance presentados por la contratista respecto a la gestion adelantada para apoyar el proceso de expedición y certificaciones CETIL.
</t>
  </si>
  <si>
    <t>Se observa con la servidora que ejecuta las actividades relacionada con la recuperación de mayores valores pagados en nómina que se adelató en el cuarto trimeste 8 casos de cobro, 4 con Paz y salvo dado que se recupero la cartera total y 4 con deducción en nómina por que se encuentran con vinculo activo y/o liquidaciones definitivas. Se presenta disminución en el indicador por las actividades de saneamiento y depuración de cartera de incapacidades realizadas por la servidora a cargo.</t>
  </si>
  <si>
    <t>Realizar y lleva control de los mayores valores pagados e nómina una vez se tenga el reporte por las liquidadoras en los diferen tes  procesos del área.
Analisis de los casos reportados y elaboración de las comunicaciones a los servidores y/o exservidores identificados como deudores.
Remisión de comucion de cobro persuasivo y demás comunicaciones a que halla lugar</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</si>
</sst>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240A]d&quot; de &quot;mmmm&quot; de &quot;yyyy;@"/>
  </numFmts>
  <fonts count="91">
    <font>
      <sz val="11"/>
      <color theme="1"/>
      <name val="Calibri"/>
      <family val="2"/>
      <scheme val="minor"/>
    </font>
    <font>
      <sz val="11"/>
      <color theme="1"/>
      <name val="Arial Narrow"/>
      <family val="2"/>
    </font>
    <font>
      <sz val="14"/>
      <color theme="1"/>
      <name val="Arial Narrow"/>
      <family val="2"/>
    </font>
    <font>
      <b/>
      <sz val="11"/>
      <color theme="1"/>
      <name val="Arial Narrow"/>
      <family val="2"/>
    </font>
    <font>
      <b/>
      <sz val="11"/>
      <color theme="0"/>
      <name val="Arial Narrow"/>
      <family val="2"/>
    </font>
    <font>
      <b/>
      <sz val="14"/>
      <color theme="0"/>
      <name val="Arial Narrow"/>
      <family val="2"/>
    </font>
    <font>
      <b/>
      <sz val="16"/>
      <color theme="0"/>
      <name val="Arial Narrow"/>
      <family val="2"/>
    </font>
    <font>
      <b/>
      <sz val="22"/>
      <color theme="1"/>
      <name val="Arial"/>
      <family val="2"/>
    </font>
    <font>
      <sz val="10"/>
      <name val="Arial"/>
      <family val="2"/>
    </font>
    <font>
      <sz val="10"/>
      <name val="Arial Narrow"/>
      <family val="2"/>
    </font>
    <font>
      <b/>
      <u/>
      <sz val="11"/>
      <name val="Arial Narrow"/>
      <family val="2"/>
    </font>
    <font>
      <b/>
      <sz val="11"/>
      <name val="Arial Narrow"/>
      <family val="2"/>
    </font>
    <font>
      <sz val="11"/>
      <name val="Arial Narrow"/>
      <family val="2"/>
    </font>
    <font>
      <b/>
      <sz val="10"/>
      <name val="Arial Narrow"/>
      <family val="2"/>
    </font>
    <font>
      <sz val="12"/>
      <name val="Times New Roman"/>
      <family val="1"/>
    </font>
    <font>
      <b/>
      <sz val="9"/>
      <name val="Arial Narrow"/>
      <family val="2"/>
    </font>
    <font>
      <sz val="9"/>
      <name val="Arial Narrow"/>
      <family val="2"/>
    </font>
    <font>
      <b/>
      <sz val="9"/>
      <color theme="9" tint="-0.249977111117893"/>
      <name val="Arial Narrow"/>
      <family val="2"/>
    </font>
    <font>
      <b/>
      <sz val="9"/>
      <color theme="0"/>
      <name val="Arial Narrow"/>
      <family val="2"/>
    </font>
    <font>
      <sz val="11"/>
      <color rgb="FFFF0000"/>
      <name val="Calibri"/>
      <family val="2"/>
      <scheme val="minor"/>
    </font>
    <font>
      <b/>
      <sz val="11"/>
      <color theme="1"/>
      <name val="Calibri"/>
      <family val="2"/>
      <scheme val="minor"/>
    </font>
    <font>
      <sz val="11"/>
      <color theme="0"/>
      <name val="Calibri"/>
      <family val="2"/>
      <scheme val="minor"/>
    </font>
    <font>
      <b/>
      <sz val="26"/>
      <color theme="1"/>
      <name val="Arial Narrow"/>
      <family val="2"/>
    </font>
    <font>
      <b/>
      <sz val="18"/>
      <color theme="1"/>
      <name val="Arial Narrow"/>
      <family val="2"/>
    </font>
    <font>
      <sz val="16"/>
      <color theme="1"/>
      <name val="Arial Narrow"/>
      <family val="2"/>
    </font>
    <font>
      <sz val="16"/>
      <color rgb="FF000000"/>
      <name val="Arial Narrow"/>
      <family val="2"/>
    </font>
    <font>
      <sz val="18"/>
      <name val="Arial"/>
      <family val="2"/>
    </font>
    <font>
      <sz val="11"/>
      <name val="Calibri"/>
      <family val="2"/>
      <scheme val="minor"/>
    </font>
    <font>
      <sz val="24"/>
      <name val="Arial"/>
      <family val="2"/>
    </font>
    <font>
      <sz val="16"/>
      <color rgb="FFFF0000"/>
      <name val="Arial Narrow"/>
      <family val="2"/>
    </font>
    <font>
      <sz val="16"/>
      <color rgb="FFFF0000"/>
      <name val="Calibri"/>
      <family val="2"/>
      <scheme val="minor"/>
    </font>
    <font>
      <b/>
      <sz val="14"/>
      <color rgb="FF000000"/>
      <name val="Arial Narrow"/>
      <family val="2"/>
    </font>
    <font>
      <sz val="10"/>
      <color theme="1"/>
      <name val="Calibri"/>
      <family val="2"/>
      <scheme val="minor"/>
    </font>
    <font>
      <sz val="12"/>
      <color theme="1"/>
      <name val="Calibri"/>
      <family val="2"/>
      <scheme val="minor"/>
    </font>
    <font>
      <b/>
      <sz val="12"/>
      <color rgb="FF000000"/>
      <name val="Arial Narrow"/>
      <family val="2"/>
    </font>
    <font>
      <sz val="12"/>
      <color rgb="FF000000"/>
      <name val="Arial Narrow"/>
      <family val="2"/>
    </font>
    <font>
      <b/>
      <sz val="12"/>
      <color theme="9" tint="-0.249977111117893"/>
      <name val="Arial Narrow"/>
      <family val="2"/>
    </font>
    <font>
      <b/>
      <sz val="12"/>
      <name val="Arial Narrow"/>
      <family val="2"/>
    </font>
    <font>
      <sz val="12"/>
      <color theme="1"/>
      <name val="Arial Narrow"/>
      <family val="2"/>
    </font>
    <font>
      <b/>
      <sz val="9"/>
      <color theme="1"/>
      <name val="Arial Narrow"/>
      <family val="2"/>
    </font>
    <font>
      <b/>
      <sz val="20"/>
      <color theme="1"/>
      <name val="Calibri"/>
      <family val="2"/>
      <scheme val="minor"/>
    </font>
    <font>
      <b/>
      <sz val="12"/>
      <color rgb="FF000000"/>
      <name val="Calibri"/>
      <family val="2"/>
    </font>
    <font>
      <b/>
      <sz val="18"/>
      <color rgb="FF000000"/>
      <name val="Calibri"/>
      <family val="2"/>
    </font>
    <font>
      <b/>
      <sz val="11"/>
      <color rgb="FF002060"/>
      <name val="Arial Narrow"/>
      <family val="2"/>
    </font>
    <font>
      <b/>
      <i/>
      <sz val="10"/>
      <color theme="1"/>
      <name val="Calibri"/>
      <family val="2"/>
      <scheme val="minor"/>
    </font>
    <font>
      <sz val="11"/>
      <color theme="1"/>
      <name val="Arial"/>
      <family val="2"/>
    </font>
    <font>
      <b/>
      <sz val="10"/>
      <color theme="1"/>
      <name val="Arial"/>
      <family val="2"/>
    </font>
    <font>
      <b/>
      <sz val="10"/>
      <color theme="0"/>
      <name val="Arial"/>
      <family val="2"/>
    </font>
    <font>
      <sz val="11"/>
      <color theme="0"/>
      <name val="Arial"/>
      <family val="2"/>
    </font>
    <font>
      <b/>
      <sz val="26"/>
      <color theme="1"/>
      <name val="Calibri"/>
      <family val="2"/>
      <scheme val="minor"/>
    </font>
    <font>
      <b/>
      <i/>
      <sz val="16"/>
      <name val="Calibri"/>
      <family val="2"/>
      <scheme val="minor"/>
    </font>
    <font>
      <b/>
      <sz val="26"/>
      <color theme="1"/>
      <name val="Arial"/>
      <family val="2"/>
    </font>
    <font>
      <b/>
      <sz val="24"/>
      <color rgb="FF000000"/>
      <name val="Arial"/>
      <family val="2"/>
    </font>
    <font>
      <sz val="26"/>
      <color rgb="FF000000"/>
      <name val="Arial"/>
      <family val="2"/>
    </font>
    <font>
      <sz val="26"/>
      <color rgb="FFFFFFFF"/>
      <name val="Arial"/>
      <family val="2"/>
    </font>
    <font>
      <b/>
      <sz val="18"/>
      <color theme="1"/>
      <name val="Arial"/>
      <family val="2"/>
    </font>
    <font>
      <b/>
      <sz val="18"/>
      <color rgb="FF000000"/>
      <name val="Arial"/>
      <family val="2"/>
    </font>
    <font>
      <sz val="18"/>
      <color rgb="FF000000"/>
      <name val="Arial"/>
      <family val="2"/>
    </font>
    <font>
      <sz val="18"/>
      <color rgb="FFFFFFFF"/>
      <name val="Arial"/>
      <family val="2"/>
    </font>
    <font>
      <b/>
      <sz val="22"/>
      <color theme="0"/>
      <name val="Arial Narrow"/>
      <family val="2"/>
    </font>
    <font>
      <sz val="26"/>
      <color theme="1"/>
      <name val="Arial"/>
      <family val="2"/>
    </font>
    <font>
      <sz val="11"/>
      <color theme="0"/>
      <name val="Arial Narrow"/>
      <family val="2"/>
    </font>
    <font>
      <sz val="11"/>
      <color rgb="FF00B050"/>
      <name val="Calibri"/>
      <family val="2"/>
      <scheme val="minor"/>
    </font>
    <font>
      <b/>
      <sz val="16"/>
      <color theme="1"/>
      <name val="Calibri"/>
      <family val="2"/>
      <scheme val="minor"/>
    </font>
    <font>
      <b/>
      <sz val="20"/>
      <color rgb="FF000000"/>
      <name val="Calibri"/>
      <family val="2"/>
    </font>
    <font>
      <b/>
      <sz val="16"/>
      <color rgb="FF000000"/>
      <name val="Calibri"/>
      <family val="2"/>
    </font>
    <font>
      <b/>
      <sz val="10"/>
      <color theme="1"/>
      <name val="Calibri"/>
      <family val="2"/>
      <scheme val="minor"/>
    </font>
    <font>
      <sz val="10"/>
      <color theme="4"/>
      <name val="Calibri"/>
      <family val="2"/>
      <scheme val="minor"/>
    </font>
    <font>
      <b/>
      <sz val="10"/>
      <color theme="0"/>
      <name val="Arial Narrow"/>
      <family val="2"/>
    </font>
    <font>
      <b/>
      <sz val="10"/>
      <color theme="2"/>
      <name val="Arial Narrow"/>
      <family val="2"/>
    </font>
    <font>
      <b/>
      <sz val="20"/>
      <color theme="0"/>
      <name val="Arial Narrow"/>
      <family val="2"/>
    </font>
    <font>
      <sz val="9"/>
      <color theme="1"/>
      <name val="Arial Narrow"/>
      <family val="2"/>
    </font>
    <font>
      <b/>
      <sz val="22"/>
      <color theme="1"/>
      <name val="Arial Narrow"/>
      <family val="2"/>
    </font>
    <font>
      <sz val="10"/>
      <color theme="1"/>
      <name val="Arial Narrow"/>
      <family val="2"/>
    </font>
    <font>
      <sz val="10"/>
      <color rgb="FF00B050"/>
      <name val="Arial Narrow"/>
      <family val="2"/>
    </font>
    <font>
      <sz val="9"/>
      <color indexed="81"/>
      <name val="Tahoma"/>
      <family val="2"/>
    </font>
    <font>
      <b/>
      <sz val="9"/>
      <color indexed="81"/>
      <name val="Tahoma"/>
      <family val="2"/>
    </font>
    <font>
      <sz val="11"/>
      <color theme="1"/>
      <name val="Azo Sans Medium"/>
    </font>
    <font>
      <sz val="16"/>
      <color theme="1"/>
      <name val="Azo Sans Medium"/>
    </font>
    <font>
      <sz val="11"/>
      <color theme="0"/>
      <name val="Azo Sans Medium"/>
    </font>
    <font>
      <sz val="11"/>
      <name val="Azo Sans Medium"/>
    </font>
    <font>
      <sz val="11"/>
      <color rgb="FF004D6D"/>
      <name val="Azo Sans Medium"/>
    </font>
    <font>
      <sz val="11"/>
      <color theme="0" tint="-4.9989318521683403E-2"/>
      <name val="Azo Sans Medium"/>
    </font>
    <font>
      <sz val="11"/>
      <color rgb="FF595959"/>
      <name val="Azo Sans Light"/>
    </font>
    <font>
      <sz val="12"/>
      <name val="Azo Sans Medium"/>
    </font>
    <font>
      <sz val="14"/>
      <color rgb="FF004D6D"/>
      <name val="Azo Sans Medium"/>
    </font>
    <font>
      <sz val="12"/>
      <color theme="1"/>
      <name val="Azo Sans Medium"/>
    </font>
    <font>
      <sz val="12"/>
      <color theme="0"/>
      <name val="Azo Sans Medium"/>
    </font>
    <font>
      <sz val="12"/>
      <color rgb="FF004D6D"/>
      <name val="Azo Sans Medium"/>
    </font>
    <font>
      <sz val="12"/>
      <name val="Azo Sans Light"/>
    </font>
    <font>
      <sz val="12"/>
      <color theme="1"/>
      <name val="Azo Sans Light"/>
    </font>
  </fonts>
  <fills count="27">
    <fill>
      <patternFill patternType="none"/>
    </fill>
    <fill>
      <patternFill patternType="gray125"/>
    </fill>
    <fill>
      <patternFill patternType="solid">
        <fgColor theme="9" tint="0.59999389629810485"/>
        <bgColor indexed="64"/>
      </patternFill>
    </fill>
    <fill>
      <patternFill patternType="solid">
        <fgColor theme="0"/>
        <bgColor indexed="64"/>
      </patternFill>
    </fill>
    <fill>
      <patternFill patternType="solid">
        <fgColor rgb="FF002060"/>
        <bgColor indexed="64"/>
      </patternFill>
    </fill>
    <fill>
      <patternFill patternType="solid">
        <fgColor theme="0" tint="-0.14999847407452621"/>
        <bgColor indexed="64"/>
      </patternFill>
    </fill>
    <fill>
      <patternFill patternType="solid">
        <fgColor theme="7" tint="0.59999389629810485"/>
        <bgColor indexed="64"/>
      </patternFill>
    </fill>
    <fill>
      <patternFill patternType="solid">
        <fgColor rgb="FFBFBFBF"/>
        <bgColor indexed="64"/>
      </patternFill>
    </fill>
    <fill>
      <patternFill patternType="solid">
        <fgColor rgb="FF92D050"/>
        <bgColor indexed="64"/>
      </patternFill>
    </fill>
    <fill>
      <patternFill patternType="solid">
        <fgColor rgb="FF00B050"/>
        <bgColor indexed="64"/>
      </patternFill>
    </fill>
    <fill>
      <patternFill patternType="solid">
        <fgColor rgb="FFFFFF66"/>
        <bgColor indexed="64"/>
      </patternFill>
    </fill>
    <fill>
      <patternFill patternType="solid">
        <fgColor rgb="FFFFC000"/>
        <bgColor indexed="64"/>
      </patternFill>
    </fill>
    <fill>
      <patternFill patternType="solid">
        <fgColor rgb="FFFF0000"/>
        <bgColor indexed="64"/>
      </patternFill>
    </fill>
    <fill>
      <patternFill patternType="solid">
        <fgColor theme="9" tint="0.79998168889431442"/>
        <bgColor indexed="64"/>
      </patternFill>
    </fill>
    <fill>
      <patternFill patternType="solid">
        <fgColor rgb="FFD9D9D9"/>
        <bgColor indexed="64"/>
      </patternFill>
    </fill>
    <fill>
      <patternFill patternType="solid">
        <fgColor rgb="FFE26B0A"/>
        <bgColor indexed="64"/>
      </patternFill>
    </fill>
    <fill>
      <patternFill patternType="solid">
        <fgColor rgb="FFC00000"/>
        <bgColor indexed="64"/>
      </patternFill>
    </fill>
    <fill>
      <patternFill patternType="solid">
        <fgColor rgb="FFFFFF00"/>
        <bgColor indexed="64"/>
      </patternFill>
    </fill>
    <fill>
      <patternFill patternType="solid">
        <fgColor theme="4" tint="-0.499984740745262"/>
        <bgColor indexed="64"/>
      </patternFill>
    </fill>
    <fill>
      <patternFill patternType="solid">
        <fgColor theme="0" tint="-0.34998626667073579"/>
        <bgColor indexed="64"/>
      </patternFill>
    </fill>
    <fill>
      <patternFill patternType="solid">
        <fgColor theme="9" tint="-0.249977111117893"/>
        <bgColor indexed="64"/>
      </patternFill>
    </fill>
    <fill>
      <patternFill patternType="solid">
        <fgColor theme="0" tint="-0.249977111117893"/>
        <bgColor indexed="64"/>
      </patternFill>
    </fill>
    <fill>
      <patternFill patternType="solid">
        <fgColor theme="7" tint="0.39997558519241921"/>
        <bgColor indexed="64"/>
      </patternFill>
    </fill>
    <fill>
      <patternFill patternType="solid">
        <fgColor rgb="FFFFFFFF"/>
        <bgColor indexed="64"/>
      </patternFill>
    </fill>
    <fill>
      <patternFill patternType="solid">
        <fgColor rgb="FFCC99FF"/>
        <bgColor indexed="64"/>
      </patternFill>
    </fill>
    <fill>
      <patternFill patternType="solid">
        <fgColor rgb="FF0084B6"/>
        <bgColor indexed="64"/>
      </patternFill>
    </fill>
    <fill>
      <patternFill patternType="solid">
        <fgColor rgb="FF4DC0E3"/>
        <bgColor indexed="64"/>
      </patternFill>
    </fill>
  </fills>
  <borders count="119">
    <border>
      <left/>
      <right/>
      <top/>
      <bottom/>
      <diagonal/>
    </border>
    <border>
      <left style="dashed">
        <color theme="9" tint="-0.24994659260841701"/>
      </left>
      <right/>
      <top style="dashed">
        <color theme="9" tint="-0.24994659260841701"/>
      </top>
      <bottom/>
      <diagonal/>
    </border>
    <border>
      <left/>
      <right/>
      <top style="dashed">
        <color theme="9" tint="-0.24994659260841701"/>
      </top>
      <bottom/>
      <diagonal/>
    </border>
    <border>
      <left style="dashed">
        <color theme="9" tint="-0.24994659260841701"/>
      </left>
      <right/>
      <top/>
      <bottom style="dashed">
        <color theme="9" tint="-0.24994659260841701"/>
      </bottom>
      <diagonal/>
    </border>
    <border>
      <left/>
      <right/>
      <top/>
      <bottom style="dashed">
        <color theme="9" tint="-0.24994659260841701"/>
      </bottom>
      <diagonal/>
    </border>
    <border>
      <left style="dashed">
        <color theme="9" tint="-0.24994659260841701"/>
      </left>
      <right/>
      <top style="dashed">
        <color theme="9" tint="-0.24994659260841701"/>
      </top>
      <bottom style="dashed">
        <color theme="9" tint="-0.24994659260841701"/>
      </bottom>
      <diagonal/>
    </border>
    <border>
      <left/>
      <right style="dashed">
        <color theme="9" tint="-0.24994659260841701"/>
      </right>
      <top style="dashed">
        <color theme="9" tint="-0.24994659260841701"/>
      </top>
      <bottom style="dashed">
        <color theme="9" tint="-0.24994659260841701"/>
      </bottom>
      <diagonal/>
    </border>
    <border>
      <left/>
      <right/>
      <top style="dashed">
        <color theme="9" tint="-0.24994659260841701"/>
      </top>
      <bottom style="dashed">
        <color theme="9" tint="-0.24994659260841701"/>
      </bottom>
      <diagonal/>
    </border>
    <border>
      <left style="dashed">
        <color theme="9" tint="-0.24994659260841701"/>
      </left>
      <right style="dashed">
        <color theme="9" tint="-0.24994659260841701"/>
      </right>
      <top style="dashed">
        <color theme="9" tint="-0.24994659260841701"/>
      </top>
      <bottom/>
      <diagonal/>
    </border>
    <border>
      <left style="dashed">
        <color theme="9" tint="-0.24994659260841701"/>
      </left>
      <right style="dashed">
        <color theme="9" tint="-0.24994659260841701"/>
      </right>
      <top style="dashed">
        <color theme="9" tint="-0.24994659260841701"/>
      </top>
      <bottom style="dashed">
        <color theme="9" tint="-0.24994659260841701"/>
      </bottom>
      <diagonal/>
    </border>
    <border>
      <left style="dashed">
        <color theme="9" tint="-0.24994659260841701"/>
      </left>
      <right style="dashed">
        <color theme="9" tint="-0.24994659260841701"/>
      </right>
      <top/>
      <bottom style="dashed">
        <color theme="9" tint="-0.24994659260841701"/>
      </bottom>
      <diagonal/>
    </border>
    <border>
      <left style="dashed">
        <color theme="9" tint="-0.24994659260841701"/>
      </left>
      <right style="dashed">
        <color theme="9" tint="-0.24994659260841701"/>
      </right>
      <top/>
      <bottom/>
      <diagonal/>
    </border>
    <border>
      <left style="dashed">
        <color theme="9" tint="-0.24994659260841701"/>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diagonal/>
    </border>
    <border>
      <left/>
      <right/>
      <top style="thin">
        <color auto="1"/>
      </top>
      <bottom/>
      <diagonal/>
    </border>
    <border>
      <left/>
      <right style="medium">
        <color indexed="64"/>
      </right>
      <top style="thin">
        <color indexed="64"/>
      </top>
      <bottom/>
      <diagonal/>
    </border>
    <border>
      <left style="medium">
        <color indexed="64"/>
      </left>
      <right/>
      <top/>
      <bottom/>
      <diagonal/>
    </border>
    <border>
      <left/>
      <right style="medium">
        <color indexed="64"/>
      </right>
      <top/>
      <bottom/>
      <diagonal/>
    </border>
    <border>
      <left style="medium">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double">
        <color indexed="64"/>
      </left>
      <right/>
      <top style="double">
        <color indexed="64"/>
      </top>
      <bottom/>
      <diagonal/>
    </border>
    <border>
      <left/>
      <right style="thin">
        <color theme="0"/>
      </right>
      <top style="double">
        <color indexed="64"/>
      </top>
      <bottom/>
      <diagonal/>
    </border>
    <border>
      <left style="thin">
        <color theme="0"/>
      </left>
      <right/>
      <top style="double">
        <color indexed="64"/>
      </top>
      <bottom style="thin">
        <color indexed="64"/>
      </bottom>
      <diagonal/>
    </border>
    <border>
      <left/>
      <right style="double">
        <color indexed="64"/>
      </right>
      <top style="double">
        <color indexed="64"/>
      </top>
      <bottom style="thin">
        <color indexed="64"/>
      </bottom>
      <diagonal/>
    </border>
    <border>
      <left style="double">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right style="double">
        <color indexed="64"/>
      </right>
      <top style="thin">
        <color indexed="64"/>
      </top>
      <bottom style="hair">
        <color indexed="64"/>
      </bottom>
      <diagonal/>
    </border>
    <border>
      <left style="double">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double">
        <color indexed="64"/>
      </right>
      <top style="hair">
        <color indexed="64"/>
      </top>
      <bottom style="hair">
        <color indexed="64"/>
      </bottom>
      <diagonal/>
    </border>
    <border>
      <left style="double">
        <color indexed="64"/>
      </left>
      <right/>
      <top style="hair">
        <color indexed="64"/>
      </top>
      <bottom style="hair">
        <color indexed="64"/>
      </bottom>
      <diagonal/>
    </border>
    <border>
      <left/>
      <right style="hair">
        <color indexed="64"/>
      </right>
      <top style="hair">
        <color indexed="64"/>
      </top>
      <bottom style="hair">
        <color indexed="64"/>
      </bottom>
      <diagonal/>
    </border>
    <border>
      <left style="double">
        <color indexed="64"/>
      </left>
      <right/>
      <top style="hair">
        <color indexed="64"/>
      </top>
      <bottom style="double">
        <color indexed="64"/>
      </bottom>
      <diagonal/>
    </border>
    <border>
      <left/>
      <right style="hair">
        <color indexed="64"/>
      </right>
      <top style="hair">
        <color indexed="64"/>
      </top>
      <bottom style="double">
        <color indexed="64"/>
      </bottom>
      <diagonal/>
    </border>
    <border>
      <left style="hair">
        <color indexed="64"/>
      </left>
      <right/>
      <top style="hair">
        <color indexed="64"/>
      </top>
      <bottom style="double">
        <color indexed="64"/>
      </bottom>
      <diagonal/>
    </border>
    <border>
      <left/>
      <right style="double">
        <color indexed="64"/>
      </right>
      <top style="hair">
        <color indexed="64"/>
      </top>
      <bottom style="double">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rgb="FF000000"/>
      </right>
      <top/>
      <bottom style="medium">
        <color rgb="FF000000"/>
      </bottom>
      <diagonal/>
    </border>
    <border>
      <left/>
      <right/>
      <top/>
      <bottom style="medium">
        <color rgb="FF000000"/>
      </bottom>
      <diagonal/>
    </border>
    <border>
      <left style="dotted">
        <color rgb="FFF79646"/>
      </left>
      <right style="dotted">
        <color rgb="FFF79646"/>
      </right>
      <top/>
      <bottom style="dotted">
        <color rgb="FFF79646"/>
      </bottom>
      <diagonal/>
    </border>
    <border>
      <left style="dotted">
        <color rgb="FFF79646"/>
      </left>
      <right style="dotted">
        <color rgb="FFF79646"/>
      </right>
      <top style="dotted">
        <color rgb="FFF79646"/>
      </top>
      <bottom style="dotted">
        <color rgb="FFF79646"/>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theme="0"/>
      </left>
      <right/>
      <top style="medium">
        <color theme="0"/>
      </top>
      <bottom/>
      <diagonal/>
    </border>
    <border>
      <left/>
      <right/>
      <top style="medium">
        <color theme="0"/>
      </top>
      <bottom/>
      <diagonal/>
    </border>
    <border>
      <left/>
      <right style="medium">
        <color theme="0"/>
      </right>
      <top style="medium">
        <color theme="0"/>
      </top>
      <bottom/>
      <diagonal/>
    </border>
    <border>
      <left style="medium">
        <color theme="0"/>
      </left>
      <right/>
      <top/>
      <bottom/>
      <diagonal/>
    </border>
    <border>
      <left/>
      <right style="medium">
        <color theme="0"/>
      </right>
      <top/>
      <bottom/>
      <diagonal/>
    </border>
    <border>
      <left style="medium">
        <color theme="0"/>
      </left>
      <right/>
      <top/>
      <bottom style="medium">
        <color theme="0"/>
      </bottom>
      <diagonal/>
    </border>
    <border>
      <left/>
      <right/>
      <top/>
      <bottom style="medium">
        <color theme="0"/>
      </bottom>
      <diagonal/>
    </border>
    <border>
      <left/>
      <right style="medium">
        <color theme="0"/>
      </right>
      <top/>
      <bottom style="medium">
        <color theme="0"/>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style="dashed">
        <color theme="9" tint="-0.24994659260841701"/>
      </right>
      <top style="dashed">
        <color theme="9" tint="-0.24994659260841701"/>
      </top>
      <bottom/>
      <diagonal/>
    </border>
    <border>
      <left style="thin">
        <color indexed="64"/>
      </left>
      <right style="thin">
        <color indexed="64"/>
      </right>
      <top style="medium">
        <color indexed="64"/>
      </top>
      <bottom style="thin">
        <color indexed="64"/>
      </bottom>
      <diagonal/>
    </border>
    <border>
      <left/>
      <right style="thin">
        <color indexed="64"/>
      </right>
      <top/>
      <bottom style="thin">
        <color indexed="64"/>
      </bottom>
      <diagonal/>
    </border>
    <border>
      <left/>
      <right style="thin">
        <color indexed="64"/>
      </right>
      <top/>
      <bottom/>
      <diagonal/>
    </border>
    <border>
      <left/>
      <right style="thin">
        <color indexed="64"/>
      </right>
      <top style="thin">
        <color indexed="64"/>
      </top>
      <bottom/>
      <diagonal/>
    </border>
    <border>
      <left style="thick">
        <color theme="0"/>
      </left>
      <right style="thick">
        <color theme="0"/>
      </right>
      <top style="thick">
        <color theme="0"/>
      </top>
      <bottom style="thick">
        <color theme="0"/>
      </bottom>
      <diagonal/>
    </border>
    <border>
      <left style="thick">
        <color theme="0"/>
      </left>
      <right style="thick">
        <color theme="0"/>
      </right>
      <top style="thick">
        <color theme="0"/>
      </top>
      <bottom/>
      <diagonal/>
    </border>
    <border>
      <left style="thick">
        <color theme="0"/>
      </left>
      <right/>
      <top style="thick">
        <color theme="0"/>
      </top>
      <bottom style="thick">
        <color theme="0"/>
      </bottom>
      <diagonal/>
    </border>
    <border>
      <left/>
      <right style="thick">
        <color theme="0"/>
      </right>
      <top style="thick">
        <color theme="0"/>
      </top>
      <bottom style="thick">
        <color theme="0"/>
      </bottom>
      <diagonal/>
    </border>
    <border>
      <left style="thick">
        <color theme="0"/>
      </left>
      <right style="thick">
        <color theme="0"/>
      </right>
      <top/>
      <bottom style="thick">
        <color theme="0"/>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top style="thick">
        <color theme="0"/>
      </top>
      <bottom style="medium">
        <color indexed="64"/>
      </bottom>
      <diagonal/>
    </border>
    <border>
      <left/>
      <right/>
      <top style="thick">
        <color theme="0"/>
      </top>
      <bottom style="medium">
        <color indexed="64"/>
      </bottom>
      <diagonal/>
    </border>
    <border>
      <left/>
      <right/>
      <top style="thick">
        <color theme="0"/>
      </top>
      <bottom style="thick">
        <color theme="0"/>
      </bottom>
      <diagonal/>
    </border>
    <border>
      <left/>
      <right style="thin">
        <color indexed="64"/>
      </right>
      <top style="dashed">
        <color theme="9" tint="-0.24994659260841701"/>
      </top>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style="medium">
        <color indexed="64"/>
      </bottom>
      <diagonal/>
    </border>
    <border>
      <left style="thin">
        <color indexed="64"/>
      </left>
      <right/>
      <top/>
      <bottom style="medium">
        <color indexed="64"/>
      </bottom>
      <diagonal/>
    </border>
    <border>
      <left style="thin">
        <color indexed="64"/>
      </left>
      <right/>
      <top style="medium">
        <color indexed="64"/>
      </top>
      <bottom style="medium">
        <color indexed="64"/>
      </bottom>
      <diagonal/>
    </border>
    <border>
      <left style="hair">
        <color rgb="FF4DC0E3"/>
      </left>
      <right style="hair">
        <color rgb="FF4DC0E3"/>
      </right>
      <top style="hair">
        <color rgb="FF4DC0E3"/>
      </top>
      <bottom style="hair">
        <color rgb="FF4DC0E3"/>
      </bottom>
      <diagonal/>
    </border>
    <border>
      <left style="hair">
        <color rgb="FF4DC0E3"/>
      </left>
      <right/>
      <top style="hair">
        <color rgb="FF4DC0E3"/>
      </top>
      <bottom style="hair">
        <color rgb="FF4DC0E3"/>
      </bottom>
      <diagonal/>
    </border>
    <border>
      <left/>
      <right style="hair">
        <color rgb="FF4DC0E3"/>
      </right>
      <top style="hair">
        <color rgb="FF4DC0E3"/>
      </top>
      <bottom style="hair">
        <color rgb="FF4DC0E3"/>
      </bottom>
      <diagonal/>
    </border>
    <border>
      <left style="dotted">
        <color rgb="FF4DC0E3"/>
      </left>
      <right style="dotted">
        <color rgb="FF4DC0E3"/>
      </right>
      <top style="dotted">
        <color rgb="FF4DC0E3"/>
      </top>
      <bottom style="dotted">
        <color rgb="FF4DC0E3"/>
      </bottom>
      <diagonal/>
    </border>
    <border>
      <left style="dotted">
        <color rgb="FF4DC0E3"/>
      </left>
      <right style="dotted">
        <color rgb="FF4DC0E3"/>
      </right>
      <top style="dotted">
        <color rgb="FF4DC0E3"/>
      </top>
      <bottom/>
      <diagonal/>
    </border>
    <border>
      <left style="dotted">
        <color rgb="FF4DC0E3"/>
      </left>
      <right style="dotted">
        <color rgb="FF4DC0E3"/>
      </right>
      <top/>
      <bottom style="dotted">
        <color rgb="FF4DC0E3"/>
      </bottom>
      <diagonal/>
    </border>
    <border>
      <left style="dotted">
        <color rgb="FF4DC0E3"/>
      </left>
      <right style="dotted">
        <color rgb="FF4DC0E3"/>
      </right>
      <top/>
      <bottom/>
      <diagonal/>
    </border>
  </borders>
  <cellStyleXfs count="3">
    <xf numFmtId="0" fontId="0" fillId="0" borderId="0"/>
    <xf numFmtId="0" fontId="8" fillId="0" borderId="0"/>
    <xf numFmtId="0" fontId="14" fillId="0" borderId="0"/>
  </cellStyleXfs>
  <cellXfs count="680">
    <xf numFmtId="0" fontId="0" fillId="0" borderId="0" xfId="0"/>
    <xf numFmtId="0" fontId="1" fillId="3" borderId="0" xfId="0" applyFont="1" applyFill="1"/>
    <xf numFmtId="0" fontId="1" fillId="3" borderId="0" xfId="0" applyFont="1" applyFill="1" applyAlignment="1">
      <alignment horizontal="center" vertical="center"/>
    </xf>
    <xf numFmtId="0" fontId="0" fillId="5" borderId="0" xfId="0" applyFill="1"/>
    <xf numFmtId="0" fontId="0" fillId="0" borderId="0" xfId="0" applyAlignment="1">
      <alignment horizontal="left" wrapText="1"/>
    </xf>
    <xf numFmtId="0" fontId="0" fillId="5" borderId="0" xfId="0" applyFill="1" applyAlignment="1">
      <alignment horizontal="center"/>
    </xf>
    <xf numFmtId="0" fontId="0" fillId="3" borderId="0" xfId="0" applyFill="1"/>
    <xf numFmtId="0" fontId="10" fillId="3" borderId="20" xfId="1" quotePrefix="1" applyFont="1" applyFill="1" applyBorder="1" applyAlignment="1">
      <alignment horizontal="left" vertical="top" wrapText="1"/>
    </xf>
    <xf numFmtId="0" fontId="11" fillId="3" borderId="0" xfId="1" quotePrefix="1" applyFont="1" applyFill="1" applyAlignment="1">
      <alignment horizontal="left" vertical="top" wrapText="1"/>
    </xf>
    <xf numFmtId="0" fontId="11" fillId="3" borderId="21" xfId="1" quotePrefix="1" applyFont="1" applyFill="1" applyBorder="1" applyAlignment="1">
      <alignment horizontal="left" vertical="top" wrapText="1"/>
    </xf>
    <xf numFmtId="0" fontId="9" fillId="3" borderId="20" xfId="1" applyFont="1" applyFill="1" applyBorder="1"/>
    <xf numFmtId="0" fontId="9" fillId="3" borderId="0" xfId="1" applyFont="1" applyFill="1"/>
    <xf numFmtId="0" fontId="13" fillId="3" borderId="0" xfId="1" applyFont="1" applyFill="1" applyAlignment="1">
      <alignment horizontal="left" vertical="center" wrapText="1"/>
    </xf>
    <xf numFmtId="0" fontId="9" fillId="3" borderId="0" xfId="1" applyFont="1" applyFill="1" applyAlignment="1">
      <alignment horizontal="left" vertical="center" wrapText="1"/>
    </xf>
    <xf numFmtId="0" fontId="9" fillId="3" borderId="0" xfId="1" quotePrefix="1" applyFont="1" applyFill="1" applyAlignment="1">
      <alignment horizontal="left" vertical="center" wrapText="1"/>
    </xf>
    <xf numFmtId="0" fontId="9" fillId="3" borderId="21" xfId="1" applyFont="1" applyFill="1" applyBorder="1"/>
    <xf numFmtId="0" fontId="15" fillId="3" borderId="0" xfId="0" applyFont="1" applyFill="1" applyAlignment="1">
      <alignment horizontal="left" vertical="center" wrapText="1"/>
    </xf>
    <xf numFmtId="0" fontId="16" fillId="3" borderId="0" xfId="0" applyFont="1" applyFill="1" applyAlignment="1">
      <alignment horizontal="left" vertical="top" wrapText="1"/>
    </xf>
    <xf numFmtId="0" fontId="22" fillId="3" borderId="0" xfId="0" applyFont="1" applyFill="1" applyAlignment="1">
      <alignment horizontal="center" vertical="center"/>
    </xf>
    <xf numFmtId="0" fontId="24" fillId="3" borderId="49" xfId="0" applyFont="1" applyFill="1" applyBorder="1" applyAlignment="1">
      <alignment vertical="top" wrapText="1"/>
    </xf>
    <xf numFmtId="0" fontId="24" fillId="3" borderId="50" xfId="0" applyFont="1" applyFill="1" applyBorder="1" applyAlignment="1">
      <alignment vertical="top" wrapText="1"/>
    </xf>
    <xf numFmtId="0" fontId="26" fillId="0" borderId="0" xfId="0" applyFont="1" applyAlignment="1">
      <alignment horizontal="center" vertical="center" wrapText="1"/>
    </xf>
    <xf numFmtId="0" fontId="27" fillId="3" borderId="0" xfId="0" applyFont="1" applyFill="1"/>
    <xf numFmtId="0" fontId="3" fillId="3" borderId="0" xfId="0" applyFont="1" applyFill="1" applyAlignment="1">
      <alignment horizontal="left" vertical="center"/>
    </xf>
    <xf numFmtId="0" fontId="28" fillId="3" borderId="0" xfId="0" applyFont="1" applyFill="1" applyAlignment="1">
      <alignment horizontal="center" vertical="center" wrapText="1"/>
    </xf>
    <xf numFmtId="0" fontId="21" fillId="3" borderId="0" xfId="0" applyFont="1" applyFill="1"/>
    <xf numFmtId="0" fontId="25" fillId="3" borderId="0" xfId="0" applyFont="1" applyFill="1" applyAlignment="1">
      <alignment horizontal="justify" vertical="center" wrapText="1" readingOrder="1"/>
    </xf>
    <xf numFmtId="0" fontId="3" fillId="3" borderId="0" xfId="0" applyFont="1" applyFill="1" applyAlignment="1">
      <alignment vertical="center"/>
    </xf>
    <xf numFmtId="0" fontId="21" fillId="0" borderId="0" xfId="0" applyFont="1"/>
    <xf numFmtId="0" fontId="25" fillId="0" borderId="0" xfId="0" applyFont="1" applyAlignment="1">
      <alignment horizontal="justify" vertical="center" wrapText="1" readingOrder="1"/>
    </xf>
    <xf numFmtId="0" fontId="29" fillId="0" borderId="0" xfId="0" applyFont="1" applyAlignment="1">
      <alignment vertical="center"/>
    </xf>
    <xf numFmtId="0" fontId="30" fillId="0" borderId="0" xfId="0" applyFont="1"/>
    <xf numFmtId="0" fontId="19" fillId="0" borderId="0" xfId="0" applyFont="1"/>
    <xf numFmtId="0" fontId="27" fillId="0" borderId="0" xfId="0" applyFont="1"/>
    <xf numFmtId="0" fontId="32" fillId="3" borderId="0" xfId="0" applyFont="1" applyFill="1"/>
    <xf numFmtId="0" fontId="33" fillId="3" borderId="0" xfId="0" applyFont="1" applyFill="1"/>
    <xf numFmtId="0" fontId="34" fillId="13" borderId="57" xfId="0" applyFont="1" applyFill="1" applyBorder="1" applyAlignment="1">
      <alignment horizontal="center" vertical="center" wrapText="1" readingOrder="1"/>
    </xf>
    <xf numFmtId="0" fontId="34" fillId="13" borderId="58" xfId="0" applyFont="1" applyFill="1" applyBorder="1" applyAlignment="1">
      <alignment horizontal="center" vertical="center" wrapText="1" readingOrder="1"/>
    </xf>
    <xf numFmtId="0" fontId="34" fillId="3" borderId="60" xfId="0" applyFont="1" applyFill="1" applyBorder="1" applyAlignment="1">
      <alignment horizontal="center" vertical="center" wrapText="1" readingOrder="1"/>
    </xf>
    <xf numFmtId="0" fontId="35" fillId="3" borderId="60" xfId="0" applyFont="1" applyFill="1" applyBorder="1" applyAlignment="1">
      <alignment horizontal="justify" vertical="center" wrapText="1" readingOrder="1"/>
    </xf>
    <xf numFmtId="9" fontId="34" fillId="3" borderId="61" xfId="0" applyNumberFormat="1" applyFont="1" applyFill="1" applyBorder="1" applyAlignment="1">
      <alignment horizontal="center" vertical="center" wrapText="1" readingOrder="1"/>
    </xf>
    <xf numFmtId="0" fontId="34" fillId="3" borderId="13" xfId="0" applyFont="1" applyFill="1" applyBorder="1" applyAlignment="1">
      <alignment horizontal="center" vertical="center" wrapText="1" readingOrder="1"/>
    </xf>
    <xf numFmtId="0" fontId="35" fillId="3" borderId="13" xfId="0" applyFont="1" applyFill="1" applyBorder="1" applyAlignment="1">
      <alignment horizontal="justify" vertical="center" wrapText="1" readingOrder="1"/>
    </xf>
    <xf numFmtId="9" fontId="34" fillId="3" borderId="63" xfId="0" applyNumberFormat="1" applyFont="1" applyFill="1" applyBorder="1" applyAlignment="1">
      <alignment horizontal="center" vertical="center" wrapText="1" readingOrder="1"/>
    </xf>
    <xf numFmtId="0" fontId="35" fillId="3" borderId="63" xfId="0" applyFont="1" applyFill="1" applyBorder="1" applyAlignment="1">
      <alignment horizontal="center" vertical="center" wrapText="1" readingOrder="1"/>
    </xf>
    <xf numFmtId="0" fontId="34" fillId="3" borderId="65" xfId="0" applyFont="1" applyFill="1" applyBorder="1" applyAlignment="1">
      <alignment horizontal="center" vertical="center" wrapText="1" readingOrder="1"/>
    </xf>
    <xf numFmtId="0" fontId="35" fillId="3" borderId="65" xfId="0" applyFont="1" applyFill="1" applyBorder="1" applyAlignment="1">
      <alignment horizontal="justify" vertical="center" wrapText="1" readingOrder="1"/>
    </xf>
    <xf numFmtId="0" fontId="35" fillId="3" borderId="66" xfId="0" applyFont="1" applyFill="1" applyBorder="1" applyAlignment="1">
      <alignment horizontal="center" vertical="center" wrapText="1" readingOrder="1"/>
    </xf>
    <xf numFmtId="0" fontId="39" fillId="3" borderId="0" xfId="0" applyFont="1" applyFill="1"/>
    <xf numFmtId="0" fontId="41" fillId="15" borderId="67" xfId="0" applyFont="1" applyFill="1" applyBorder="1" applyAlignment="1" applyProtection="1">
      <alignment horizontal="center" vertical="center" wrapText="1" readingOrder="1"/>
      <protection hidden="1"/>
    </xf>
    <xf numFmtId="0" fontId="41" fillId="15" borderId="68" xfId="0" applyFont="1" applyFill="1" applyBorder="1" applyAlignment="1" applyProtection="1">
      <alignment horizontal="center" vertical="center" wrapText="1" readingOrder="1"/>
      <protection hidden="1"/>
    </xf>
    <xf numFmtId="0" fontId="41" fillId="15" borderId="69" xfId="0" applyFont="1" applyFill="1" applyBorder="1" applyAlignment="1" applyProtection="1">
      <alignment horizontal="center" vertical="center" wrapText="1" readingOrder="1"/>
      <protection hidden="1"/>
    </xf>
    <xf numFmtId="0" fontId="41" fillId="16" borderId="67" xfId="0" applyFont="1" applyFill="1" applyBorder="1" applyAlignment="1" applyProtection="1">
      <alignment horizontal="center" wrapText="1" readingOrder="1"/>
      <protection hidden="1"/>
    </xf>
    <xf numFmtId="0" fontId="41" fillId="16" borderId="68" xfId="0" applyFont="1" applyFill="1" applyBorder="1" applyAlignment="1" applyProtection="1">
      <alignment horizontal="center" wrapText="1" readingOrder="1"/>
      <protection hidden="1"/>
    </xf>
    <xf numFmtId="0" fontId="41" fillId="15" borderId="20" xfId="0" applyFont="1" applyFill="1" applyBorder="1" applyAlignment="1" applyProtection="1">
      <alignment horizontal="center" vertical="center" wrapText="1" readingOrder="1"/>
      <protection hidden="1"/>
    </xf>
    <xf numFmtId="0" fontId="41" fillId="15" borderId="0" xfId="0" applyFont="1" applyFill="1" applyAlignment="1" applyProtection="1">
      <alignment horizontal="center" vertical="center" wrapText="1" readingOrder="1"/>
      <protection hidden="1"/>
    </xf>
    <xf numFmtId="0" fontId="41" fillId="15" borderId="21" xfId="0" applyFont="1" applyFill="1" applyBorder="1" applyAlignment="1" applyProtection="1">
      <alignment horizontal="center" vertical="center" wrapText="1" readingOrder="1"/>
      <protection hidden="1"/>
    </xf>
    <xf numFmtId="0" fontId="41" fillId="16" borderId="20" xfId="0" applyFont="1" applyFill="1" applyBorder="1" applyAlignment="1" applyProtection="1">
      <alignment horizontal="center" wrapText="1" readingOrder="1"/>
      <protection hidden="1"/>
    </xf>
    <xf numFmtId="0" fontId="41" fillId="16" borderId="0" xfId="0" applyFont="1" applyFill="1" applyAlignment="1" applyProtection="1">
      <alignment horizontal="center" wrapText="1" readingOrder="1"/>
      <protection hidden="1"/>
    </xf>
    <xf numFmtId="0" fontId="41" fillId="15" borderId="43" xfId="0" applyFont="1" applyFill="1" applyBorder="1" applyAlignment="1" applyProtection="1">
      <alignment horizontal="center" vertical="center" wrapText="1" readingOrder="1"/>
      <protection hidden="1"/>
    </xf>
    <xf numFmtId="0" fontId="41" fillId="15" borderId="44" xfId="0" applyFont="1" applyFill="1" applyBorder="1" applyAlignment="1" applyProtection="1">
      <alignment horizontal="center" vertical="center" wrapText="1" readingOrder="1"/>
      <protection hidden="1"/>
    </xf>
    <xf numFmtId="0" fontId="41" fillId="15" borderId="45" xfId="0" applyFont="1" applyFill="1" applyBorder="1" applyAlignment="1" applyProtection="1">
      <alignment horizontal="center" vertical="center" wrapText="1" readingOrder="1"/>
      <protection hidden="1"/>
    </xf>
    <xf numFmtId="0" fontId="41" fillId="16" borderId="43" xfId="0" applyFont="1" applyFill="1" applyBorder="1" applyAlignment="1" applyProtection="1">
      <alignment horizontal="center" wrapText="1" readingOrder="1"/>
      <protection hidden="1"/>
    </xf>
    <xf numFmtId="0" fontId="41" fillId="16" borderId="44" xfId="0" applyFont="1" applyFill="1" applyBorder="1" applyAlignment="1" applyProtection="1">
      <alignment horizontal="center" wrapText="1" readingOrder="1"/>
      <protection hidden="1"/>
    </xf>
    <xf numFmtId="0" fontId="41" fillId="17" borderId="68" xfId="0" applyFont="1" applyFill="1" applyBorder="1" applyAlignment="1" applyProtection="1">
      <alignment horizontal="center" wrapText="1" readingOrder="1"/>
      <protection hidden="1"/>
    </xf>
    <xf numFmtId="0" fontId="41" fillId="17" borderId="69" xfId="0" applyFont="1" applyFill="1" applyBorder="1" applyAlignment="1" applyProtection="1">
      <alignment horizontal="center" wrapText="1" readingOrder="1"/>
      <protection hidden="1"/>
    </xf>
    <xf numFmtId="0" fontId="41" fillId="17" borderId="20" xfId="0" applyFont="1" applyFill="1" applyBorder="1" applyAlignment="1" applyProtection="1">
      <alignment horizontal="center" wrapText="1" readingOrder="1"/>
      <protection hidden="1"/>
    </xf>
    <xf numFmtId="0" fontId="41" fillId="17" borderId="0" xfId="0" applyFont="1" applyFill="1" applyAlignment="1" applyProtection="1">
      <alignment horizontal="center" wrapText="1" readingOrder="1"/>
      <protection hidden="1"/>
    </xf>
    <xf numFmtId="0" fontId="41" fillId="17" borderId="21" xfId="0" applyFont="1" applyFill="1" applyBorder="1" applyAlignment="1" applyProtection="1">
      <alignment horizontal="center" wrapText="1" readingOrder="1"/>
      <protection hidden="1"/>
    </xf>
    <xf numFmtId="0" fontId="41" fillId="17" borderId="43" xfId="0" applyFont="1" applyFill="1" applyBorder="1" applyAlignment="1" applyProtection="1">
      <alignment horizontal="center" wrapText="1" readingOrder="1"/>
      <protection hidden="1"/>
    </xf>
    <xf numFmtId="0" fontId="41" fillId="17" borderId="44" xfId="0" applyFont="1" applyFill="1" applyBorder="1" applyAlignment="1" applyProtection="1">
      <alignment horizontal="center" wrapText="1" readingOrder="1"/>
      <protection hidden="1"/>
    </xf>
    <xf numFmtId="0" fontId="41" fillId="17" borderId="45" xfId="0" applyFont="1" applyFill="1" applyBorder="1" applyAlignment="1" applyProtection="1">
      <alignment horizontal="center" wrapText="1" readingOrder="1"/>
      <protection hidden="1"/>
    </xf>
    <xf numFmtId="0" fontId="41" fillId="8" borderId="67" xfId="0" applyFont="1" applyFill="1" applyBorder="1" applyAlignment="1" applyProtection="1">
      <alignment horizontal="center" wrapText="1" readingOrder="1"/>
      <protection hidden="1"/>
    </xf>
    <xf numFmtId="0" fontId="41" fillId="8" borderId="68" xfId="0" applyFont="1" applyFill="1" applyBorder="1" applyAlignment="1" applyProtection="1">
      <alignment horizontal="center" wrapText="1" readingOrder="1"/>
      <protection hidden="1"/>
    </xf>
    <xf numFmtId="0" fontId="41" fillId="8" borderId="69" xfId="0" applyFont="1" applyFill="1" applyBorder="1" applyAlignment="1" applyProtection="1">
      <alignment horizontal="center" wrapText="1" readingOrder="1"/>
      <protection hidden="1"/>
    </xf>
    <xf numFmtId="0" fontId="41" fillId="8" borderId="20" xfId="0" applyFont="1" applyFill="1" applyBorder="1" applyAlignment="1" applyProtection="1">
      <alignment horizontal="center" wrapText="1" readingOrder="1"/>
      <protection hidden="1"/>
    </xf>
    <xf numFmtId="0" fontId="41" fillId="8" borderId="0" xfId="0" applyFont="1" applyFill="1" applyAlignment="1" applyProtection="1">
      <alignment horizontal="center" wrapText="1" readingOrder="1"/>
      <protection hidden="1"/>
    </xf>
    <xf numFmtId="0" fontId="41" fillId="8" borderId="21" xfId="0" applyFont="1" applyFill="1" applyBorder="1" applyAlignment="1" applyProtection="1">
      <alignment horizontal="center" wrapText="1" readingOrder="1"/>
      <protection hidden="1"/>
    </xf>
    <xf numFmtId="0" fontId="41" fillId="8" borderId="43" xfId="0" applyFont="1" applyFill="1" applyBorder="1" applyAlignment="1" applyProtection="1">
      <alignment horizontal="center" wrapText="1" readingOrder="1"/>
      <protection hidden="1"/>
    </xf>
    <xf numFmtId="0" fontId="41" fillId="8" borderId="44" xfId="0" applyFont="1" applyFill="1" applyBorder="1" applyAlignment="1" applyProtection="1">
      <alignment horizontal="center" wrapText="1" readingOrder="1"/>
      <protection hidden="1"/>
    </xf>
    <xf numFmtId="0" fontId="41" fillId="8" borderId="45" xfId="0" applyFont="1" applyFill="1" applyBorder="1" applyAlignment="1" applyProtection="1">
      <alignment horizontal="center" wrapText="1" readingOrder="1"/>
      <protection hidden="1"/>
    </xf>
    <xf numFmtId="0" fontId="0" fillId="0" borderId="0" xfId="0" applyAlignment="1">
      <alignment wrapText="1"/>
    </xf>
    <xf numFmtId="0" fontId="0" fillId="0" borderId="0" xfId="0" applyAlignment="1">
      <alignment vertical="top" wrapText="1"/>
    </xf>
    <xf numFmtId="0" fontId="6" fillId="18" borderId="47" xfId="0" applyFont="1" applyFill="1" applyBorder="1" applyAlignment="1">
      <alignment horizontal="center" vertical="center" wrapText="1"/>
    </xf>
    <xf numFmtId="0" fontId="6" fillId="18" borderId="47" xfId="0" applyFont="1" applyFill="1" applyBorder="1" applyAlignment="1">
      <alignment horizontal="center" vertical="center"/>
    </xf>
    <xf numFmtId="0" fontId="44" fillId="0" borderId="0" xfId="0" applyFont="1" applyAlignment="1">
      <alignment horizontal="center"/>
    </xf>
    <xf numFmtId="0" fontId="45" fillId="0" borderId="0" xfId="0" applyFont="1"/>
    <xf numFmtId="0" fontId="47" fillId="4" borderId="0" xfId="0" applyFont="1" applyFill="1" applyAlignment="1" applyProtection="1">
      <alignment horizontal="left" vertical="center" wrapText="1"/>
      <protection locked="0"/>
    </xf>
    <xf numFmtId="0" fontId="46" fillId="19" borderId="0" xfId="0" applyFont="1" applyFill="1" applyAlignment="1" applyProtection="1">
      <alignment vertical="center" wrapText="1"/>
      <protection locked="0"/>
    </xf>
    <xf numFmtId="0" fontId="47" fillId="4" borderId="0" xfId="0" applyFont="1" applyFill="1" applyAlignment="1" applyProtection="1">
      <alignment vertical="center" wrapText="1"/>
      <protection locked="0"/>
    </xf>
    <xf numFmtId="0" fontId="0" fillId="0" borderId="0" xfId="0" applyAlignment="1">
      <alignment horizontal="left"/>
    </xf>
    <xf numFmtId="0" fontId="48" fillId="0" borderId="0" xfId="0" applyFont="1" applyAlignment="1" applyProtection="1">
      <alignment horizontal="center" vertical="center"/>
      <protection locked="0"/>
    </xf>
    <xf numFmtId="0" fontId="46" fillId="0" borderId="0" xfId="0" applyFont="1" applyAlignment="1" applyProtection="1">
      <alignment horizontal="left" vertical="center"/>
      <protection locked="0"/>
    </xf>
    <xf numFmtId="0" fontId="47" fillId="0" borderId="0" xfId="0" applyFont="1" applyAlignment="1" applyProtection="1">
      <alignment horizontal="center" vertical="center"/>
      <protection locked="0"/>
    </xf>
    <xf numFmtId="0" fontId="20" fillId="0" borderId="0" xfId="0" applyFont="1" applyAlignment="1">
      <alignment horizontal="center"/>
    </xf>
    <xf numFmtId="0" fontId="45" fillId="3" borderId="0" xfId="0" applyFont="1" applyFill="1"/>
    <xf numFmtId="0" fontId="52" fillId="7" borderId="0" xfId="0" applyFont="1" applyFill="1" applyAlignment="1">
      <alignment horizontal="center" vertical="center" wrapText="1" readingOrder="1"/>
    </xf>
    <xf numFmtId="0" fontId="53" fillId="8" borderId="51" xfId="0" applyFont="1" applyFill="1" applyBorder="1" applyAlignment="1">
      <alignment horizontal="center" vertical="center" wrapText="1" readingOrder="1"/>
    </xf>
    <xf numFmtId="0" fontId="53" fillId="0" borderId="51" xfId="0" applyFont="1" applyBorder="1" applyAlignment="1">
      <alignment horizontal="center" vertical="center" wrapText="1" readingOrder="1"/>
    </xf>
    <xf numFmtId="0" fontId="53" fillId="0" borderId="51" xfId="0" applyFont="1" applyBorder="1" applyAlignment="1">
      <alignment horizontal="justify" vertical="center" wrapText="1" readingOrder="1"/>
    </xf>
    <xf numFmtId="0" fontId="53" fillId="9" borderId="52" xfId="0" applyFont="1" applyFill="1" applyBorder="1" applyAlignment="1">
      <alignment horizontal="center" vertical="center" wrapText="1" readingOrder="1"/>
    </xf>
    <xf numFmtId="0" fontId="53" fillId="0" borderId="52" xfId="0" applyFont="1" applyBorder="1" applyAlignment="1">
      <alignment horizontal="center" vertical="center" wrapText="1" readingOrder="1"/>
    </xf>
    <xf numFmtId="0" fontId="53" fillId="0" borderId="52" xfId="0" applyFont="1" applyBorder="1" applyAlignment="1">
      <alignment horizontal="justify" vertical="center" wrapText="1" readingOrder="1"/>
    </xf>
    <xf numFmtId="0" fontId="53" fillId="10" borderId="52" xfId="0" applyFont="1" applyFill="1" applyBorder="1" applyAlignment="1">
      <alignment horizontal="center" vertical="center" wrapText="1" readingOrder="1"/>
    </xf>
    <xf numFmtId="0" fontId="53" fillId="11" borderId="52" xfId="0" applyFont="1" applyFill="1" applyBorder="1" applyAlignment="1">
      <alignment horizontal="center" vertical="center" wrapText="1" readingOrder="1"/>
    </xf>
    <xf numFmtId="0" fontId="54" fillId="12" borderId="52" xfId="0" applyFont="1" applyFill="1" applyBorder="1" applyAlignment="1">
      <alignment horizontal="center" vertical="center" wrapText="1" readingOrder="1"/>
    </xf>
    <xf numFmtId="0" fontId="56" fillId="7" borderId="0" xfId="0" applyFont="1" applyFill="1" applyAlignment="1">
      <alignment horizontal="center" vertical="center" wrapText="1" readingOrder="1"/>
    </xf>
    <xf numFmtId="0" fontId="57" fillId="8" borderId="51" xfId="0" applyFont="1" applyFill="1" applyBorder="1" applyAlignment="1">
      <alignment horizontal="center" vertical="center" wrapText="1" readingOrder="1"/>
    </xf>
    <xf numFmtId="0" fontId="57" fillId="0" borderId="51" xfId="0" applyFont="1" applyBorder="1" applyAlignment="1">
      <alignment horizontal="justify" vertical="center" wrapText="1" readingOrder="1"/>
    </xf>
    <xf numFmtId="9" fontId="57" fillId="0" borderId="51" xfId="0" applyNumberFormat="1" applyFont="1" applyBorder="1" applyAlignment="1">
      <alignment horizontal="center" vertical="center" wrapText="1" readingOrder="1"/>
    </xf>
    <xf numFmtId="0" fontId="57" fillId="9" borderId="52" xfId="0" applyFont="1" applyFill="1" applyBorder="1" applyAlignment="1">
      <alignment horizontal="center" vertical="center" wrapText="1" readingOrder="1"/>
    </xf>
    <xf numFmtId="0" fontId="57" fillId="0" borderId="52" xfId="0" applyFont="1" applyBorder="1" applyAlignment="1">
      <alignment horizontal="justify" vertical="center" wrapText="1" readingOrder="1"/>
    </xf>
    <xf numFmtId="9" fontId="57" fillId="0" borderId="52" xfId="0" applyNumberFormat="1" applyFont="1" applyBorder="1" applyAlignment="1">
      <alignment horizontal="center" vertical="center" wrapText="1" readingOrder="1"/>
    </xf>
    <xf numFmtId="0" fontId="57" fillId="10" borderId="52" xfId="0" applyFont="1" applyFill="1" applyBorder="1" applyAlignment="1">
      <alignment horizontal="center" vertical="center" wrapText="1" readingOrder="1"/>
    </xf>
    <xf numFmtId="0" fontId="57" fillId="11" borderId="52" xfId="0" applyFont="1" applyFill="1" applyBorder="1" applyAlignment="1">
      <alignment horizontal="center" vertical="center" wrapText="1" readingOrder="1"/>
    </xf>
    <xf numFmtId="0" fontId="58" fillId="12" borderId="52" xfId="0" applyFont="1" applyFill="1" applyBorder="1" applyAlignment="1">
      <alignment horizontal="center" vertical="center" wrapText="1" readingOrder="1"/>
    </xf>
    <xf numFmtId="9" fontId="0" fillId="0" borderId="0" xfId="0" applyNumberFormat="1"/>
    <xf numFmtId="9" fontId="0" fillId="0" borderId="0" xfId="0" applyNumberFormat="1" applyAlignment="1">
      <alignment horizontal="center"/>
    </xf>
    <xf numFmtId="0" fontId="0" fillId="0" borderId="0" xfId="0" applyAlignment="1">
      <alignment horizontal="center"/>
    </xf>
    <xf numFmtId="0" fontId="0" fillId="0" borderId="0" xfId="0" applyAlignment="1">
      <alignment horizontal="left" vertical="center" wrapText="1"/>
    </xf>
    <xf numFmtId="0" fontId="4" fillId="4" borderId="8" xfId="0" applyFont="1" applyFill="1" applyBorder="1" applyAlignment="1">
      <alignment horizontal="center" vertical="center" textRotation="90"/>
    </xf>
    <xf numFmtId="9" fontId="0" fillId="3" borderId="0" xfId="0" applyNumberFormat="1" applyFill="1"/>
    <xf numFmtId="9" fontId="53" fillId="0" borderId="52" xfId="0" applyNumberFormat="1" applyFont="1" applyBorder="1" applyAlignment="1">
      <alignment horizontal="justify" vertical="center" wrapText="1" readingOrder="1"/>
    </xf>
    <xf numFmtId="0" fontId="0" fillId="0" borderId="13" xfId="0" applyBorder="1" applyAlignment="1">
      <alignment horizontal="left" vertical="center" wrapText="1"/>
    </xf>
    <xf numFmtId="0" fontId="32" fillId="3" borderId="13" xfId="0" applyFont="1" applyFill="1" applyBorder="1"/>
    <xf numFmtId="9" fontId="32" fillId="3" borderId="0" xfId="0" applyNumberFormat="1" applyFont="1" applyFill="1"/>
    <xf numFmtId="9" fontId="32" fillId="3" borderId="13" xfId="0" applyNumberFormat="1" applyFont="1" applyFill="1" applyBorder="1"/>
    <xf numFmtId="0" fontId="60" fillId="0" borderId="13" xfId="0" applyFont="1" applyBorder="1" applyAlignment="1">
      <alignment horizontal="left" vertical="center" wrapText="1"/>
    </xf>
    <xf numFmtId="0" fontId="60" fillId="0" borderId="0" xfId="0" applyFont="1" applyAlignment="1">
      <alignment horizontal="left" vertical="center" wrapText="1"/>
    </xf>
    <xf numFmtId="0" fontId="0" fillId="0" borderId="0" xfId="0" applyAlignment="1">
      <alignment vertical="center" wrapText="1"/>
    </xf>
    <xf numFmtId="0" fontId="61" fillId="3" borderId="0" xfId="0" applyFont="1" applyFill="1"/>
    <xf numFmtId="0" fontId="61" fillId="0" borderId="0" xfId="0" applyFont="1"/>
    <xf numFmtId="0" fontId="4" fillId="3" borderId="0" xfId="0" applyFont="1" applyFill="1" applyAlignment="1">
      <alignment horizontal="center" vertical="center"/>
    </xf>
    <xf numFmtId="0" fontId="4" fillId="2" borderId="0" xfId="0" applyFont="1" applyFill="1" applyAlignment="1">
      <alignment horizontal="center" vertical="center"/>
    </xf>
    <xf numFmtId="0" fontId="34" fillId="5" borderId="60" xfId="0" applyFont="1" applyFill="1" applyBorder="1" applyAlignment="1">
      <alignment horizontal="center" vertical="center" wrapText="1" readingOrder="1"/>
    </xf>
    <xf numFmtId="0" fontId="34" fillId="5" borderId="13" xfId="0" applyFont="1" applyFill="1" applyBorder="1" applyAlignment="1">
      <alignment horizontal="center" vertical="center" wrapText="1" readingOrder="1"/>
    </xf>
    <xf numFmtId="0" fontId="6" fillId="18" borderId="53" xfId="0" applyFont="1" applyFill="1" applyBorder="1" applyAlignment="1">
      <alignment horizontal="center" vertical="center"/>
    </xf>
    <xf numFmtId="0" fontId="24" fillId="3" borderId="48" xfId="0" applyFont="1" applyFill="1" applyBorder="1" applyAlignment="1">
      <alignment vertical="top" wrapText="1"/>
    </xf>
    <xf numFmtId="0" fontId="32" fillId="0" borderId="0" xfId="0" applyFont="1" applyAlignment="1" applyProtection="1">
      <alignment vertical="center"/>
      <protection locked="0"/>
    </xf>
    <xf numFmtId="0" fontId="66" fillId="0" borderId="0" xfId="0" applyFont="1" applyAlignment="1" applyProtection="1">
      <alignment horizontal="center" vertical="center"/>
      <protection locked="0"/>
    </xf>
    <xf numFmtId="0" fontId="62" fillId="0" borderId="0" xfId="0" applyFont="1"/>
    <xf numFmtId="0" fontId="32" fillId="0" borderId="0" xfId="0" applyFont="1"/>
    <xf numFmtId="0" fontId="0" fillId="0" borderId="0" xfId="0" applyAlignment="1">
      <alignment horizontal="center" wrapText="1"/>
    </xf>
    <xf numFmtId="0" fontId="0" fillId="0" borderId="0" xfId="0" applyProtection="1">
      <protection locked="0"/>
    </xf>
    <xf numFmtId="0" fontId="0" fillId="0" borderId="0" xfId="0" applyAlignment="1" applyProtection="1">
      <alignment vertical="top"/>
      <protection locked="0"/>
    </xf>
    <xf numFmtId="0" fontId="68" fillId="4" borderId="88" xfId="0" applyFont="1" applyFill="1" applyBorder="1" applyAlignment="1">
      <alignment horizontal="center" vertical="center"/>
    </xf>
    <xf numFmtId="0" fontId="68" fillId="4" borderId="88" xfId="0" applyFont="1" applyFill="1" applyBorder="1" applyAlignment="1">
      <alignment horizontal="center" vertical="center" wrapText="1"/>
    </xf>
    <xf numFmtId="0" fontId="68" fillId="20" borderId="88" xfId="0" applyFont="1" applyFill="1" applyBorder="1" applyAlignment="1" applyProtection="1">
      <alignment horizontal="center" vertical="center" textRotation="90"/>
      <protection locked="0"/>
    </xf>
    <xf numFmtId="0" fontId="69" fillId="4" borderId="88" xfId="0" applyFont="1" applyFill="1" applyBorder="1" applyAlignment="1">
      <alignment horizontal="center" vertical="center" wrapText="1"/>
    </xf>
    <xf numFmtId="0" fontId="62" fillId="21" borderId="0" xfId="0" applyFont="1" applyFill="1"/>
    <xf numFmtId="0" fontId="32" fillId="3" borderId="0" xfId="0" applyFont="1" applyFill="1" applyAlignment="1" applyProtection="1">
      <alignment vertical="center"/>
      <protection locked="0"/>
    </xf>
    <xf numFmtId="0" fontId="66" fillId="3" borderId="0" xfId="0" applyFont="1" applyFill="1" applyAlignment="1" applyProtection="1">
      <alignment horizontal="center" vertical="center"/>
      <protection locked="0"/>
    </xf>
    <xf numFmtId="0" fontId="62" fillId="3" borderId="0" xfId="0" applyFont="1" applyFill="1"/>
    <xf numFmtId="0" fontId="68" fillId="4" borderId="88" xfId="0" applyFont="1" applyFill="1" applyBorder="1" applyAlignment="1" applyProtection="1">
      <alignment vertical="center" wrapText="1"/>
      <protection locked="0"/>
    </xf>
    <xf numFmtId="0" fontId="68" fillId="4" borderId="88" xfId="0" applyFont="1" applyFill="1" applyBorder="1" applyAlignment="1" applyProtection="1">
      <alignment vertical="center"/>
      <protection locked="0"/>
    </xf>
    <xf numFmtId="0" fontId="1" fillId="3" borderId="0" xfId="0" applyFont="1" applyFill="1" applyAlignment="1">
      <alignment horizontal="left" vertical="center"/>
    </xf>
    <xf numFmtId="0" fontId="68" fillId="4" borderId="88" xfId="0" applyFont="1" applyFill="1" applyBorder="1" applyAlignment="1" applyProtection="1">
      <alignment horizontal="center" vertical="center" wrapText="1"/>
      <protection locked="0"/>
    </xf>
    <xf numFmtId="0" fontId="41" fillId="22" borderId="67" xfId="0" applyFont="1" applyFill="1" applyBorder="1" applyAlignment="1" applyProtection="1">
      <alignment horizontal="center" wrapText="1" readingOrder="1"/>
      <protection hidden="1"/>
    </xf>
    <xf numFmtId="0" fontId="41" fillId="22" borderId="68" xfId="0" applyFont="1" applyFill="1" applyBorder="1" applyAlignment="1" applyProtection="1">
      <alignment horizontal="center" wrapText="1" readingOrder="1"/>
      <protection hidden="1"/>
    </xf>
    <xf numFmtId="0" fontId="41" fillId="22" borderId="69" xfId="0" applyFont="1" applyFill="1" applyBorder="1" applyAlignment="1" applyProtection="1">
      <alignment horizontal="center" wrapText="1" readingOrder="1"/>
      <protection hidden="1"/>
    </xf>
    <xf numFmtId="0" fontId="41" fillId="22" borderId="20" xfId="0" applyFont="1" applyFill="1" applyBorder="1" applyAlignment="1" applyProtection="1">
      <alignment horizontal="center" wrapText="1" readingOrder="1"/>
      <protection hidden="1"/>
    </xf>
    <xf numFmtId="0" fontId="41" fillId="22" borderId="0" xfId="0" applyFont="1" applyFill="1" applyAlignment="1" applyProtection="1">
      <alignment horizontal="center" wrapText="1" readingOrder="1"/>
      <protection hidden="1"/>
    </xf>
    <xf numFmtId="0" fontId="41" fillId="22" borderId="21" xfId="0" applyFont="1" applyFill="1" applyBorder="1" applyAlignment="1" applyProtection="1">
      <alignment horizontal="center" wrapText="1" readingOrder="1"/>
      <protection hidden="1"/>
    </xf>
    <xf numFmtId="0" fontId="41" fillId="22" borderId="43" xfId="0" applyFont="1" applyFill="1" applyBorder="1" applyAlignment="1" applyProtection="1">
      <alignment horizontal="center" wrapText="1" readingOrder="1"/>
      <protection hidden="1"/>
    </xf>
    <xf numFmtId="0" fontId="41" fillId="22" borderId="44" xfId="0" applyFont="1" applyFill="1" applyBorder="1" applyAlignment="1" applyProtection="1">
      <alignment horizontal="center" wrapText="1" readingOrder="1"/>
      <protection hidden="1"/>
    </xf>
    <xf numFmtId="0" fontId="41" fillId="22" borderId="45" xfId="0" applyFont="1" applyFill="1" applyBorder="1" applyAlignment="1" applyProtection="1">
      <alignment horizontal="center" wrapText="1" readingOrder="1"/>
      <protection hidden="1"/>
    </xf>
    <xf numFmtId="0" fontId="42" fillId="22" borderId="68" xfId="0" applyFont="1" applyFill="1" applyBorder="1" applyAlignment="1" applyProtection="1">
      <alignment horizontal="center" wrapText="1" readingOrder="1"/>
      <protection hidden="1"/>
    </xf>
    <xf numFmtId="0" fontId="4" fillId="4" borderId="8" xfId="0" applyFont="1" applyFill="1" applyBorder="1" applyAlignment="1">
      <alignment horizontal="center" vertical="center" textRotation="90" wrapText="1"/>
    </xf>
    <xf numFmtId="0" fontId="4" fillId="4" borderId="11" xfId="0" applyFont="1" applyFill="1" applyBorder="1" applyAlignment="1">
      <alignment horizontal="center" vertical="center" textRotation="90" wrapText="1"/>
    </xf>
    <xf numFmtId="0" fontId="1" fillId="0" borderId="84" xfId="0" applyFont="1" applyBorder="1" applyAlignment="1">
      <alignment horizontal="center" vertical="center" wrapText="1"/>
    </xf>
    <xf numFmtId="9" fontId="1" fillId="0" borderId="84" xfId="0" applyNumberFormat="1" applyFont="1" applyBorder="1" applyAlignment="1">
      <alignment horizontal="center" vertical="center" wrapText="1"/>
    </xf>
    <xf numFmtId="0" fontId="1" fillId="0" borderId="13" xfId="0" applyFont="1" applyBorder="1" applyAlignment="1">
      <alignment horizontal="center" vertical="center" wrapText="1"/>
    </xf>
    <xf numFmtId="9" fontId="1" fillId="0" borderId="13" xfId="0" applyNumberFormat="1" applyFont="1" applyBorder="1" applyAlignment="1">
      <alignment horizontal="center" vertical="center" wrapText="1"/>
    </xf>
    <xf numFmtId="0" fontId="1" fillId="0" borderId="0" xfId="0" applyFont="1"/>
    <xf numFmtId="0" fontId="71" fillId="0" borderId="0" xfId="0" applyFont="1"/>
    <xf numFmtId="0" fontId="73" fillId="0" borderId="0" xfId="0" applyFont="1"/>
    <xf numFmtId="0" fontId="73" fillId="3" borderId="0" xfId="0" applyFont="1" applyFill="1" applyAlignment="1">
      <alignment horizontal="center" vertical="center"/>
    </xf>
    <xf numFmtId="0" fontId="73" fillId="3" borderId="0" xfId="0" applyFont="1" applyFill="1" applyAlignment="1">
      <alignment horizontal="left" vertical="center"/>
    </xf>
    <xf numFmtId="0" fontId="1" fillId="0" borderId="65" xfId="0" applyFont="1" applyBorder="1" applyAlignment="1">
      <alignment horizontal="center" vertical="center" wrapText="1"/>
    </xf>
    <xf numFmtId="9" fontId="1" fillId="0" borderId="65" xfId="0" applyNumberFormat="1" applyFont="1" applyBorder="1" applyAlignment="1">
      <alignment horizontal="center" vertical="center" wrapText="1"/>
    </xf>
    <xf numFmtId="0" fontId="1" fillId="0" borderId="105" xfId="0" applyFont="1" applyBorder="1" applyAlignment="1">
      <alignment horizontal="center" vertical="center" wrapText="1"/>
    </xf>
    <xf numFmtId="0" fontId="73" fillId="0" borderId="78" xfId="0" applyFont="1" applyBorder="1" applyAlignment="1">
      <alignment horizontal="center" vertical="center" wrapText="1"/>
    </xf>
    <xf numFmtId="9" fontId="1" fillId="0" borderId="78" xfId="0" applyNumberFormat="1" applyFont="1" applyBorder="1" applyAlignment="1">
      <alignment horizontal="center" vertical="center" wrapText="1"/>
    </xf>
    <xf numFmtId="0" fontId="1" fillId="0" borderId="78" xfId="0" applyFont="1" applyBorder="1" applyAlignment="1">
      <alignment horizontal="center" vertical="center" wrapText="1"/>
    </xf>
    <xf numFmtId="0" fontId="73" fillId="3" borderId="78" xfId="0" applyFont="1" applyFill="1" applyBorder="1" applyAlignment="1">
      <alignment horizontal="justify" vertical="center" wrapText="1"/>
    </xf>
    <xf numFmtId="0" fontId="73" fillId="0" borderId="84" xfId="0" applyFont="1" applyBorder="1" applyAlignment="1">
      <alignment horizontal="justify" vertical="center" wrapText="1"/>
    </xf>
    <xf numFmtId="0" fontId="73" fillId="0" borderId="13" xfId="0" applyFont="1" applyBorder="1" applyAlignment="1">
      <alignment horizontal="justify" vertical="center" wrapText="1"/>
    </xf>
    <xf numFmtId="0" fontId="71" fillId="0" borderId="13" xfId="0" applyFont="1" applyBorder="1" applyAlignment="1">
      <alignment horizontal="center" vertical="center" wrapText="1"/>
    </xf>
    <xf numFmtId="0" fontId="1" fillId="3" borderId="95" xfId="0" applyFont="1" applyFill="1" applyBorder="1" applyAlignment="1">
      <alignment horizontal="center" vertical="center" wrapText="1"/>
    </xf>
    <xf numFmtId="0" fontId="1" fillId="0" borderId="78" xfId="0" applyFont="1" applyBorder="1" applyAlignment="1">
      <alignment horizontal="center"/>
    </xf>
    <xf numFmtId="9" fontId="1" fillId="0" borderId="94" xfId="0" applyNumberFormat="1" applyFont="1" applyBorder="1" applyAlignment="1">
      <alignment horizontal="center" vertical="center" wrapText="1"/>
    </xf>
    <xf numFmtId="0" fontId="1" fillId="0" borderId="79" xfId="0" applyFont="1" applyBorder="1" applyAlignment="1">
      <alignment horizontal="center" vertical="center" wrapText="1"/>
    </xf>
    <xf numFmtId="0" fontId="71" fillId="0" borderId="65" xfId="0" applyFont="1" applyBorder="1" applyAlignment="1">
      <alignment horizontal="center" vertical="center" wrapText="1"/>
    </xf>
    <xf numFmtId="0" fontId="1" fillId="0" borderId="104" xfId="0" applyFont="1" applyBorder="1" applyAlignment="1">
      <alignment horizontal="center" vertical="center" wrapText="1"/>
    </xf>
    <xf numFmtId="0" fontId="1" fillId="0" borderId="63" xfId="0" applyFont="1" applyBorder="1" applyAlignment="1">
      <alignment horizontal="center" vertical="center" wrapText="1"/>
    </xf>
    <xf numFmtId="0" fontId="1" fillId="0" borderId="107" xfId="0" applyFont="1" applyBorder="1" applyAlignment="1">
      <alignment horizontal="center" vertical="center" wrapText="1"/>
    </xf>
    <xf numFmtId="9" fontId="1" fillId="0" borderId="79" xfId="0" applyNumberFormat="1" applyFont="1" applyBorder="1" applyAlignment="1">
      <alignment horizontal="center" vertical="center" wrapText="1"/>
    </xf>
    <xf numFmtId="0" fontId="73" fillId="0" borderId="79" xfId="0" applyFont="1" applyBorder="1" applyAlignment="1">
      <alignment horizontal="justify" vertical="center" wrapText="1"/>
    </xf>
    <xf numFmtId="0" fontId="1" fillId="0" borderId="66" xfId="0" applyFont="1" applyBorder="1" applyAlignment="1">
      <alignment horizontal="center" vertical="center" wrapText="1"/>
    </xf>
    <xf numFmtId="0" fontId="1" fillId="0" borderId="84" xfId="0" applyFont="1" applyBorder="1" applyAlignment="1">
      <alignment horizontal="center"/>
    </xf>
    <xf numFmtId="0" fontId="73" fillId="0" borderId="65" xfId="0" applyFont="1" applyBorder="1" applyAlignment="1">
      <alignment horizontal="justify" vertical="center" wrapText="1"/>
    </xf>
    <xf numFmtId="0" fontId="32" fillId="0" borderId="97" xfId="0" applyFont="1" applyBorder="1" applyAlignment="1" applyProtection="1">
      <alignment vertical="center"/>
      <protection locked="0"/>
    </xf>
    <xf numFmtId="0" fontId="67" fillId="0" borderId="97" xfId="0" applyFont="1" applyBorder="1" applyAlignment="1" applyProtection="1">
      <alignment vertical="center"/>
      <protection locked="0"/>
    </xf>
    <xf numFmtId="0" fontId="67" fillId="0" borderId="97" xfId="0" applyFont="1" applyBorder="1" applyAlignment="1" applyProtection="1">
      <alignment vertical="center" wrapText="1"/>
      <protection locked="0"/>
    </xf>
    <xf numFmtId="1" fontId="67" fillId="0" borderId="97" xfId="0" applyNumberFormat="1" applyFont="1" applyBorder="1" applyAlignment="1" applyProtection="1">
      <alignment vertical="center" wrapText="1"/>
      <protection locked="0"/>
    </xf>
    <xf numFmtId="1" fontId="67" fillId="0" borderId="97" xfId="0" applyNumberFormat="1" applyFont="1" applyBorder="1" applyAlignment="1">
      <alignment vertical="center"/>
    </xf>
    <xf numFmtId="0" fontId="32" fillId="0" borderId="97" xfId="0" applyFont="1" applyBorder="1" applyAlignment="1">
      <alignment vertical="center" wrapText="1"/>
    </xf>
    <xf numFmtId="0" fontId="32" fillId="0" borderId="97" xfId="0" applyFont="1" applyBorder="1"/>
    <xf numFmtId="1" fontId="67" fillId="0" borderId="56" xfId="0" applyNumberFormat="1" applyFont="1" applyBorder="1" applyAlignment="1" applyProtection="1">
      <alignment horizontal="center" vertical="center" wrapText="1"/>
      <protection locked="0"/>
    </xf>
    <xf numFmtId="1" fontId="67" fillId="0" borderId="57" xfId="0" applyNumberFormat="1" applyFont="1" applyBorder="1" applyAlignment="1" applyProtection="1">
      <alignment vertical="center" wrapText="1"/>
      <protection locked="0"/>
    </xf>
    <xf numFmtId="0" fontId="67" fillId="0" borderId="57" xfId="0" applyFont="1" applyBorder="1" applyAlignment="1" applyProtection="1">
      <alignment vertical="center" wrapText="1"/>
      <protection locked="0"/>
    </xf>
    <xf numFmtId="0" fontId="67" fillId="0" borderId="57" xfId="0" applyFont="1" applyBorder="1" applyAlignment="1" applyProtection="1">
      <alignment vertical="center"/>
      <protection locked="0"/>
    </xf>
    <xf numFmtId="0" fontId="32" fillId="0" borderId="57" xfId="0" applyFont="1" applyBorder="1" applyAlignment="1" applyProtection="1">
      <alignment vertical="center"/>
      <protection locked="0"/>
    </xf>
    <xf numFmtId="1" fontId="67" fillId="0" borderId="57" xfId="0" applyNumberFormat="1" applyFont="1" applyBorder="1" applyAlignment="1">
      <alignment vertical="center"/>
    </xf>
    <xf numFmtId="0" fontId="32" fillId="0" borderId="57" xfId="0" applyFont="1" applyBorder="1" applyAlignment="1">
      <alignment vertical="center" wrapText="1"/>
    </xf>
    <xf numFmtId="0" fontId="32" fillId="0" borderId="57" xfId="0" applyFont="1" applyBorder="1"/>
    <xf numFmtId="0" fontId="32" fillId="0" borderId="58" xfId="0" applyFont="1" applyBorder="1" applyAlignment="1">
      <alignment vertical="center" wrapText="1"/>
    </xf>
    <xf numFmtId="1" fontId="67" fillId="0" borderId="57" xfId="0" applyNumberFormat="1" applyFont="1" applyBorder="1" applyAlignment="1" applyProtection="1">
      <alignment horizontal="center" vertical="center" wrapText="1"/>
      <protection locked="0"/>
    </xf>
    <xf numFmtId="0" fontId="32" fillId="0" borderId="57" xfId="0" applyFont="1" applyBorder="1" applyAlignment="1">
      <alignment horizontal="center" vertical="center"/>
    </xf>
    <xf numFmtId="14" fontId="32" fillId="0" borderId="57" xfId="0" applyNumberFormat="1" applyFont="1" applyBorder="1" applyAlignment="1">
      <alignment horizontal="center" vertical="center"/>
    </xf>
    <xf numFmtId="0" fontId="73" fillId="3" borderId="0" xfId="0" applyFont="1" applyFill="1" applyAlignment="1">
      <alignment horizontal="justify" vertical="center"/>
    </xf>
    <xf numFmtId="0" fontId="9" fillId="0" borderId="84" xfId="0" applyFont="1" applyBorder="1" applyAlignment="1" applyProtection="1">
      <alignment horizontal="justify" vertical="center" wrapText="1"/>
      <protection locked="0"/>
    </xf>
    <xf numFmtId="0" fontId="9" fillId="0" borderId="13" xfId="0" applyFont="1" applyBorder="1" applyAlignment="1" applyProtection="1">
      <alignment horizontal="justify" vertical="center" wrapText="1"/>
      <protection locked="0"/>
    </xf>
    <xf numFmtId="0" fontId="9" fillId="0" borderId="79" xfId="0" applyFont="1" applyBorder="1" applyAlignment="1" applyProtection="1">
      <alignment horizontal="justify" vertical="center" wrapText="1"/>
      <protection locked="0"/>
    </xf>
    <xf numFmtId="0" fontId="73" fillId="0" borderId="0" xfId="0" applyFont="1" applyAlignment="1">
      <alignment horizontal="justify" vertical="center"/>
    </xf>
    <xf numFmtId="0" fontId="73" fillId="0" borderId="78" xfId="0" applyFont="1" applyBorder="1" applyAlignment="1">
      <alignment horizontal="justify" vertical="center" wrapText="1"/>
    </xf>
    <xf numFmtId="0" fontId="71" fillId="0" borderId="78" xfId="0" applyFont="1" applyBorder="1" applyAlignment="1">
      <alignment horizontal="justify" vertical="center" wrapText="1"/>
    </xf>
    <xf numFmtId="0" fontId="1" fillId="0" borderId="79" xfId="0" applyFont="1" applyBorder="1" applyAlignment="1">
      <alignment horizontal="center"/>
    </xf>
    <xf numFmtId="0" fontId="67" fillId="0" borderId="57" xfId="0" quotePrefix="1" applyFont="1" applyBorder="1" applyAlignment="1" applyProtection="1">
      <alignment vertical="center" wrapText="1"/>
      <protection locked="0"/>
    </xf>
    <xf numFmtId="0" fontId="1" fillId="3" borderId="0" xfId="0" applyFont="1" applyFill="1" applyAlignment="1">
      <alignment vertical="center"/>
    </xf>
    <xf numFmtId="0" fontId="62" fillId="0" borderId="0" xfId="0" applyFont="1" applyAlignment="1">
      <alignment vertical="center"/>
    </xf>
    <xf numFmtId="0" fontId="0" fillId="0" borderId="0" xfId="0" applyAlignment="1">
      <alignment vertical="center"/>
    </xf>
    <xf numFmtId="9" fontId="1" fillId="0" borderId="60" xfId="0" applyNumberFormat="1" applyFont="1" applyBorder="1" applyAlignment="1">
      <alignment horizontal="center" vertical="center" wrapText="1"/>
    </xf>
    <xf numFmtId="0" fontId="1" fillId="0" borderId="60" xfId="0" applyFont="1" applyBorder="1" applyAlignment="1">
      <alignment horizontal="center" vertical="center" wrapText="1"/>
    </xf>
    <xf numFmtId="0" fontId="73" fillId="0" borderId="60" xfId="0" applyFont="1" applyBorder="1" applyAlignment="1">
      <alignment horizontal="justify" vertical="center" wrapText="1"/>
    </xf>
    <xf numFmtId="0" fontId="9" fillId="0" borderId="65" xfId="0" applyFont="1" applyBorder="1" applyAlignment="1" applyProtection="1">
      <alignment horizontal="justify" vertical="center" wrapText="1"/>
      <protection locked="0"/>
    </xf>
    <xf numFmtId="1" fontId="67" fillId="0" borderId="96" xfId="0" applyNumberFormat="1" applyFont="1" applyBorder="1" applyAlignment="1" applyProtection="1">
      <alignment horizontal="center" vertical="center" wrapText="1"/>
      <protection locked="0"/>
    </xf>
    <xf numFmtId="14" fontId="32" fillId="0" borderId="111" xfId="0" applyNumberFormat="1" applyFont="1" applyBorder="1" applyAlignment="1">
      <alignment horizontal="center" vertical="center"/>
    </xf>
    <xf numFmtId="0" fontId="0" fillId="0" borderId="47" xfId="0" applyBorder="1" applyAlignment="1">
      <alignment vertical="center" wrapText="1"/>
    </xf>
    <xf numFmtId="0" fontId="32" fillId="0" borderId="97" xfId="0" applyFont="1" applyBorder="1" applyAlignment="1">
      <alignment horizontal="center" vertical="center"/>
    </xf>
    <xf numFmtId="14" fontId="32" fillId="0" borderId="97" xfId="0" applyNumberFormat="1" applyFont="1" applyBorder="1" applyAlignment="1">
      <alignment horizontal="center" vertical="center"/>
    </xf>
    <xf numFmtId="0" fontId="1" fillId="3" borderId="0" xfId="0" applyFont="1" applyFill="1" applyAlignment="1">
      <alignment horizontal="left"/>
    </xf>
    <xf numFmtId="0" fontId="62" fillId="21" borderId="0" xfId="0" applyFont="1" applyFill="1" applyAlignment="1">
      <alignment horizontal="left"/>
    </xf>
    <xf numFmtId="0" fontId="32" fillId="0" borderId="58" xfId="0" applyFont="1" applyBorder="1" applyAlignment="1">
      <alignment horizontal="left" vertical="center" wrapText="1"/>
    </xf>
    <xf numFmtId="0" fontId="32" fillId="0" borderId="97" xfId="0" applyFont="1" applyBorder="1" applyAlignment="1">
      <alignment horizontal="left" vertical="center" wrapText="1"/>
    </xf>
    <xf numFmtId="0" fontId="32" fillId="3" borderId="97" xfId="0" applyFont="1" applyFill="1" applyBorder="1" applyAlignment="1">
      <alignment horizontal="center" vertical="center"/>
    </xf>
    <xf numFmtId="14" fontId="32" fillId="3" borderId="57" xfId="0" applyNumberFormat="1" applyFont="1" applyFill="1" applyBorder="1" applyAlignment="1">
      <alignment horizontal="center" vertical="center"/>
    </xf>
    <xf numFmtId="0" fontId="32" fillId="3" borderId="97" xfId="0" applyFont="1" applyFill="1" applyBorder="1" applyAlignment="1">
      <alignment horizontal="left" vertical="center" wrapText="1"/>
    </xf>
    <xf numFmtId="1" fontId="32" fillId="0" borderId="57" xfId="0" applyNumberFormat="1" applyFont="1" applyBorder="1" applyAlignment="1" applyProtection="1">
      <alignment horizontal="center" vertical="center" wrapText="1"/>
      <protection locked="0"/>
    </xf>
    <xf numFmtId="1" fontId="32" fillId="0" borderId="57" xfId="0" applyNumberFormat="1" applyFont="1" applyBorder="1" applyAlignment="1" applyProtection="1">
      <alignment vertical="center" wrapText="1"/>
      <protection locked="0"/>
    </xf>
    <xf numFmtId="0" fontId="32" fillId="0" borderId="57" xfId="0" applyFont="1" applyBorder="1" applyAlignment="1" applyProtection="1">
      <alignment vertical="center" wrapText="1"/>
      <protection locked="0"/>
    </xf>
    <xf numFmtId="1" fontId="32" fillId="0" borderId="57" xfId="0" applyNumberFormat="1" applyFont="1" applyBorder="1" applyAlignment="1">
      <alignment vertical="center"/>
    </xf>
    <xf numFmtId="14" fontId="32" fillId="0" borderId="84" xfId="0" applyNumberFormat="1" applyFont="1" applyBorder="1" applyAlignment="1">
      <alignment horizontal="center" vertical="center" wrapText="1"/>
    </xf>
    <xf numFmtId="1" fontId="32" fillId="0" borderId="56" xfId="0" applyNumberFormat="1" applyFont="1" applyBorder="1" applyAlignment="1" applyProtection="1">
      <alignment horizontal="center" vertical="center" wrapText="1"/>
      <protection locked="0"/>
    </xf>
    <xf numFmtId="0" fontId="32" fillId="0" borderId="57" xfId="0" quotePrefix="1" applyFont="1" applyBorder="1" applyAlignment="1" applyProtection="1">
      <alignment vertical="center" wrapText="1"/>
      <protection locked="0"/>
    </xf>
    <xf numFmtId="1" fontId="32" fillId="0" borderId="56" xfId="0" applyNumberFormat="1" applyFont="1" applyBorder="1" applyAlignment="1" applyProtection="1">
      <alignment vertical="center" wrapText="1"/>
      <protection locked="0"/>
    </xf>
    <xf numFmtId="1" fontId="32" fillId="0" borderId="96" xfId="0" applyNumberFormat="1" applyFont="1" applyBorder="1" applyAlignment="1" applyProtection="1">
      <alignment vertical="center" wrapText="1"/>
      <protection locked="0"/>
    </xf>
    <xf numFmtId="1" fontId="32" fillId="0" borderId="97" xfId="0" applyNumberFormat="1" applyFont="1" applyBorder="1" applyAlignment="1" applyProtection="1">
      <alignment vertical="center" wrapText="1"/>
      <protection locked="0"/>
    </xf>
    <xf numFmtId="0" fontId="32" fillId="0" borderId="97" xfId="0" applyFont="1" applyBorder="1" applyAlignment="1" applyProtection="1">
      <alignment vertical="center" wrapText="1"/>
      <protection locked="0"/>
    </xf>
    <xf numFmtId="1" fontId="32" fillId="0" borderId="97" xfId="0" applyNumberFormat="1" applyFont="1" applyBorder="1" applyAlignment="1">
      <alignment vertical="center"/>
    </xf>
    <xf numFmtId="1" fontId="32" fillId="24" borderId="97" xfId="0" applyNumberFormat="1" applyFont="1" applyFill="1" applyBorder="1" applyAlignment="1" applyProtection="1">
      <alignment vertical="center" wrapText="1"/>
      <protection locked="0"/>
    </xf>
    <xf numFmtId="0" fontId="32" fillId="24" borderId="97" xfId="0" applyFont="1" applyFill="1" applyBorder="1" applyAlignment="1" applyProtection="1">
      <alignment vertical="center" wrapText="1"/>
      <protection locked="0"/>
    </xf>
    <xf numFmtId="0" fontId="77" fillId="0" borderId="0" xfId="0" applyFont="1" applyAlignment="1" applyProtection="1">
      <alignment vertical="center"/>
      <protection locked="0"/>
    </xf>
    <xf numFmtId="0" fontId="77" fillId="0" borderId="0" xfId="0" applyFont="1" applyProtection="1">
      <protection locked="0"/>
    </xf>
    <xf numFmtId="0" fontId="77" fillId="0" borderId="0" xfId="0" applyFont="1"/>
    <xf numFmtId="0" fontId="79" fillId="25" borderId="112" xfId="0" applyFont="1" applyFill="1" applyBorder="1" applyAlignment="1" applyProtection="1">
      <alignment horizontal="left" vertical="center" wrapText="1"/>
      <protection locked="0"/>
    </xf>
    <xf numFmtId="0" fontId="79" fillId="25" borderId="112" xfId="0" applyFont="1" applyFill="1" applyBorder="1" applyAlignment="1" applyProtection="1">
      <alignment horizontal="center" vertical="center"/>
      <protection locked="0"/>
    </xf>
    <xf numFmtId="0" fontId="80" fillId="5" borderId="112" xfId="0" applyFont="1" applyFill="1" applyBorder="1" applyAlignment="1" applyProtection="1">
      <alignment horizontal="center" vertical="center" wrapText="1"/>
      <protection locked="0"/>
    </xf>
    <xf numFmtId="0" fontId="77" fillId="0" borderId="0" xfId="0" applyFont="1" applyAlignment="1" applyProtection="1">
      <alignment horizontal="left" vertical="center"/>
      <protection locked="0"/>
    </xf>
    <xf numFmtId="0" fontId="79" fillId="0" borderId="0" xfId="0" applyFont="1" applyAlignment="1" applyProtection="1">
      <alignment horizontal="center" vertical="center"/>
      <protection locked="0"/>
    </xf>
    <xf numFmtId="0" fontId="77" fillId="0" borderId="0" xfId="0" applyFont="1" applyAlignment="1" applyProtection="1">
      <alignment horizontal="center" vertical="center"/>
      <protection locked="0"/>
    </xf>
    <xf numFmtId="0" fontId="77" fillId="0" borderId="0" xfId="0" applyFont="1" applyAlignment="1" applyProtection="1">
      <alignment horizontal="left"/>
      <protection locked="0"/>
    </xf>
    <xf numFmtId="0" fontId="77" fillId="0" borderId="0" xfId="0" applyFont="1" applyAlignment="1" applyProtection="1">
      <alignment horizontal="center"/>
      <protection locked="0"/>
    </xf>
    <xf numFmtId="0" fontId="81" fillId="26" borderId="115" xfId="0" applyFont="1" applyFill="1" applyBorder="1" applyAlignment="1">
      <alignment horizontal="center" vertical="center" wrapText="1" readingOrder="1"/>
    </xf>
    <xf numFmtId="0" fontId="83" fillId="3" borderId="115" xfId="0" applyFont="1" applyFill="1" applyBorder="1" applyAlignment="1">
      <alignment horizontal="center" vertical="center" wrapText="1" readingOrder="1"/>
    </xf>
    <xf numFmtId="0" fontId="83" fillId="3" borderId="115" xfId="0" applyFont="1" applyFill="1" applyBorder="1" applyAlignment="1">
      <alignment horizontal="left" vertical="center" wrapText="1"/>
    </xf>
    <xf numFmtId="0" fontId="83" fillId="3" borderId="115" xfId="0" applyFont="1" applyFill="1" applyBorder="1" applyAlignment="1">
      <alignment horizontal="center" vertical="center" wrapText="1"/>
    </xf>
    <xf numFmtId="0" fontId="77" fillId="3" borderId="0" xfId="0" applyFont="1" applyFill="1"/>
    <xf numFmtId="0" fontId="83" fillId="0" borderId="115" xfId="0" applyFont="1" applyBorder="1" applyAlignment="1">
      <alignment horizontal="center" vertical="center" wrapText="1" readingOrder="1"/>
    </xf>
    <xf numFmtId="0" fontId="83" fillId="0" borderId="115" xfId="0" applyFont="1" applyBorder="1" applyAlignment="1">
      <alignment horizontal="left" vertical="center" wrapText="1"/>
    </xf>
    <xf numFmtId="0" fontId="83" fillId="23" borderId="115" xfId="0" applyFont="1" applyFill="1" applyBorder="1" applyAlignment="1">
      <alignment horizontal="left" vertical="center" wrapText="1"/>
    </xf>
    <xf numFmtId="0" fontId="80" fillId="0" borderId="0" xfId="0" applyFont="1" applyAlignment="1">
      <alignment vertical="center" wrapText="1"/>
    </xf>
    <xf numFmtId="0" fontId="81" fillId="0" borderId="115" xfId="0" applyFont="1" applyBorder="1" applyAlignment="1">
      <alignment vertical="center" wrapText="1" readingOrder="1"/>
    </xf>
    <xf numFmtId="0" fontId="83" fillId="3" borderId="115" xfId="0" applyFont="1" applyFill="1" applyBorder="1" applyAlignment="1">
      <alignment horizontal="left" vertical="center" wrapText="1" readingOrder="1"/>
    </xf>
    <xf numFmtId="0" fontId="79" fillId="0" borderId="0" xfId="0" applyFont="1"/>
    <xf numFmtId="0" fontId="83" fillId="3" borderId="115" xfId="0" applyFont="1" applyFill="1" applyBorder="1" applyAlignment="1">
      <alignment horizontal="left" vertical="center"/>
    </xf>
    <xf numFmtId="0" fontId="83" fillId="3" borderId="115" xfId="0" applyFont="1" applyFill="1" applyBorder="1" applyAlignment="1">
      <alignment vertical="center" wrapText="1"/>
    </xf>
    <xf numFmtId="0" fontId="83" fillId="3" borderId="115" xfId="0" applyFont="1" applyFill="1" applyBorder="1" applyAlignment="1">
      <alignment vertical="center" wrapText="1" readingOrder="1"/>
    </xf>
    <xf numFmtId="0" fontId="83" fillId="3" borderId="115" xfId="0" applyFont="1" applyFill="1" applyBorder="1" applyAlignment="1">
      <alignment vertical="center"/>
    </xf>
    <xf numFmtId="0" fontId="83" fillId="3" borderId="115" xfId="0" applyFont="1" applyFill="1" applyBorder="1" applyAlignment="1">
      <alignment horizontal="center" vertical="center"/>
    </xf>
    <xf numFmtId="0" fontId="83" fillId="3" borderId="116" xfId="0" applyFont="1" applyFill="1" applyBorder="1" applyAlignment="1">
      <alignment horizontal="center" vertical="center" wrapText="1" readingOrder="1"/>
    </xf>
    <xf numFmtId="0" fontId="83" fillId="3" borderId="116" xfId="0" applyFont="1" applyFill="1" applyBorder="1" applyAlignment="1">
      <alignment horizontal="left" vertical="center" wrapText="1"/>
    </xf>
    <xf numFmtId="0" fontId="83" fillId="3" borderId="116" xfId="0" applyFont="1" applyFill="1" applyBorder="1" applyAlignment="1">
      <alignment horizontal="center" vertical="center"/>
    </xf>
    <xf numFmtId="0" fontId="81" fillId="0" borderId="0" xfId="0" applyFont="1" applyAlignment="1">
      <alignment vertical="center" wrapText="1" readingOrder="1"/>
    </xf>
    <xf numFmtId="0" fontId="83" fillId="3" borderId="0" xfId="0" applyFont="1" applyFill="1" applyAlignment="1">
      <alignment horizontal="center" vertical="center" wrapText="1" readingOrder="1"/>
    </xf>
    <xf numFmtId="0" fontId="83" fillId="0" borderId="0" xfId="0" applyFont="1" applyAlignment="1">
      <alignment vertical="center"/>
    </xf>
    <xf numFmtId="0" fontId="77" fillId="0" borderId="0" xfId="0" applyFont="1" applyAlignment="1">
      <alignment horizontal="left"/>
    </xf>
    <xf numFmtId="0" fontId="77" fillId="0" borderId="0" xfId="0" applyFont="1" applyAlignment="1">
      <alignment horizontal="center"/>
    </xf>
    <xf numFmtId="0" fontId="84" fillId="0" borderId="0" xfId="0" applyFont="1" applyAlignment="1">
      <alignment wrapText="1"/>
    </xf>
    <xf numFmtId="0" fontId="86" fillId="0" borderId="0" xfId="0" applyFont="1"/>
    <xf numFmtId="0" fontId="88" fillId="26" borderId="112" xfId="0" applyFont="1" applyFill="1" applyBorder="1" applyAlignment="1">
      <alignment horizontal="center" vertical="center"/>
    </xf>
    <xf numFmtId="0" fontId="88" fillId="5" borderId="112" xfId="0" applyFont="1" applyFill="1" applyBorder="1" applyAlignment="1">
      <alignment horizontal="center" vertical="center"/>
    </xf>
    <xf numFmtId="0" fontId="88" fillId="5" borderId="112" xfId="0" applyFont="1" applyFill="1" applyBorder="1" applyAlignment="1">
      <alignment vertical="center" wrapText="1"/>
    </xf>
    <xf numFmtId="0" fontId="88" fillId="3" borderId="112" xfId="0" applyFont="1" applyFill="1" applyBorder="1" applyAlignment="1">
      <alignment horizontal="left" vertical="top" wrapText="1"/>
    </xf>
    <xf numFmtId="0" fontId="89" fillId="3" borderId="112" xfId="0" applyFont="1" applyFill="1" applyBorder="1" applyAlignment="1">
      <alignment horizontal="center" vertical="center" wrapText="1"/>
    </xf>
    <xf numFmtId="0" fontId="90" fillId="3" borderId="112" xfId="0" applyFont="1" applyFill="1" applyBorder="1" applyAlignment="1">
      <alignment horizontal="center" vertical="center" wrapText="1"/>
    </xf>
    <xf numFmtId="0" fontId="90" fillId="3" borderId="112" xfId="0" applyFont="1" applyFill="1" applyBorder="1" applyAlignment="1">
      <alignment horizontal="left" vertical="center"/>
    </xf>
    <xf numFmtId="0" fontId="88" fillId="0" borderId="112" xfId="0" applyFont="1" applyBorder="1" applyAlignment="1">
      <alignment vertical="top" wrapText="1"/>
    </xf>
    <xf numFmtId="0" fontId="89" fillId="3" borderId="112" xfId="0" applyFont="1" applyFill="1" applyBorder="1" applyAlignment="1">
      <alignment horizontal="center" vertical="center"/>
    </xf>
    <xf numFmtId="0" fontId="90" fillId="3" borderId="112" xfId="0" applyFont="1" applyFill="1" applyBorder="1" applyAlignment="1">
      <alignment horizontal="center" vertical="center"/>
    </xf>
    <xf numFmtId="0" fontId="88" fillId="3" borderId="112" xfId="0" applyFont="1" applyFill="1" applyBorder="1" applyAlignment="1">
      <alignment horizontal="left" vertical="center" wrapText="1"/>
    </xf>
    <xf numFmtId="0" fontId="88" fillId="0" borderId="112" xfId="0" applyFont="1" applyBorder="1" applyAlignment="1">
      <alignment horizontal="left" vertical="center" wrapText="1"/>
    </xf>
    <xf numFmtId="0" fontId="90" fillId="0" borderId="112" xfId="0" applyFont="1" applyBorder="1" applyAlignment="1">
      <alignment horizontal="left" vertical="center"/>
    </xf>
    <xf numFmtId="0" fontId="86" fillId="0" borderId="0" xfId="0" applyFont="1" applyAlignment="1">
      <alignment horizontal="left"/>
    </xf>
    <xf numFmtId="0" fontId="84" fillId="0" borderId="0" xfId="0" applyFont="1" applyAlignment="1">
      <alignment horizontal="center"/>
    </xf>
    <xf numFmtId="0" fontId="86" fillId="0" borderId="0" xfId="0" applyFont="1" applyAlignment="1">
      <alignment horizontal="center"/>
    </xf>
    <xf numFmtId="0" fontId="1" fillId="3" borderId="0" xfId="0" applyFont="1" applyFill="1" applyAlignment="1">
      <alignment horizontal="left" vertical="center"/>
    </xf>
    <xf numFmtId="0" fontId="68" fillId="4" borderId="88" xfId="0" applyFont="1" applyFill="1" applyBorder="1" applyAlignment="1" applyProtection="1">
      <alignment horizontal="center" vertical="center" wrapText="1"/>
      <protection locked="0"/>
    </xf>
    <xf numFmtId="1" fontId="32" fillId="0" borderId="96" xfId="0" applyNumberFormat="1" applyFont="1" applyBorder="1" applyAlignment="1" applyProtection="1">
      <alignment horizontal="center" vertical="center" wrapText="1"/>
      <protection locked="0"/>
    </xf>
    <xf numFmtId="14" fontId="32" fillId="0" borderId="84" xfId="0" applyNumberFormat="1" applyFont="1" applyBorder="1" applyAlignment="1">
      <alignment horizontal="center" vertical="center" wrapText="1"/>
    </xf>
    <xf numFmtId="0" fontId="32" fillId="0" borderId="97" xfId="0" applyFont="1" applyBorder="1" applyAlignment="1">
      <alignment vertical="center" wrapText="1"/>
    </xf>
    <xf numFmtId="0" fontId="32" fillId="3" borderId="97" xfId="0" applyFont="1" applyFill="1" applyBorder="1" applyAlignment="1">
      <alignment horizontal="center" vertical="center"/>
    </xf>
    <xf numFmtId="14" fontId="32" fillId="0" borderId="57" xfId="0" applyNumberFormat="1" applyFont="1" applyBorder="1" applyAlignment="1">
      <alignment horizontal="center" vertical="center" wrapText="1"/>
    </xf>
    <xf numFmtId="0" fontId="1" fillId="3" borderId="0" xfId="0" applyFont="1" applyFill="1" applyAlignment="1">
      <alignment horizontal="left" vertical="center"/>
    </xf>
    <xf numFmtId="1" fontId="32" fillId="0" borderId="96" xfId="0" applyNumberFormat="1" applyFont="1" applyBorder="1" applyAlignment="1" applyProtection="1">
      <alignment horizontal="center" vertical="center" wrapText="1"/>
      <protection locked="0"/>
    </xf>
    <xf numFmtId="0" fontId="68" fillId="4" borderId="88" xfId="0" applyFont="1" applyFill="1" applyBorder="1" applyAlignment="1" applyProtection="1">
      <alignment horizontal="center" vertical="center" wrapText="1"/>
      <protection locked="0"/>
    </xf>
    <xf numFmtId="14" fontId="32" fillId="0" borderId="84" xfId="0" applyNumberFormat="1" applyFont="1" applyBorder="1" applyAlignment="1">
      <alignment horizontal="center" vertical="center" wrapText="1"/>
    </xf>
    <xf numFmtId="0" fontId="32" fillId="0" borderId="97" xfId="0" applyFont="1" applyBorder="1" applyAlignment="1">
      <alignment vertical="center" wrapText="1"/>
    </xf>
    <xf numFmtId="0" fontId="32" fillId="3" borderId="97" xfId="0" applyFont="1" applyFill="1" applyBorder="1" applyAlignment="1">
      <alignment horizontal="center" vertical="center"/>
    </xf>
    <xf numFmtId="164" fontId="46" fillId="19" borderId="0" xfId="0" applyNumberFormat="1" applyFont="1" applyFill="1" applyAlignment="1" applyProtection="1">
      <alignment horizontal="center" vertical="center" wrapText="1"/>
      <protection locked="0"/>
    </xf>
    <xf numFmtId="0" fontId="46" fillId="19" borderId="0" xfId="0" applyFont="1" applyFill="1" applyAlignment="1" applyProtection="1">
      <alignment horizontal="center" vertical="center" wrapText="1"/>
      <protection locked="0"/>
    </xf>
    <xf numFmtId="0" fontId="50" fillId="0" borderId="0" xfId="0" applyFont="1" applyAlignment="1">
      <alignment horizontal="center" wrapText="1"/>
    </xf>
    <xf numFmtId="0" fontId="49" fillId="0" borderId="0" xfId="0" applyFont="1" applyAlignment="1">
      <alignment horizontal="center"/>
    </xf>
    <xf numFmtId="0" fontId="46" fillId="19" borderId="0" xfId="0" applyFont="1" applyFill="1" applyAlignment="1" applyProtection="1">
      <alignment horizontal="center" vertical="center"/>
      <protection locked="0"/>
    </xf>
    <xf numFmtId="0" fontId="81" fillId="0" borderId="115" xfId="0" applyFont="1" applyBorder="1" applyAlignment="1">
      <alignment horizontal="center" vertical="center" wrapText="1" readingOrder="1"/>
    </xf>
    <xf numFmtId="0" fontId="81" fillId="0" borderId="116" xfId="0" applyFont="1" applyBorder="1" applyAlignment="1">
      <alignment horizontal="center" vertical="center" wrapText="1" readingOrder="1"/>
    </xf>
    <xf numFmtId="0" fontId="81" fillId="0" borderId="117" xfId="0" applyFont="1" applyBorder="1" applyAlignment="1">
      <alignment horizontal="center" vertical="center" wrapText="1" readingOrder="1"/>
    </xf>
    <xf numFmtId="0" fontId="81" fillId="0" borderId="118" xfId="0" applyFont="1" applyBorder="1" applyAlignment="1">
      <alignment horizontal="center" vertical="center" wrapText="1" readingOrder="1"/>
    </xf>
    <xf numFmtId="0" fontId="82" fillId="25" borderId="115" xfId="0" applyFont="1" applyFill="1" applyBorder="1" applyAlignment="1">
      <alignment horizontal="center" vertical="center" wrapText="1" readingOrder="1"/>
    </xf>
    <xf numFmtId="0" fontId="81" fillId="3" borderId="115" xfId="0" applyFont="1" applyFill="1" applyBorder="1" applyAlignment="1">
      <alignment horizontal="center" vertical="center" wrapText="1" readingOrder="1"/>
    </xf>
    <xf numFmtId="0" fontId="81" fillId="0" borderId="115" xfId="0" applyFont="1" applyBorder="1" applyAlignment="1">
      <alignment horizontal="left" vertical="center" wrapText="1" readingOrder="1"/>
    </xf>
    <xf numFmtId="0" fontId="78" fillId="0" borderId="0" xfId="0" applyFont="1" applyAlignment="1" applyProtection="1">
      <alignment horizontal="center" vertical="center" wrapText="1"/>
      <protection locked="0"/>
    </xf>
    <xf numFmtId="0" fontId="80" fillId="5" borderId="113" xfId="0" applyFont="1" applyFill="1" applyBorder="1" applyAlignment="1" applyProtection="1">
      <alignment horizontal="center" vertical="center" wrapText="1"/>
      <protection locked="0"/>
    </xf>
    <xf numFmtId="0" fontId="80" fillId="5" borderId="114" xfId="0" applyFont="1" applyFill="1" applyBorder="1" applyAlignment="1" applyProtection="1">
      <alignment horizontal="center" vertical="center" wrapText="1"/>
      <protection locked="0"/>
    </xf>
    <xf numFmtId="0" fontId="80" fillId="5" borderId="112" xfId="0" applyFont="1" applyFill="1" applyBorder="1" applyAlignment="1" applyProtection="1">
      <alignment horizontal="center" vertical="center"/>
      <protection locked="0"/>
    </xf>
    <xf numFmtId="0" fontId="79" fillId="5" borderId="112" xfId="0" applyFont="1" applyFill="1" applyBorder="1" applyAlignment="1" applyProtection="1">
      <alignment horizontal="center" vertical="center"/>
      <protection locked="0"/>
    </xf>
    <xf numFmtId="0" fontId="81" fillId="0" borderId="112" xfId="0" applyFont="1" applyBorder="1" applyAlignment="1" applyProtection="1">
      <alignment horizontal="center" vertical="center"/>
      <protection locked="0"/>
    </xf>
    <xf numFmtId="0" fontId="81" fillId="26" borderId="112" xfId="0" applyFont="1" applyFill="1" applyBorder="1" applyAlignment="1" applyProtection="1">
      <alignment horizontal="center" vertical="center"/>
      <protection locked="0"/>
    </xf>
    <xf numFmtId="0" fontId="77" fillId="5" borderId="112" xfId="0" applyFont="1" applyFill="1" applyBorder="1" applyAlignment="1" applyProtection="1">
      <alignment horizontal="center" vertical="center" wrapText="1"/>
      <protection locked="0"/>
    </xf>
    <xf numFmtId="0" fontId="77" fillId="5" borderId="112" xfId="0" applyFont="1" applyFill="1" applyBorder="1" applyAlignment="1" applyProtection="1">
      <alignment horizontal="center" vertical="center"/>
      <protection locked="0"/>
    </xf>
    <xf numFmtId="0" fontId="80" fillId="5" borderId="112" xfId="0" applyFont="1" applyFill="1" applyBorder="1" applyAlignment="1" applyProtection="1">
      <alignment horizontal="left" vertical="center" wrapText="1"/>
      <protection locked="0"/>
    </xf>
    <xf numFmtId="0" fontId="85" fillId="0" borderId="0" xfId="0" applyFont="1" applyAlignment="1">
      <alignment horizontal="center" vertical="center" wrapText="1"/>
    </xf>
    <xf numFmtId="0" fontId="87" fillId="25" borderId="112" xfId="0" applyFont="1" applyFill="1" applyBorder="1" applyAlignment="1">
      <alignment horizontal="center"/>
    </xf>
    <xf numFmtId="0" fontId="88" fillId="26" borderId="112" xfId="0" applyFont="1" applyFill="1" applyBorder="1" applyAlignment="1">
      <alignment horizontal="center" vertical="center" wrapText="1"/>
    </xf>
    <xf numFmtId="0" fontId="88" fillId="26" borderId="112" xfId="0" applyFont="1" applyFill="1" applyBorder="1" applyAlignment="1">
      <alignment horizontal="center" vertical="center"/>
    </xf>
    <xf numFmtId="0" fontId="18" fillId="4" borderId="25" xfId="2" applyFont="1" applyFill="1" applyBorder="1" applyAlignment="1">
      <alignment horizontal="center" vertical="center" wrapText="1"/>
    </xf>
    <xf numFmtId="0" fontId="18" fillId="4" borderId="26" xfId="2" applyFont="1" applyFill="1" applyBorder="1" applyAlignment="1">
      <alignment horizontal="center" vertical="center" wrapText="1"/>
    </xf>
    <xf numFmtId="0" fontId="18" fillId="4" borderId="27" xfId="1" applyFont="1" applyFill="1" applyBorder="1" applyAlignment="1">
      <alignment horizontal="center" vertical="center"/>
    </xf>
    <xf numFmtId="0" fontId="18" fillId="4" borderId="28" xfId="1" applyFont="1" applyFill="1" applyBorder="1" applyAlignment="1">
      <alignment horizontal="center" vertical="center"/>
    </xf>
    <xf numFmtId="0" fontId="5" fillId="4" borderId="14" xfId="1" applyFont="1" applyFill="1" applyBorder="1" applyAlignment="1">
      <alignment horizontal="center" vertical="center" wrapText="1"/>
    </xf>
    <xf numFmtId="0" fontId="5" fillId="4" borderId="15" xfId="1" applyFont="1" applyFill="1" applyBorder="1" applyAlignment="1">
      <alignment horizontal="center" vertical="center" wrapText="1"/>
    </xf>
    <xf numFmtId="0" fontId="5" fillId="4" borderId="16" xfId="1" applyFont="1" applyFill="1" applyBorder="1" applyAlignment="1">
      <alignment horizontal="center" vertical="center" wrapText="1"/>
    </xf>
    <xf numFmtId="0" fontId="10" fillId="3" borderId="17" xfId="1" quotePrefix="1" applyFont="1" applyFill="1" applyBorder="1" applyAlignment="1">
      <alignment horizontal="left" vertical="top" wrapText="1"/>
    </xf>
    <xf numFmtId="0" fontId="11" fillId="3" borderId="18" xfId="1" quotePrefix="1" applyFont="1" applyFill="1" applyBorder="1" applyAlignment="1">
      <alignment horizontal="left" vertical="top" wrapText="1"/>
    </xf>
    <xf numFmtId="0" fontId="11" fillId="3" borderId="19" xfId="1" quotePrefix="1" applyFont="1" applyFill="1" applyBorder="1" applyAlignment="1">
      <alignment horizontal="left" vertical="top" wrapText="1"/>
    </xf>
    <xf numFmtId="0" fontId="12" fillId="3" borderId="22" xfId="1" quotePrefix="1" applyFont="1" applyFill="1" applyBorder="1" applyAlignment="1">
      <alignment horizontal="justify" vertical="center" wrapText="1"/>
    </xf>
    <xf numFmtId="0" fontId="12" fillId="3" borderId="23" xfId="1" quotePrefix="1" applyFont="1" applyFill="1" applyBorder="1" applyAlignment="1">
      <alignment horizontal="justify" vertical="center" wrapText="1"/>
    </xf>
    <xf numFmtId="0" fontId="12" fillId="3" borderId="24" xfId="1" quotePrefix="1" applyFont="1" applyFill="1" applyBorder="1" applyAlignment="1">
      <alignment horizontal="justify" vertical="center" wrapText="1"/>
    </xf>
    <xf numFmtId="0" fontId="9" fillId="0" borderId="20" xfId="1" quotePrefix="1" applyFont="1" applyBorder="1" applyAlignment="1">
      <alignment horizontal="left" vertical="top" wrapText="1"/>
    </xf>
    <xf numFmtId="0" fontId="9" fillId="0" borderId="0" xfId="1" quotePrefix="1" applyFont="1" applyAlignment="1">
      <alignment horizontal="left" vertical="top" wrapText="1"/>
    </xf>
    <xf numFmtId="0" fontId="9" fillId="0" borderId="21" xfId="1" quotePrefix="1" applyFont="1" applyBorder="1" applyAlignment="1">
      <alignment horizontal="left" vertical="top" wrapText="1"/>
    </xf>
    <xf numFmtId="0" fontId="15" fillId="3" borderId="29" xfId="2" applyFont="1" applyFill="1" applyBorder="1" applyAlignment="1">
      <alignment horizontal="left" vertical="top" wrapText="1" readingOrder="1"/>
    </xf>
    <xf numFmtId="0" fontId="15" fillId="3" borderId="30" xfId="2" applyFont="1" applyFill="1" applyBorder="1" applyAlignment="1">
      <alignment horizontal="left" vertical="top" wrapText="1" readingOrder="1"/>
    </xf>
    <xf numFmtId="0" fontId="16" fillId="3" borderId="31" xfId="1" applyFont="1" applyFill="1" applyBorder="1" applyAlignment="1">
      <alignment horizontal="justify" vertical="center" wrapText="1"/>
    </xf>
    <xf numFmtId="0" fontId="16" fillId="3" borderId="32" xfId="1" applyFont="1" applyFill="1" applyBorder="1" applyAlignment="1">
      <alignment horizontal="justify" vertical="center" wrapText="1"/>
    </xf>
    <xf numFmtId="0" fontId="15" fillId="3" borderId="33" xfId="0" applyFont="1" applyFill="1" applyBorder="1" applyAlignment="1">
      <alignment horizontal="left" vertical="center" wrapText="1"/>
    </xf>
    <xf numFmtId="0" fontId="15" fillId="3" borderId="34" xfId="0" applyFont="1" applyFill="1" applyBorder="1" applyAlignment="1">
      <alignment horizontal="left" vertical="center" wrapText="1"/>
    </xf>
    <xf numFmtId="0" fontId="16" fillId="3" borderId="35" xfId="1" applyFont="1" applyFill="1" applyBorder="1" applyAlignment="1">
      <alignment horizontal="justify" vertical="center" wrapText="1"/>
    </xf>
    <xf numFmtId="0" fontId="16" fillId="3" borderId="36" xfId="1" applyFont="1" applyFill="1" applyBorder="1" applyAlignment="1">
      <alignment horizontal="justify" vertical="center" wrapText="1"/>
    </xf>
    <xf numFmtId="0" fontId="15" fillId="3" borderId="37" xfId="0" applyFont="1" applyFill="1" applyBorder="1" applyAlignment="1">
      <alignment horizontal="left" vertical="center" wrapText="1"/>
    </xf>
    <xf numFmtId="0" fontId="15" fillId="3" borderId="38" xfId="0" applyFont="1" applyFill="1" applyBorder="1" applyAlignment="1">
      <alignment horizontal="left" vertical="center" wrapText="1"/>
    </xf>
    <xf numFmtId="0" fontId="9" fillId="3" borderId="20" xfId="1" applyFont="1" applyFill="1" applyBorder="1" applyAlignment="1">
      <alignment horizontal="left" vertical="top" wrapText="1"/>
    </xf>
    <xf numFmtId="0" fontId="9" fillId="3" borderId="0" xfId="1" applyFont="1" applyFill="1" applyAlignment="1">
      <alignment horizontal="left" vertical="top" wrapText="1"/>
    </xf>
    <xf numFmtId="0" fontId="9" fillId="3" borderId="21" xfId="1" applyFont="1" applyFill="1" applyBorder="1" applyAlignment="1">
      <alignment horizontal="left" vertical="top" wrapText="1"/>
    </xf>
    <xf numFmtId="0" fontId="9" fillId="3" borderId="43" xfId="1" applyFont="1" applyFill="1" applyBorder="1" applyAlignment="1">
      <alignment horizontal="left" vertical="top" wrapText="1"/>
    </xf>
    <xf numFmtId="0" fontId="9" fillId="3" borderId="44" xfId="1" applyFont="1" applyFill="1" applyBorder="1" applyAlignment="1">
      <alignment horizontal="left" vertical="top" wrapText="1"/>
    </xf>
    <xf numFmtId="0" fontId="9" fillId="3" borderId="45" xfId="1" applyFont="1" applyFill="1" applyBorder="1" applyAlignment="1">
      <alignment horizontal="left" vertical="top" wrapText="1"/>
    </xf>
    <xf numFmtId="0" fontId="15" fillId="3" borderId="39" xfId="0" applyFont="1" applyFill="1" applyBorder="1" applyAlignment="1">
      <alignment horizontal="left" vertical="center" wrapText="1"/>
    </xf>
    <xf numFmtId="0" fontId="15" fillId="3" borderId="40" xfId="0" applyFont="1" applyFill="1" applyBorder="1" applyAlignment="1">
      <alignment horizontal="left" vertical="center" wrapText="1"/>
    </xf>
    <xf numFmtId="0" fontId="16" fillId="3" borderId="41" xfId="0" applyFont="1" applyFill="1" applyBorder="1" applyAlignment="1">
      <alignment horizontal="justify" vertical="center" wrapText="1"/>
    </xf>
    <xf numFmtId="0" fontId="16" fillId="3" borderId="42" xfId="0" applyFont="1" applyFill="1" applyBorder="1" applyAlignment="1">
      <alignment horizontal="justify" vertical="center" wrapText="1"/>
    </xf>
    <xf numFmtId="0" fontId="1" fillId="3" borderId="102" xfId="0" applyFont="1" applyFill="1" applyBorder="1" applyAlignment="1">
      <alignment horizontal="center" vertical="center" wrapText="1"/>
    </xf>
    <xf numFmtId="0" fontId="1" fillId="3" borderId="106" xfId="0" applyFont="1" applyFill="1" applyBorder="1" applyAlignment="1">
      <alignment horizontal="center" vertical="center" wrapText="1"/>
    </xf>
    <xf numFmtId="0" fontId="73" fillId="3" borderId="84" xfId="0" applyFont="1" applyFill="1" applyBorder="1" applyAlignment="1">
      <alignment horizontal="center" vertical="center" wrapText="1"/>
    </xf>
    <xf numFmtId="0" fontId="73" fillId="3" borderId="79" xfId="0" applyFont="1" applyFill="1" applyBorder="1" applyAlignment="1">
      <alignment horizontal="center" vertical="center" wrapText="1"/>
    </xf>
    <xf numFmtId="0" fontId="73" fillId="0" borderId="84" xfId="0" applyFont="1" applyBorder="1" applyAlignment="1">
      <alignment horizontal="center" vertical="center" wrapText="1"/>
    </xf>
    <xf numFmtId="0" fontId="73" fillId="0" borderId="79" xfId="0" applyFont="1" applyBorder="1" applyAlignment="1">
      <alignment horizontal="center" vertical="center" wrapText="1"/>
    </xf>
    <xf numFmtId="0" fontId="1" fillId="0" borderId="84" xfId="0" applyFont="1" applyBorder="1" applyAlignment="1">
      <alignment horizontal="center" vertical="center" wrapText="1"/>
    </xf>
    <xf numFmtId="0" fontId="1" fillId="0" borderId="79" xfId="0" applyFont="1" applyBorder="1" applyAlignment="1">
      <alignment horizontal="center" vertical="center" wrapText="1"/>
    </xf>
    <xf numFmtId="0" fontId="1" fillId="0" borderId="13" xfId="0" applyFont="1" applyBorder="1" applyAlignment="1">
      <alignment horizontal="center" vertical="center" wrapText="1"/>
    </xf>
    <xf numFmtId="0" fontId="1" fillId="0" borderId="65" xfId="0" applyFont="1" applyBorder="1" applyAlignment="1">
      <alignment horizontal="center" vertical="center" wrapText="1"/>
    </xf>
    <xf numFmtId="9" fontId="1" fillId="0" borderId="84" xfId="0" applyNumberFormat="1" applyFont="1" applyBorder="1" applyAlignment="1">
      <alignment horizontal="center" vertical="center" wrapText="1"/>
    </xf>
    <xf numFmtId="9" fontId="1" fillId="0" borderId="79" xfId="0" applyNumberFormat="1" applyFont="1" applyBorder="1" applyAlignment="1">
      <alignment horizontal="center" vertical="center" wrapText="1"/>
    </xf>
    <xf numFmtId="0" fontId="71" fillId="0" borderId="84" xfId="0" applyFont="1" applyBorder="1" applyAlignment="1">
      <alignment horizontal="center" vertical="center" wrapText="1"/>
    </xf>
    <xf numFmtId="0" fontId="71" fillId="0" borderId="79" xfId="0" applyFont="1" applyBorder="1" applyAlignment="1">
      <alignment horizontal="center" vertical="center" wrapText="1"/>
    </xf>
    <xf numFmtId="9" fontId="1" fillId="0" borderId="94" xfId="0" applyNumberFormat="1" applyFont="1" applyBorder="1" applyAlignment="1">
      <alignment horizontal="center" vertical="center" wrapText="1"/>
    </xf>
    <xf numFmtId="9" fontId="1" fillId="0" borderId="78" xfId="0" applyNumberFormat="1" applyFont="1" applyBorder="1" applyAlignment="1">
      <alignment horizontal="center" vertical="center" wrapText="1"/>
    </xf>
    <xf numFmtId="9" fontId="1" fillId="0" borderId="97" xfId="0" applyNumberFormat="1" applyFont="1" applyBorder="1" applyAlignment="1">
      <alignment horizontal="center" vertical="center" wrapText="1"/>
    </xf>
    <xf numFmtId="9" fontId="1" fillId="0" borderId="13" xfId="0" applyNumberFormat="1" applyFont="1" applyBorder="1" applyAlignment="1">
      <alignment horizontal="center" vertical="center" wrapText="1"/>
    </xf>
    <xf numFmtId="9" fontId="1" fillId="0" borderId="65" xfId="0" applyNumberFormat="1" applyFont="1" applyBorder="1" applyAlignment="1">
      <alignment horizontal="center" vertical="center" wrapText="1"/>
    </xf>
    <xf numFmtId="0" fontId="1" fillId="3" borderId="62" xfId="0" applyFont="1" applyFill="1" applyBorder="1" applyAlignment="1">
      <alignment horizontal="center" vertical="center" wrapText="1"/>
    </xf>
    <xf numFmtId="0" fontId="1" fillId="3" borderId="64" xfId="0" applyFont="1" applyFill="1" applyBorder="1" applyAlignment="1">
      <alignment horizontal="center" vertical="center" wrapText="1"/>
    </xf>
    <xf numFmtId="0" fontId="73" fillId="3" borderId="13" xfId="0" applyFont="1" applyFill="1" applyBorder="1" applyAlignment="1">
      <alignment horizontal="center" vertical="center" wrapText="1"/>
    </xf>
    <xf numFmtId="0" fontId="73" fillId="3" borderId="65" xfId="0" applyFont="1" applyFill="1" applyBorder="1" applyAlignment="1">
      <alignment horizontal="center" vertical="center" wrapText="1"/>
    </xf>
    <xf numFmtId="0" fontId="73" fillId="0" borderId="13" xfId="0" applyFont="1" applyBorder="1" applyAlignment="1">
      <alignment horizontal="center" vertical="center" wrapText="1"/>
    </xf>
    <xf numFmtId="0" fontId="73" fillId="0" borderId="65" xfId="0" applyFont="1" applyBorder="1" applyAlignment="1">
      <alignment horizontal="center" vertical="center" wrapText="1"/>
    </xf>
    <xf numFmtId="0" fontId="71" fillId="0" borderId="13" xfId="0" applyFont="1" applyBorder="1" applyAlignment="1">
      <alignment horizontal="center" vertical="center" wrapText="1"/>
    </xf>
    <xf numFmtId="0" fontId="71" fillId="0" borderId="65" xfId="0" applyFont="1" applyBorder="1" applyAlignment="1">
      <alignment horizontal="center" vertical="center" wrapText="1"/>
    </xf>
    <xf numFmtId="0" fontId="1" fillId="0" borderId="104" xfId="0" applyFont="1" applyBorder="1" applyAlignment="1">
      <alignment horizontal="center"/>
    </xf>
    <xf numFmtId="0" fontId="1" fillId="0" borderId="63" xfId="0" applyFont="1" applyBorder="1" applyAlignment="1">
      <alignment horizontal="center"/>
    </xf>
    <xf numFmtId="0" fontId="1" fillId="0" borderId="66" xfId="0" applyFont="1" applyBorder="1" applyAlignment="1">
      <alignment horizontal="center"/>
    </xf>
    <xf numFmtId="0" fontId="1" fillId="3" borderId="102" xfId="0" applyFont="1" applyFill="1" applyBorder="1" applyAlignment="1">
      <alignment horizontal="justify" vertical="center" wrapText="1"/>
    </xf>
    <xf numFmtId="0" fontId="1" fillId="3" borderId="62" xfId="0" applyFont="1" applyFill="1" applyBorder="1" applyAlignment="1">
      <alignment horizontal="justify" vertical="center" wrapText="1"/>
    </xf>
    <xf numFmtId="0" fontId="1" fillId="3" borderId="64" xfId="0" applyFont="1" applyFill="1" applyBorder="1" applyAlignment="1">
      <alignment horizontal="justify" vertical="center" wrapText="1"/>
    </xf>
    <xf numFmtId="0" fontId="73" fillId="3" borderId="84" xfId="0" applyFont="1" applyFill="1" applyBorder="1" applyAlignment="1">
      <alignment horizontal="justify" vertical="center" wrapText="1"/>
    </xf>
    <xf numFmtId="0" fontId="73" fillId="3" borderId="13" xfId="0" applyFont="1" applyFill="1" applyBorder="1" applyAlignment="1">
      <alignment horizontal="justify" vertical="center" wrapText="1"/>
    </xf>
    <xf numFmtId="0" fontId="73" fillId="3" borderId="65" xfId="0" applyFont="1" applyFill="1" applyBorder="1" applyAlignment="1">
      <alignment horizontal="justify" vertical="center" wrapText="1"/>
    </xf>
    <xf numFmtId="0" fontId="73" fillId="0" borderId="84" xfId="0" applyFont="1" applyBorder="1" applyAlignment="1">
      <alignment horizontal="justify" vertical="center" wrapText="1"/>
    </xf>
    <xf numFmtId="0" fontId="73" fillId="0" borderId="13" xfId="0" applyFont="1" applyBorder="1" applyAlignment="1">
      <alignment horizontal="justify" vertical="center" wrapText="1"/>
    </xf>
    <xf numFmtId="0" fontId="73" fillId="0" borderId="65" xfId="0" applyFont="1" applyBorder="1" applyAlignment="1">
      <alignment horizontal="justify" vertical="center" wrapText="1"/>
    </xf>
    <xf numFmtId="0" fontId="1" fillId="0" borderId="13" xfId="0" applyFont="1" applyBorder="1" applyAlignment="1">
      <alignment horizontal="center" vertical="center"/>
    </xf>
    <xf numFmtId="0" fontId="1" fillId="0" borderId="65" xfId="0" applyFont="1" applyBorder="1" applyAlignment="1">
      <alignment horizontal="center" vertical="center"/>
    </xf>
    <xf numFmtId="0" fontId="1" fillId="0" borderId="84" xfId="0" applyFont="1" applyBorder="1" applyAlignment="1">
      <alignment horizontal="center"/>
    </xf>
    <xf numFmtId="0" fontId="1" fillId="0" borderId="13" xfId="0" applyFont="1" applyBorder="1" applyAlignment="1">
      <alignment horizontal="center"/>
    </xf>
    <xf numFmtId="0" fontId="1" fillId="0" borderId="65" xfId="0" applyFont="1" applyBorder="1" applyAlignment="1">
      <alignment horizontal="center"/>
    </xf>
    <xf numFmtId="0" fontId="4" fillId="4" borderId="9" xfId="0" applyFont="1" applyFill="1" applyBorder="1" applyAlignment="1">
      <alignment horizontal="center" vertical="center" wrapText="1"/>
    </xf>
    <xf numFmtId="0" fontId="4" fillId="4" borderId="8" xfId="0" applyFont="1" applyFill="1" applyBorder="1" applyAlignment="1">
      <alignment horizontal="center" vertical="center" wrapText="1"/>
    </xf>
    <xf numFmtId="0" fontId="4" fillId="4" borderId="5" xfId="0" applyFont="1" applyFill="1" applyBorder="1" applyAlignment="1">
      <alignment horizontal="center" vertical="center"/>
    </xf>
    <xf numFmtId="0" fontId="4" fillId="4" borderId="7" xfId="0" applyFont="1" applyFill="1" applyBorder="1" applyAlignment="1">
      <alignment horizontal="center" vertical="center"/>
    </xf>
    <xf numFmtId="0" fontId="4" fillId="4" borderId="6" xfId="0" applyFont="1" applyFill="1" applyBorder="1" applyAlignment="1">
      <alignment horizontal="center" vertical="center"/>
    </xf>
    <xf numFmtId="0" fontId="59" fillId="4" borderId="2" xfId="0" applyFont="1" applyFill="1" applyBorder="1" applyAlignment="1">
      <alignment horizontal="center" vertical="center"/>
    </xf>
    <xf numFmtId="0" fontId="59" fillId="4" borderId="0" xfId="0" applyFont="1" applyFill="1" applyAlignment="1">
      <alignment horizontal="center" vertical="center"/>
    </xf>
    <xf numFmtId="0" fontId="72" fillId="3" borderId="13" xfId="0" applyFont="1" applyFill="1" applyBorder="1" applyAlignment="1">
      <alignment horizontal="center" vertical="center"/>
    </xf>
    <xf numFmtId="0" fontId="5" fillId="4" borderId="5" xfId="0" applyFont="1" applyFill="1" applyBorder="1" applyAlignment="1">
      <alignment horizontal="left" vertical="center"/>
    </xf>
    <xf numFmtId="0" fontId="5" fillId="4" borderId="7" xfId="0" applyFont="1" applyFill="1" applyBorder="1" applyAlignment="1">
      <alignment horizontal="left" vertical="center"/>
    </xf>
    <xf numFmtId="0" fontId="5" fillId="4" borderId="6" xfId="0" applyFont="1" applyFill="1" applyBorder="1" applyAlignment="1">
      <alignment horizontal="left" vertical="center"/>
    </xf>
    <xf numFmtId="0" fontId="1" fillId="3" borderId="5" xfId="0" applyFont="1" applyFill="1" applyBorder="1" applyAlignment="1" applyProtection="1">
      <alignment horizontal="left" vertical="center" wrapText="1"/>
      <protection locked="0"/>
    </xf>
    <xf numFmtId="0" fontId="1" fillId="3" borderId="7" xfId="0" applyFont="1" applyFill="1" applyBorder="1" applyAlignment="1" applyProtection="1">
      <alignment horizontal="left" vertical="center" wrapText="1"/>
      <protection locked="0"/>
    </xf>
    <xf numFmtId="0" fontId="1" fillId="3" borderId="6" xfId="0" applyFont="1" applyFill="1" applyBorder="1" applyAlignment="1" applyProtection="1">
      <alignment horizontal="left" vertical="center" wrapText="1"/>
      <protection locked="0"/>
    </xf>
    <xf numFmtId="0" fontId="1" fillId="3" borderId="0" xfId="0" applyFont="1" applyFill="1" applyAlignment="1">
      <alignment horizontal="left" vertical="center"/>
    </xf>
    <xf numFmtId="0" fontId="6" fillId="3" borderId="1" xfId="0" applyFont="1" applyFill="1" applyBorder="1" applyAlignment="1">
      <alignment horizontal="center" vertical="center"/>
    </xf>
    <xf numFmtId="0" fontId="6" fillId="3" borderId="2" xfId="0" applyFont="1" applyFill="1" applyBorder="1" applyAlignment="1">
      <alignment horizontal="center" vertical="center"/>
    </xf>
    <xf numFmtId="0" fontId="6" fillId="3" borderId="3" xfId="0" applyFont="1" applyFill="1" applyBorder="1" applyAlignment="1">
      <alignment horizontal="center" vertical="center"/>
    </xf>
    <xf numFmtId="0" fontId="6" fillId="3" borderId="4" xfId="0" applyFont="1" applyFill="1" applyBorder="1" applyAlignment="1">
      <alignment horizontal="center" vertical="center"/>
    </xf>
    <xf numFmtId="0" fontId="4" fillId="4" borderId="83" xfId="0" applyFont="1" applyFill="1" applyBorder="1" applyAlignment="1">
      <alignment horizontal="center" vertical="center"/>
    </xf>
    <xf numFmtId="0" fontId="18" fillId="4" borderId="8" xfId="0" applyFont="1" applyFill="1" applyBorder="1" applyAlignment="1">
      <alignment horizontal="center" vertical="center" wrapText="1"/>
    </xf>
    <xf numFmtId="0" fontId="18" fillId="4" borderId="11" xfId="0" applyFont="1" applyFill="1" applyBorder="1" applyAlignment="1">
      <alignment horizontal="center" vertical="center" wrapText="1"/>
    </xf>
    <xf numFmtId="0" fontId="4" fillId="4" borderId="11" xfId="0" applyFont="1" applyFill="1" applyBorder="1" applyAlignment="1">
      <alignment horizontal="center" vertical="center" wrapText="1"/>
    </xf>
    <xf numFmtId="0" fontId="4" fillId="4" borderId="12" xfId="0" applyFont="1" applyFill="1" applyBorder="1" applyAlignment="1">
      <alignment horizontal="center" vertical="center"/>
    </xf>
    <xf numFmtId="0" fontId="4" fillId="4" borderId="8" xfId="0" applyFont="1" applyFill="1" applyBorder="1" applyAlignment="1">
      <alignment horizontal="center" vertical="center" textRotation="1"/>
    </xf>
    <xf numFmtId="0" fontId="4" fillId="4" borderId="11" xfId="0" applyFont="1" applyFill="1" applyBorder="1" applyAlignment="1">
      <alignment horizontal="center" vertical="center" textRotation="1"/>
    </xf>
    <xf numFmtId="0" fontId="68" fillId="4" borderId="9" xfId="0" applyFont="1" applyFill="1" applyBorder="1" applyAlignment="1">
      <alignment horizontal="center" vertical="center"/>
    </xf>
    <xf numFmtId="0" fontId="68" fillId="4" borderId="8" xfId="0" applyFont="1" applyFill="1" applyBorder="1" applyAlignment="1">
      <alignment horizontal="center" vertical="center"/>
    </xf>
    <xf numFmtId="0" fontId="73" fillId="0" borderId="78" xfId="0" applyFont="1" applyBorder="1" applyAlignment="1">
      <alignment horizontal="left" vertical="center" wrapText="1"/>
    </xf>
    <xf numFmtId="0" fontId="73" fillId="0" borderId="60" xfId="0" applyFont="1" applyBorder="1" applyAlignment="1">
      <alignment horizontal="left" vertical="center" wrapText="1"/>
    </xf>
    <xf numFmtId="0" fontId="73" fillId="0" borderId="79" xfId="0" applyFont="1" applyBorder="1" applyAlignment="1">
      <alignment horizontal="justify" vertical="center" wrapText="1"/>
    </xf>
    <xf numFmtId="0" fontId="1" fillId="0" borderId="79" xfId="0" applyFont="1" applyBorder="1" applyAlignment="1">
      <alignment horizontal="center" vertical="center"/>
    </xf>
    <xf numFmtId="0" fontId="68" fillId="4" borderId="10" xfId="0" applyFont="1" applyFill="1" applyBorder="1" applyAlignment="1">
      <alignment horizontal="center" vertical="center"/>
    </xf>
    <xf numFmtId="0" fontId="68" fillId="4" borderId="8" xfId="0" applyFont="1" applyFill="1" applyBorder="1" applyAlignment="1">
      <alignment horizontal="center" vertical="center" wrapText="1"/>
    </xf>
    <xf numFmtId="0" fontId="68" fillId="4" borderId="11" xfId="0" applyFont="1" applyFill="1" applyBorder="1" applyAlignment="1">
      <alignment horizontal="center" vertical="center" wrapText="1"/>
    </xf>
    <xf numFmtId="0" fontId="4" fillId="4" borderId="10" xfId="0" applyFont="1" applyFill="1" applyBorder="1" applyAlignment="1">
      <alignment horizontal="center" vertical="center" wrapText="1"/>
    </xf>
    <xf numFmtId="0" fontId="4" fillId="4" borderId="8" xfId="0" applyFont="1" applyFill="1" applyBorder="1" applyAlignment="1">
      <alignment horizontal="center" vertical="center" textRotation="90" wrapText="1"/>
    </xf>
    <xf numFmtId="0" fontId="4" fillId="4" borderId="11" xfId="0" applyFont="1" applyFill="1" applyBorder="1" applyAlignment="1">
      <alignment horizontal="center" vertical="center" textRotation="90" wrapText="1"/>
    </xf>
    <xf numFmtId="0" fontId="68" fillId="4" borderId="11" xfId="0" applyFont="1" applyFill="1" applyBorder="1" applyAlignment="1">
      <alignment horizontal="center" vertical="center"/>
    </xf>
    <xf numFmtId="0" fontId="68" fillId="4" borderId="10" xfId="0" applyFont="1" applyFill="1" applyBorder="1" applyAlignment="1">
      <alignment horizontal="center" vertical="center" wrapText="1"/>
    </xf>
    <xf numFmtId="0" fontId="4" fillId="4" borderId="5" xfId="0" applyFont="1" applyFill="1" applyBorder="1" applyAlignment="1">
      <alignment horizontal="center" vertical="center" wrapText="1"/>
    </xf>
    <xf numFmtId="0" fontId="4" fillId="4" borderId="1" xfId="0" applyFont="1" applyFill="1" applyBorder="1" applyAlignment="1">
      <alignment horizontal="center" vertical="center" wrapText="1"/>
    </xf>
    <xf numFmtId="0" fontId="4" fillId="4" borderId="9" xfId="0" applyFont="1" applyFill="1" applyBorder="1" applyAlignment="1">
      <alignment horizontal="center" vertical="center" textRotation="90" wrapText="1"/>
    </xf>
    <xf numFmtId="0" fontId="68" fillId="4" borderId="9" xfId="0" applyFont="1" applyFill="1" applyBorder="1" applyAlignment="1">
      <alignment horizontal="justify" vertical="center" wrapText="1"/>
    </xf>
    <xf numFmtId="0" fontId="68" fillId="4" borderId="8" xfId="0" applyFont="1" applyFill="1" applyBorder="1" applyAlignment="1">
      <alignment horizontal="justify" vertical="center" wrapText="1"/>
    </xf>
    <xf numFmtId="0" fontId="1" fillId="0" borderId="108" xfId="0" applyFont="1" applyBorder="1" applyAlignment="1">
      <alignment horizontal="center" vertical="center" wrapText="1"/>
    </xf>
    <xf numFmtId="0" fontId="1" fillId="0" borderId="105" xfId="0" applyFont="1" applyBorder="1" applyAlignment="1">
      <alignment horizontal="center" vertical="center" wrapText="1"/>
    </xf>
    <xf numFmtId="0" fontId="1" fillId="0" borderId="109" xfId="0" applyFont="1" applyBorder="1" applyAlignment="1">
      <alignment horizontal="center" vertical="center" wrapText="1"/>
    </xf>
    <xf numFmtId="0" fontId="1" fillId="0" borderId="94" xfId="0" applyFont="1" applyBorder="1" applyAlignment="1">
      <alignment horizontal="center" vertical="center" wrapText="1"/>
    </xf>
    <xf numFmtId="0" fontId="1" fillId="0" borderId="78" xfId="0" applyFont="1" applyBorder="1" applyAlignment="1">
      <alignment horizontal="center" vertical="center" wrapText="1"/>
    </xf>
    <xf numFmtId="0" fontId="1" fillId="0" borderId="97" xfId="0" applyFont="1" applyBorder="1" applyAlignment="1">
      <alignment horizontal="center" vertical="center" wrapText="1"/>
    </xf>
    <xf numFmtId="0" fontId="1" fillId="0" borderId="103" xfId="0" applyFont="1" applyBorder="1" applyAlignment="1">
      <alignment horizontal="center" vertical="center" wrapText="1"/>
    </xf>
    <xf numFmtId="0" fontId="1" fillId="0" borderId="81" xfId="0" applyFont="1" applyBorder="1" applyAlignment="1">
      <alignment horizontal="center" vertical="center" wrapText="1"/>
    </xf>
    <xf numFmtId="0" fontId="1" fillId="0" borderId="110" xfId="0" applyFont="1" applyBorder="1" applyAlignment="1">
      <alignment horizontal="center" vertical="center" wrapText="1"/>
    </xf>
    <xf numFmtId="0" fontId="73" fillId="3" borderId="94" xfId="0" applyFont="1" applyFill="1" applyBorder="1" applyAlignment="1">
      <alignment horizontal="justify" vertical="center" wrapText="1"/>
    </xf>
    <xf numFmtId="0" fontId="73" fillId="3" borderId="78" xfId="0" applyFont="1" applyFill="1" applyBorder="1" applyAlignment="1">
      <alignment horizontal="justify" vertical="center" wrapText="1"/>
    </xf>
    <xf numFmtId="0" fontId="73" fillId="3" borderId="79" xfId="0" applyFont="1" applyFill="1" applyBorder="1" applyAlignment="1">
      <alignment horizontal="justify" vertical="center" wrapText="1"/>
    </xf>
    <xf numFmtId="0" fontId="1" fillId="3" borderId="84" xfId="0" applyFont="1" applyFill="1" applyBorder="1" applyAlignment="1">
      <alignment horizontal="center" vertical="center" wrapText="1"/>
    </xf>
    <xf numFmtId="0" fontId="1" fillId="3" borderId="13" xfId="0" applyFont="1" applyFill="1" applyBorder="1" applyAlignment="1">
      <alignment horizontal="center" vertical="center" wrapText="1"/>
    </xf>
    <xf numFmtId="0" fontId="1" fillId="3" borderId="79" xfId="0" applyFont="1" applyFill="1" applyBorder="1" applyAlignment="1">
      <alignment horizontal="center" vertical="center" wrapText="1"/>
    </xf>
    <xf numFmtId="14" fontId="1" fillId="0" borderId="94" xfId="0" applyNumberFormat="1" applyFont="1" applyBorder="1" applyAlignment="1">
      <alignment horizontal="center" vertical="center" wrapText="1"/>
    </xf>
    <xf numFmtId="0" fontId="73" fillId="3" borderId="94" xfId="0" applyFont="1" applyFill="1" applyBorder="1" applyAlignment="1">
      <alignment horizontal="center" vertical="center" wrapText="1"/>
    </xf>
    <xf numFmtId="0" fontId="73" fillId="3" borderId="78" xfId="0" applyFont="1" applyFill="1" applyBorder="1" applyAlignment="1">
      <alignment horizontal="center" vertical="center" wrapText="1"/>
    </xf>
    <xf numFmtId="9" fontId="1" fillId="0" borderId="60" xfId="0" applyNumberFormat="1" applyFont="1" applyBorder="1" applyAlignment="1">
      <alignment horizontal="center" vertical="center" wrapText="1"/>
    </xf>
    <xf numFmtId="0" fontId="1" fillId="0" borderId="104" xfId="0" applyFont="1" applyBorder="1" applyAlignment="1">
      <alignment horizontal="center" vertical="center" wrapText="1"/>
    </xf>
    <xf numFmtId="0" fontId="1" fillId="0" borderId="63" xfId="0" applyFont="1" applyBorder="1" applyAlignment="1">
      <alignment horizontal="center" vertical="center" wrapText="1"/>
    </xf>
    <xf numFmtId="0" fontId="1" fillId="0" borderId="107" xfId="0" applyFont="1" applyBorder="1" applyAlignment="1">
      <alignment horizontal="center" vertical="center" wrapText="1"/>
    </xf>
    <xf numFmtId="0" fontId="1" fillId="0" borderId="61" xfId="0" applyFont="1" applyBorder="1" applyAlignment="1">
      <alignment horizontal="center" vertical="center" wrapText="1"/>
    </xf>
    <xf numFmtId="0" fontId="1" fillId="0" borderId="66" xfId="0" applyFont="1" applyBorder="1" applyAlignment="1">
      <alignment horizontal="center" vertical="center" wrapText="1"/>
    </xf>
    <xf numFmtId="0" fontId="1" fillId="3" borderId="59" xfId="0" applyFont="1" applyFill="1" applyBorder="1" applyAlignment="1">
      <alignment horizontal="center" vertical="center" wrapText="1"/>
    </xf>
    <xf numFmtId="0" fontId="1" fillId="0" borderId="60" xfId="0" applyFont="1" applyBorder="1" applyAlignment="1">
      <alignment horizontal="center"/>
    </xf>
    <xf numFmtId="0" fontId="1" fillId="0" borderId="60" xfId="0" applyFont="1" applyBorder="1" applyAlignment="1">
      <alignment horizontal="center" vertical="center" wrapText="1"/>
    </xf>
    <xf numFmtId="0" fontId="73" fillId="3" borderId="60" xfId="0" applyFont="1" applyFill="1" applyBorder="1" applyAlignment="1">
      <alignment horizontal="justify" vertical="center" wrapText="1"/>
    </xf>
    <xf numFmtId="0" fontId="73" fillId="0" borderId="60" xfId="0" applyFont="1" applyBorder="1" applyAlignment="1">
      <alignment horizontal="justify" vertical="center" wrapText="1"/>
    </xf>
    <xf numFmtId="0" fontId="73" fillId="0" borderId="60" xfId="0" applyFont="1" applyBorder="1" applyAlignment="1">
      <alignment horizontal="center" vertical="center" wrapText="1"/>
    </xf>
    <xf numFmtId="0" fontId="71" fillId="0" borderId="60" xfId="0" applyFont="1" applyBorder="1" applyAlignment="1">
      <alignment horizontal="center" vertical="center" wrapText="1"/>
    </xf>
    <xf numFmtId="0" fontId="22" fillId="0" borderId="0" xfId="0" applyFont="1" applyAlignment="1">
      <alignment horizontal="center" vertical="center"/>
    </xf>
    <xf numFmtId="0" fontId="23" fillId="6" borderId="46" xfId="0" applyFont="1" applyFill="1" applyBorder="1" applyAlignment="1">
      <alignment horizontal="center" vertical="center" wrapText="1"/>
    </xf>
    <xf numFmtId="0" fontId="23" fillId="6" borderId="48" xfId="0" applyFont="1" applyFill="1" applyBorder="1" applyAlignment="1">
      <alignment horizontal="center" vertical="center" wrapText="1"/>
    </xf>
    <xf numFmtId="0" fontId="55" fillId="0" borderId="0" xfId="0" applyFont="1" applyAlignment="1">
      <alignment horizontal="center" vertical="center"/>
    </xf>
    <xf numFmtId="0" fontId="51" fillId="0" borderId="0" xfId="0" applyFont="1" applyAlignment="1">
      <alignment horizontal="center" vertical="center"/>
    </xf>
    <xf numFmtId="0" fontId="38" fillId="3" borderId="0" xfId="0" applyFont="1" applyFill="1" applyAlignment="1">
      <alignment horizontal="justify" vertical="center" wrapText="1"/>
    </xf>
    <xf numFmtId="0" fontId="31" fillId="13" borderId="53" xfId="0" applyFont="1" applyFill="1" applyBorder="1" applyAlignment="1">
      <alignment horizontal="center" vertical="center" wrapText="1" readingOrder="1"/>
    </xf>
    <xf numFmtId="0" fontId="31" fillId="13" borderId="54" xfId="0" applyFont="1" applyFill="1" applyBorder="1" applyAlignment="1">
      <alignment horizontal="center" vertical="center" wrapText="1" readingOrder="1"/>
    </xf>
    <xf numFmtId="0" fontId="31" fillId="13" borderId="55" xfId="0" applyFont="1" applyFill="1" applyBorder="1" applyAlignment="1">
      <alignment horizontal="center" vertical="center" wrapText="1" readingOrder="1"/>
    </xf>
    <xf numFmtId="0" fontId="34" fillId="13" borderId="56" xfId="0" applyFont="1" applyFill="1" applyBorder="1" applyAlignment="1">
      <alignment horizontal="center" vertical="center" wrapText="1" readingOrder="1"/>
    </xf>
    <xf numFmtId="0" fontId="34" fillId="13" borderId="57" xfId="0" applyFont="1" applyFill="1" applyBorder="1" applyAlignment="1">
      <alignment horizontal="center" vertical="center" wrapText="1" readingOrder="1"/>
    </xf>
    <xf numFmtId="0" fontId="34" fillId="3" borderId="59" xfId="0" applyFont="1" applyFill="1" applyBorder="1" applyAlignment="1">
      <alignment horizontal="center" vertical="center" wrapText="1" readingOrder="1"/>
    </xf>
    <xf numFmtId="0" fontId="34" fillId="3" borderId="62" xfId="0" applyFont="1" applyFill="1" applyBorder="1" applyAlignment="1">
      <alignment horizontal="center" vertical="center" wrapText="1" readingOrder="1"/>
    </xf>
    <xf numFmtId="0" fontId="34" fillId="3" borderId="60" xfId="0" applyFont="1" applyFill="1" applyBorder="1" applyAlignment="1">
      <alignment horizontal="center" vertical="center" wrapText="1" readingOrder="1"/>
    </xf>
    <xf numFmtId="0" fontId="34" fillId="3" borderId="13" xfId="0" applyFont="1" applyFill="1" applyBorder="1" applyAlignment="1">
      <alignment horizontal="center" vertical="center" wrapText="1" readingOrder="1"/>
    </xf>
    <xf numFmtId="0" fontId="34" fillId="3" borderId="64" xfId="0" applyFont="1" applyFill="1" applyBorder="1" applyAlignment="1">
      <alignment horizontal="center" vertical="center" wrapText="1" readingOrder="1"/>
    </xf>
    <xf numFmtId="0" fontId="34" fillId="3" borderId="65" xfId="0" applyFont="1" applyFill="1" applyBorder="1" applyAlignment="1">
      <alignment horizontal="center" vertical="center" wrapText="1" readingOrder="1"/>
    </xf>
    <xf numFmtId="0" fontId="63" fillId="0" borderId="67" xfId="0" applyFont="1" applyBorder="1" applyAlignment="1">
      <alignment horizontal="center" vertical="center" wrapText="1"/>
    </xf>
    <xf numFmtId="0" fontId="63" fillId="0" borderId="68" xfId="0" applyFont="1" applyBorder="1" applyAlignment="1">
      <alignment horizontal="center" vertical="center"/>
    </xf>
    <xf numFmtId="0" fontId="63" fillId="0" borderId="69" xfId="0" applyFont="1" applyBorder="1" applyAlignment="1">
      <alignment horizontal="center" vertical="center"/>
    </xf>
    <xf numFmtId="0" fontId="63" fillId="0" borderId="20" xfId="0" applyFont="1" applyBorder="1" applyAlignment="1">
      <alignment horizontal="center" vertical="center" wrapText="1"/>
    </xf>
    <xf numFmtId="0" fontId="63" fillId="0" borderId="0" xfId="0" applyFont="1" applyAlignment="1">
      <alignment horizontal="center" vertical="center"/>
    </xf>
    <xf numFmtId="0" fontId="63" fillId="0" borderId="21" xfId="0" applyFont="1" applyBorder="1" applyAlignment="1">
      <alignment horizontal="center" vertical="center"/>
    </xf>
    <xf numFmtId="0" fontId="63" fillId="0" borderId="20" xfId="0" applyFont="1" applyBorder="1" applyAlignment="1">
      <alignment horizontal="center" vertical="center"/>
    </xf>
    <xf numFmtId="0" fontId="63" fillId="0" borderId="43" xfId="0" applyFont="1" applyBorder="1" applyAlignment="1">
      <alignment horizontal="center" vertical="center"/>
    </xf>
    <xf numFmtId="0" fontId="63" fillId="0" borderId="44" xfId="0" applyFont="1" applyBorder="1" applyAlignment="1">
      <alignment horizontal="center" vertical="center"/>
    </xf>
    <xf numFmtId="0" fontId="63" fillId="0" borderId="45" xfId="0" applyFont="1" applyBorder="1" applyAlignment="1">
      <alignment horizontal="center" vertical="center"/>
    </xf>
    <xf numFmtId="0" fontId="65" fillId="22" borderId="70" xfId="0" applyFont="1" applyFill="1" applyBorder="1" applyAlignment="1">
      <alignment horizontal="center" vertical="center" wrapText="1" readingOrder="1"/>
    </xf>
    <xf numFmtId="0" fontId="65" fillId="22" borderId="71" xfId="0" applyFont="1" applyFill="1" applyBorder="1" applyAlignment="1">
      <alignment horizontal="center" vertical="center" wrapText="1" readingOrder="1"/>
    </xf>
    <xf numFmtId="0" fontId="65" fillId="22" borderId="73" xfId="0" applyFont="1" applyFill="1" applyBorder="1" applyAlignment="1">
      <alignment horizontal="center" vertical="center" wrapText="1" readingOrder="1"/>
    </xf>
    <xf numFmtId="0" fontId="65" fillId="22" borderId="0" xfId="0" applyFont="1" applyFill="1" applyAlignment="1">
      <alignment horizontal="center" vertical="center" wrapText="1" readingOrder="1"/>
    </xf>
    <xf numFmtId="0" fontId="65" fillId="22" borderId="74" xfId="0" applyFont="1" applyFill="1" applyBorder="1" applyAlignment="1">
      <alignment horizontal="center" vertical="center" wrapText="1" readingOrder="1"/>
    </xf>
    <xf numFmtId="0" fontId="65" fillId="22" borderId="75" xfId="0" applyFont="1" applyFill="1" applyBorder="1" applyAlignment="1">
      <alignment horizontal="center" vertical="center" wrapText="1" readingOrder="1"/>
    </xf>
    <xf numFmtId="0" fontId="65" fillId="22" borderId="76" xfId="0" applyFont="1" applyFill="1" applyBorder="1" applyAlignment="1">
      <alignment horizontal="center" vertical="center" wrapText="1" readingOrder="1"/>
    </xf>
    <xf numFmtId="0" fontId="65" fillId="22" borderId="77" xfId="0" applyFont="1" applyFill="1" applyBorder="1" applyAlignment="1">
      <alignment horizontal="center" vertical="center" wrapText="1" readingOrder="1"/>
    </xf>
    <xf numFmtId="0" fontId="33" fillId="3" borderId="13" xfId="0" applyFont="1" applyFill="1" applyBorder="1" applyAlignment="1">
      <alignment horizontal="center" vertical="center" wrapText="1"/>
    </xf>
    <xf numFmtId="0" fontId="65" fillId="8" borderId="70" xfId="0" applyFont="1" applyFill="1" applyBorder="1" applyAlignment="1">
      <alignment horizontal="center" vertical="center" wrapText="1" readingOrder="1"/>
    </xf>
    <xf numFmtId="0" fontId="65" fillId="8" borderId="71" xfId="0" applyFont="1" applyFill="1" applyBorder="1" applyAlignment="1">
      <alignment horizontal="center" vertical="center" wrapText="1" readingOrder="1"/>
    </xf>
    <xf numFmtId="0" fontId="65" fillId="8" borderId="73" xfId="0" applyFont="1" applyFill="1" applyBorder="1" applyAlignment="1">
      <alignment horizontal="center" vertical="center" wrapText="1" readingOrder="1"/>
    </xf>
    <xf numFmtId="0" fontId="65" fillId="8" borderId="0" xfId="0" applyFont="1" applyFill="1" applyAlignment="1">
      <alignment horizontal="center" vertical="center" wrapText="1" readingOrder="1"/>
    </xf>
    <xf numFmtId="0" fontId="65" fillId="8" borderId="74" xfId="0" applyFont="1" applyFill="1" applyBorder="1" applyAlignment="1">
      <alignment horizontal="center" vertical="center" wrapText="1" readingOrder="1"/>
    </xf>
    <xf numFmtId="0" fontId="65" fillId="8" borderId="75" xfId="0" applyFont="1" applyFill="1" applyBorder="1" applyAlignment="1">
      <alignment horizontal="center" vertical="center" wrapText="1" readingOrder="1"/>
    </xf>
    <xf numFmtId="0" fontId="65" fillId="8" borderId="76" xfId="0" applyFont="1" applyFill="1" applyBorder="1" applyAlignment="1">
      <alignment horizontal="center" vertical="center" wrapText="1" readingOrder="1"/>
    </xf>
    <xf numFmtId="0" fontId="65" fillId="8" borderId="77" xfId="0" applyFont="1" applyFill="1" applyBorder="1" applyAlignment="1">
      <alignment horizontal="center" vertical="center" wrapText="1" readingOrder="1"/>
    </xf>
    <xf numFmtId="0" fontId="33" fillId="0" borderId="13" xfId="0" applyFont="1" applyBorder="1" applyAlignment="1">
      <alignment horizontal="center" vertical="center" wrapText="1"/>
    </xf>
    <xf numFmtId="0" fontId="63" fillId="0" borderId="68" xfId="0" applyFont="1" applyBorder="1" applyAlignment="1">
      <alignment horizontal="center" vertical="center" wrapText="1"/>
    </xf>
    <xf numFmtId="0" fontId="2" fillId="0" borderId="0" xfId="0" applyFont="1" applyAlignment="1">
      <alignment horizontal="center" vertical="center" wrapText="1"/>
    </xf>
    <xf numFmtId="0" fontId="64" fillId="14" borderId="0" xfId="0" applyFont="1" applyFill="1" applyAlignment="1">
      <alignment horizontal="center" vertical="center" wrapText="1" readingOrder="1"/>
    </xf>
    <xf numFmtId="0" fontId="40" fillId="5" borderId="0" xfId="0" applyFont="1" applyFill="1" applyAlignment="1">
      <alignment horizontal="center" vertical="center" wrapText="1"/>
    </xf>
    <xf numFmtId="0" fontId="64" fillId="14" borderId="0" xfId="0" applyFont="1" applyFill="1" applyAlignment="1">
      <alignment horizontal="center" vertical="center" textRotation="90" wrapText="1" readingOrder="1"/>
    </xf>
    <xf numFmtId="0" fontId="64" fillId="14" borderId="21" xfId="0" applyFont="1" applyFill="1" applyBorder="1" applyAlignment="1">
      <alignment horizontal="center" vertical="center" textRotation="90" wrapText="1" readingOrder="1"/>
    </xf>
    <xf numFmtId="0" fontId="65" fillId="16" borderId="70" xfId="0" applyFont="1" applyFill="1" applyBorder="1" applyAlignment="1">
      <alignment horizontal="center" vertical="center" wrapText="1" readingOrder="1"/>
    </xf>
    <xf numFmtId="0" fontId="65" fillId="16" borderId="71" xfId="0" applyFont="1" applyFill="1" applyBorder="1" applyAlignment="1">
      <alignment horizontal="center" vertical="center" wrapText="1" readingOrder="1"/>
    </xf>
    <xf numFmtId="0" fontId="65" fillId="16" borderId="72" xfId="0" applyFont="1" applyFill="1" applyBorder="1" applyAlignment="1">
      <alignment horizontal="center" vertical="center" wrapText="1" readingOrder="1"/>
    </xf>
    <xf numFmtId="0" fontId="65" fillId="16" borderId="73" xfId="0" applyFont="1" applyFill="1" applyBorder="1" applyAlignment="1">
      <alignment horizontal="center" vertical="center" wrapText="1" readingOrder="1"/>
    </xf>
    <xf numFmtId="0" fontId="65" fillId="16" borderId="0" xfId="0" applyFont="1" applyFill="1" applyAlignment="1">
      <alignment horizontal="center" vertical="center" wrapText="1" readingOrder="1"/>
    </xf>
    <xf numFmtId="0" fontId="65" fillId="16" borderId="74" xfId="0" applyFont="1" applyFill="1" applyBorder="1" applyAlignment="1">
      <alignment horizontal="center" vertical="center" wrapText="1" readingOrder="1"/>
    </xf>
    <xf numFmtId="0" fontId="65" fillId="16" borderId="75" xfId="0" applyFont="1" applyFill="1" applyBorder="1" applyAlignment="1">
      <alignment horizontal="center" vertical="center" wrapText="1" readingOrder="1"/>
    </xf>
    <xf numFmtId="0" fontId="65" fillId="16" borderId="76" xfId="0" applyFont="1" applyFill="1" applyBorder="1" applyAlignment="1">
      <alignment horizontal="center" vertical="center" wrapText="1" readingOrder="1"/>
    </xf>
    <xf numFmtId="0" fontId="65" fillId="16" borderId="77" xfId="0" applyFont="1" applyFill="1" applyBorder="1" applyAlignment="1">
      <alignment horizontal="center" vertical="center" wrapText="1" readingOrder="1"/>
    </xf>
    <xf numFmtId="0" fontId="65" fillId="15" borderId="70" xfId="0" applyFont="1" applyFill="1" applyBorder="1" applyAlignment="1">
      <alignment horizontal="center" vertical="center" wrapText="1" readingOrder="1"/>
    </xf>
    <xf numFmtId="0" fontId="65" fillId="15" borderId="71" xfId="0" applyFont="1" applyFill="1" applyBorder="1" applyAlignment="1">
      <alignment horizontal="center" vertical="center" wrapText="1" readingOrder="1"/>
    </xf>
    <xf numFmtId="0" fontId="65" fillId="15" borderId="73" xfId="0" applyFont="1" applyFill="1" applyBorder="1" applyAlignment="1">
      <alignment horizontal="center" vertical="center" wrapText="1" readingOrder="1"/>
    </xf>
    <xf numFmtId="0" fontId="65" fillId="15" borderId="0" xfId="0" applyFont="1" applyFill="1" applyAlignment="1">
      <alignment horizontal="center" vertical="center" wrapText="1" readingOrder="1"/>
    </xf>
    <xf numFmtId="0" fontId="65" fillId="15" borderId="75" xfId="0" applyFont="1" applyFill="1" applyBorder="1" applyAlignment="1">
      <alignment horizontal="center" vertical="center" wrapText="1" readingOrder="1"/>
    </xf>
    <xf numFmtId="0" fontId="65" fillId="15" borderId="76" xfId="0" applyFont="1" applyFill="1" applyBorder="1" applyAlignment="1">
      <alignment horizontal="center" vertical="center" wrapText="1" readingOrder="1"/>
    </xf>
    <xf numFmtId="0" fontId="33" fillId="3" borderId="80" xfId="0" applyFont="1" applyFill="1" applyBorder="1" applyAlignment="1">
      <alignment horizontal="center" vertical="center" wrapText="1"/>
    </xf>
    <xf numFmtId="0" fontId="33" fillId="3" borderId="87" xfId="0" applyFont="1" applyFill="1" applyBorder="1" applyAlignment="1">
      <alignment horizontal="center" vertical="center" wrapText="1"/>
    </xf>
    <xf numFmtId="0" fontId="33" fillId="3" borderId="81" xfId="0" applyFont="1" applyFill="1" applyBorder="1" applyAlignment="1">
      <alignment horizontal="center" vertical="center" wrapText="1"/>
    </xf>
    <xf numFmtId="0" fontId="33" fillId="3" borderId="86" xfId="0" applyFont="1" applyFill="1" applyBorder="1" applyAlignment="1">
      <alignment horizontal="center" vertical="center" wrapText="1"/>
    </xf>
    <xf numFmtId="0" fontId="33" fillId="3" borderId="82" xfId="0" applyFont="1" applyFill="1" applyBorder="1" applyAlignment="1">
      <alignment horizontal="center" vertical="center" wrapText="1"/>
    </xf>
    <xf numFmtId="0" fontId="33" fillId="3" borderId="85" xfId="0" applyFont="1" applyFill="1" applyBorder="1" applyAlignment="1">
      <alignment horizontal="center" vertical="center" wrapText="1"/>
    </xf>
    <xf numFmtId="1" fontId="32" fillId="0" borderId="93" xfId="0" applyNumberFormat="1" applyFont="1" applyBorder="1" applyAlignment="1" applyProtection="1">
      <alignment horizontal="center" vertical="center" wrapText="1"/>
      <protection locked="0"/>
    </xf>
    <xf numFmtId="1" fontId="32" fillId="0" borderId="95" xfId="0" applyNumberFormat="1" applyFont="1" applyBorder="1" applyAlignment="1" applyProtection="1">
      <alignment horizontal="center" vertical="center" wrapText="1"/>
      <protection locked="0"/>
    </xf>
    <xf numFmtId="0" fontId="7" fillId="3" borderId="13" xfId="0" applyFont="1" applyFill="1" applyBorder="1" applyAlignment="1">
      <alignment horizontal="center" vertical="center"/>
    </xf>
    <xf numFmtId="0" fontId="2" fillId="3" borderId="5" xfId="0" applyFont="1" applyFill="1" applyBorder="1" applyAlignment="1" applyProtection="1">
      <alignment horizontal="left" vertical="center"/>
      <protection locked="0"/>
    </xf>
    <xf numFmtId="0" fontId="2" fillId="3" borderId="7" xfId="0" applyFont="1" applyFill="1" applyBorder="1" applyAlignment="1" applyProtection="1">
      <alignment horizontal="left" vertical="center"/>
      <protection locked="0"/>
    </xf>
    <xf numFmtId="0" fontId="2" fillId="3" borderId="6" xfId="0" applyFont="1" applyFill="1" applyBorder="1" applyAlignment="1" applyProtection="1">
      <alignment horizontal="left" vertical="center"/>
      <protection locked="0"/>
    </xf>
    <xf numFmtId="0" fontId="2" fillId="3" borderId="5" xfId="0" applyFont="1" applyFill="1" applyBorder="1" applyAlignment="1" applyProtection="1">
      <alignment horizontal="left" vertical="center" wrapText="1"/>
      <protection locked="0"/>
    </xf>
    <xf numFmtId="0" fontId="2" fillId="3" borderId="7" xfId="0" applyFont="1" applyFill="1" applyBorder="1" applyAlignment="1" applyProtection="1">
      <alignment horizontal="left" vertical="center" wrapText="1"/>
      <protection locked="0"/>
    </xf>
    <xf numFmtId="0" fontId="2" fillId="3" borderId="6" xfId="0" applyFont="1" applyFill="1" applyBorder="1" applyAlignment="1" applyProtection="1">
      <alignment horizontal="left" vertical="center" wrapText="1"/>
      <protection locked="0"/>
    </xf>
    <xf numFmtId="0" fontId="68" fillId="4" borderId="90" xfId="0" applyFont="1" applyFill="1" applyBorder="1" applyAlignment="1">
      <alignment horizontal="center" vertical="center"/>
    </xf>
    <xf numFmtId="0" fontId="68" fillId="4" borderId="100" xfId="0" applyFont="1" applyFill="1" applyBorder="1" applyAlignment="1">
      <alignment horizontal="center" vertical="center"/>
    </xf>
    <xf numFmtId="0" fontId="68" fillId="4" borderId="91" xfId="0" applyFont="1" applyFill="1" applyBorder="1" applyAlignment="1">
      <alignment horizontal="center" vertical="center"/>
    </xf>
    <xf numFmtId="0" fontId="68" fillId="20" borderId="88" xfId="0" applyFont="1" applyFill="1" applyBorder="1" applyAlignment="1" applyProtection="1">
      <alignment horizontal="center" vertical="center" wrapText="1"/>
      <protection locked="0"/>
    </xf>
    <xf numFmtId="0" fontId="68" fillId="4" borderId="88" xfId="0" applyFont="1" applyFill="1" applyBorder="1" applyAlignment="1" applyProtection="1">
      <alignment horizontal="center" vertical="center" wrapText="1"/>
      <protection locked="0"/>
    </xf>
    <xf numFmtId="0" fontId="32" fillId="0" borderId="94" xfId="0" applyFont="1" applyBorder="1" applyAlignment="1" applyProtection="1">
      <alignment horizontal="center" vertical="center"/>
      <protection locked="0"/>
    </xf>
    <xf numFmtId="0" fontId="32" fillId="0" borderId="78" xfId="0" applyFont="1" applyBorder="1" applyAlignment="1" applyProtection="1">
      <alignment horizontal="center" vertical="center"/>
      <protection locked="0"/>
    </xf>
    <xf numFmtId="0" fontId="32" fillId="0" borderId="94" xfId="0" applyFont="1" applyBorder="1" applyAlignment="1" applyProtection="1">
      <alignment horizontal="center" vertical="center" wrapText="1"/>
      <protection locked="0"/>
    </xf>
    <xf numFmtId="0" fontId="32" fillId="0" borderId="78" xfId="0" applyFont="1" applyBorder="1" applyAlignment="1" applyProtection="1">
      <alignment horizontal="center" vertical="center" wrapText="1"/>
      <protection locked="0"/>
    </xf>
    <xf numFmtId="0" fontId="70" fillId="4" borderId="2" xfId="0" applyFont="1" applyFill="1" applyBorder="1" applyAlignment="1">
      <alignment horizontal="center" vertical="center" wrapText="1"/>
    </xf>
    <xf numFmtId="0" fontId="70" fillId="4" borderId="101" xfId="0" applyFont="1" applyFill="1" applyBorder="1" applyAlignment="1">
      <alignment horizontal="center" vertical="center" wrapText="1"/>
    </xf>
    <xf numFmtId="0" fontId="70" fillId="4" borderId="0" xfId="0" applyFont="1" applyFill="1" applyAlignment="1">
      <alignment horizontal="center" vertical="center" wrapText="1"/>
    </xf>
    <xf numFmtId="0" fontId="70" fillId="4" borderId="86" xfId="0" applyFont="1" applyFill="1" applyBorder="1" applyAlignment="1">
      <alignment horizontal="center" vertical="center" wrapText="1"/>
    </xf>
    <xf numFmtId="0" fontId="69" fillId="4" borderId="89" xfId="0" applyFont="1" applyFill="1" applyBorder="1" applyAlignment="1">
      <alignment horizontal="center" vertical="center" wrapText="1"/>
    </xf>
    <xf numFmtId="0" fontId="69" fillId="4" borderId="92" xfId="0" applyFont="1" applyFill="1" applyBorder="1" applyAlignment="1">
      <alignment horizontal="center" vertical="center" wrapText="1"/>
    </xf>
    <xf numFmtId="0" fontId="69" fillId="4" borderId="90" xfId="0" applyFont="1" applyFill="1" applyBorder="1" applyAlignment="1">
      <alignment horizontal="center" vertical="center" wrapText="1"/>
    </xf>
    <xf numFmtId="0" fontId="69" fillId="4" borderId="91" xfId="0" applyFont="1" applyFill="1" applyBorder="1" applyAlignment="1">
      <alignment horizontal="center" vertical="center" wrapText="1"/>
    </xf>
    <xf numFmtId="0" fontId="68" fillId="4" borderId="90" xfId="0" applyFont="1" applyFill="1" applyBorder="1" applyAlignment="1" applyProtection="1">
      <alignment horizontal="center" vertical="center" wrapText="1"/>
      <protection locked="0"/>
    </xf>
    <xf numFmtId="0" fontId="62" fillId="21" borderId="98" xfId="0" applyFont="1" applyFill="1" applyBorder="1" applyAlignment="1">
      <alignment horizontal="center"/>
    </xf>
    <xf numFmtId="0" fontId="62" fillId="21" borderId="99" xfId="0" applyFont="1" applyFill="1" applyBorder="1" applyAlignment="1">
      <alignment horizontal="center"/>
    </xf>
    <xf numFmtId="14" fontId="32" fillId="0" borderId="94" xfId="0" applyNumberFormat="1" applyFont="1" applyBorder="1" applyAlignment="1">
      <alignment horizontal="center" vertical="center"/>
    </xf>
    <xf numFmtId="0" fontId="32" fillId="0" borderId="78" xfId="0" applyFont="1" applyBorder="1" applyAlignment="1">
      <alignment horizontal="center" vertical="center"/>
    </xf>
    <xf numFmtId="0" fontId="32" fillId="0" borderId="97" xfId="0" applyFont="1" applyBorder="1" applyAlignment="1">
      <alignment horizontal="center" vertical="center"/>
    </xf>
    <xf numFmtId="0" fontId="32" fillId="0" borderId="94" xfId="0" applyFont="1" applyBorder="1" applyAlignment="1">
      <alignment horizontal="left" vertical="center" wrapText="1"/>
    </xf>
    <xf numFmtId="0" fontId="32" fillId="0" borderId="78" xfId="0" applyFont="1" applyBorder="1" applyAlignment="1">
      <alignment horizontal="left" vertical="center"/>
    </xf>
    <xf numFmtId="0" fontId="32" fillId="0" borderId="97" xfId="0" applyFont="1" applyBorder="1" applyAlignment="1">
      <alignment horizontal="left" vertical="center"/>
    </xf>
    <xf numFmtId="1" fontId="32" fillId="0" borderId="96" xfId="0" applyNumberFormat="1" applyFont="1" applyBorder="1" applyAlignment="1" applyProtection="1">
      <alignment horizontal="center" vertical="center" wrapText="1"/>
      <protection locked="0"/>
    </xf>
    <xf numFmtId="0" fontId="32" fillId="0" borderId="94" xfId="0" applyFont="1" applyBorder="1" applyAlignment="1" applyProtection="1">
      <alignment horizontal="left" vertical="center" wrapText="1"/>
      <protection locked="0"/>
    </xf>
    <xf numFmtId="0" fontId="32" fillId="0" borderId="78" xfId="0" applyFont="1" applyBorder="1" applyAlignment="1" applyProtection="1">
      <alignment horizontal="left" vertical="center" wrapText="1"/>
      <protection locked="0"/>
    </xf>
    <xf numFmtId="0" fontId="32" fillId="0" borderId="97" xfId="0" applyFont="1" applyBorder="1" applyAlignment="1" applyProtection="1">
      <alignment horizontal="left" vertical="center" wrapText="1"/>
      <protection locked="0"/>
    </xf>
    <xf numFmtId="0" fontId="32" fillId="0" borderId="97" xfId="0" applyFont="1" applyBorder="1" applyAlignment="1" applyProtection="1">
      <alignment horizontal="center" vertical="center" wrapText="1"/>
      <protection locked="0"/>
    </xf>
    <xf numFmtId="0" fontId="32" fillId="0" borderId="97" xfId="0" applyFont="1" applyBorder="1" applyAlignment="1" applyProtection="1">
      <alignment horizontal="center" vertical="center"/>
      <protection locked="0"/>
    </xf>
    <xf numFmtId="0" fontId="32" fillId="0" borderId="84" xfId="0" applyFont="1" applyBorder="1" applyAlignment="1" applyProtection="1">
      <alignment horizontal="center" vertical="center"/>
      <protection locked="0"/>
    </xf>
    <xf numFmtId="0" fontId="32" fillId="0" borderId="13" xfId="0" applyFont="1" applyBorder="1" applyAlignment="1" applyProtection="1">
      <alignment horizontal="center" vertical="center"/>
      <protection locked="0"/>
    </xf>
    <xf numFmtId="0" fontId="32" fillId="0" borderId="65" xfId="0" applyFont="1" applyBorder="1" applyAlignment="1" applyProtection="1">
      <alignment horizontal="center" vertical="center"/>
      <protection locked="0"/>
    </xf>
    <xf numFmtId="1" fontId="32" fillId="0" borderId="84" xfId="0" applyNumberFormat="1" applyFont="1" applyBorder="1" applyAlignment="1">
      <alignment horizontal="center" vertical="center" wrapText="1"/>
    </xf>
    <xf numFmtId="0" fontId="32" fillId="0" borderId="13" xfId="0" applyFont="1" applyBorder="1" applyAlignment="1">
      <alignment horizontal="center" vertical="center" wrapText="1"/>
    </xf>
    <xf numFmtId="0" fontId="32" fillId="0" borderId="65" xfId="0" applyFont="1" applyBorder="1" applyAlignment="1">
      <alignment horizontal="center" vertical="center" wrapText="1"/>
    </xf>
    <xf numFmtId="0" fontId="32" fillId="0" borderId="94" xfId="0" applyFont="1" applyBorder="1" applyAlignment="1">
      <alignment horizontal="center"/>
    </xf>
    <xf numFmtId="0" fontId="32" fillId="0" borderId="78" xfId="0" applyFont="1" applyBorder="1" applyAlignment="1">
      <alignment horizontal="center"/>
    </xf>
    <xf numFmtId="0" fontId="32" fillId="0" borderId="97" xfId="0" applyFont="1" applyBorder="1" applyAlignment="1">
      <alignment horizontal="center"/>
    </xf>
    <xf numFmtId="0" fontId="32" fillId="0" borderId="94" xfId="0" applyFont="1" applyBorder="1" applyAlignment="1">
      <alignment horizontal="center" vertical="center"/>
    </xf>
    <xf numFmtId="1" fontId="32" fillId="0" borderId="84" xfId="0" applyNumberFormat="1" applyFont="1" applyBorder="1" applyAlignment="1">
      <alignment horizontal="center" vertical="center"/>
    </xf>
    <xf numFmtId="0" fontId="32" fillId="0" borderId="13" xfId="0" applyFont="1" applyBorder="1" applyAlignment="1">
      <alignment horizontal="center" vertical="center"/>
    </xf>
    <xf numFmtId="0" fontId="32" fillId="0" borderId="65" xfId="0" applyFont="1" applyBorder="1" applyAlignment="1">
      <alignment horizontal="center" vertical="center"/>
    </xf>
    <xf numFmtId="1" fontId="32" fillId="0" borderId="94" xfId="0" applyNumberFormat="1" applyFont="1" applyBorder="1" applyAlignment="1">
      <alignment horizontal="center" vertical="center"/>
    </xf>
    <xf numFmtId="1" fontId="32" fillId="0" borderId="78" xfId="0" applyNumberFormat="1" applyFont="1" applyBorder="1" applyAlignment="1">
      <alignment horizontal="center" vertical="center"/>
    </xf>
    <xf numFmtId="1" fontId="32" fillId="0" borderId="94" xfId="0" applyNumberFormat="1" applyFont="1" applyBorder="1" applyAlignment="1" applyProtection="1">
      <alignment horizontal="center" vertical="center" wrapText="1"/>
      <protection locked="0"/>
    </xf>
    <xf numFmtId="0" fontId="0" fillId="0" borderId="78" xfId="0" applyBorder="1" applyAlignment="1">
      <alignment horizontal="center" vertical="center" wrapText="1"/>
    </xf>
    <xf numFmtId="0" fontId="0" fillId="0" borderId="97" xfId="0" applyBorder="1" applyAlignment="1">
      <alignment horizontal="center" vertical="center" wrapText="1"/>
    </xf>
    <xf numFmtId="1" fontId="32" fillId="0" borderId="78" xfId="0" applyNumberFormat="1" applyFont="1" applyBorder="1" applyAlignment="1" applyProtection="1">
      <alignment horizontal="center" vertical="center" wrapText="1"/>
      <protection locked="0"/>
    </xf>
    <xf numFmtId="14" fontId="32" fillId="0" borderId="84" xfId="0" applyNumberFormat="1" applyFont="1" applyBorder="1" applyAlignment="1">
      <alignment horizontal="center" vertical="center" wrapText="1"/>
    </xf>
    <xf numFmtId="14" fontId="32" fillId="0" borderId="13" xfId="0" applyNumberFormat="1" applyFont="1" applyBorder="1" applyAlignment="1">
      <alignment horizontal="center" vertical="center" wrapText="1"/>
    </xf>
    <xf numFmtId="14" fontId="32" fillId="0" borderId="65" xfId="0" applyNumberFormat="1" applyFont="1" applyBorder="1" applyAlignment="1">
      <alignment horizontal="center" vertical="center" wrapText="1"/>
    </xf>
    <xf numFmtId="0" fontId="32" fillId="0" borderId="94" xfId="0" applyFont="1" applyBorder="1" applyAlignment="1">
      <alignment vertical="center" wrapText="1"/>
    </xf>
    <xf numFmtId="0" fontId="32" fillId="0" borderId="78" xfId="0" applyFont="1" applyBorder="1" applyAlignment="1">
      <alignment vertical="center" wrapText="1"/>
    </xf>
    <xf numFmtId="0" fontId="32" fillId="0" borderId="97" xfId="0" applyFont="1" applyBorder="1" applyAlignment="1">
      <alignment vertical="center" wrapText="1"/>
    </xf>
    <xf numFmtId="14" fontId="32" fillId="0" borderId="94" xfId="0" applyNumberFormat="1" applyFont="1" applyBorder="1" applyAlignment="1">
      <alignment horizontal="center" vertical="center" wrapText="1"/>
    </xf>
    <xf numFmtId="14" fontId="32" fillId="0" borderId="78" xfId="0" applyNumberFormat="1" applyFont="1" applyBorder="1" applyAlignment="1">
      <alignment horizontal="center" vertical="center" wrapText="1"/>
    </xf>
    <xf numFmtId="0" fontId="32" fillId="0" borderId="94" xfId="0" applyFont="1" applyBorder="1" applyAlignment="1">
      <alignment horizontal="center" vertical="center" wrapText="1"/>
    </xf>
    <xf numFmtId="0" fontId="32" fillId="0" borderId="78" xfId="0" applyFont="1" applyBorder="1" applyAlignment="1">
      <alignment horizontal="center" vertical="center" wrapText="1"/>
    </xf>
    <xf numFmtId="0" fontId="32" fillId="0" borderId="78" xfId="0" applyFont="1" applyBorder="1" applyAlignment="1">
      <alignment horizontal="left" vertical="center" wrapText="1"/>
    </xf>
    <xf numFmtId="0" fontId="32" fillId="0" borderId="97" xfId="0" applyFont="1" applyBorder="1" applyAlignment="1">
      <alignment horizontal="left" vertical="center" wrapText="1"/>
    </xf>
    <xf numFmtId="1" fontId="67" fillId="0" borderId="84" xfId="0" applyNumberFormat="1" applyFont="1" applyBorder="1" applyAlignment="1">
      <alignment horizontal="center" vertical="center"/>
    </xf>
    <xf numFmtId="0" fontId="67" fillId="0" borderId="13" xfId="0" applyFont="1" applyBorder="1" applyAlignment="1">
      <alignment horizontal="center" vertical="center"/>
    </xf>
    <xf numFmtId="0" fontId="67" fillId="0" borderId="65" xfId="0" applyFont="1" applyBorder="1" applyAlignment="1">
      <alignment horizontal="center" vertical="center"/>
    </xf>
    <xf numFmtId="1" fontId="67" fillId="0" borderId="93" xfId="0" applyNumberFormat="1" applyFont="1" applyBorder="1" applyAlignment="1" applyProtection="1">
      <alignment horizontal="center" vertical="center" wrapText="1"/>
      <protection locked="0"/>
    </xf>
    <xf numFmtId="1" fontId="67" fillId="0" borderId="95" xfId="0" applyNumberFormat="1" applyFont="1" applyBorder="1" applyAlignment="1" applyProtection="1">
      <alignment horizontal="center" vertical="center" wrapText="1"/>
      <protection locked="0"/>
    </xf>
    <xf numFmtId="1" fontId="67" fillId="0" borderId="96" xfId="0" applyNumberFormat="1" applyFont="1" applyBorder="1" applyAlignment="1" applyProtection="1">
      <alignment horizontal="center" vertical="center" wrapText="1"/>
      <protection locked="0"/>
    </xf>
    <xf numFmtId="1" fontId="67" fillId="0" borderId="94" xfId="0" applyNumberFormat="1" applyFont="1" applyBorder="1" applyAlignment="1" applyProtection="1">
      <alignment horizontal="center" vertical="center" wrapText="1"/>
      <protection locked="0"/>
    </xf>
    <xf numFmtId="0" fontId="67" fillId="0" borderId="94" xfId="0" applyFont="1" applyBorder="1" applyAlignment="1" applyProtection="1">
      <alignment horizontal="left" vertical="center" wrapText="1"/>
      <protection locked="0"/>
    </xf>
    <xf numFmtId="0" fontId="67" fillId="0" borderId="78" xfId="0" applyFont="1" applyBorder="1" applyAlignment="1" applyProtection="1">
      <alignment horizontal="left" vertical="center" wrapText="1"/>
      <protection locked="0"/>
    </xf>
    <xf numFmtId="0" fontId="67" fillId="0" borderId="97" xfId="0" applyFont="1" applyBorder="1" applyAlignment="1" applyProtection="1">
      <alignment horizontal="left" vertical="center" wrapText="1"/>
      <protection locked="0"/>
    </xf>
    <xf numFmtId="0" fontId="67" fillId="0" borderId="94" xfId="0" applyFont="1" applyBorder="1" applyAlignment="1" applyProtection="1">
      <alignment horizontal="center" vertical="center" wrapText="1"/>
      <protection locked="0"/>
    </xf>
    <xf numFmtId="0" fontId="67" fillId="0" borderId="78" xfId="0" applyFont="1" applyBorder="1" applyAlignment="1" applyProtection="1">
      <alignment horizontal="center" vertical="center" wrapText="1"/>
      <protection locked="0"/>
    </xf>
    <xf numFmtId="0" fontId="67" fillId="0" borderId="97" xfId="0" applyFont="1" applyBorder="1" applyAlignment="1" applyProtection="1">
      <alignment horizontal="center" vertical="center" wrapText="1"/>
      <protection locked="0"/>
    </xf>
    <xf numFmtId="0" fontId="67" fillId="0" borderId="94" xfId="0" applyFont="1" applyBorder="1" applyAlignment="1" applyProtection="1">
      <alignment horizontal="center" vertical="center"/>
      <protection locked="0"/>
    </xf>
    <xf numFmtId="0" fontId="67" fillId="0" borderId="78" xfId="0" applyFont="1" applyBorder="1" applyAlignment="1" applyProtection="1">
      <alignment horizontal="center" vertical="center"/>
      <protection locked="0"/>
    </xf>
    <xf numFmtId="0" fontId="67" fillId="0" borderId="97" xfId="0" applyFont="1" applyBorder="1" applyAlignment="1" applyProtection="1">
      <alignment horizontal="center" vertical="center"/>
      <protection locked="0"/>
    </xf>
    <xf numFmtId="0" fontId="67" fillId="0" borderId="84" xfId="0" applyFont="1" applyBorder="1" applyAlignment="1" applyProtection="1">
      <alignment horizontal="center" vertical="center"/>
      <protection locked="0"/>
    </xf>
    <xf numFmtId="0" fontId="67" fillId="0" borderId="13" xfId="0" applyFont="1" applyBorder="1" applyAlignment="1" applyProtection="1">
      <alignment horizontal="center" vertical="center"/>
      <protection locked="0"/>
    </xf>
    <xf numFmtId="0" fontId="67" fillId="0" borderId="65" xfId="0" applyFont="1" applyBorder="1" applyAlignment="1" applyProtection="1">
      <alignment horizontal="center" vertical="center"/>
      <protection locked="0"/>
    </xf>
    <xf numFmtId="1" fontId="67" fillId="0" borderId="78" xfId="0" applyNumberFormat="1" applyFont="1" applyBorder="1" applyAlignment="1" applyProtection="1">
      <alignment horizontal="center" vertical="center" wrapText="1"/>
      <protection locked="0"/>
    </xf>
    <xf numFmtId="1" fontId="67" fillId="0" borderId="94" xfId="0" applyNumberFormat="1" applyFont="1" applyBorder="1" applyAlignment="1">
      <alignment horizontal="center" vertical="center"/>
    </xf>
    <xf numFmtId="1" fontId="67" fillId="0" borderId="78" xfId="0" applyNumberFormat="1" applyFont="1" applyBorder="1" applyAlignment="1">
      <alignment horizontal="center" vertical="center"/>
    </xf>
    <xf numFmtId="14" fontId="32" fillId="3" borderId="94" xfId="0" applyNumberFormat="1" applyFont="1" applyFill="1" applyBorder="1" applyAlignment="1">
      <alignment horizontal="center" vertical="center"/>
    </xf>
    <xf numFmtId="0" fontId="32" fillId="3" borderId="78" xfId="0" applyFont="1" applyFill="1" applyBorder="1" applyAlignment="1">
      <alignment horizontal="center" vertical="center"/>
    </xf>
    <xf numFmtId="0" fontId="32" fillId="3" borderId="97" xfId="0" applyFont="1" applyFill="1" applyBorder="1" applyAlignment="1">
      <alignment horizontal="center" vertical="center"/>
    </xf>
  </cellXfs>
  <cellStyles count="3">
    <cellStyle name="Normal" xfId="0" builtinId="0"/>
    <cellStyle name="Normal - Style1 2" xfId="1"/>
    <cellStyle name="Normal 2 2" xfId="2"/>
  </cellStyles>
  <dxfs count="1491">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FFFF00"/>
        </patternFill>
      </fill>
    </dxf>
    <dxf>
      <fill>
        <patternFill>
          <bgColor rgb="FFFFC000"/>
        </patternFill>
      </fill>
    </dxf>
    <dxf>
      <fill>
        <patternFill>
          <bgColor rgb="FFFF0000"/>
        </patternFill>
      </fill>
    </dxf>
    <dxf>
      <fill>
        <patternFill>
          <bgColor rgb="FF00B050"/>
        </patternFill>
      </fill>
    </dxf>
    <dxf>
      <fill>
        <patternFill>
          <bgColor rgb="FFFFFF00"/>
        </patternFill>
      </fill>
    </dxf>
    <dxf>
      <fill>
        <patternFill>
          <bgColor rgb="FFFFC000"/>
        </patternFill>
      </fill>
    </dxf>
    <dxf>
      <fill>
        <patternFill>
          <bgColor rgb="FFFF0000"/>
        </patternFill>
      </fill>
    </dxf>
    <dxf>
      <font>
        <color theme="1"/>
      </font>
      <fill>
        <patternFill>
          <bgColor theme="7" tint="0.39994506668294322"/>
        </patternFill>
      </fill>
    </dxf>
    <dxf>
      <font>
        <color theme="1"/>
      </font>
      <fill>
        <patternFill>
          <bgColor theme="7" tint="0.39994506668294322"/>
        </patternFill>
      </fill>
    </dxf>
    <dxf>
      <font>
        <color theme="1"/>
      </font>
      <fill>
        <patternFill>
          <bgColor rgb="FF00B050"/>
        </patternFill>
      </fill>
    </dxf>
    <dxf>
      <font>
        <color theme="1"/>
      </font>
      <fill>
        <patternFill>
          <bgColor rgb="FF92D050"/>
        </patternFill>
      </fill>
    </dxf>
    <dxf>
      <font>
        <color theme="1"/>
      </font>
      <fill>
        <patternFill>
          <bgColor rgb="FFFFC000"/>
        </patternFill>
      </fill>
    </dxf>
    <dxf>
      <font>
        <color theme="1"/>
      </font>
      <fill>
        <patternFill>
          <bgColor rgb="FFFF0000"/>
        </patternFill>
      </fill>
    </dxf>
    <dxf>
      <font>
        <color theme="1"/>
      </font>
      <fill>
        <patternFill>
          <bgColor rgb="FFFF0000"/>
        </patternFill>
      </fill>
    </dxf>
    <dxf>
      <font>
        <color theme="1"/>
      </font>
      <fill>
        <patternFill>
          <bgColor rgb="FFFFC000"/>
        </patternFill>
      </fill>
    </dxf>
    <dxf>
      <font>
        <color theme="1"/>
      </font>
      <fill>
        <patternFill>
          <bgColor rgb="FF00B050"/>
        </patternFill>
      </fill>
    </dxf>
    <dxf>
      <font>
        <color theme="1"/>
      </font>
      <fill>
        <patternFill>
          <bgColor rgb="FF92D05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rgb="FFFFC000"/>
        </patternFill>
      </fill>
    </dxf>
    <dxf>
      <fill>
        <patternFill>
          <bgColor rgb="FFFF0000"/>
        </patternFill>
      </fill>
    </dxf>
    <dxf>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rgb="FFFFC0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FF0000"/>
        </patternFill>
      </fill>
    </dxf>
    <dxf>
      <font>
        <color theme="1"/>
      </font>
      <fill>
        <patternFill>
          <bgColor rgb="FF92D050"/>
        </patternFill>
      </fill>
    </dxf>
    <dxf>
      <fill>
        <patternFill>
          <bgColor rgb="FFFF0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ill>
        <patternFill>
          <bgColor rgb="FF00B050"/>
        </patternFill>
      </fill>
    </dxf>
    <dxf>
      <fill>
        <patternFill>
          <bgColor rgb="FFFFFF00"/>
        </patternFill>
      </fill>
    </dxf>
    <dxf>
      <fill>
        <patternFill>
          <bgColor rgb="FFFFC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C000"/>
        </patternFill>
      </fill>
    </dxf>
    <dxf>
      <fill>
        <patternFill>
          <bgColor rgb="FF00B05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C000"/>
        </patternFill>
      </fill>
    </dxf>
    <dxf>
      <font>
        <color theme="1"/>
      </font>
      <fill>
        <patternFill>
          <bgColor rgb="FFFF0000"/>
        </patternFill>
      </fill>
    </dxf>
    <dxf>
      <font>
        <color theme="1"/>
      </font>
      <fill>
        <patternFill>
          <bgColor rgb="FF92D050"/>
        </patternFill>
      </fill>
    </dxf>
    <dxf>
      <font>
        <color theme="1"/>
      </font>
      <fill>
        <patternFill>
          <bgColor theme="7" tint="0.39994506668294322"/>
        </patternFill>
      </fill>
    </dxf>
    <dxf>
      <font>
        <color theme="1"/>
      </font>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FF0000"/>
        </patternFill>
      </fill>
    </dxf>
    <dxf>
      <font>
        <color theme="1"/>
      </font>
      <fill>
        <patternFill>
          <bgColor rgb="FFFF0000"/>
        </patternFill>
      </fill>
    </dxf>
    <dxf>
      <font>
        <color theme="1"/>
      </font>
      <fill>
        <patternFill>
          <bgColor rgb="FFFFC000"/>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0000"/>
        </patternFill>
      </fill>
    </dxf>
    <dxf>
      <font>
        <color theme="1"/>
      </font>
      <fill>
        <patternFill>
          <bgColor rgb="FFFFC000"/>
        </patternFill>
      </fill>
    </dxf>
    <dxf>
      <font>
        <color theme="1"/>
      </font>
      <fill>
        <patternFill>
          <bgColor rgb="FFFFC000"/>
        </patternFill>
      </fill>
    </dxf>
    <dxf>
      <font>
        <color theme="1"/>
      </font>
      <fill>
        <patternFill>
          <bgColor rgb="FFFF0000"/>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ont>
        <color theme="1"/>
      </font>
      <fill>
        <patternFill>
          <bgColor rgb="FFFFC000"/>
        </patternFill>
      </fill>
    </dxf>
    <dxf>
      <font>
        <color theme="1"/>
      </font>
      <fill>
        <patternFill>
          <bgColor rgb="FFFF0000"/>
        </patternFill>
      </fill>
    </dxf>
    <dxf>
      <font>
        <color theme="1"/>
      </font>
      <fill>
        <patternFill>
          <bgColor rgb="FFFF0000"/>
        </patternFill>
      </fill>
    </dxf>
    <dxf>
      <font>
        <color theme="1"/>
      </font>
      <fill>
        <patternFill>
          <bgColor rgb="FF92D050"/>
        </patternFill>
      </fill>
    </dxf>
    <dxf>
      <font>
        <color theme="1"/>
      </font>
      <fill>
        <patternFill>
          <bgColor rgb="FFFFC000"/>
        </patternFill>
      </fill>
    </dxf>
    <dxf>
      <font>
        <color theme="1"/>
      </font>
      <fill>
        <patternFill>
          <bgColor rgb="FFFFC000"/>
        </patternFill>
      </fill>
    </dxf>
    <dxf>
      <font>
        <color theme="1"/>
      </font>
      <fill>
        <patternFill>
          <bgColor rgb="FFFF0000"/>
        </patternFill>
      </fill>
    </dxf>
    <dxf>
      <font>
        <color theme="1"/>
      </font>
      <fill>
        <patternFill>
          <bgColor rgb="FF00B050"/>
        </patternFill>
      </fill>
    </dxf>
    <dxf>
      <font>
        <color theme="1"/>
      </font>
      <fill>
        <patternFill>
          <bgColor theme="7" tint="0.39994506668294322"/>
        </patternFill>
      </fill>
    </dxf>
    <dxf>
      <font>
        <color theme="1"/>
      </font>
      <fill>
        <patternFill>
          <bgColor rgb="FFFF0000"/>
        </patternFill>
      </fill>
    </dxf>
    <dxf>
      <font>
        <color theme="1"/>
      </font>
      <fill>
        <patternFill>
          <bgColor rgb="FFFF0000"/>
        </patternFill>
      </fill>
    </dxf>
    <dxf>
      <font>
        <color theme="1"/>
      </font>
      <fill>
        <patternFill>
          <bgColor rgb="FFFFC000"/>
        </patternFill>
      </fill>
    </dxf>
    <dxf>
      <font>
        <color theme="1"/>
      </font>
      <fill>
        <patternFill>
          <bgColor rgb="FFFF0000"/>
        </patternFill>
      </fill>
    </dxf>
    <dxf>
      <font>
        <color theme="1"/>
      </font>
      <fill>
        <patternFill>
          <bgColor rgb="FFFFC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0000"/>
        </patternFill>
      </fill>
    </dxf>
    <dxf>
      <fill>
        <patternFill>
          <bgColor rgb="FFFFFF00"/>
        </patternFill>
      </fill>
    </dxf>
    <dxf>
      <fill>
        <patternFill>
          <bgColor rgb="FF00B050"/>
        </patternFill>
      </fill>
    </dxf>
    <dxf>
      <fill>
        <patternFill>
          <bgColor rgb="FFFFFF00"/>
        </patternFill>
      </fill>
    </dxf>
    <dxf>
      <fill>
        <patternFill>
          <bgColor rgb="FF00B05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FFFF00"/>
        </patternFill>
      </fill>
    </dxf>
    <dxf>
      <fill>
        <patternFill>
          <bgColor rgb="FF00B050"/>
        </patternFill>
      </fill>
    </dxf>
    <dxf>
      <fill>
        <patternFill>
          <bgColor rgb="FF00B050"/>
        </patternFill>
      </fill>
    </dxf>
    <dxf>
      <fill>
        <patternFill>
          <bgColor rgb="FFFFFF00"/>
        </patternFill>
      </fill>
    </dxf>
    <dxf>
      <fill>
        <patternFill>
          <bgColor rgb="FF00B050"/>
        </patternFill>
      </fill>
    </dxf>
    <dxf>
      <fill>
        <patternFill>
          <bgColor rgb="FFFFFF0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FFFF00"/>
        </patternFill>
      </fill>
    </dxf>
    <dxf>
      <fill>
        <patternFill>
          <bgColor rgb="FFFFC000"/>
        </patternFill>
      </fill>
    </dxf>
    <dxf>
      <fill>
        <patternFill>
          <bgColor rgb="FFFF0000"/>
        </patternFill>
      </fill>
    </dxf>
    <dxf>
      <fill>
        <patternFill>
          <bgColor rgb="FF00B050"/>
        </patternFill>
      </fill>
    </dxf>
    <dxf>
      <fill>
        <patternFill>
          <bgColor rgb="FFFFFF00"/>
        </patternFill>
      </fill>
    </dxf>
    <dxf>
      <fill>
        <patternFill>
          <bgColor rgb="FFFFC000"/>
        </patternFill>
      </fill>
    </dxf>
    <dxf>
      <fill>
        <patternFill>
          <bgColor rgb="FFFF0000"/>
        </patternFill>
      </fill>
    </dxf>
    <dxf>
      <font>
        <color theme="1"/>
      </font>
      <fill>
        <patternFill>
          <bgColor theme="7" tint="0.39994506668294322"/>
        </patternFill>
      </fill>
    </dxf>
    <dxf>
      <font>
        <color theme="1"/>
      </font>
      <fill>
        <patternFill>
          <bgColor theme="7" tint="0.39994506668294322"/>
        </patternFill>
      </fill>
    </dxf>
    <dxf>
      <font>
        <color theme="1"/>
      </font>
      <fill>
        <patternFill>
          <bgColor rgb="FF00B050"/>
        </patternFill>
      </fill>
    </dxf>
    <dxf>
      <font>
        <color theme="1"/>
      </font>
      <fill>
        <patternFill>
          <bgColor rgb="FF92D050"/>
        </patternFill>
      </fill>
    </dxf>
    <dxf>
      <font>
        <color theme="1"/>
      </font>
      <fill>
        <patternFill>
          <bgColor rgb="FFFFC000"/>
        </patternFill>
      </fill>
    </dxf>
    <dxf>
      <font>
        <color theme="1"/>
      </font>
      <fill>
        <patternFill>
          <bgColor rgb="FFFF0000"/>
        </patternFill>
      </fill>
    </dxf>
    <dxf>
      <font>
        <color theme="1"/>
      </font>
      <fill>
        <patternFill>
          <bgColor rgb="FFFF0000"/>
        </patternFill>
      </fill>
    </dxf>
    <dxf>
      <font>
        <color theme="1"/>
      </font>
      <fill>
        <patternFill>
          <bgColor rgb="FFFFC000"/>
        </patternFill>
      </fill>
    </dxf>
    <dxf>
      <font>
        <color theme="1"/>
      </font>
      <fill>
        <patternFill>
          <bgColor rgb="FF00B050"/>
        </patternFill>
      </fill>
    </dxf>
    <dxf>
      <font>
        <color theme="1"/>
      </font>
      <fill>
        <patternFill>
          <bgColor rgb="FF92D05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rgb="FFFFC000"/>
        </patternFill>
      </fill>
    </dxf>
    <dxf>
      <fill>
        <patternFill>
          <bgColor rgb="FFFF0000"/>
        </patternFill>
      </fill>
    </dxf>
    <dxf>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rgb="FFFFC0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FF0000"/>
        </patternFill>
      </fill>
    </dxf>
    <dxf>
      <font>
        <color theme="1"/>
      </font>
      <fill>
        <patternFill>
          <bgColor rgb="FF92D050"/>
        </patternFill>
      </fill>
    </dxf>
    <dxf>
      <fill>
        <patternFill>
          <bgColor rgb="FFFF0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ill>
        <patternFill>
          <bgColor rgb="FF00B050"/>
        </patternFill>
      </fill>
    </dxf>
    <dxf>
      <fill>
        <patternFill>
          <bgColor rgb="FFFFFF00"/>
        </patternFill>
      </fill>
    </dxf>
    <dxf>
      <fill>
        <patternFill>
          <bgColor rgb="FFFFC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C000"/>
        </patternFill>
      </fill>
    </dxf>
    <dxf>
      <fill>
        <patternFill>
          <bgColor rgb="FF00B05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C000"/>
        </patternFill>
      </fill>
    </dxf>
    <dxf>
      <font>
        <color theme="1"/>
      </font>
      <fill>
        <patternFill>
          <bgColor rgb="FFFF0000"/>
        </patternFill>
      </fill>
    </dxf>
    <dxf>
      <font>
        <color theme="1"/>
      </font>
      <fill>
        <patternFill>
          <bgColor rgb="FF92D050"/>
        </patternFill>
      </fill>
    </dxf>
    <dxf>
      <font>
        <color theme="1"/>
      </font>
      <fill>
        <patternFill>
          <bgColor theme="7" tint="0.39994506668294322"/>
        </patternFill>
      </fill>
    </dxf>
    <dxf>
      <font>
        <color theme="1"/>
      </font>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FF0000"/>
        </patternFill>
      </fill>
    </dxf>
    <dxf>
      <font>
        <color theme="1"/>
      </font>
      <fill>
        <patternFill>
          <bgColor rgb="FFFF0000"/>
        </patternFill>
      </fill>
    </dxf>
    <dxf>
      <font>
        <color theme="1"/>
      </font>
      <fill>
        <patternFill>
          <bgColor rgb="FFFFC000"/>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0000"/>
        </patternFill>
      </fill>
    </dxf>
    <dxf>
      <font>
        <color theme="1"/>
      </font>
      <fill>
        <patternFill>
          <bgColor rgb="FFFFC000"/>
        </patternFill>
      </fill>
    </dxf>
    <dxf>
      <font>
        <color theme="1"/>
      </font>
      <fill>
        <patternFill>
          <bgColor rgb="FFFFC000"/>
        </patternFill>
      </fill>
    </dxf>
    <dxf>
      <font>
        <color theme="1"/>
      </font>
      <fill>
        <patternFill>
          <bgColor rgb="FFFF0000"/>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ont>
        <color theme="1"/>
      </font>
      <fill>
        <patternFill>
          <bgColor rgb="FFFFC000"/>
        </patternFill>
      </fill>
    </dxf>
    <dxf>
      <font>
        <color theme="1"/>
      </font>
      <fill>
        <patternFill>
          <bgColor rgb="FFFF0000"/>
        </patternFill>
      </fill>
    </dxf>
    <dxf>
      <font>
        <color theme="1"/>
      </font>
      <fill>
        <patternFill>
          <bgColor rgb="FFFF0000"/>
        </patternFill>
      </fill>
    </dxf>
    <dxf>
      <font>
        <color theme="1"/>
      </font>
      <fill>
        <patternFill>
          <bgColor rgb="FF92D050"/>
        </patternFill>
      </fill>
    </dxf>
    <dxf>
      <font>
        <color theme="1"/>
      </font>
      <fill>
        <patternFill>
          <bgColor rgb="FFFFC000"/>
        </patternFill>
      </fill>
    </dxf>
    <dxf>
      <font>
        <color theme="1"/>
      </font>
      <fill>
        <patternFill>
          <bgColor rgb="FFFFC000"/>
        </patternFill>
      </fill>
    </dxf>
    <dxf>
      <font>
        <color theme="1"/>
      </font>
      <fill>
        <patternFill>
          <bgColor rgb="FFFF0000"/>
        </patternFill>
      </fill>
    </dxf>
    <dxf>
      <font>
        <color theme="1"/>
      </font>
      <fill>
        <patternFill>
          <bgColor rgb="FF00B050"/>
        </patternFill>
      </fill>
    </dxf>
    <dxf>
      <font>
        <color theme="1"/>
      </font>
      <fill>
        <patternFill>
          <bgColor theme="7" tint="0.39994506668294322"/>
        </patternFill>
      </fill>
    </dxf>
    <dxf>
      <font>
        <color theme="1"/>
      </font>
      <fill>
        <patternFill>
          <bgColor rgb="FFFF0000"/>
        </patternFill>
      </fill>
    </dxf>
    <dxf>
      <font>
        <color theme="1"/>
      </font>
      <fill>
        <patternFill>
          <bgColor rgb="FFFF0000"/>
        </patternFill>
      </fill>
    </dxf>
    <dxf>
      <font>
        <color theme="1"/>
      </font>
      <fill>
        <patternFill>
          <bgColor rgb="FFFFC000"/>
        </patternFill>
      </fill>
    </dxf>
    <dxf>
      <font>
        <color theme="1"/>
      </font>
      <fill>
        <patternFill>
          <bgColor rgb="FFFF0000"/>
        </patternFill>
      </fill>
    </dxf>
    <dxf>
      <font>
        <color theme="1"/>
      </font>
      <fill>
        <patternFill>
          <bgColor rgb="FFFFC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0000"/>
        </patternFill>
      </fill>
    </dxf>
    <dxf>
      <fill>
        <patternFill>
          <bgColor rgb="FFFFFF00"/>
        </patternFill>
      </fill>
    </dxf>
    <dxf>
      <fill>
        <patternFill>
          <bgColor rgb="FF00B050"/>
        </patternFill>
      </fill>
    </dxf>
    <dxf>
      <fill>
        <patternFill>
          <bgColor rgb="FFFFFF00"/>
        </patternFill>
      </fill>
    </dxf>
    <dxf>
      <fill>
        <patternFill>
          <bgColor rgb="FF00B05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FFFF00"/>
        </patternFill>
      </fill>
    </dxf>
    <dxf>
      <fill>
        <patternFill>
          <bgColor rgb="FF00B050"/>
        </patternFill>
      </fill>
    </dxf>
    <dxf>
      <fill>
        <patternFill>
          <bgColor rgb="FF00B050"/>
        </patternFill>
      </fill>
    </dxf>
    <dxf>
      <fill>
        <patternFill>
          <bgColor rgb="FFFFFF00"/>
        </patternFill>
      </fill>
    </dxf>
    <dxf>
      <fill>
        <patternFill>
          <bgColor rgb="FF00B050"/>
        </patternFill>
      </fill>
    </dxf>
    <dxf>
      <fill>
        <patternFill>
          <bgColor rgb="FFFFFF0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rgb="FFFFC000"/>
        </patternFill>
      </fill>
    </dxf>
    <dxf>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rgb="FFFFC000"/>
        </patternFill>
      </fill>
    </dxf>
    <dxf>
      <fill>
        <patternFill>
          <bgColor rgb="FFFF00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FF0000"/>
        </patternFill>
      </fill>
    </dxf>
    <dxf>
      <font>
        <color theme="1"/>
      </font>
      <fill>
        <patternFill>
          <bgColor rgb="FF92D05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FF0000"/>
        </patternFill>
      </fill>
    </dxf>
    <dxf>
      <font>
        <color theme="1"/>
      </font>
      <fill>
        <patternFill>
          <bgColor rgb="FF92D050"/>
        </patternFill>
      </fill>
    </dxf>
    <dxf>
      <fill>
        <patternFill>
          <bgColor rgb="FF00B05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ont>
        <color theme="1"/>
      </font>
      <fill>
        <patternFill>
          <bgColor rgb="FFFFC000"/>
        </patternFill>
      </fill>
    </dxf>
    <dxf>
      <font>
        <color theme="1"/>
      </font>
      <fill>
        <patternFill>
          <bgColor theme="7" tint="0.39994506668294322"/>
        </patternFill>
      </fill>
    </dxf>
    <dxf>
      <font>
        <color theme="1"/>
      </font>
      <fill>
        <patternFill>
          <bgColor rgb="FF00B050"/>
        </patternFill>
      </fill>
    </dxf>
    <dxf>
      <font>
        <color theme="1"/>
      </font>
      <fill>
        <patternFill>
          <bgColor rgb="FF92D050"/>
        </patternFill>
      </fill>
    </dxf>
    <dxf>
      <font>
        <color theme="1"/>
      </font>
      <fill>
        <patternFill>
          <bgColor rgb="FFFF0000"/>
        </patternFill>
      </fill>
    </dxf>
    <dxf>
      <font>
        <color theme="1"/>
      </font>
      <fill>
        <patternFill>
          <bgColor rgb="FFFFC000"/>
        </patternFill>
      </fill>
    </dxf>
    <dxf>
      <font>
        <color theme="1"/>
      </font>
      <fill>
        <patternFill>
          <bgColor rgb="FFFF0000"/>
        </patternFill>
      </fill>
    </dxf>
    <dxf>
      <font>
        <color theme="1"/>
      </font>
      <fill>
        <patternFill>
          <bgColor rgb="FFFF0000"/>
        </patternFill>
      </fill>
    </dxf>
    <dxf>
      <font>
        <color theme="1"/>
      </font>
      <fill>
        <patternFill>
          <bgColor rgb="FFFFC000"/>
        </patternFill>
      </fill>
    </dxf>
    <dxf>
      <font>
        <color theme="1"/>
      </font>
      <fill>
        <patternFill>
          <bgColor theme="7" tint="0.39994506668294322"/>
        </patternFill>
      </fill>
    </dxf>
    <dxf>
      <font>
        <color theme="1"/>
      </font>
      <fill>
        <patternFill>
          <bgColor rgb="FF00B050"/>
        </patternFill>
      </fill>
    </dxf>
    <dxf>
      <font>
        <color theme="1"/>
      </font>
      <fill>
        <patternFill>
          <bgColor rgb="FF92D050"/>
        </patternFill>
      </fill>
    </dxf>
    <dxf>
      <font>
        <color theme="1"/>
      </font>
      <fill>
        <patternFill>
          <bgColor rgb="FFFF0000"/>
        </patternFill>
      </fill>
    </dxf>
    <dxf>
      <font>
        <color theme="1"/>
      </font>
      <fill>
        <patternFill>
          <bgColor rgb="FFFFC000"/>
        </patternFill>
      </fill>
    </dxf>
    <dxf>
      <font>
        <color theme="1"/>
      </font>
      <fill>
        <patternFill>
          <bgColor rgb="FFFF0000"/>
        </patternFill>
      </fill>
    </dxf>
    <dxf>
      <font>
        <color theme="1"/>
      </font>
      <fill>
        <patternFill>
          <bgColor rgb="FFFFC000"/>
        </patternFill>
      </fill>
    </dxf>
    <dxf>
      <font>
        <color theme="1"/>
      </font>
      <fill>
        <patternFill>
          <bgColor theme="7" tint="0.39994506668294322"/>
        </patternFill>
      </fill>
    </dxf>
    <dxf>
      <font>
        <color theme="1"/>
      </font>
      <fill>
        <patternFill>
          <bgColor rgb="FF00B050"/>
        </patternFill>
      </fill>
    </dxf>
    <dxf>
      <font>
        <color theme="1"/>
      </font>
      <fill>
        <patternFill>
          <bgColor rgb="FF92D050"/>
        </patternFill>
      </fill>
    </dxf>
    <dxf>
      <font>
        <color theme="1"/>
      </font>
      <fill>
        <patternFill>
          <bgColor rgb="FFFF0000"/>
        </patternFill>
      </fill>
    </dxf>
    <dxf>
      <font>
        <color theme="1"/>
      </font>
      <fill>
        <patternFill>
          <bgColor rgb="FFFFC000"/>
        </patternFill>
      </fill>
    </dxf>
    <dxf>
      <font>
        <color theme="1"/>
      </font>
      <fill>
        <patternFill>
          <bgColor rgb="FFFF0000"/>
        </patternFill>
      </fill>
    </dxf>
    <dxf>
      <font>
        <color theme="1"/>
      </font>
      <fill>
        <patternFill>
          <bgColor rgb="FFFFC000"/>
        </patternFill>
      </fill>
    </dxf>
    <dxf>
      <font>
        <color theme="1"/>
      </font>
      <fill>
        <patternFill>
          <bgColor theme="7" tint="0.39994506668294322"/>
        </patternFill>
      </fill>
    </dxf>
    <dxf>
      <font>
        <color theme="1"/>
      </font>
      <fill>
        <patternFill>
          <bgColor rgb="FF00B050"/>
        </patternFill>
      </fill>
    </dxf>
    <dxf>
      <font>
        <color theme="1"/>
      </font>
      <fill>
        <patternFill>
          <bgColor rgb="FF92D050"/>
        </patternFill>
      </fill>
    </dxf>
    <dxf>
      <font>
        <color theme="1"/>
      </font>
      <fill>
        <patternFill>
          <bgColor rgb="FFFF0000"/>
        </patternFill>
      </fill>
    </dxf>
    <dxf>
      <font>
        <color theme="1"/>
      </font>
      <fill>
        <patternFill>
          <bgColor rgb="FFFFC000"/>
        </patternFill>
      </fill>
    </dxf>
    <dxf>
      <font>
        <color theme="1"/>
      </font>
      <fill>
        <patternFill>
          <bgColor rgb="FFFF0000"/>
        </patternFill>
      </fill>
    </dxf>
    <dxf>
      <font>
        <color theme="1"/>
      </font>
      <fill>
        <patternFill>
          <bgColor rgb="FFFF0000"/>
        </patternFill>
      </fill>
    </dxf>
    <dxf>
      <font>
        <color theme="1"/>
      </font>
      <fill>
        <patternFill>
          <bgColor rgb="FFFF0000"/>
        </patternFill>
      </fill>
    </dxf>
    <dxf>
      <font>
        <color theme="1"/>
      </font>
      <fill>
        <patternFill>
          <bgColor rgb="FFFFC000"/>
        </patternFill>
      </fill>
    </dxf>
    <dxf>
      <font>
        <color theme="1"/>
      </font>
      <fill>
        <patternFill>
          <bgColor theme="7" tint="0.39994506668294322"/>
        </patternFill>
      </fill>
    </dxf>
    <dxf>
      <font>
        <color theme="1"/>
      </font>
      <fill>
        <patternFill>
          <bgColor rgb="FF00B050"/>
        </patternFill>
      </fill>
    </dxf>
    <dxf>
      <font>
        <color theme="1"/>
      </font>
      <fill>
        <patternFill>
          <bgColor rgb="FF92D050"/>
        </patternFill>
      </fill>
    </dxf>
    <dxf>
      <font>
        <color theme="1"/>
      </font>
      <fill>
        <patternFill>
          <bgColor rgb="FFFF0000"/>
        </patternFill>
      </fill>
    </dxf>
    <dxf>
      <font>
        <color theme="1"/>
      </font>
      <fill>
        <patternFill>
          <bgColor rgb="FFFFC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rgb="FFFFC000"/>
        </patternFill>
      </fill>
    </dxf>
    <dxf>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rgb="FFFFC000"/>
        </patternFill>
      </fill>
    </dxf>
    <dxf>
      <fill>
        <patternFill>
          <bgColor rgb="FFFF00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FF0000"/>
        </patternFill>
      </fill>
    </dxf>
    <dxf>
      <font>
        <color theme="1"/>
      </font>
      <fill>
        <patternFill>
          <bgColor rgb="FF92D05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FF0000"/>
        </patternFill>
      </fill>
    </dxf>
    <dxf>
      <font>
        <color theme="1"/>
      </font>
      <fill>
        <patternFill>
          <bgColor rgb="FF92D050"/>
        </patternFill>
      </fill>
    </dxf>
    <dxf>
      <fill>
        <patternFill>
          <bgColor rgb="FF00B05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ont>
        <color theme="1"/>
      </font>
      <fill>
        <patternFill>
          <bgColor rgb="FFFFC000"/>
        </patternFill>
      </fill>
    </dxf>
    <dxf>
      <font>
        <color theme="1"/>
      </font>
      <fill>
        <patternFill>
          <bgColor theme="7" tint="0.39994506668294322"/>
        </patternFill>
      </fill>
    </dxf>
    <dxf>
      <font>
        <color theme="1"/>
      </font>
      <fill>
        <patternFill>
          <bgColor rgb="FF00B050"/>
        </patternFill>
      </fill>
    </dxf>
    <dxf>
      <font>
        <color theme="1"/>
      </font>
      <fill>
        <patternFill>
          <bgColor rgb="FF92D050"/>
        </patternFill>
      </fill>
    </dxf>
    <dxf>
      <font>
        <color theme="1"/>
      </font>
      <fill>
        <patternFill>
          <bgColor rgb="FFFF0000"/>
        </patternFill>
      </fill>
    </dxf>
    <dxf>
      <font>
        <color theme="1"/>
      </font>
      <fill>
        <patternFill>
          <bgColor rgb="FFFFC000"/>
        </patternFill>
      </fill>
    </dxf>
    <dxf>
      <font>
        <color theme="1"/>
      </font>
      <fill>
        <patternFill>
          <bgColor rgb="FFFF0000"/>
        </patternFill>
      </fill>
    </dxf>
    <dxf>
      <font>
        <color theme="1"/>
      </font>
      <fill>
        <patternFill>
          <bgColor rgb="FFFF0000"/>
        </patternFill>
      </fill>
    </dxf>
    <dxf>
      <font>
        <color theme="1"/>
      </font>
      <fill>
        <patternFill>
          <bgColor rgb="FFFFC000"/>
        </patternFill>
      </fill>
    </dxf>
    <dxf>
      <font>
        <color theme="1"/>
      </font>
      <fill>
        <patternFill>
          <bgColor theme="7" tint="0.39994506668294322"/>
        </patternFill>
      </fill>
    </dxf>
    <dxf>
      <font>
        <color theme="1"/>
      </font>
      <fill>
        <patternFill>
          <bgColor rgb="FF00B050"/>
        </patternFill>
      </fill>
    </dxf>
    <dxf>
      <font>
        <color theme="1"/>
      </font>
      <fill>
        <patternFill>
          <bgColor rgb="FF92D050"/>
        </patternFill>
      </fill>
    </dxf>
    <dxf>
      <font>
        <color theme="1"/>
      </font>
      <fill>
        <patternFill>
          <bgColor rgb="FFFF0000"/>
        </patternFill>
      </fill>
    </dxf>
    <dxf>
      <font>
        <color theme="1"/>
      </font>
      <fill>
        <patternFill>
          <bgColor rgb="FFFFC000"/>
        </patternFill>
      </fill>
    </dxf>
    <dxf>
      <font>
        <color theme="1"/>
      </font>
      <fill>
        <patternFill>
          <bgColor rgb="FFFF0000"/>
        </patternFill>
      </fill>
    </dxf>
    <dxf>
      <font>
        <color theme="1"/>
      </font>
      <fill>
        <patternFill>
          <bgColor rgb="FFFFC000"/>
        </patternFill>
      </fill>
    </dxf>
    <dxf>
      <font>
        <color theme="1"/>
      </font>
      <fill>
        <patternFill>
          <bgColor theme="7" tint="0.39994506668294322"/>
        </patternFill>
      </fill>
    </dxf>
    <dxf>
      <font>
        <color theme="1"/>
      </font>
      <fill>
        <patternFill>
          <bgColor rgb="FF00B050"/>
        </patternFill>
      </fill>
    </dxf>
    <dxf>
      <font>
        <color theme="1"/>
      </font>
      <fill>
        <patternFill>
          <bgColor rgb="FF92D050"/>
        </patternFill>
      </fill>
    </dxf>
    <dxf>
      <font>
        <color theme="1"/>
      </font>
      <fill>
        <patternFill>
          <bgColor rgb="FFFF0000"/>
        </patternFill>
      </fill>
    </dxf>
    <dxf>
      <font>
        <color theme="1"/>
      </font>
      <fill>
        <patternFill>
          <bgColor rgb="FFFFC000"/>
        </patternFill>
      </fill>
    </dxf>
    <dxf>
      <font>
        <color theme="1"/>
      </font>
      <fill>
        <patternFill>
          <bgColor rgb="FFFF0000"/>
        </patternFill>
      </fill>
    </dxf>
    <dxf>
      <font>
        <color theme="1"/>
      </font>
      <fill>
        <patternFill>
          <bgColor rgb="FFFFC000"/>
        </patternFill>
      </fill>
    </dxf>
    <dxf>
      <font>
        <color theme="1"/>
      </font>
      <fill>
        <patternFill>
          <bgColor theme="7" tint="0.39994506668294322"/>
        </patternFill>
      </fill>
    </dxf>
    <dxf>
      <font>
        <color theme="1"/>
      </font>
      <fill>
        <patternFill>
          <bgColor rgb="FF00B050"/>
        </patternFill>
      </fill>
    </dxf>
    <dxf>
      <font>
        <color theme="1"/>
      </font>
      <fill>
        <patternFill>
          <bgColor rgb="FF92D050"/>
        </patternFill>
      </fill>
    </dxf>
    <dxf>
      <font>
        <color theme="1"/>
      </font>
      <fill>
        <patternFill>
          <bgColor rgb="FFFF0000"/>
        </patternFill>
      </fill>
    </dxf>
    <dxf>
      <font>
        <color theme="1"/>
      </font>
      <fill>
        <patternFill>
          <bgColor rgb="FFFFC000"/>
        </patternFill>
      </fill>
    </dxf>
    <dxf>
      <font>
        <color theme="1"/>
      </font>
      <fill>
        <patternFill>
          <bgColor rgb="FFFF0000"/>
        </patternFill>
      </fill>
    </dxf>
    <dxf>
      <font>
        <color theme="1"/>
      </font>
      <fill>
        <patternFill>
          <bgColor rgb="FFFF0000"/>
        </patternFill>
      </fill>
    </dxf>
    <dxf>
      <font>
        <color theme="1"/>
      </font>
      <fill>
        <patternFill>
          <bgColor rgb="FFFF0000"/>
        </patternFill>
      </fill>
    </dxf>
    <dxf>
      <font>
        <color theme="1"/>
      </font>
      <fill>
        <patternFill>
          <bgColor rgb="FFFFC000"/>
        </patternFill>
      </fill>
    </dxf>
    <dxf>
      <font>
        <color theme="1"/>
      </font>
      <fill>
        <patternFill>
          <bgColor theme="7" tint="0.39994506668294322"/>
        </patternFill>
      </fill>
    </dxf>
    <dxf>
      <font>
        <color theme="1"/>
      </font>
      <fill>
        <patternFill>
          <bgColor rgb="FF00B050"/>
        </patternFill>
      </fill>
    </dxf>
    <dxf>
      <font>
        <color theme="1"/>
      </font>
      <fill>
        <patternFill>
          <bgColor rgb="FF92D050"/>
        </patternFill>
      </fill>
    </dxf>
    <dxf>
      <font>
        <color theme="1"/>
      </font>
      <fill>
        <patternFill>
          <bgColor rgb="FFFF0000"/>
        </patternFill>
      </fill>
    </dxf>
    <dxf>
      <font>
        <color theme="1"/>
      </font>
      <fill>
        <patternFill>
          <bgColor rgb="FFFFC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00B050"/>
        </patternFill>
      </fill>
    </dxf>
    <dxf>
      <fill>
        <patternFill>
          <bgColor rgb="FFFFFF0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FF0000"/>
        </patternFill>
      </fill>
    </dxf>
    <dxf>
      <fill>
        <patternFill>
          <bgColor rgb="FFFFC000"/>
        </patternFill>
      </fill>
    </dxf>
    <dxf>
      <fill>
        <patternFill>
          <bgColor rgb="FFFFFF00"/>
        </patternFill>
      </fill>
    </dxf>
    <dxf>
      <fill>
        <patternFill>
          <bgColor rgb="FF00B050"/>
        </patternFill>
      </fill>
    </dxf>
    <dxf>
      <fill>
        <patternFill>
          <bgColor rgb="FFFFFF00"/>
        </patternFill>
      </fill>
    </dxf>
    <dxf>
      <fill>
        <patternFill>
          <bgColor rgb="FFFFC000"/>
        </patternFill>
      </fill>
    </dxf>
    <dxf>
      <fill>
        <patternFill>
          <bgColor rgb="FFFF0000"/>
        </patternFill>
      </fill>
    </dxf>
    <dxf>
      <font>
        <color theme="1"/>
      </font>
      <fill>
        <patternFill>
          <bgColor theme="7" tint="0.39994506668294322"/>
        </patternFill>
      </fill>
    </dxf>
    <dxf>
      <font>
        <color theme="1"/>
      </font>
      <fill>
        <patternFill>
          <bgColor theme="7" tint="0.39994506668294322"/>
        </patternFill>
      </fill>
    </dxf>
    <dxf>
      <font>
        <color theme="1"/>
      </font>
      <fill>
        <patternFill>
          <bgColor rgb="FFFF0000"/>
        </patternFill>
      </fill>
    </dxf>
    <dxf>
      <font>
        <color theme="1"/>
      </font>
      <fill>
        <patternFill>
          <bgColor rgb="FFFFC000"/>
        </patternFill>
      </fill>
    </dxf>
    <dxf>
      <font>
        <color theme="1"/>
      </font>
      <fill>
        <patternFill>
          <bgColor rgb="FF00B050"/>
        </patternFill>
      </fill>
    </dxf>
    <dxf>
      <font>
        <color theme="1"/>
      </font>
      <fill>
        <patternFill>
          <bgColor rgb="FF92D050"/>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00B050"/>
        </patternFill>
      </fill>
    </dxf>
    <dxf>
      <fill>
        <patternFill>
          <bgColor rgb="FFFFFF0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C000"/>
        </patternFill>
      </fill>
    </dxf>
    <dxf>
      <font>
        <color theme="1"/>
      </font>
      <fill>
        <patternFill>
          <bgColor theme="7" tint="0.39994506668294322"/>
        </patternFill>
      </fill>
    </dxf>
    <dxf>
      <fill>
        <patternFill>
          <bgColor rgb="FFFF0000"/>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rgb="FFFFC000"/>
        </patternFill>
      </fill>
    </dxf>
    <dxf>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FF0000"/>
        </patternFill>
      </fill>
    </dxf>
    <dxf>
      <fill>
        <patternFill>
          <bgColor rgb="FF00B050"/>
        </patternFill>
      </fill>
    </dxf>
    <dxf>
      <fill>
        <patternFill>
          <bgColor rgb="FFFFFF00"/>
        </patternFill>
      </fill>
    </dxf>
    <dxf>
      <fill>
        <patternFill>
          <bgColor rgb="FFFFC000"/>
        </patternFill>
      </fill>
    </dxf>
    <dxf>
      <fill>
        <patternFill>
          <bgColor rgb="FFFF0000"/>
        </patternFill>
      </fill>
    </dxf>
    <dxf>
      <fill>
        <patternFill>
          <bgColor rgb="FFFFC000"/>
        </patternFill>
      </fill>
    </dxf>
    <dxf>
      <font>
        <color theme="1"/>
      </font>
      <fill>
        <patternFill>
          <bgColor theme="7" tint="0.39994506668294322"/>
        </patternFill>
      </fill>
    </dxf>
    <dxf>
      <font>
        <color theme="1"/>
      </font>
      <fill>
        <patternFill>
          <bgColor rgb="FFFF0000"/>
        </patternFill>
      </fill>
    </dxf>
    <dxf>
      <font>
        <color theme="1"/>
      </font>
      <fill>
        <patternFill>
          <bgColor rgb="FF92D050"/>
        </patternFill>
      </fill>
    </dxf>
    <dxf>
      <fill>
        <patternFill>
          <bgColor rgb="FFFF0000"/>
        </patternFill>
      </fill>
    </dxf>
    <dxf>
      <fill>
        <patternFill>
          <bgColor rgb="FFFFFF00"/>
        </patternFill>
      </fill>
    </dxf>
    <dxf>
      <fill>
        <patternFill>
          <bgColor rgb="FF00B050"/>
        </patternFill>
      </fill>
    </dxf>
    <dxf>
      <fill>
        <patternFill>
          <bgColor rgb="FF00B05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C000"/>
        </patternFill>
      </fill>
    </dxf>
    <dxf>
      <fill>
        <patternFill>
          <bgColor rgb="FFFFC000"/>
        </patternFill>
      </fill>
    </dxf>
    <dxf>
      <fill>
        <patternFill>
          <bgColor rgb="FFFF0000"/>
        </patternFill>
      </fill>
    </dxf>
    <dxf>
      <fill>
        <patternFill>
          <bgColor rgb="FFFFC000"/>
        </patternFill>
      </fill>
    </dxf>
    <dxf>
      <fill>
        <patternFill>
          <bgColor rgb="FFFFC000"/>
        </patternFill>
      </fill>
    </dxf>
    <dxf>
      <fill>
        <patternFill>
          <bgColor rgb="FFFFC000"/>
        </patternFill>
      </fill>
    </dxf>
    <dxf>
      <fill>
        <patternFill>
          <bgColor rgb="FFFFC000"/>
        </patternFill>
      </fill>
    </dxf>
    <dxf>
      <font>
        <color theme="1"/>
      </font>
      <fill>
        <patternFill>
          <bgColor rgb="FF00B05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FFC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ont>
        <color theme="1"/>
      </font>
      <fill>
        <patternFill>
          <bgColor rgb="FFFF0000"/>
        </patternFill>
      </fill>
    </dxf>
    <dxf>
      <font>
        <color theme="1"/>
      </font>
      <fill>
        <patternFill>
          <bgColor rgb="FFFFC000"/>
        </patternFill>
      </fill>
    </dxf>
    <dxf>
      <font>
        <color theme="1"/>
      </font>
      <fill>
        <patternFill>
          <bgColor theme="7" tint="0.39994506668294322"/>
        </patternFill>
      </fill>
    </dxf>
    <dxf>
      <font>
        <color theme="1"/>
      </font>
      <fill>
        <patternFill>
          <bgColor rgb="FF00B050"/>
        </patternFill>
      </fill>
    </dxf>
    <dxf>
      <font>
        <color theme="1"/>
      </font>
      <fill>
        <patternFill>
          <bgColor rgb="FF92D050"/>
        </patternFill>
      </fill>
    </dxf>
    <dxf>
      <font>
        <color theme="1"/>
      </font>
      <fill>
        <patternFill>
          <bgColor rgb="FFFF0000"/>
        </patternFill>
      </fill>
    </dxf>
    <dxf>
      <font>
        <color theme="1"/>
      </font>
      <fill>
        <patternFill>
          <bgColor rgb="FFFFC000"/>
        </patternFill>
      </fill>
    </dxf>
    <dxf>
      <font>
        <color theme="1"/>
      </font>
      <fill>
        <patternFill>
          <bgColor rgb="FFFF000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FFC000"/>
        </patternFill>
      </fill>
    </dxf>
    <dxf>
      <font>
        <color theme="1"/>
      </font>
      <fill>
        <patternFill>
          <bgColor rgb="FFFF000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FFC000"/>
        </patternFill>
      </fill>
    </dxf>
    <dxf>
      <font>
        <color theme="1"/>
      </font>
      <fill>
        <patternFill>
          <bgColor rgb="FF92D050"/>
        </patternFill>
      </fill>
    </dxf>
    <dxf>
      <font>
        <color theme="1"/>
      </font>
      <fill>
        <patternFill>
          <bgColor rgb="FFFF0000"/>
        </patternFill>
      </fill>
    </dxf>
    <dxf>
      <font>
        <color theme="1"/>
      </font>
      <fill>
        <patternFill>
          <bgColor theme="7" tint="0.39994506668294322"/>
        </patternFill>
      </fill>
    </dxf>
    <dxf>
      <font>
        <color theme="1"/>
      </font>
      <fill>
        <patternFill>
          <bgColor rgb="FF00B050"/>
        </patternFill>
      </fill>
    </dxf>
    <dxf>
      <font>
        <color theme="1"/>
      </font>
      <fill>
        <patternFill>
          <bgColor rgb="FFFFC000"/>
        </patternFill>
      </fill>
    </dxf>
    <dxf>
      <font>
        <color theme="1"/>
      </font>
      <fill>
        <patternFill>
          <bgColor rgb="FF92D050"/>
        </patternFill>
      </fill>
    </dxf>
    <dxf>
      <font>
        <color theme="1"/>
      </font>
      <fill>
        <patternFill>
          <bgColor rgb="FFFF0000"/>
        </patternFill>
      </fill>
    </dxf>
    <dxf>
      <font>
        <color theme="1"/>
      </font>
      <fill>
        <patternFill>
          <bgColor rgb="FFFFC000"/>
        </patternFill>
      </fill>
    </dxf>
    <dxf>
      <font>
        <color theme="1"/>
      </font>
      <fill>
        <patternFill>
          <bgColor rgb="FFFF0000"/>
        </patternFill>
      </fill>
    </dxf>
    <dxf>
      <font>
        <color theme="1"/>
      </font>
      <fill>
        <patternFill>
          <bgColor rgb="FFFF0000"/>
        </patternFill>
      </fill>
    </dxf>
    <dxf>
      <font>
        <color theme="1"/>
      </font>
      <fill>
        <patternFill>
          <bgColor theme="7" tint="0.39994506668294322"/>
        </patternFill>
      </fill>
    </dxf>
    <dxf>
      <font>
        <color theme="1"/>
      </font>
      <fill>
        <patternFill>
          <bgColor rgb="FFFF0000"/>
        </patternFill>
      </fill>
    </dxf>
    <dxf>
      <font>
        <color theme="1"/>
      </font>
      <fill>
        <patternFill>
          <bgColor rgb="FFFFC000"/>
        </patternFill>
      </fill>
    </dxf>
    <dxf>
      <font>
        <color theme="1"/>
      </font>
      <fill>
        <patternFill>
          <bgColor rgb="FFFF0000"/>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00B050"/>
        </patternFill>
      </fill>
    </dxf>
    <dxf>
      <fill>
        <patternFill>
          <bgColor rgb="FFFFFF0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C000"/>
        </patternFill>
      </fill>
    </dxf>
    <dxf>
      <fill>
        <patternFill>
          <bgColor rgb="FFFF0000"/>
        </patternFill>
      </fill>
    </dxf>
    <dxf>
      <fill>
        <patternFill>
          <bgColor rgb="FFFFFF00"/>
        </patternFill>
      </fill>
    </dxf>
    <dxf>
      <fill>
        <patternFill>
          <bgColor rgb="FF00B050"/>
        </patternFill>
      </fill>
    </dxf>
    <dxf>
      <fill>
        <patternFill>
          <bgColor rgb="FFFFC000"/>
        </patternFill>
      </fill>
    </dxf>
    <dxf>
      <fill>
        <patternFill>
          <bgColor rgb="FFFF0000"/>
        </patternFill>
      </fill>
    </dxf>
    <dxf>
      <font>
        <color theme="1"/>
      </font>
      <fill>
        <patternFill>
          <bgColor theme="7" tint="0.39994506668294322"/>
        </patternFill>
      </fill>
    </dxf>
    <dxf>
      <font>
        <color theme="1"/>
      </font>
      <fill>
        <patternFill>
          <bgColor theme="7" tint="0.39994506668294322"/>
        </patternFill>
      </fill>
    </dxf>
    <dxf>
      <font>
        <color theme="1"/>
      </font>
      <fill>
        <patternFill>
          <bgColor rgb="FF92D050"/>
        </patternFill>
      </fill>
    </dxf>
    <dxf>
      <font>
        <color theme="1"/>
      </font>
      <fill>
        <patternFill>
          <bgColor rgb="FFFF0000"/>
        </patternFill>
      </fill>
    </dxf>
    <dxf>
      <font>
        <color theme="1"/>
      </font>
      <fill>
        <patternFill>
          <bgColor rgb="FFFFC000"/>
        </patternFill>
      </fill>
    </dxf>
    <dxf>
      <font>
        <color theme="1"/>
      </font>
      <fill>
        <patternFill>
          <bgColor rgb="FF00B050"/>
        </patternFill>
      </fill>
    </dxf>
    <dxf>
      <font>
        <color theme="1"/>
      </font>
      <fill>
        <patternFill>
          <bgColor rgb="FFFF0000"/>
        </patternFill>
      </fill>
    </dxf>
    <dxf>
      <font>
        <color theme="1"/>
      </font>
      <fill>
        <patternFill>
          <bgColor rgb="FFFFC000"/>
        </patternFill>
      </fill>
    </dxf>
    <dxf>
      <font>
        <color theme="1"/>
      </font>
      <fill>
        <patternFill>
          <bgColor rgb="FF00B050"/>
        </patternFill>
      </fill>
    </dxf>
    <dxf>
      <font>
        <color theme="1"/>
      </font>
      <fill>
        <patternFill>
          <bgColor rgb="FF92D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ont>
        <color theme="1"/>
      </font>
      <fill>
        <patternFill>
          <bgColor rgb="FF00B050"/>
        </patternFill>
      </fill>
    </dxf>
    <dxf>
      <font>
        <color theme="1"/>
      </font>
      <fill>
        <patternFill>
          <bgColor rgb="FF92D050"/>
        </patternFill>
      </fill>
    </dxf>
    <dxf>
      <fill>
        <patternFill>
          <bgColor rgb="FFFF0000"/>
        </patternFill>
      </fill>
    </dxf>
    <dxf>
      <font>
        <color theme="1"/>
      </font>
      <fill>
        <patternFill>
          <bgColor theme="7" tint="0.39994506668294322"/>
        </patternFill>
      </fill>
    </dxf>
    <dxf>
      <fill>
        <patternFill>
          <bgColor rgb="FFFFC000"/>
        </patternFill>
      </fill>
    </dxf>
    <dxf>
      <fill>
        <patternFill>
          <bgColor rgb="FFFFC000"/>
        </patternFill>
      </fill>
    </dxf>
    <dxf>
      <fill>
        <patternFill>
          <bgColor rgb="FFFF0000"/>
        </patternFill>
      </fill>
    </dxf>
    <dxf>
      <font>
        <color theme="1"/>
      </font>
      <fill>
        <patternFill>
          <bgColor theme="7" tint="0.39994506668294322"/>
        </patternFill>
      </fill>
    </dxf>
    <dxf>
      <font>
        <color theme="1"/>
      </font>
      <fill>
        <patternFill>
          <bgColor rgb="FF00B050"/>
        </patternFill>
      </fill>
    </dxf>
    <dxf>
      <font>
        <color theme="1"/>
      </font>
      <fill>
        <patternFill>
          <bgColor rgb="FF92D050"/>
        </patternFill>
      </fill>
    </dxf>
    <dxf>
      <font>
        <color theme="1"/>
      </font>
      <fill>
        <patternFill>
          <bgColor rgb="FF92D050"/>
        </patternFill>
      </fill>
    </dxf>
    <dxf>
      <font>
        <color theme="1"/>
      </font>
      <fill>
        <patternFill>
          <bgColor rgb="FFFF0000"/>
        </patternFill>
      </fill>
    </dxf>
    <dxf>
      <font>
        <color theme="1"/>
      </font>
      <fill>
        <patternFill>
          <bgColor theme="7" tint="0.39994506668294322"/>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rgb="FF92D050"/>
        </patternFill>
      </fill>
    </dxf>
    <dxf>
      <font>
        <color theme="1"/>
      </font>
      <fill>
        <patternFill>
          <bgColor rgb="FFFF0000"/>
        </patternFill>
      </fill>
    </dxf>
    <dxf>
      <fill>
        <patternFill>
          <bgColor rgb="FFFFFF00"/>
        </patternFill>
      </fill>
    </dxf>
    <dxf>
      <fill>
        <patternFill>
          <bgColor rgb="FFFF0000"/>
        </patternFill>
      </fill>
    </dxf>
    <dxf>
      <fill>
        <patternFill>
          <bgColor rgb="FFFFC000"/>
        </patternFill>
      </fill>
    </dxf>
    <dxf>
      <fill>
        <patternFill>
          <bgColor rgb="FF00B050"/>
        </patternFill>
      </fill>
    </dxf>
    <dxf>
      <font>
        <color theme="1"/>
      </font>
      <fill>
        <patternFill>
          <bgColor theme="7" tint="0.39994506668294322"/>
        </patternFill>
      </fill>
    </dxf>
    <dxf>
      <fill>
        <patternFill>
          <bgColor rgb="FFFF0000"/>
        </patternFill>
      </fill>
    </dxf>
    <dxf>
      <fill>
        <patternFill>
          <bgColor rgb="FFFFC000"/>
        </patternFill>
      </fill>
    </dxf>
    <dxf>
      <fill>
        <patternFill>
          <bgColor rgb="FFFF0000"/>
        </patternFill>
      </fill>
    </dxf>
    <dxf>
      <fill>
        <patternFill>
          <bgColor rgb="FFFF0000"/>
        </patternFill>
      </fill>
    </dxf>
    <dxf>
      <fill>
        <patternFill>
          <bgColor rgb="FFFF0000"/>
        </patternFill>
      </fill>
    </dxf>
    <dxf>
      <fill>
        <patternFill>
          <bgColor rgb="FFFFC000"/>
        </patternFill>
      </fill>
    </dxf>
    <dxf>
      <fill>
        <patternFill>
          <bgColor rgb="FFFFC000"/>
        </patternFill>
      </fill>
    </dxf>
    <dxf>
      <fill>
        <patternFill>
          <bgColor rgb="FFFFC000"/>
        </patternFill>
      </fill>
    </dxf>
    <dxf>
      <fill>
        <patternFill>
          <bgColor rgb="FFFF0000"/>
        </patternFill>
      </fill>
    </dxf>
    <dxf>
      <fill>
        <patternFill>
          <bgColor rgb="FFFFC000"/>
        </patternFill>
      </fill>
    </dxf>
    <dxf>
      <fill>
        <patternFill>
          <bgColor rgb="FFFFC000"/>
        </patternFill>
      </fill>
    </dxf>
    <dxf>
      <fill>
        <patternFill>
          <bgColor rgb="FF00B050"/>
        </patternFill>
      </fill>
    </dxf>
    <dxf>
      <font>
        <color theme="1"/>
      </font>
      <fill>
        <patternFill>
          <bgColor rgb="FFFF0000"/>
        </patternFill>
      </fill>
    </dxf>
    <dxf>
      <font>
        <color theme="1"/>
      </font>
      <fill>
        <patternFill>
          <bgColor rgb="FFFFC000"/>
        </patternFill>
      </fill>
    </dxf>
    <dxf>
      <font>
        <color theme="1"/>
      </font>
      <fill>
        <patternFill>
          <bgColor rgb="FF00B050"/>
        </patternFill>
      </fill>
    </dxf>
    <dxf>
      <font>
        <color theme="1"/>
      </font>
      <fill>
        <patternFill>
          <bgColor rgb="FF92D050"/>
        </patternFill>
      </fill>
    </dxf>
    <dxf>
      <font>
        <color theme="1"/>
      </font>
      <fill>
        <patternFill>
          <bgColor theme="7" tint="0.39994506668294322"/>
        </patternFill>
      </fill>
    </dxf>
    <dxf>
      <font>
        <color theme="1"/>
      </font>
      <fill>
        <patternFill>
          <bgColor theme="7" tint="0.39994506668294322"/>
        </patternFill>
      </fill>
    </dxf>
    <dxf>
      <font>
        <color theme="1"/>
      </font>
      <fill>
        <patternFill>
          <bgColor rgb="FFFF0000"/>
        </patternFill>
      </fill>
    </dxf>
    <dxf>
      <font>
        <color theme="1"/>
      </font>
      <fill>
        <patternFill>
          <bgColor rgb="FFFFC000"/>
        </patternFill>
      </fill>
    </dxf>
    <dxf>
      <font>
        <color theme="1"/>
      </font>
      <fill>
        <patternFill>
          <bgColor rgb="FF00B050"/>
        </patternFill>
      </fill>
    </dxf>
    <dxf>
      <font>
        <color theme="1"/>
      </font>
      <fill>
        <patternFill>
          <bgColor rgb="FF92D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ont>
        <color theme="1"/>
      </font>
      <fill>
        <patternFill>
          <bgColor theme="7" tint="0.39994506668294322"/>
        </patternFill>
      </fill>
    </dxf>
    <dxf>
      <font>
        <color theme="1"/>
      </font>
      <fill>
        <patternFill>
          <bgColor rgb="FF00B050"/>
        </patternFill>
      </fill>
    </dxf>
    <dxf>
      <font>
        <color theme="1"/>
      </font>
      <fill>
        <patternFill>
          <bgColor rgb="FF92D050"/>
        </patternFill>
      </fill>
    </dxf>
    <dxf>
      <font>
        <color theme="1"/>
      </font>
      <fill>
        <patternFill>
          <bgColor rgb="FFFFC000"/>
        </patternFill>
      </fill>
    </dxf>
    <dxf>
      <font>
        <color theme="1"/>
      </font>
      <fill>
        <patternFill>
          <bgColor rgb="FFFF0000"/>
        </patternFill>
      </fill>
    </dxf>
    <dxf>
      <font>
        <color theme="1"/>
      </font>
      <fill>
        <patternFill>
          <bgColor rgb="FFFFC000"/>
        </patternFill>
      </fill>
    </dxf>
    <dxf>
      <font>
        <color theme="1"/>
      </font>
      <fill>
        <patternFill>
          <bgColor rgb="FFFF0000"/>
        </patternFill>
      </fill>
    </dxf>
    <dxf>
      <font>
        <color theme="1"/>
      </font>
      <fill>
        <patternFill>
          <bgColor rgb="FFFF0000"/>
        </patternFill>
      </fill>
    </dxf>
    <dxf>
      <font>
        <color theme="1"/>
      </font>
      <fill>
        <patternFill>
          <bgColor rgb="FFFF0000"/>
        </patternFill>
      </fill>
    </dxf>
    <dxf>
      <font>
        <color theme="1"/>
      </font>
      <fill>
        <patternFill>
          <bgColor rgb="FFFFC000"/>
        </patternFill>
      </fill>
    </dxf>
    <dxf>
      <font>
        <color theme="1"/>
      </font>
      <fill>
        <patternFill>
          <bgColor rgb="FF92D050"/>
        </patternFill>
      </fill>
    </dxf>
    <dxf>
      <font>
        <color theme="1"/>
      </font>
      <fill>
        <patternFill>
          <bgColor rgb="FFFFC000"/>
        </patternFill>
      </fill>
    </dxf>
    <dxf>
      <font>
        <color theme="1"/>
      </font>
      <fill>
        <patternFill>
          <bgColor theme="7" tint="0.39994506668294322"/>
        </patternFill>
      </fill>
    </dxf>
    <dxf>
      <font>
        <color theme="1"/>
      </font>
      <fill>
        <patternFill>
          <bgColor rgb="FF00B050"/>
        </patternFill>
      </fill>
    </dxf>
    <dxf>
      <font>
        <color theme="1"/>
      </font>
      <fill>
        <patternFill>
          <bgColor rgb="FFFF0000"/>
        </patternFill>
      </fill>
    </dxf>
    <dxf>
      <font>
        <color theme="1"/>
      </font>
      <fill>
        <patternFill>
          <bgColor rgb="FFFFC000"/>
        </patternFill>
      </fill>
    </dxf>
    <dxf>
      <font>
        <color theme="1"/>
      </font>
      <fill>
        <patternFill>
          <bgColor rgb="FFFF0000"/>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00B050"/>
        </patternFill>
      </fill>
    </dxf>
    <dxf>
      <font>
        <color theme="1"/>
      </font>
      <fill>
        <patternFill>
          <bgColor rgb="FF92D050"/>
        </patternFill>
      </fill>
    </dxf>
    <dxf>
      <font>
        <color theme="1"/>
      </font>
      <fill>
        <patternFill>
          <bgColor rgb="FFFF0000"/>
        </patternFill>
      </fill>
    </dxf>
    <dxf>
      <font>
        <color theme="1"/>
      </font>
      <fill>
        <patternFill>
          <bgColor rgb="FFFFC000"/>
        </patternFill>
      </fill>
    </dxf>
    <dxf>
      <font>
        <color theme="1"/>
      </font>
      <fill>
        <patternFill>
          <bgColor rgb="FFFFC000"/>
        </patternFill>
      </fill>
    </dxf>
    <dxf>
      <font>
        <color theme="1"/>
      </font>
      <fill>
        <patternFill>
          <bgColor rgb="FFFF0000"/>
        </patternFill>
      </fill>
    </dxf>
    <dxf>
      <font>
        <color theme="1"/>
      </font>
      <fill>
        <patternFill>
          <bgColor rgb="FFFF0000"/>
        </patternFill>
      </fill>
    </dxf>
    <dxf>
      <font>
        <color theme="1"/>
      </font>
      <fill>
        <patternFill>
          <bgColor rgb="FFFF0000"/>
        </patternFill>
      </fill>
    </dxf>
    <dxf>
      <font>
        <color theme="1"/>
      </font>
      <fill>
        <patternFill>
          <bgColor rgb="FFFFC000"/>
        </patternFill>
      </fill>
    </dxf>
    <dxf>
      <font>
        <color theme="1"/>
      </font>
      <fill>
        <patternFill>
          <bgColor theme="7" tint="0.39994506668294322"/>
        </patternFill>
      </fill>
    </dxf>
    <dxf>
      <font>
        <color theme="1"/>
      </font>
      <fill>
        <patternFill>
          <bgColor rgb="FF00B050"/>
        </patternFill>
      </fill>
    </dxf>
    <dxf>
      <font>
        <color theme="1"/>
      </font>
      <fill>
        <patternFill>
          <bgColor rgb="FF92D050"/>
        </patternFill>
      </fill>
    </dxf>
    <dxf>
      <font>
        <color theme="1"/>
      </font>
      <fill>
        <patternFill>
          <bgColor rgb="FFFF0000"/>
        </patternFill>
      </fill>
    </dxf>
    <dxf>
      <font>
        <color theme="1"/>
      </font>
      <fill>
        <patternFill>
          <bgColor rgb="FFFFC00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FFFF0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00B050"/>
        </patternFill>
      </fill>
    </dxf>
    <dxf>
      <fill>
        <patternFill>
          <bgColor rgb="FFFFFF00"/>
        </patternFill>
      </fill>
    </dxf>
    <dxf>
      <fill>
        <patternFill>
          <bgColor rgb="FFFFFF00"/>
        </patternFill>
      </fill>
    </dxf>
    <dxf>
      <fill>
        <patternFill>
          <bgColor rgb="FF00B050"/>
        </patternFill>
      </fill>
    </dxf>
    <dxf>
      <fill>
        <patternFill>
          <bgColor rgb="FFFFFF0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ont>
        <b val="0"/>
        <i val="0"/>
        <strike val="0"/>
        <condense val="0"/>
        <extend val="0"/>
        <outline val="0"/>
        <shadow val="0"/>
        <u val="none"/>
        <vertAlign val="baseline"/>
        <sz val="16"/>
        <color rgb="FFFF0000"/>
        <name val="Calibri"/>
        <scheme val="minor"/>
      </font>
      <fill>
        <patternFill patternType="none">
          <fgColor indexed="64"/>
          <bgColor indexed="65"/>
        </patternFill>
      </fill>
    </dxf>
    <dxf>
      <font>
        <b val="0"/>
        <i val="0"/>
        <strike val="0"/>
        <condense val="0"/>
        <extend val="0"/>
        <outline val="0"/>
        <shadow val="0"/>
        <u val="none"/>
        <vertAlign val="baseline"/>
        <sz val="16"/>
        <color rgb="FFFF0000"/>
        <name val="Calibri"/>
        <scheme val="minor"/>
      </font>
      <fill>
        <patternFill patternType="none">
          <fgColor indexed="64"/>
          <bgColor indexed="65"/>
        </patternFill>
      </fill>
    </dxf>
    <dxf>
      <font>
        <b val="0"/>
        <i val="0"/>
        <strike val="0"/>
        <condense val="0"/>
        <extend val="0"/>
        <outline val="0"/>
        <shadow val="0"/>
        <u val="none"/>
        <vertAlign val="baseline"/>
        <sz val="16"/>
        <color rgb="FFFF0000"/>
        <name val="Calibri"/>
        <scheme val="minor"/>
      </font>
      <fill>
        <patternFill patternType="none">
          <fgColor indexed="64"/>
          <bgColor indexed="65"/>
        </patternFill>
      </fill>
    </dxf>
    <dxf>
      <font>
        <b val="0"/>
        <i val="0"/>
        <strike val="0"/>
        <condense val="0"/>
        <extend val="0"/>
        <outline val="0"/>
        <shadow val="0"/>
        <u val="none"/>
        <vertAlign val="baseline"/>
        <sz val="16"/>
        <color rgb="FFFF0000"/>
        <name val="Arial Narrow"/>
        <scheme val="none"/>
      </font>
      <fill>
        <patternFill patternType="none">
          <fgColor indexed="64"/>
          <bgColor indexed="65"/>
        </patternFill>
      </fill>
      <alignment horizontal="general" vertical="center" textRotation="0" wrapText="0" indent="0" justifyLastLine="0" shrinkToFit="0" readingOrder="0"/>
    </dxf>
    <dxf>
      <numFmt numFmtId="13" formatCode="0%"/>
    </dxf>
    <dxf>
      <numFmt numFmtId="13" formatCode="0%"/>
    </dxf>
    <dxf>
      <numFmt numFmtId="13" formatCode="0%"/>
    </dxf>
    <dxf>
      <numFmt numFmtId="13" formatCode="0%"/>
    </dxf>
    <dxf>
      <numFmt numFmtId="13" formatCode="0%"/>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theme="1"/>
      </font>
      <fill>
        <patternFill>
          <bgColor rgb="FFFF0000"/>
        </patternFill>
      </fill>
    </dxf>
    <dxf>
      <font>
        <color theme="1"/>
      </font>
      <fill>
        <patternFill>
          <bgColor rgb="FFFFC000"/>
        </patternFill>
      </fill>
    </dxf>
    <dxf>
      <font>
        <color theme="1"/>
      </font>
      <fill>
        <patternFill>
          <bgColor rgb="FF92D050"/>
        </patternFill>
      </fill>
    </dxf>
    <dxf>
      <font>
        <color theme="1"/>
      </font>
      <fill>
        <patternFill>
          <bgColor theme="7" tint="0.39994506668294322"/>
        </patternFill>
      </fill>
    </dxf>
    <dxf>
      <font>
        <color theme="1"/>
      </font>
      <fill>
        <patternFill>
          <bgColor rgb="FFFF0000"/>
        </patternFill>
      </fill>
    </dxf>
    <dxf>
      <font>
        <color theme="1"/>
      </font>
      <fill>
        <patternFill>
          <bgColor rgb="FFFFC000"/>
        </patternFill>
      </fill>
    </dxf>
    <dxf>
      <font>
        <color theme="1"/>
      </font>
      <fill>
        <patternFill>
          <bgColor theme="7" tint="0.39994506668294322"/>
        </patternFill>
      </fill>
    </dxf>
    <dxf>
      <font>
        <color theme="1"/>
      </font>
      <fill>
        <patternFill>
          <bgColor rgb="FF00B050"/>
        </patternFill>
      </fill>
    </dxf>
    <dxf>
      <font>
        <color theme="1"/>
      </font>
      <fill>
        <patternFill>
          <bgColor rgb="FF92D050"/>
        </patternFill>
      </fill>
    </dxf>
    <dxf>
      <font>
        <color theme="1"/>
      </font>
      <fill>
        <patternFill>
          <bgColor rgb="FFFF0000"/>
        </patternFill>
      </fill>
    </dxf>
    <dxf>
      <font>
        <color theme="1"/>
      </font>
      <fill>
        <patternFill>
          <bgColor rgb="FFFF0000"/>
        </patternFill>
      </fill>
    </dxf>
    <dxf>
      <font>
        <color theme="1"/>
      </font>
      <fill>
        <patternFill>
          <bgColor rgb="FFFFC000"/>
        </patternFill>
      </fill>
    </dxf>
    <dxf>
      <font>
        <color theme="1"/>
      </font>
      <fill>
        <patternFill>
          <bgColor theme="7" tint="0.39994506668294322"/>
        </patternFill>
      </fill>
    </dxf>
    <dxf>
      <font>
        <color theme="1"/>
      </font>
      <fill>
        <patternFill>
          <bgColor rgb="FF00B050"/>
        </patternFill>
      </fill>
    </dxf>
    <dxf>
      <font>
        <color theme="1"/>
      </font>
      <fill>
        <patternFill>
          <bgColor rgb="FF92D050"/>
        </patternFill>
      </fill>
    </dxf>
    <dxf>
      <font>
        <color theme="1"/>
      </font>
      <fill>
        <patternFill>
          <bgColor theme="7" tint="0.39994506668294322"/>
        </patternFill>
      </fill>
    </dxf>
    <dxf>
      <font>
        <color theme="1"/>
      </font>
      <fill>
        <patternFill>
          <bgColor rgb="FF92D050"/>
        </patternFill>
      </fill>
    </dxf>
    <dxf>
      <font>
        <color theme="1"/>
      </font>
      <fill>
        <patternFill>
          <bgColor rgb="FFFFC000"/>
        </patternFill>
      </fill>
    </dxf>
    <dxf>
      <font>
        <color theme="1"/>
      </font>
      <fill>
        <patternFill>
          <bgColor rgb="FF92D05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FF0000"/>
        </patternFill>
      </fill>
    </dxf>
    <dxf>
      <font>
        <color theme="1"/>
      </font>
      <fill>
        <patternFill>
          <bgColor rgb="FFFFC000"/>
        </patternFill>
      </fill>
    </dxf>
    <dxf>
      <font>
        <color theme="1"/>
      </font>
      <fill>
        <patternFill>
          <bgColor rgb="FF00B050"/>
        </patternFill>
      </fill>
    </dxf>
    <dxf>
      <font>
        <color theme="1"/>
      </font>
      <fill>
        <patternFill>
          <bgColor rgb="FF92D050"/>
        </patternFill>
      </fill>
    </dxf>
    <dxf>
      <font>
        <color theme="1"/>
      </font>
      <fill>
        <patternFill>
          <bgColor theme="7" tint="0.39994506668294322"/>
        </patternFill>
      </fill>
    </dxf>
    <dxf>
      <font>
        <color theme="1"/>
      </font>
      <fill>
        <patternFill>
          <bgColor rgb="FF92D050"/>
        </patternFill>
      </fill>
    </dxf>
    <dxf>
      <font>
        <color theme="1"/>
      </font>
      <fill>
        <patternFill>
          <bgColor rgb="FFFFC000"/>
        </patternFill>
      </fill>
    </dxf>
    <dxf>
      <font>
        <color theme="1"/>
      </font>
      <fill>
        <patternFill>
          <bgColor rgb="FF92D05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0000"/>
        </patternFill>
      </fill>
    </dxf>
    <dxf>
      <font>
        <color theme="1"/>
      </font>
      <fill>
        <patternFill>
          <bgColor rgb="FFFFC000"/>
        </patternFill>
      </fill>
    </dxf>
    <dxf>
      <font>
        <color theme="1"/>
      </font>
      <fill>
        <patternFill>
          <bgColor rgb="FFFFC000"/>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theme="7" tint="0.39994506668294322"/>
        </patternFill>
      </fill>
    </dxf>
    <dxf>
      <font>
        <color theme="1"/>
      </font>
      <fill>
        <patternFill>
          <bgColor rgb="FFFF0000"/>
        </patternFill>
      </fill>
    </dxf>
    <dxf>
      <font>
        <color theme="1"/>
      </font>
      <fill>
        <patternFill>
          <bgColor rgb="FFFFC000"/>
        </patternFill>
      </fill>
    </dxf>
    <dxf>
      <font>
        <color theme="1"/>
      </font>
      <fill>
        <patternFill>
          <bgColor rgb="FF00B05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FF0000"/>
        </patternFill>
      </fill>
    </dxf>
    <dxf>
      <font>
        <color theme="1"/>
      </font>
      <fill>
        <patternFill>
          <bgColor rgb="FF00B050"/>
        </patternFill>
      </fill>
    </dxf>
    <dxf>
      <font>
        <color theme="1"/>
      </font>
      <fill>
        <patternFill>
          <bgColor rgb="FF92D050"/>
        </patternFill>
      </fill>
    </dxf>
    <dxf>
      <font>
        <color theme="1"/>
      </font>
      <fill>
        <patternFill>
          <bgColor rgb="FFFFC000"/>
        </patternFill>
      </fill>
    </dxf>
    <dxf>
      <font>
        <color theme="1"/>
      </font>
      <fill>
        <patternFill>
          <bgColor theme="7" tint="0.39994506668294322"/>
        </patternFill>
      </fill>
    </dxf>
    <dxf>
      <font>
        <color theme="1"/>
      </font>
      <fill>
        <patternFill>
          <bgColor rgb="FFFF0000"/>
        </patternFill>
      </fill>
    </dxf>
    <dxf>
      <font>
        <color theme="1"/>
      </font>
      <fill>
        <patternFill>
          <bgColor rgb="FF92D050"/>
        </patternFill>
      </fill>
    </dxf>
    <dxf>
      <font>
        <color auto="1"/>
      </font>
      <fill>
        <patternFill>
          <bgColor rgb="FFFFC000"/>
        </patternFill>
      </fill>
    </dxf>
    <dxf>
      <font>
        <color theme="1"/>
      </font>
      <fill>
        <patternFill>
          <bgColor theme="7" tint="0.39994506668294322"/>
        </patternFill>
      </fill>
    </dxf>
    <dxf>
      <font>
        <color theme="1"/>
      </font>
      <fill>
        <patternFill>
          <bgColor rgb="FF00B050"/>
        </patternFill>
      </fill>
    </dxf>
    <dxf>
      <font>
        <color theme="1"/>
      </font>
      <fill>
        <patternFill>
          <bgColor rgb="FF92D050"/>
        </patternFill>
      </fill>
    </dxf>
    <dxf>
      <font>
        <color theme="1"/>
      </font>
      <fill>
        <patternFill>
          <bgColor rgb="FFFFC000"/>
        </patternFill>
      </fill>
    </dxf>
    <dxf>
      <font>
        <color theme="1"/>
      </font>
      <fill>
        <patternFill>
          <bgColor theme="7" tint="0.39994506668294322"/>
        </patternFill>
      </fill>
    </dxf>
    <dxf>
      <font>
        <color theme="1"/>
      </font>
      <fill>
        <patternFill>
          <bgColor rgb="FF00B050"/>
        </patternFill>
      </fill>
    </dxf>
    <dxf>
      <font>
        <color theme="1"/>
      </font>
      <fill>
        <patternFill>
          <bgColor rgb="FFFF0000"/>
        </patternFill>
      </fill>
    </dxf>
    <dxf>
      <font>
        <color theme="1"/>
      </font>
      <fill>
        <patternFill>
          <bgColor rgb="FF92D050"/>
        </patternFill>
      </fill>
    </dxf>
    <dxf>
      <font>
        <color theme="1"/>
      </font>
      <fill>
        <patternFill>
          <bgColor rgb="FF92D050"/>
        </patternFill>
      </fill>
    </dxf>
    <dxf>
      <font>
        <color theme="1"/>
      </font>
      <fill>
        <patternFill>
          <bgColor rgb="FF00B050"/>
        </patternFill>
      </fill>
    </dxf>
    <dxf>
      <font>
        <color theme="1"/>
      </font>
      <fill>
        <patternFill>
          <bgColor rgb="FF92D050"/>
        </patternFill>
      </fill>
    </dxf>
    <dxf>
      <font>
        <color theme="1"/>
      </font>
      <fill>
        <patternFill>
          <bgColor rgb="FFFF0000"/>
        </patternFill>
      </fill>
    </dxf>
    <dxf>
      <font>
        <color theme="1"/>
      </font>
      <fill>
        <patternFill>
          <bgColor rgb="FFFFC000"/>
        </patternFill>
      </fill>
    </dxf>
    <dxf>
      <font>
        <color theme="1"/>
      </font>
      <fill>
        <patternFill>
          <bgColor theme="7" tint="0.39994506668294322"/>
        </patternFill>
      </fill>
    </dxf>
    <dxf>
      <font>
        <color theme="1"/>
      </font>
      <fill>
        <patternFill>
          <bgColor rgb="FF00B050"/>
        </patternFill>
      </fill>
    </dxf>
    <dxf>
      <font>
        <color theme="1"/>
      </font>
      <fill>
        <patternFill>
          <bgColor rgb="FF92D050"/>
        </patternFill>
      </fill>
    </dxf>
    <dxf>
      <font>
        <color theme="1"/>
      </font>
      <fill>
        <patternFill>
          <bgColor rgb="FF92D050"/>
        </patternFill>
      </fill>
    </dxf>
    <dxf>
      <font>
        <color theme="1"/>
      </font>
      <fill>
        <patternFill>
          <bgColor rgb="FF92D050"/>
        </patternFill>
      </fill>
    </dxf>
    <dxf>
      <font>
        <color theme="1"/>
      </font>
      <fill>
        <patternFill>
          <bgColor rgb="FF00B050"/>
        </patternFill>
      </fill>
    </dxf>
    <dxf>
      <font>
        <color theme="1"/>
      </font>
      <fill>
        <patternFill>
          <bgColor rgb="FF92D050"/>
        </patternFill>
      </fill>
    </dxf>
    <dxf>
      <font>
        <color theme="1"/>
      </font>
      <fill>
        <patternFill>
          <bgColor rgb="FF00B050"/>
        </patternFill>
      </fill>
    </dxf>
    <dxf>
      <font>
        <color theme="1"/>
      </font>
      <fill>
        <patternFill>
          <bgColor rgb="FF92D050"/>
        </patternFill>
      </fill>
    </dxf>
    <dxf>
      <font>
        <color theme="1"/>
      </font>
      <fill>
        <patternFill>
          <bgColor rgb="FF92D050"/>
        </patternFill>
      </fill>
    </dxf>
    <dxf>
      <font>
        <color theme="1"/>
      </font>
      <fill>
        <patternFill>
          <bgColor rgb="FF00B050"/>
        </patternFill>
      </fill>
    </dxf>
    <dxf>
      <font>
        <color theme="1"/>
      </font>
      <fill>
        <patternFill>
          <bgColor rgb="FF00B050"/>
        </patternFill>
      </fill>
    </dxf>
    <dxf>
      <font>
        <color theme="1"/>
      </font>
      <fill>
        <patternFill>
          <bgColor rgb="FF92D050"/>
        </patternFill>
      </fill>
    </dxf>
    <dxf>
      <font>
        <color theme="1"/>
      </font>
      <fill>
        <patternFill>
          <bgColor rgb="FFFF0000"/>
        </patternFill>
      </fill>
    </dxf>
    <dxf>
      <font>
        <color theme="1"/>
      </font>
      <fill>
        <patternFill>
          <bgColor theme="7" tint="0.39994506668294322"/>
        </patternFill>
      </fill>
    </dxf>
    <dxf>
      <font>
        <color theme="1"/>
      </font>
      <fill>
        <patternFill>
          <bgColor rgb="FFFFC000"/>
        </patternFill>
      </fill>
    </dxf>
    <dxf>
      <font>
        <color theme="1"/>
      </font>
      <fill>
        <patternFill>
          <bgColor rgb="FF92D050"/>
        </patternFill>
      </fill>
    </dxf>
    <dxf>
      <font>
        <color theme="1"/>
      </font>
      <fill>
        <patternFill>
          <bgColor rgb="FF92D050"/>
        </patternFill>
      </fill>
    </dxf>
    <dxf>
      <font>
        <color theme="1"/>
      </font>
      <fill>
        <patternFill>
          <bgColor rgb="FF00B050"/>
        </patternFill>
      </fill>
    </dxf>
    <dxf>
      <font>
        <color theme="1"/>
      </font>
      <fill>
        <patternFill>
          <bgColor rgb="FF92D050"/>
        </patternFill>
      </fill>
    </dxf>
    <dxf>
      <font>
        <color theme="1"/>
      </font>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FF0000"/>
        </patternFill>
      </fill>
    </dxf>
    <dxf>
      <font>
        <color theme="1"/>
      </font>
      <fill>
        <patternFill>
          <bgColor rgb="FFFF0000"/>
        </patternFill>
      </fill>
    </dxf>
    <dxf>
      <font>
        <color theme="1"/>
      </font>
      <fill>
        <patternFill>
          <bgColor rgb="FFFF0000"/>
        </patternFill>
      </fill>
    </dxf>
    <dxf>
      <font>
        <color theme="1"/>
      </font>
      <fill>
        <patternFill>
          <bgColor rgb="FFFFC000"/>
        </patternFill>
      </fill>
    </dxf>
    <dxf>
      <font>
        <color theme="1"/>
      </font>
      <fill>
        <patternFill>
          <bgColor rgb="FF92D050"/>
        </patternFill>
      </fill>
    </dxf>
    <dxf>
      <font>
        <color theme="1"/>
      </font>
      <fill>
        <patternFill>
          <bgColor theme="7" tint="0.39994506668294322"/>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FF0000"/>
        </patternFill>
      </fill>
    </dxf>
    <dxf>
      <font>
        <color theme="1"/>
      </font>
      <fill>
        <patternFill>
          <bgColor rgb="FFFFC000"/>
        </patternFill>
      </fill>
    </dxf>
    <dxf>
      <font>
        <color theme="1"/>
      </font>
      <fill>
        <patternFill>
          <bgColor theme="7" tint="0.39994506668294322"/>
        </patternFill>
      </fill>
    </dxf>
    <dxf>
      <font>
        <color theme="1"/>
      </font>
      <fill>
        <patternFill>
          <bgColor rgb="FFFF0000"/>
        </patternFill>
      </fill>
    </dxf>
    <dxf>
      <font>
        <color theme="1"/>
      </font>
      <fill>
        <patternFill>
          <bgColor rgb="FF92D050"/>
        </patternFill>
      </fill>
    </dxf>
    <dxf>
      <font>
        <color theme="1"/>
      </font>
      <fill>
        <patternFill>
          <bgColor rgb="FFFFC000"/>
        </patternFill>
      </fill>
    </dxf>
    <dxf>
      <font>
        <color theme="1"/>
      </font>
      <fill>
        <patternFill>
          <bgColor rgb="FFFF0000"/>
        </patternFill>
      </fill>
    </dxf>
    <dxf>
      <font>
        <color theme="1"/>
      </font>
      <fill>
        <patternFill>
          <bgColor rgb="FFFF0000"/>
        </patternFill>
      </fill>
    </dxf>
    <dxf>
      <font>
        <color theme="1"/>
      </font>
      <fill>
        <patternFill>
          <bgColor rgb="FFFFC000"/>
        </patternFill>
      </fill>
    </dxf>
    <dxf>
      <font>
        <color theme="1"/>
      </font>
      <fill>
        <patternFill>
          <bgColor rgb="FF92D050"/>
        </patternFill>
      </fill>
    </dxf>
    <dxf>
      <font>
        <color theme="1"/>
      </font>
      <fill>
        <patternFill>
          <bgColor theme="7" tint="0.39994506668294322"/>
        </patternFill>
      </fill>
    </dxf>
    <dxf>
      <font>
        <color theme="1"/>
      </font>
      <fill>
        <patternFill>
          <bgColor rgb="FFFF0000"/>
        </patternFill>
      </fill>
    </dxf>
    <dxf>
      <font>
        <color theme="1"/>
      </font>
      <fill>
        <patternFill>
          <bgColor theme="7" tint="0.39994506668294322"/>
        </patternFill>
      </fill>
    </dxf>
    <dxf>
      <font>
        <color theme="1"/>
      </font>
      <fill>
        <patternFill>
          <bgColor rgb="FFFFC000"/>
        </patternFill>
      </fill>
    </dxf>
    <dxf>
      <fill>
        <patternFill>
          <bgColor rgb="FFFFC000"/>
        </patternFill>
      </fill>
    </dxf>
    <dxf>
      <font>
        <color theme="1"/>
      </font>
      <fill>
        <patternFill>
          <bgColor rgb="FFFF0000"/>
        </patternFill>
      </fill>
    </dxf>
    <dxf>
      <font>
        <color theme="1"/>
      </font>
      <fill>
        <patternFill>
          <bgColor rgb="FF00B050"/>
        </patternFill>
      </fill>
    </dxf>
    <dxf>
      <font>
        <color theme="1"/>
      </font>
      <fill>
        <patternFill>
          <bgColor rgb="FF92D050"/>
        </patternFill>
      </fill>
    </dxf>
    <dxf>
      <font>
        <color theme="1"/>
      </font>
      <fill>
        <patternFill>
          <bgColor rgb="FFFF0000"/>
        </patternFill>
      </fill>
    </dxf>
    <dxf>
      <fill>
        <patternFill>
          <bgColor rgb="FFFFC000"/>
        </patternFill>
      </fill>
    </dxf>
    <dxf>
      <font>
        <color theme="1"/>
      </font>
      <fill>
        <patternFill>
          <bgColor rgb="FFFFC000"/>
        </patternFill>
      </fill>
    </dxf>
    <dxf>
      <font>
        <color theme="1"/>
      </font>
      <fill>
        <patternFill>
          <bgColor theme="7" tint="0.39994506668294322"/>
        </patternFill>
      </fill>
    </dxf>
    <dxf>
      <font>
        <color theme="1"/>
      </font>
      <fill>
        <patternFill>
          <bgColor rgb="FF00B050"/>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ill>
        <patternFill>
          <bgColor rgb="FFFFC000"/>
        </patternFill>
      </fill>
    </dxf>
    <dxf>
      <font>
        <color theme="1"/>
      </font>
      <fill>
        <patternFill>
          <bgColor theme="7" tint="0.39994506668294322"/>
        </patternFill>
      </fill>
    </dxf>
    <dxf>
      <font>
        <color theme="1"/>
      </font>
      <fill>
        <patternFill>
          <bgColor rgb="FF92D050"/>
        </patternFill>
      </fill>
    </dxf>
    <dxf>
      <font>
        <color theme="1"/>
      </font>
      <fill>
        <patternFill>
          <bgColor rgb="FFFF0000"/>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ill>
        <patternFill>
          <bgColor rgb="FFFFC000"/>
        </patternFill>
      </fill>
    </dxf>
    <dxf>
      <fill>
        <patternFill>
          <bgColor theme="7" tint="0.59996337778862885"/>
        </patternFill>
      </fill>
    </dxf>
    <dxf>
      <fill>
        <patternFill>
          <bgColor rgb="FF92D050"/>
        </patternFill>
      </fill>
    </dxf>
    <dxf>
      <fill>
        <patternFill>
          <bgColor rgb="FF00B050"/>
        </patternFill>
      </fill>
    </dxf>
    <dxf>
      <font>
        <color theme="1"/>
      </font>
    </dxf>
    <dxf>
      <fill>
        <patternFill>
          <bgColor theme="9"/>
        </patternFill>
      </fill>
    </dxf>
    <dxf>
      <fill>
        <patternFill>
          <bgColor theme="9"/>
        </patternFill>
      </fill>
    </dxf>
    <dxf>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ill>
        <patternFill>
          <bgColor theme="9"/>
        </patternFill>
      </fill>
    </dxf>
    <dxf>
      <font>
        <color theme="1"/>
      </font>
      <fill>
        <patternFill>
          <bgColor rgb="FF92D050"/>
        </patternFill>
      </fill>
    </dxf>
    <dxf>
      <font>
        <color theme="1"/>
      </font>
      <fill>
        <patternFill>
          <bgColor rgb="FF00B050"/>
        </patternFill>
      </fill>
    </dxf>
    <dxf>
      <font>
        <color theme="1"/>
      </font>
      <fill>
        <patternFill>
          <bgColor rgb="FFFF0000"/>
        </patternFill>
      </fill>
    </dxf>
    <dxf>
      <font>
        <color rgb="FF9C5700"/>
      </font>
      <fill>
        <patternFill>
          <bgColor rgb="FFFFEB9C"/>
        </patternFill>
      </fill>
    </dxf>
    <dxf>
      <font>
        <color rgb="FF9C0006"/>
      </font>
      <fill>
        <patternFill>
          <bgColor rgb="FFFFC7CE"/>
        </patternFill>
      </fill>
    </dxf>
    <dxf>
      <font>
        <color theme="1"/>
      </font>
      <fill>
        <patternFill>
          <bgColor rgb="FFFFC000"/>
        </patternFill>
      </fill>
    </dxf>
    <dxf>
      <fill>
        <patternFill>
          <bgColor theme="7" tint="0.39994506668294322"/>
        </patternFill>
      </fill>
    </dxf>
    <dxf>
      <font>
        <color auto="1"/>
      </font>
    </dxf>
    <dxf>
      <fill>
        <patternFill>
          <bgColor rgb="FF92D050"/>
        </patternFill>
      </fill>
    </dxf>
    <dxf>
      <fill>
        <patternFill>
          <bgColor rgb="FFFFC7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ill>
        <patternFill>
          <bgColor rgb="FF92D050"/>
        </patternFill>
      </fill>
    </dxf>
    <dxf>
      <font>
        <color theme="1"/>
      </font>
      <fill>
        <patternFill>
          <bgColor rgb="FF00B050"/>
        </patternFill>
      </fill>
    </dxf>
    <dxf>
      <font>
        <color theme="1"/>
      </font>
      <fill>
        <patternFill>
          <bgColor rgb="FFFF0000"/>
        </patternFill>
      </fill>
    </dxf>
    <dxf>
      <font>
        <color theme="1"/>
      </font>
      <fill>
        <patternFill>
          <bgColor rgb="FFFFC000"/>
        </patternFill>
      </fill>
    </dxf>
    <dxf>
      <fill>
        <patternFill>
          <bgColor theme="7" tint="0.39994506668294322"/>
        </patternFill>
      </fill>
    </dxf>
    <dxf>
      <font>
        <color auto="1"/>
      </font>
    </dxf>
    <dxf>
      <fill>
        <patternFill>
          <bgColor theme="7" tint="0.59996337778862885"/>
        </patternFill>
      </fill>
    </dxf>
    <dxf>
      <fill>
        <patternFill>
          <bgColor rgb="FF00B050"/>
        </patternFill>
      </fill>
    </dxf>
    <dxf>
      <fill>
        <patternFill>
          <bgColor rgb="FF92D050"/>
        </patternFill>
      </fill>
    </dxf>
    <dxf>
      <font>
        <color theme="1"/>
      </font>
      <fill>
        <patternFill>
          <bgColor rgb="FF92D050"/>
        </patternFill>
      </fill>
    </dxf>
    <dxf>
      <font>
        <color theme="1"/>
      </font>
    </dxf>
    <dxf>
      <fill>
        <patternFill>
          <bgColor theme="9"/>
        </patternFill>
      </fill>
    </dxf>
    <dxf>
      <fill>
        <patternFill>
          <bgColor theme="9"/>
        </patternFill>
      </fill>
    </dxf>
    <dxf>
      <fill>
        <patternFill>
          <bgColor theme="9"/>
        </patternFill>
      </fill>
    </dxf>
    <dxf>
      <font>
        <color theme="1"/>
      </font>
    </dxf>
    <dxf>
      <font>
        <color rgb="FF9C5700"/>
      </font>
      <fill>
        <patternFill>
          <bgColor rgb="FFFFEB9C"/>
        </patternFill>
      </fill>
    </dxf>
    <dxf>
      <font>
        <color theme="1"/>
      </font>
      <fill>
        <patternFill>
          <bgColor rgb="FF92D050"/>
        </patternFill>
      </fill>
    </dxf>
    <dxf>
      <font>
        <color theme="1"/>
      </font>
      <fill>
        <patternFill>
          <bgColor rgb="FF00B050"/>
        </patternFill>
      </fill>
    </dxf>
    <dxf>
      <font>
        <color theme="1"/>
      </font>
      <fill>
        <patternFill>
          <bgColor rgb="FFFF0000"/>
        </patternFill>
      </fill>
    </dxf>
    <dxf>
      <font>
        <color theme="1"/>
      </font>
      <fill>
        <patternFill>
          <bgColor rgb="FFFFC000"/>
        </patternFill>
      </fill>
    </dxf>
    <dxf>
      <font>
        <color auto="1"/>
      </font>
    </dxf>
    <dxf>
      <fill>
        <patternFill>
          <bgColor theme="7" tint="0.59996337778862885"/>
        </patternFill>
      </fill>
    </dxf>
    <dxf>
      <fill>
        <patternFill>
          <bgColor theme="7" tint="0.39994506668294322"/>
        </patternFill>
      </fill>
    </dxf>
    <dxf>
      <fill>
        <patternFill>
          <bgColor theme="9"/>
        </patternFill>
      </fill>
    </dxf>
    <dxf>
      <fill>
        <patternFill>
          <bgColor rgb="FF92D050"/>
        </patternFill>
      </fill>
    </dxf>
    <dxf>
      <fill>
        <patternFill>
          <bgColor theme="9"/>
        </patternFill>
      </fill>
    </dxf>
    <dxf>
      <fill>
        <patternFill>
          <bgColor theme="9"/>
        </patternFill>
      </fill>
    </dxf>
    <dxf>
      <fill>
        <patternFill>
          <bgColor rgb="FFFFC7CE"/>
        </patternFill>
      </fill>
    </dxf>
    <dxf>
      <font>
        <color rgb="FF9C0006"/>
      </font>
      <fill>
        <patternFill>
          <bgColor rgb="FFFFC7CE"/>
        </patternFill>
      </fill>
    </dxf>
    <dxf>
      <font>
        <color rgb="FF006100"/>
      </font>
      <fill>
        <patternFill>
          <bgColor rgb="FFC6EFCE"/>
        </patternFill>
      </fill>
    </dxf>
    <dxf>
      <fill>
        <patternFill>
          <bgColor rgb="FF00B050"/>
        </patternFill>
      </fill>
    </dxf>
    <dxf>
      <font>
        <color rgb="FF9C0006"/>
      </font>
      <fill>
        <patternFill>
          <bgColor rgb="FFFFC7CE"/>
        </patternFill>
      </fill>
    </dxf>
    <dxf>
      <font>
        <color rgb="FF9C0006"/>
      </font>
      <fill>
        <patternFill>
          <bgColor rgb="FFFFC7CE"/>
        </patternFill>
      </fill>
    </dxf>
    <dxf>
      <fill>
        <patternFill>
          <bgColor rgb="FF92D050"/>
        </patternFill>
      </fill>
    </dxf>
    <dxf>
      <font>
        <color auto="1"/>
      </font>
    </dxf>
    <dxf>
      <font>
        <color theme="1"/>
      </font>
    </dxf>
    <dxf>
      <fill>
        <patternFill>
          <bgColor rgb="FF92D050"/>
        </patternFill>
      </fill>
    </dxf>
    <dxf>
      <font>
        <color theme="1"/>
      </font>
      <fill>
        <patternFill>
          <bgColor rgb="FF92D050"/>
        </patternFill>
      </fill>
    </dxf>
    <dxf>
      <fill>
        <patternFill>
          <bgColor theme="7" tint="0.59996337778862885"/>
        </patternFill>
      </fill>
    </dxf>
    <dxf>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00B050"/>
        </patternFill>
      </fill>
    </dxf>
    <dxf>
      <fill>
        <patternFill>
          <bgColor theme="9"/>
        </patternFill>
      </fill>
    </dxf>
    <dxf>
      <font>
        <color rgb="FF9C0006"/>
      </font>
      <fill>
        <patternFill>
          <bgColor rgb="FFFFC7CE"/>
        </patternFill>
      </fill>
    </dxf>
    <dxf>
      <fill>
        <patternFill>
          <bgColor rgb="FF92D050"/>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ill>
        <patternFill>
          <bgColor rgb="FFFFC7CE"/>
        </patternFill>
      </fill>
    </dxf>
    <dxf>
      <fill>
        <patternFill>
          <bgColor theme="9"/>
        </patternFill>
      </fill>
    </dxf>
    <dxf>
      <font>
        <color rgb="FF9C5700"/>
      </font>
      <fill>
        <patternFill>
          <bgColor rgb="FFFFEB9C"/>
        </patternFill>
      </fill>
    </dxf>
    <dxf>
      <fill>
        <patternFill>
          <bgColor theme="9"/>
        </patternFill>
      </fill>
    </dxf>
    <dxf>
      <fill>
        <patternFill>
          <bgColor rgb="FF00B050"/>
        </patternFill>
      </fill>
    </dxf>
    <dxf>
      <font>
        <color rgb="FF9C0006"/>
      </font>
      <fill>
        <patternFill>
          <bgColor rgb="FFFFC7CE"/>
        </patternFill>
      </fill>
    </dxf>
    <dxf>
      <fill>
        <patternFill>
          <bgColor theme="9"/>
        </patternFill>
      </fill>
    </dxf>
    <dxf>
      <font>
        <color auto="1"/>
      </font>
    </dxf>
    <dxf>
      <fill>
        <patternFill>
          <bgColor theme="7" tint="0.39994506668294322"/>
        </patternFill>
      </fill>
    </dxf>
    <dxf>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theme="1"/>
      </font>
      <fill>
        <patternFill>
          <bgColor rgb="FFFFC000"/>
        </patternFill>
      </fill>
    </dxf>
    <dxf>
      <font>
        <color theme="1"/>
      </font>
      <fill>
        <patternFill>
          <bgColor rgb="FFFF0000"/>
        </patternFill>
      </fill>
    </dxf>
    <dxf>
      <font>
        <color theme="1"/>
      </font>
      <fill>
        <patternFill>
          <bgColor rgb="FF00B050"/>
        </patternFill>
      </fill>
    </dxf>
    <dxf>
      <font>
        <color theme="1"/>
      </font>
      <fill>
        <patternFill>
          <bgColor rgb="FF92D050"/>
        </patternFill>
      </fill>
    </dxf>
    <dxf>
      <fill>
        <patternFill>
          <bgColor theme="9"/>
        </patternFill>
      </fill>
    </dxf>
    <dxf>
      <fill>
        <patternFill>
          <bgColor theme="9"/>
        </patternFill>
      </fill>
    </dxf>
    <dxf>
      <font>
        <color theme="1"/>
      </font>
    </dxf>
    <dxf>
      <fill>
        <patternFill>
          <bgColor rgb="FF92D050"/>
        </patternFill>
      </fill>
    </dxf>
    <dxf>
      <fill>
        <patternFill>
          <bgColor rgb="FF00B050"/>
        </patternFill>
      </fill>
    </dxf>
    <dxf>
      <fill>
        <patternFill>
          <bgColor rgb="FF92D050"/>
        </patternFill>
      </fill>
    </dxf>
    <dxf>
      <font>
        <color rgb="FF9C5700"/>
      </font>
      <fill>
        <patternFill>
          <bgColor rgb="FFFFEB9C"/>
        </patternFill>
      </fill>
    </dxf>
    <dxf>
      <fill>
        <patternFill>
          <bgColor theme="7" tint="0.59996337778862885"/>
        </patternFill>
      </fill>
    </dxf>
    <dxf>
      <font>
        <color theme="1"/>
      </font>
      <fill>
        <patternFill>
          <bgColor rgb="FF92D050"/>
        </patternFill>
      </fill>
    </dxf>
    <dxf>
      <font>
        <color theme="1"/>
      </font>
      <fill>
        <patternFill>
          <bgColor rgb="FF00B050"/>
        </patternFill>
      </fill>
    </dxf>
    <dxf>
      <fill>
        <patternFill>
          <bgColor theme="7" tint="0.59996337778862885"/>
        </patternFill>
      </fill>
    </dxf>
    <dxf>
      <fill>
        <patternFill>
          <bgColor rgb="FF92D050"/>
        </patternFill>
      </fill>
    </dxf>
    <dxf>
      <font>
        <color theme="1"/>
      </font>
      <fill>
        <patternFill>
          <bgColor rgb="FFFFC000"/>
        </patternFill>
      </fill>
    </dxf>
    <dxf>
      <font>
        <color theme="1"/>
      </font>
      <fill>
        <patternFill>
          <bgColor rgb="FFFF0000"/>
        </patternFill>
      </fill>
    </dxf>
    <dxf>
      <fill>
        <patternFill>
          <bgColor theme="7" tint="0.39994506668294322"/>
        </patternFill>
      </fill>
    </dxf>
    <dxf>
      <font>
        <color auto="1"/>
      </font>
    </dxf>
    <dxf>
      <font>
        <color theme="1"/>
      </font>
    </dxf>
    <dxf>
      <fill>
        <patternFill>
          <bgColor rgb="FF00B050"/>
        </patternFill>
      </fill>
    </dxf>
    <dxf>
      <fill>
        <patternFill>
          <bgColor rgb="FF92D050"/>
        </patternFill>
      </fill>
    </dxf>
    <dxf>
      <font>
        <color rgb="FF9C0006"/>
      </font>
      <fill>
        <patternFill>
          <bgColor rgb="FFFFC7CE"/>
        </patternFill>
      </fill>
    </dxf>
    <dxf>
      <fill>
        <patternFill>
          <bgColor theme="9"/>
        </patternFill>
      </fill>
    </dxf>
    <dxf>
      <fill>
        <patternFill>
          <bgColor theme="9"/>
        </patternFill>
      </fill>
    </dxf>
    <dxf>
      <font>
        <color rgb="FF9C0006"/>
      </font>
      <fill>
        <patternFill>
          <bgColor rgb="FFFFC7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ill>
        <patternFill>
          <bgColor rgb="FFFFC7CE"/>
        </patternFill>
      </fill>
    </dxf>
    <dxf>
      <fill>
        <patternFill>
          <bgColor theme="9"/>
        </patternFill>
      </fill>
    </dxf>
  </dxfs>
  <tableStyles count="0" defaultTableStyle="TableStyleMedium2" defaultPivotStyle="PivotStyleLight16"/>
  <colors>
    <mruColors>
      <color rgb="FFCC99FF"/>
      <color rgb="FFFF66CC"/>
      <color rgb="FF00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externalLink" Target="externalLinks/externalLink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pivotCacheDefinition" Target="pivotCache/pivotCacheDefinition1.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4.xml"/><Relationship Id="rId27" Type="http://schemas.openxmlformats.org/officeDocument/2006/relationships/sheetMetadata" Target="metadata.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1" Type="http://schemas.openxmlformats.org/officeDocument/2006/relationships/image" Target="../media/image6.png"/></Relationships>
</file>

<file path=xl/drawings/_rels/drawing2.xml.rels><?xml version="1.0" encoding="UTF-8" standalone="yes"?>
<Relationships xmlns="http://schemas.openxmlformats.org/package/2006/relationships"><Relationship Id="rId2" Type="http://schemas.openxmlformats.org/officeDocument/2006/relationships/image" Target="../media/image5.png"/><Relationship Id="rId1" Type="http://schemas.openxmlformats.org/officeDocument/2006/relationships/image" Target="../media/image4.png"/></Relationships>
</file>

<file path=xl/drawings/_rels/drawing3.xml.rels><?xml version="1.0" encoding="UTF-8" standalone="yes"?>
<Relationships xmlns="http://schemas.openxmlformats.org/package/2006/relationships"><Relationship Id="rId2" Type="http://schemas.openxmlformats.org/officeDocument/2006/relationships/image" Target="../media/image5.png"/><Relationship Id="rId1" Type="http://schemas.openxmlformats.org/officeDocument/2006/relationships/image" Target="../media/image4.png"/></Relationships>
</file>

<file path=xl/drawings/_rels/drawing4.xml.rels><?xml version="1.0" encoding="UTF-8" standalone="yes"?>
<Relationships xmlns="http://schemas.openxmlformats.org/package/2006/relationships"><Relationship Id="rId1" Type="http://schemas.openxmlformats.org/officeDocument/2006/relationships/image" Target="../media/image6.png"/></Relationships>
</file>

<file path=xl/drawings/_rels/drawing5.xml.rels><?xml version="1.0" encoding="UTF-8" standalone="yes"?>
<Relationships xmlns="http://schemas.openxmlformats.org/package/2006/relationships"><Relationship Id="rId1" Type="http://schemas.openxmlformats.org/officeDocument/2006/relationships/image" Target="../media/image6.png"/></Relationships>
</file>

<file path=xl/drawings/_rels/drawing6.xml.rels><?xml version="1.0" encoding="UTF-8" standalone="yes"?>
<Relationships xmlns="http://schemas.openxmlformats.org/package/2006/relationships"><Relationship Id="rId1" Type="http://schemas.openxmlformats.org/officeDocument/2006/relationships/image" Target="../media/image6.png"/></Relationships>
</file>

<file path=xl/drawings/_rels/drawing7.xml.rels><?xml version="1.0" encoding="UTF-8" standalone="yes"?>
<Relationships xmlns="http://schemas.openxmlformats.org/package/2006/relationships"><Relationship Id="rId1" Type="http://schemas.openxmlformats.org/officeDocument/2006/relationships/image" Target="../media/image6.png"/></Relationships>
</file>

<file path=xl/drawings/_rels/drawing8.xml.rels><?xml version="1.0" encoding="UTF-8" standalone="yes"?>
<Relationships xmlns="http://schemas.openxmlformats.org/package/2006/relationships"><Relationship Id="rId1" Type="http://schemas.openxmlformats.org/officeDocument/2006/relationships/image" Target="../media/image6.png"/></Relationships>
</file>

<file path=xl/drawings/_rels/drawing9.xml.rels><?xml version="1.0" encoding="UTF-8" standalone="yes"?>
<Relationships xmlns="http://schemas.openxmlformats.org/package/2006/relationships"><Relationship Id="rId1" Type="http://schemas.openxmlformats.org/officeDocument/2006/relationships/image" Target="../media/image6.png"/></Relationships>
</file>

<file path=xl/drawings/drawing1.xml><?xml version="1.0" encoding="utf-8"?>
<xdr:wsDr xmlns:xdr="http://schemas.openxmlformats.org/drawingml/2006/spreadsheetDrawing" xmlns:a="http://schemas.openxmlformats.org/drawingml/2006/main">
  <xdr:oneCellAnchor>
    <xdr:from>
      <xdr:col>0</xdr:col>
      <xdr:colOff>0</xdr:colOff>
      <xdr:row>0</xdr:row>
      <xdr:rowOff>139700</xdr:rowOff>
    </xdr:from>
    <xdr:ext cx="2505074" cy="914400"/>
    <xdr:pic>
      <xdr:nvPicPr>
        <xdr:cNvPr id="4" name="Imagen 3">
          <a:extLst>
            <a:ext uri="{FF2B5EF4-FFF2-40B4-BE49-F238E27FC236}">
              <a16:creationId xmlns:a16="http://schemas.microsoft.com/office/drawing/2014/main" xmlns="" id="{00000000-0008-0000-0000-000004000000}"/>
            </a:ext>
          </a:extLst>
        </xdr:cNvPr>
        <xdr:cNvPicPr>
          <a:picLocks noChangeAspect="1"/>
        </xdr:cNvPicPr>
      </xdr:nvPicPr>
      <xdr:blipFill>
        <a:blip xmlns:r="http://schemas.openxmlformats.org/officeDocument/2006/relationships" r:embed="rId1"/>
        <a:stretch>
          <a:fillRect/>
        </a:stretch>
      </xdr:blipFill>
      <xdr:spPr>
        <a:xfrm>
          <a:off x="0" y="139700"/>
          <a:ext cx="2505074" cy="914400"/>
        </a:xfrm>
        <a:prstGeom prst="rect">
          <a:avLst/>
        </a:prstGeom>
      </xdr:spPr>
    </xdr:pic>
    <xdr:clientData/>
  </xdr:oneCellAnchor>
  <xdr:twoCellAnchor>
    <xdr:from>
      <xdr:col>6</xdr:col>
      <xdr:colOff>482600</xdr:colOff>
      <xdr:row>0</xdr:row>
      <xdr:rowOff>260350</xdr:rowOff>
    </xdr:from>
    <xdr:to>
      <xdr:col>7</xdr:col>
      <xdr:colOff>327024</xdr:colOff>
      <xdr:row>2</xdr:row>
      <xdr:rowOff>127000</xdr:rowOff>
    </xdr:to>
    <xdr:grpSp>
      <xdr:nvGrpSpPr>
        <xdr:cNvPr id="5" name="Group 8">
          <a:extLst>
            <a:ext uri="{FF2B5EF4-FFF2-40B4-BE49-F238E27FC236}">
              <a16:creationId xmlns:a16="http://schemas.microsoft.com/office/drawing/2014/main" xmlns="" id="{00000000-0008-0000-0000-000005000000}"/>
            </a:ext>
          </a:extLst>
        </xdr:cNvPr>
        <xdr:cNvGrpSpPr>
          <a:grpSpLocks/>
        </xdr:cNvGrpSpPr>
      </xdr:nvGrpSpPr>
      <xdr:grpSpPr bwMode="auto">
        <a:xfrm>
          <a:off x="6988175" y="260350"/>
          <a:ext cx="673099" cy="590550"/>
          <a:chOff x="2381" y="720"/>
          <a:chExt cx="3154" cy="65"/>
        </a:xfrm>
      </xdr:grpSpPr>
      <xdr:pic>
        <xdr:nvPicPr>
          <xdr:cNvPr id="6" name="6 Imagen">
            <a:extLst>
              <a:ext uri="{FF2B5EF4-FFF2-40B4-BE49-F238E27FC236}">
                <a16:creationId xmlns:a16="http://schemas.microsoft.com/office/drawing/2014/main" xmlns="" id="{00000000-0008-0000-0000-000006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2381" y="720"/>
            <a:ext cx="1417" cy="6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7" name="7 Imagen">
            <a:extLst>
              <a:ext uri="{FF2B5EF4-FFF2-40B4-BE49-F238E27FC236}">
                <a16:creationId xmlns:a16="http://schemas.microsoft.com/office/drawing/2014/main" xmlns="" id="{00000000-0008-0000-0000-000007000000}"/>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5200" y="720"/>
            <a:ext cx="335" cy="6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grpSp>
    <xdr:clientData/>
  </xdr:twoCellAnchor>
  <xdr:twoCellAnchor>
    <xdr:from>
      <xdr:col>7</xdr:col>
      <xdr:colOff>31750</xdr:colOff>
      <xdr:row>0</xdr:row>
      <xdr:rowOff>273050</xdr:rowOff>
    </xdr:from>
    <xdr:to>
      <xdr:col>9</xdr:col>
      <xdr:colOff>104775</xdr:colOff>
      <xdr:row>3</xdr:row>
      <xdr:rowOff>31749</xdr:rowOff>
    </xdr:to>
    <xdr:sp macro="" textlink="">
      <xdr:nvSpPr>
        <xdr:cNvPr id="8" name="CuadroTexto 4">
          <a:extLst>
            <a:ext uri="{FF2B5EF4-FFF2-40B4-BE49-F238E27FC236}">
              <a16:creationId xmlns:a16="http://schemas.microsoft.com/office/drawing/2014/main" xmlns="" id="{00000000-0008-0000-0000-000008000000}"/>
            </a:ext>
          </a:extLst>
        </xdr:cNvPr>
        <xdr:cNvSpPr txBox="1"/>
      </xdr:nvSpPr>
      <xdr:spPr>
        <a:xfrm>
          <a:off x="5365750" y="187325"/>
          <a:ext cx="1597025" cy="415924"/>
        </a:xfrm>
        <a:prstGeom prst="rect">
          <a:avLst/>
        </a:prstGeom>
        <a:noFill/>
      </xdr:spPr>
      <xdr:txBody>
        <a:bodyPr wrap="square" rtlCol="0">
          <a:noAutofit/>
        </a:bodyPr>
        <a:lstStyle>
          <a:defPPr>
            <a:defRPr lang="es-CO"/>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pPr algn="ctr"/>
          <a:r>
            <a:rPr lang="es-CO" sz="2000" b="1">
              <a:solidFill>
                <a:schemeClr val="accent5">
                  <a:lumMod val="75000"/>
                </a:schemeClr>
              </a:solidFill>
            </a:rPr>
            <a:t>SIGCMA</a:t>
          </a:r>
          <a:endParaRPr lang="es-CO" sz="2000">
            <a:solidFill>
              <a:schemeClr val="accent5">
                <a:lumMod val="75000"/>
              </a:schemeClr>
            </a:solidFill>
          </a:endParaRPr>
        </a:p>
      </xdr:txBody>
    </xdr:sp>
    <xdr:clientData/>
  </xdr:twoCellAnchor>
</xdr:wsDr>
</file>

<file path=xl/drawings/drawing10.xml><?xml version="1.0" encoding="utf-8"?>
<xdr:wsDr xmlns:xdr="http://schemas.openxmlformats.org/drawingml/2006/spreadsheetDrawing" xmlns:a="http://schemas.openxmlformats.org/drawingml/2006/main">
  <xdr:twoCellAnchor editAs="oneCell">
    <xdr:from>
      <xdr:col>0</xdr:col>
      <xdr:colOff>0</xdr:colOff>
      <xdr:row>0</xdr:row>
      <xdr:rowOff>1</xdr:rowOff>
    </xdr:from>
    <xdr:to>
      <xdr:col>1</xdr:col>
      <xdr:colOff>866775</xdr:colOff>
      <xdr:row>2</xdr:row>
      <xdr:rowOff>15875</xdr:rowOff>
    </xdr:to>
    <xdr:pic>
      <xdr:nvPicPr>
        <xdr:cNvPr id="2" name="Imagen 1">
          <a:extLst>
            <a:ext uri="{FF2B5EF4-FFF2-40B4-BE49-F238E27FC236}">
              <a16:creationId xmlns:a16="http://schemas.microsoft.com/office/drawing/2014/main" xmlns="" id="{00000000-0008-0000-10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
          <a:ext cx="2095500" cy="7302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oneCellAnchor>
    <xdr:from>
      <xdr:col>5</xdr:col>
      <xdr:colOff>441960</xdr:colOff>
      <xdr:row>7</xdr:row>
      <xdr:rowOff>243840</xdr:rowOff>
    </xdr:from>
    <xdr:ext cx="1539240" cy="1508760"/>
    <xdr:sp macro="" textlink="">
      <xdr:nvSpPr>
        <xdr:cNvPr id="2" name="CuadroTexto 1">
          <a:extLst>
            <a:ext uri="{FF2B5EF4-FFF2-40B4-BE49-F238E27FC236}">
              <a16:creationId xmlns:a16="http://schemas.microsoft.com/office/drawing/2014/main" xmlns="" id="{00000000-0008-0000-0100-000002000000}"/>
            </a:ext>
          </a:extLst>
        </xdr:cNvPr>
        <xdr:cNvSpPr txBox="1"/>
      </xdr:nvSpPr>
      <xdr:spPr>
        <a:xfrm>
          <a:off x="13938885" y="5015865"/>
          <a:ext cx="1539240" cy="1508760"/>
        </a:xfrm>
        <a:prstGeom prst="rect">
          <a:avLst/>
        </a:prstGeom>
        <a:solidFill>
          <a:srgbClr val="F2C761"/>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s-CO" sz="1100">
              <a:solidFill>
                <a:srgbClr val="595959"/>
              </a:solidFill>
              <a:latin typeface="Azo Sans" panose="020B0603030303020204" pitchFamily="34" charset="77"/>
            </a:rPr>
            <a:t>Columnas</a:t>
          </a:r>
          <a:r>
            <a:rPr lang="es-CO" sz="1100" baseline="0">
              <a:solidFill>
                <a:srgbClr val="595959"/>
              </a:solidFill>
              <a:latin typeface="Azo Sans" panose="020B0603030303020204" pitchFamily="34" charset="77"/>
            </a:rPr>
            <a:t> B y D, (No.) enumerar secuencialmente .</a:t>
          </a:r>
        </a:p>
        <a:p>
          <a:r>
            <a:rPr lang="es-CO" sz="1100" baseline="0">
              <a:solidFill>
                <a:srgbClr val="595959"/>
              </a:solidFill>
              <a:latin typeface="Azo Sans" panose="020B0603030303020204" pitchFamily="34" charset="77"/>
            </a:rPr>
            <a:t>Un factor temático puede tener muchos factores específicos, no siempre es una relacion 1 a 1</a:t>
          </a:r>
        </a:p>
        <a:p>
          <a:endParaRPr lang="es-CO" sz="1100" baseline="0">
            <a:solidFill>
              <a:srgbClr val="595959"/>
            </a:solidFill>
            <a:latin typeface="Azo Sans" panose="020B0603030303020204" pitchFamily="34" charset="77"/>
          </a:endParaRPr>
        </a:p>
      </xdr:txBody>
    </xdr:sp>
    <xdr:clientData/>
  </xdr:oneCellAnchor>
  <xdr:twoCellAnchor editAs="oneCell">
    <xdr:from>
      <xdr:col>0</xdr:col>
      <xdr:colOff>92604</xdr:colOff>
      <xdr:row>0</xdr:row>
      <xdr:rowOff>79375</xdr:rowOff>
    </xdr:from>
    <xdr:to>
      <xdr:col>0</xdr:col>
      <xdr:colOff>3016772</xdr:colOff>
      <xdr:row>0</xdr:row>
      <xdr:rowOff>902335</xdr:rowOff>
    </xdr:to>
    <xdr:pic>
      <xdr:nvPicPr>
        <xdr:cNvPr id="3" name="Picture 8">
          <a:extLst>
            <a:ext uri="{FF2B5EF4-FFF2-40B4-BE49-F238E27FC236}">
              <a16:creationId xmlns:a16="http://schemas.microsoft.com/office/drawing/2014/main" xmlns="" id="{00000000-0008-0000-0100-000003000000}"/>
            </a:ext>
          </a:extLst>
        </xdr:cNvPr>
        <xdr:cNvPicPr>
          <a:picLocks noChangeAspect="1"/>
        </xdr:cNvPicPr>
      </xdr:nvPicPr>
      <xdr:blipFill>
        <a:blip xmlns:r="http://schemas.openxmlformats.org/officeDocument/2006/relationships" r:embed="rId1"/>
        <a:stretch>
          <a:fillRect/>
        </a:stretch>
      </xdr:blipFill>
      <xdr:spPr>
        <a:xfrm>
          <a:off x="92604" y="79375"/>
          <a:ext cx="2924168" cy="822960"/>
        </a:xfrm>
        <a:prstGeom prst="rect">
          <a:avLst/>
        </a:prstGeom>
      </xdr:spPr>
    </xdr:pic>
    <xdr:clientData/>
  </xdr:twoCellAnchor>
  <xdr:twoCellAnchor editAs="oneCell">
    <xdr:from>
      <xdr:col>4</xdr:col>
      <xdr:colOff>2196043</xdr:colOff>
      <xdr:row>0</xdr:row>
      <xdr:rowOff>224895</xdr:rowOff>
    </xdr:from>
    <xdr:to>
      <xdr:col>5</xdr:col>
      <xdr:colOff>5934</xdr:colOff>
      <xdr:row>0</xdr:row>
      <xdr:rowOff>773535</xdr:rowOff>
    </xdr:to>
    <xdr:pic>
      <xdr:nvPicPr>
        <xdr:cNvPr id="4" name="Picture 9">
          <a:extLst>
            <a:ext uri="{FF2B5EF4-FFF2-40B4-BE49-F238E27FC236}">
              <a16:creationId xmlns:a16="http://schemas.microsoft.com/office/drawing/2014/main" xmlns="" id="{00000000-0008-0000-0100-000004000000}"/>
            </a:ext>
          </a:extLst>
        </xdr:cNvPr>
        <xdr:cNvPicPr>
          <a:picLocks noChangeAspect="1"/>
        </xdr:cNvPicPr>
      </xdr:nvPicPr>
      <xdr:blipFill>
        <a:blip xmlns:r="http://schemas.openxmlformats.org/officeDocument/2006/relationships" r:embed="rId2"/>
        <a:stretch>
          <a:fillRect/>
        </a:stretch>
      </xdr:blipFill>
      <xdr:spPr>
        <a:xfrm>
          <a:off x="12102043" y="224895"/>
          <a:ext cx="1524641" cy="54864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oneCellAnchor>
    <xdr:from>
      <xdr:col>6</xdr:col>
      <xdr:colOff>480059</xdr:colOff>
      <xdr:row>1</xdr:row>
      <xdr:rowOff>91440</xdr:rowOff>
    </xdr:from>
    <xdr:ext cx="2624385" cy="5844540"/>
    <xdr:sp macro="" textlink="">
      <xdr:nvSpPr>
        <xdr:cNvPr id="2" name="CuadroTexto 1">
          <a:extLst>
            <a:ext uri="{FF2B5EF4-FFF2-40B4-BE49-F238E27FC236}">
              <a16:creationId xmlns:a16="http://schemas.microsoft.com/office/drawing/2014/main" xmlns="" id="{00000000-0008-0000-0200-000002000000}"/>
            </a:ext>
          </a:extLst>
        </xdr:cNvPr>
        <xdr:cNvSpPr txBox="1"/>
      </xdr:nvSpPr>
      <xdr:spPr>
        <a:xfrm>
          <a:off x="11138534" y="1101090"/>
          <a:ext cx="2624385" cy="5844540"/>
        </a:xfrm>
        <a:prstGeom prst="rect">
          <a:avLst/>
        </a:prstGeom>
        <a:solidFill>
          <a:srgbClr val="F2C761"/>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s-CO" sz="1100" b="1">
              <a:solidFill>
                <a:srgbClr val="595959"/>
              </a:solidFill>
              <a:latin typeface="Azo Sans" panose="020B0603030303020204" pitchFamily="34" charset="77"/>
            </a:rPr>
            <a:t>Tener en</a:t>
          </a:r>
          <a:r>
            <a:rPr lang="es-CO" sz="1100" b="1" baseline="0">
              <a:solidFill>
                <a:srgbClr val="595959"/>
              </a:solidFill>
              <a:latin typeface="Azo Sans" panose="020B0603030303020204" pitchFamily="34" charset="77"/>
            </a:rPr>
            <a:t> cuenta-</a:t>
          </a:r>
        </a:p>
        <a:p>
          <a:endParaRPr lang="es-CO" sz="1100" b="1" baseline="0">
            <a:solidFill>
              <a:srgbClr val="595959"/>
            </a:solidFill>
            <a:latin typeface="Azo Sans" panose="020B0603030303020204" pitchFamily="34" charset="77"/>
          </a:endParaRPr>
        </a:p>
        <a:p>
          <a:r>
            <a:rPr lang="es-CO" sz="1100" baseline="0">
              <a:solidFill>
                <a:srgbClr val="595959"/>
              </a:solidFill>
              <a:latin typeface="Azo Sans" panose="020B0603030303020204" pitchFamily="34" charset="77"/>
            </a:rPr>
            <a:t>1- La estrategia ( Columna A),  es la forma como se va a gestionar la debilidad o la fortaleza( contexto interno) o la amenaza y la oportunidad</a:t>
          </a:r>
        </a:p>
        <a:p>
          <a:r>
            <a:rPr lang="es-CO" sz="1100" baseline="0">
              <a:solidFill>
                <a:srgbClr val="595959"/>
              </a:solidFill>
              <a:latin typeface="Azo Sans" panose="020B0603030303020204" pitchFamily="34" charset="77"/>
            </a:rPr>
            <a:t> ( contexto externo).</a:t>
          </a:r>
        </a:p>
        <a:p>
          <a:endParaRPr lang="es-CO" sz="1100" baseline="0">
            <a:solidFill>
              <a:srgbClr val="595959"/>
            </a:solidFill>
            <a:latin typeface="Azo Sans" panose="020B0603030303020204" pitchFamily="34" charset="77"/>
          </a:endParaRPr>
        </a:p>
        <a:p>
          <a:r>
            <a:rPr lang="es-CO" sz="1100" baseline="0">
              <a:solidFill>
                <a:srgbClr val="595959"/>
              </a:solidFill>
              <a:latin typeface="Azo Sans" panose="020B0603030303020204" pitchFamily="34" charset="77"/>
            </a:rPr>
            <a:t>2. Columnas (B,C;D;E)</a:t>
          </a:r>
        </a:p>
        <a:p>
          <a:r>
            <a:rPr lang="es-CO" sz="1100" baseline="0">
              <a:solidFill>
                <a:srgbClr val="595959"/>
              </a:solidFill>
              <a:latin typeface="Azo Sans" panose="020B0603030303020204" pitchFamily="34" charset="77"/>
            </a:rPr>
            <a:t>Copiar el numero que corresponde, segun la debilidad , oportunidad, fortaleza o amenaza identificada.</a:t>
          </a:r>
        </a:p>
        <a:p>
          <a:r>
            <a:rPr lang="es-CO" sz="1100" baseline="0">
              <a:solidFill>
                <a:srgbClr val="595959"/>
              </a:solidFill>
              <a:latin typeface="Azo Sans" panose="020B0603030303020204" pitchFamily="34" charset="77"/>
            </a:rPr>
            <a:t> </a:t>
          </a:r>
        </a:p>
        <a:p>
          <a:r>
            <a:rPr lang="es-CO" sz="1100">
              <a:solidFill>
                <a:srgbClr val="595959"/>
              </a:solidFill>
              <a:latin typeface="Azo Sans" panose="020B0603030303020204" pitchFamily="34" charset="77"/>
            </a:rPr>
            <a:t>3.</a:t>
          </a:r>
          <a:r>
            <a:rPr lang="es-CO" sz="1100" baseline="0">
              <a:solidFill>
                <a:srgbClr val="595959"/>
              </a:solidFill>
              <a:latin typeface="Azo Sans" panose="020B0603030303020204" pitchFamily="34" charset="77"/>
            </a:rPr>
            <a:t> Las oportunidades y fortalezas se pueden gestionar  a traves de acciónes o proyectos  que se incluyen en el plan de accion ( mejoras), si se considera que aportan valor </a:t>
          </a:r>
        </a:p>
        <a:p>
          <a:endParaRPr lang="es-CO" sz="1100" baseline="0">
            <a:solidFill>
              <a:srgbClr val="595959"/>
            </a:solidFill>
            <a:latin typeface="Azo Sans" panose="020B0603030303020204" pitchFamily="34" charset="77"/>
          </a:endParaRPr>
        </a:p>
        <a:p>
          <a:r>
            <a:rPr lang="es-CO" sz="1100" baseline="0">
              <a:solidFill>
                <a:srgbClr val="595959"/>
              </a:solidFill>
              <a:latin typeface="Azo Sans" panose="020B0603030303020204" pitchFamily="34" charset="77"/>
            </a:rPr>
            <a:t>Las debilidades y amenazas si  afectan los objetivos estrategicos y requieren recursos se documentan en este plan de acción  .</a:t>
          </a:r>
        </a:p>
        <a:p>
          <a:endParaRPr lang="es-CO" sz="1100" baseline="0">
            <a:solidFill>
              <a:srgbClr val="595959"/>
            </a:solidFill>
            <a:latin typeface="Azo Sans" panose="020B0603030303020204" pitchFamily="34" charset="77"/>
          </a:endParaRPr>
        </a:p>
        <a:p>
          <a:r>
            <a:rPr lang="es-CO" sz="1100" baseline="0">
              <a:solidFill>
                <a:srgbClr val="595959"/>
              </a:solidFill>
              <a:latin typeface="Azo Sans" panose="020B0603030303020204" pitchFamily="34" charset="77"/>
            </a:rPr>
            <a:t>Si la debiidad o amenaza afecta la parte operativa ( errores, demoras, etc) se llevan como causa  de los riesgos, en el Plan de riesgos respectivo.</a:t>
          </a:r>
        </a:p>
      </xdr:txBody>
    </xdr:sp>
    <xdr:clientData/>
  </xdr:oneCellAnchor>
  <xdr:twoCellAnchor editAs="oneCell">
    <xdr:from>
      <xdr:col>0</xdr:col>
      <xdr:colOff>169336</xdr:colOff>
      <xdr:row>0</xdr:row>
      <xdr:rowOff>98777</xdr:rowOff>
    </xdr:from>
    <xdr:to>
      <xdr:col>0</xdr:col>
      <xdr:colOff>3093504</xdr:colOff>
      <xdr:row>0</xdr:row>
      <xdr:rowOff>921737</xdr:rowOff>
    </xdr:to>
    <xdr:pic>
      <xdr:nvPicPr>
        <xdr:cNvPr id="3" name="Picture 9">
          <a:extLst>
            <a:ext uri="{FF2B5EF4-FFF2-40B4-BE49-F238E27FC236}">
              <a16:creationId xmlns:a16="http://schemas.microsoft.com/office/drawing/2014/main" xmlns="" id="{00000000-0008-0000-0200-000003000000}"/>
            </a:ext>
          </a:extLst>
        </xdr:cNvPr>
        <xdr:cNvPicPr>
          <a:picLocks noChangeAspect="1"/>
        </xdr:cNvPicPr>
      </xdr:nvPicPr>
      <xdr:blipFill>
        <a:blip xmlns:r="http://schemas.openxmlformats.org/officeDocument/2006/relationships" r:embed="rId1"/>
        <a:stretch>
          <a:fillRect/>
        </a:stretch>
      </xdr:blipFill>
      <xdr:spPr>
        <a:xfrm>
          <a:off x="169336" y="98777"/>
          <a:ext cx="2924168" cy="822960"/>
        </a:xfrm>
        <a:prstGeom prst="rect">
          <a:avLst/>
        </a:prstGeom>
      </xdr:spPr>
    </xdr:pic>
    <xdr:clientData/>
  </xdr:twoCellAnchor>
  <xdr:twoCellAnchor editAs="oneCell">
    <xdr:from>
      <xdr:col>5</xdr:col>
      <xdr:colOff>811392</xdr:colOff>
      <xdr:row>0</xdr:row>
      <xdr:rowOff>258408</xdr:rowOff>
    </xdr:from>
    <xdr:to>
      <xdr:col>5</xdr:col>
      <xdr:colOff>2550455</xdr:colOff>
      <xdr:row>0</xdr:row>
      <xdr:rowOff>807048</xdr:rowOff>
    </xdr:to>
    <xdr:pic>
      <xdr:nvPicPr>
        <xdr:cNvPr id="4" name="Picture 10">
          <a:extLst>
            <a:ext uri="{FF2B5EF4-FFF2-40B4-BE49-F238E27FC236}">
              <a16:creationId xmlns:a16="http://schemas.microsoft.com/office/drawing/2014/main" xmlns="" id="{00000000-0008-0000-0200-000004000000}"/>
            </a:ext>
          </a:extLst>
        </xdr:cNvPr>
        <xdr:cNvPicPr>
          <a:picLocks noChangeAspect="1"/>
        </xdr:cNvPicPr>
      </xdr:nvPicPr>
      <xdr:blipFill>
        <a:blip xmlns:r="http://schemas.openxmlformats.org/officeDocument/2006/relationships" r:embed="rId2"/>
        <a:stretch>
          <a:fillRect/>
        </a:stretch>
      </xdr:blipFill>
      <xdr:spPr>
        <a:xfrm>
          <a:off x="9050517" y="258408"/>
          <a:ext cx="1739063" cy="548640"/>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21405</xdr:colOff>
      <xdr:row>0</xdr:row>
      <xdr:rowOff>0</xdr:rowOff>
    </xdr:from>
    <xdr:to>
      <xdr:col>2</xdr:col>
      <xdr:colOff>1316376</xdr:colOff>
      <xdr:row>2</xdr:row>
      <xdr:rowOff>192639</xdr:rowOff>
    </xdr:to>
    <xdr:pic>
      <xdr:nvPicPr>
        <xdr:cNvPr id="2" name="Imagen 1">
          <a:extLst>
            <a:ext uri="{FF2B5EF4-FFF2-40B4-BE49-F238E27FC236}">
              <a16:creationId xmlns:a16="http://schemas.microsoft.com/office/drawing/2014/main" xmlns="" id="{00000000-0008-0000-04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1405" y="0"/>
          <a:ext cx="3328398" cy="9096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0</xdr:row>
      <xdr:rowOff>1</xdr:rowOff>
    </xdr:from>
    <xdr:to>
      <xdr:col>1</xdr:col>
      <xdr:colOff>866775</xdr:colOff>
      <xdr:row>2</xdr:row>
      <xdr:rowOff>15875</xdr:rowOff>
    </xdr:to>
    <xdr:pic>
      <xdr:nvPicPr>
        <xdr:cNvPr id="2" name="Imagen 1">
          <a:extLst>
            <a:ext uri="{FF2B5EF4-FFF2-40B4-BE49-F238E27FC236}">
              <a16:creationId xmlns:a16="http://schemas.microsoft.com/office/drawing/2014/main" xmlns="" id="{00000000-0008-0000-0C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
          <a:ext cx="2095500" cy="7302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0</xdr:colOff>
      <xdr:row>0</xdr:row>
      <xdr:rowOff>1</xdr:rowOff>
    </xdr:from>
    <xdr:to>
      <xdr:col>1</xdr:col>
      <xdr:colOff>866775</xdr:colOff>
      <xdr:row>2</xdr:row>
      <xdr:rowOff>15875</xdr:rowOff>
    </xdr:to>
    <xdr:pic>
      <xdr:nvPicPr>
        <xdr:cNvPr id="2" name="Imagen 1">
          <a:extLst>
            <a:ext uri="{FF2B5EF4-FFF2-40B4-BE49-F238E27FC236}">
              <a16:creationId xmlns:a16="http://schemas.microsoft.com/office/drawing/2014/main" xmlns="" id="{00000000-0008-0000-0D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
          <a:ext cx="2095500" cy="7302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0</xdr:colOff>
      <xdr:row>0</xdr:row>
      <xdr:rowOff>1</xdr:rowOff>
    </xdr:from>
    <xdr:to>
      <xdr:col>1</xdr:col>
      <xdr:colOff>851535</xdr:colOff>
      <xdr:row>3</xdr:row>
      <xdr:rowOff>175895</xdr:rowOff>
    </xdr:to>
    <xdr:pic>
      <xdr:nvPicPr>
        <xdr:cNvPr id="2" name="Imagen 1">
          <a:extLst>
            <a:ext uri="{FF2B5EF4-FFF2-40B4-BE49-F238E27FC236}">
              <a16:creationId xmlns:a16="http://schemas.microsoft.com/office/drawing/2014/main" xmlns="" id="{00000000-0008-0000-0E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
          <a:ext cx="2131695" cy="72453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0</xdr:colOff>
      <xdr:row>0</xdr:row>
      <xdr:rowOff>1</xdr:rowOff>
    </xdr:from>
    <xdr:to>
      <xdr:col>1</xdr:col>
      <xdr:colOff>851535</xdr:colOff>
      <xdr:row>4</xdr:row>
      <xdr:rowOff>166370</xdr:rowOff>
    </xdr:to>
    <xdr:pic>
      <xdr:nvPicPr>
        <xdr:cNvPr id="2" name="Imagen 1">
          <a:extLst>
            <a:ext uri="{FF2B5EF4-FFF2-40B4-BE49-F238E27FC236}">
              <a16:creationId xmlns:a16="http://schemas.microsoft.com/office/drawing/2014/main" xmlns="" id="{F06E8A99-3D8D-458A-BC5F-E72B818E0641}"/>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
          <a:ext cx="2080260" cy="92836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0</xdr:col>
      <xdr:colOff>0</xdr:colOff>
      <xdr:row>0</xdr:row>
      <xdr:rowOff>1</xdr:rowOff>
    </xdr:from>
    <xdr:to>
      <xdr:col>1</xdr:col>
      <xdr:colOff>866775</xdr:colOff>
      <xdr:row>2</xdr:row>
      <xdr:rowOff>15875</xdr:rowOff>
    </xdr:to>
    <xdr:pic>
      <xdr:nvPicPr>
        <xdr:cNvPr id="2" name="Imagen 1">
          <a:extLst>
            <a:ext uri="{FF2B5EF4-FFF2-40B4-BE49-F238E27FC236}">
              <a16:creationId xmlns:a16="http://schemas.microsoft.com/office/drawing/2014/main" xmlns="" id="{00000000-0008-0000-0F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
          <a:ext cx="2095500" cy="7302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Usuario\Documents\ARCHIVOS%20COMPUTADOR%20SANDRA\CALIDAD\PLAN%20DE%20ACCI&#211;N%20Y%20RIESGOS%20PALOQUEMAO\Documentos%20finales\Formato%20Riesgos%20Despachos%20Judiciales%20Certificados%20Final.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Home\Downloads\SIGCMA_PLANES%20DE%20ACCIO&#769;N_2023_V22_10F%20MODELO%20eidy.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Rama%20Judicial\SIGCMA\PA%202023\SIGCMA_PLANES%20DE%20ACCIO&#769;N_2023_CONSEJO%20Y%20DIRECCI&#211;N_STD.xlsm"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Users\mador\OneDrive\Documentos\Norma%20Icontec\Formato%20ARIESGOS%20EJEMPLO.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esentacion "/>
      <sheetName val="Análisis de Contexto "/>
      <sheetName val="Estrategias"/>
      <sheetName val="3. Identificación de Riesgos "/>
      <sheetName val="4. Valoración Controles"/>
      <sheetName val="5. Mapa de Riesgo"/>
      <sheetName val="Tabla de Valoración"/>
      <sheetName val="Valoración Probabilidad"/>
      <sheetName val="Valoración del Impacto"/>
      <sheetName val="Seguimiento 1 trimestre"/>
      <sheetName val="Seguimiento 2 trimestre"/>
      <sheetName val="Seguimiento 3 trimestre "/>
      <sheetName val="Seguimiento 4 trimestre"/>
      <sheetName val="Seguimiento 1 trimestre (2)"/>
    </sheetNames>
    <sheetDataSet>
      <sheetData sheetId="0"/>
      <sheetData sheetId="1"/>
      <sheetData sheetId="2"/>
      <sheetData sheetId="3"/>
      <sheetData sheetId="4"/>
      <sheetData sheetId="5"/>
      <sheetData sheetId="6">
        <row r="2">
          <cell r="J2" t="str">
            <v>Fuerte (siempre se ejecuta)</v>
          </cell>
          <cell r="K2" t="str">
            <v>Moderado (algunas veces)</v>
          </cell>
          <cell r="L2" t="str">
            <v>Débil (no se ejecuta)</v>
          </cell>
        </row>
        <row r="3">
          <cell r="I3" t="str">
            <v>Fuerte</v>
          </cell>
          <cell r="J3" t="str">
            <v>Fuerte</v>
          </cell>
          <cell r="K3" t="str">
            <v>Moderado</v>
          </cell>
          <cell r="L3" t="str">
            <v>Débil</v>
          </cell>
        </row>
        <row r="4">
          <cell r="I4" t="str">
            <v>Moderado</v>
          </cell>
          <cell r="J4" t="str">
            <v>Moderado</v>
          </cell>
          <cell r="K4" t="str">
            <v>Moderado</v>
          </cell>
          <cell r="L4" t="str">
            <v>Débil</v>
          </cell>
        </row>
        <row r="5">
          <cell r="I5" t="str">
            <v>Débil</v>
          </cell>
          <cell r="J5" t="str">
            <v>Débil</v>
          </cell>
          <cell r="K5" t="str">
            <v>Débil</v>
          </cell>
          <cell r="L5" t="str">
            <v>Débil</v>
          </cell>
        </row>
      </sheetData>
      <sheetData sheetId="7"/>
      <sheetData sheetId="8"/>
      <sheetData sheetId="9"/>
      <sheetData sheetId="10"/>
      <sheetData sheetId="11"/>
      <sheetData sheetId="12"/>
      <sheetData sheetId="13"/>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LAN DE ACCION CONSOLIDACION"/>
      <sheetName val="INFO_ANÁLISIS DE CONTEXTO"/>
      <sheetName val="INFO_ESTRATEGIAS"/>
      <sheetName val="PLAN DE ACCION"/>
      <sheetName val="GESTION"/>
      <sheetName val="GESTION_SEG_1_TRIM"/>
      <sheetName val="INVERSION"/>
      <sheetName val="JURISDICCIONAL"/>
    </sheetNames>
    <sheetDataSet>
      <sheetData sheetId="0"/>
      <sheetData sheetId="1"/>
      <sheetData sheetId="2"/>
      <sheetData sheetId="3"/>
      <sheetData sheetId="4"/>
      <sheetData sheetId="5"/>
      <sheetData sheetId="6"/>
      <sheetData sheetId="7"/>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LAN DE ACCION CONSOLIDACION"/>
      <sheetName val="INFO_ANÁLISIS DE CONTEXTO"/>
      <sheetName val="INFO_ESTRATEGIAS"/>
      <sheetName val="PLAN DE ACCION"/>
      <sheetName val="GESTION"/>
      <sheetName val="INVERSION"/>
      <sheetName val="JURISDICCIONAL"/>
    </sheetNames>
    <sheetDataSet>
      <sheetData sheetId="0"/>
      <sheetData sheetId="1"/>
      <sheetData sheetId="2"/>
      <sheetData sheetId="3"/>
      <sheetData sheetId="4"/>
      <sheetData sheetId="5"/>
      <sheetData sheetId="6"/>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nálisis de Contexto "/>
      <sheetName val="ESTRATEGIAS "/>
      <sheetName val="Riesgos  "/>
      <sheetName val="Valoracion de la probabilidad "/>
      <sheetName val="Valoración del Impacto "/>
      <sheetName val="Hoja2"/>
    </sheetNames>
    <sheetDataSet>
      <sheetData sheetId="0"/>
      <sheetData sheetId="1"/>
      <sheetData sheetId="2"/>
      <sheetData sheetId="3"/>
      <sheetData sheetId="4"/>
      <sheetData sheetId="5">
        <row r="3">
          <cell r="F3">
            <v>1</v>
          </cell>
          <cell r="H3" t="str">
            <v>1-Rara vez</v>
          </cell>
        </row>
        <row r="4">
          <cell r="H4" t="str">
            <v>2-Improbable</v>
          </cell>
        </row>
        <row r="5">
          <cell r="H5" t="str">
            <v>3-Posible</v>
          </cell>
        </row>
        <row r="6">
          <cell r="H6" t="str">
            <v>4-Probable</v>
          </cell>
        </row>
        <row r="7">
          <cell r="H7" t="str">
            <v>5-Casi seguro</v>
          </cell>
        </row>
      </sheetData>
    </sheetDataSet>
  </externalBook>
</externalLink>
</file>

<file path=xl/pivotCache/_rels/pivotCacheDefinition1.xml.rels><?xml version="1.0" encoding="UTF-8" standalone="yes"?>
<Relationships xmlns="http://schemas.openxmlformats.org/package/2006/relationships"><Relationship Id="rId2" Type="http://schemas.openxmlformats.org/officeDocument/2006/relationships/externalLinkPath" Target="file:///C:\Users\Usuario\Desktop\Nueva%20Metodologia%20Riesgos\Caja%20de%20Herramientas%20Guia%20DAPF\1.%20Matriz_mapa_riesgos.xlsx" TargetMode="External"/><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Andres Marin" refreshedDate="44186.276661689815" createdVersion="6" refreshedVersion="6" minRefreshableVersion="3" recordCount="10">
  <cacheSource type="worksheet">
    <worksheetSource name="Tabla1" r:id="rId2"/>
  </cacheSource>
  <cacheFields count="2">
    <cacheField name="Criterios" numFmtId="0">
      <sharedItems count="2">
        <s v="Afectación Económica o presupuestal"/>
        <s v="Pérdida Reputacional"/>
      </sharedItems>
    </cacheField>
    <cacheField name="Subcriterios" numFmtId="0">
      <sharedItems count="10">
        <s v="Afectación menor a 10 SMLMV ."/>
        <s v="Entre 10 y 50 SMLMV "/>
        <s v="Entre 50 y 100 SMLMV "/>
        <s v="Entre 100 y 500 SMLMV "/>
        <s v="Mayor a 500 SMLMV "/>
        <s v="El riesgo afecta la imagen de alguna área de la organización"/>
        <s v="El riesgo afecta la imagen de la entidad internamente, de conocimiento general, nivel interno, de junta dircetiva y accionistas y/o de provedores"/>
        <s v="El riesgo afecta la imagen de la entidad con algunos usuarios de relevancia frente al logro de los objetivos"/>
        <s v="El riesgo afecta la imagen de de la entidad con efecto publicitario sostenido a nivel de sector administrativo, nivel departamental o municipal"/>
        <s v="El riesgo afecta la imagen de la entidad a nivel nacional, con efecto publicitarios sostenible a nivel país"/>
      </sharedItems>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10">
  <r>
    <x v="0"/>
    <x v="0"/>
  </r>
  <r>
    <x v="0"/>
    <x v="1"/>
  </r>
  <r>
    <x v="0"/>
    <x v="2"/>
  </r>
  <r>
    <x v="0"/>
    <x v="3"/>
  </r>
  <r>
    <x v="0"/>
    <x v="4"/>
  </r>
  <r>
    <x v="1"/>
    <x v="5"/>
  </r>
  <r>
    <x v="1"/>
    <x v="6"/>
  </r>
  <r>
    <x v="1"/>
    <x v="7"/>
  </r>
  <r>
    <x v="1"/>
    <x v="8"/>
  </r>
  <r>
    <x v="1"/>
    <x v="9"/>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TablaDinámica1" cacheId="1" applyNumberFormats="0" applyBorderFormats="0" applyFontFormats="0" applyPatternFormats="0" applyAlignmentFormats="0" applyWidthHeightFormats="1" dataCaption="Valores" updatedVersion="6" minRefreshableVersion="3" useAutoFormatting="1" rowGrandTotals="0" colGrandTotals="0" itemPrintTitles="1" createdVersion="6" indent="0" compact="0" outline="1" outlineData="1" compactData="0" multipleFieldFilters="0">
  <location ref="D237:E249" firstHeaderRow="1" firstDataRow="1" firstDataCol="2"/>
  <pivotFields count="2">
    <pivotField axis="axisRow" compact="0" showAll="0" defaultSubtotal="0">
      <items count="2">
        <item x="0"/>
        <item x="1"/>
      </items>
    </pivotField>
    <pivotField axis="axisRow" compact="0" showAll="0" defaultSubtotal="0">
      <items count="10">
        <item x="0"/>
        <item x="5"/>
        <item x="6"/>
        <item x="7"/>
        <item x="8"/>
        <item x="9"/>
        <item x="1"/>
        <item x="2"/>
        <item x="3"/>
        <item x="4"/>
      </items>
    </pivotField>
  </pivotFields>
  <rowFields count="2">
    <field x="0"/>
    <field x="1"/>
  </rowFields>
  <rowItems count="12">
    <i>
      <x/>
    </i>
    <i r="1">
      <x/>
    </i>
    <i r="1">
      <x v="6"/>
    </i>
    <i r="1">
      <x v="7"/>
    </i>
    <i r="1">
      <x v="8"/>
    </i>
    <i r="1">
      <x v="9"/>
    </i>
    <i>
      <x v="1"/>
    </i>
    <i r="1">
      <x v="1"/>
    </i>
    <i r="1">
      <x v="2"/>
    </i>
    <i r="1">
      <x v="3"/>
    </i>
    <i r="1">
      <x v="4"/>
    </i>
    <i r="1">
      <x v="5"/>
    </i>
  </rowItems>
  <colItems count="1">
    <i/>
  </colItems>
  <formats count="5">
    <format dxfId="1214">
      <pivotArea field="1" type="button" dataOnly="0" labelOnly="1" outline="0" axis="axisRow" fieldPosition="1"/>
    </format>
    <format dxfId="1213">
      <pivotArea dataOnly="0" labelOnly="1" outline="0" fieldPosition="0">
        <references count="1">
          <reference field="0" count="1">
            <x v="0"/>
          </reference>
        </references>
      </pivotArea>
    </format>
    <format dxfId="1212">
      <pivotArea dataOnly="0" labelOnly="1" outline="0" fieldPosition="0">
        <references count="1">
          <reference field="0" count="1">
            <x v="1"/>
          </reference>
        </references>
      </pivotArea>
    </format>
    <format dxfId="1211">
      <pivotArea dataOnly="0" labelOnly="1" outline="0" fieldPosition="0">
        <references count="2">
          <reference field="0" count="1" selected="0">
            <x v="0"/>
          </reference>
          <reference field="1" count="5">
            <x v="0"/>
            <x v="6"/>
            <x v="7"/>
            <x v="8"/>
            <x v="9"/>
          </reference>
        </references>
      </pivotArea>
    </format>
    <format dxfId="1210">
      <pivotArea dataOnly="0" labelOnly="1" outline="0" fieldPosition="0">
        <references count="2">
          <reference field="0" count="1" selected="0">
            <x v="1"/>
          </reference>
          <reference field="1" count="5">
            <x v="1"/>
            <x v="2"/>
            <x v="3"/>
            <x v="4"/>
            <x v="5"/>
          </reference>
        </references>
      </pivotArea>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nabledSubtotalsDefault="0" SubtotalsOnTopDefault="0"/>
    </ext>
  </extLst>
</pivotTableDefinition>
</file>

<file path=xl/tables/table1.xml><?xml version="1.0" encoding="utf-8"?>
<table xmlns="http://schemas.openxmlformats.org/spreadsheetml/2006/main" id="1" name="Tabla1" displayName="Tabla1" ref="B237:C247" totalsRowShown="0" headerRowDxfId="1209" dataDxfId="1208">
  <autoFilter ref="B237:C247"/>
  <tableColumns count="2">
    <tableColumn id="1" name="Criterios" dataDxfId="1207"/>
    <tableColumn id="2" name="Subcriterios" dataDxfId="1206"/>
  </tableColumns>
  <tableStyleInfo name="TableStyleMedium2" showFirstColumn="0" showLastColumn="0" showRowStripes="1" showColumnStripes="0"/>
</table>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9.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0.bin"/></Relationships>
</file>

<file path=xl/worksheets/_rels/sheet15.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16.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1.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4.xml"/><Relationship Id="rId1" Type="http://schemas.openxmlformats.org/officeDocument/2006/relationships/printerSettings" Target="../printerSettings/printerSettings5.bin"/><Relationship Id="rId4" Type="http://schemas.openxmlformats.org/officeDocument/2006/relationships/comments" Target="../comments1.xm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printerSettings" Target="../printerSettings/printerSettings7.bin"/><Relationship Id="rId1" Type="http://schemas.openxmlformats.org/officeDocument/2006/relationships/pivotTable" Target="../pivotTables/pivot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59999389629810485"/>
  </sheetPr>
  <dimension ref="A1:I18"/>
  <sheetViews>
    <sheetView showGridLines="0" topLeftCell="A10" workbookViewId="0">
      <selection activeCell="B19" sqref="B19"/>
    </sheetView>
  </sheetViews>
  <sheetFormatPr baseColWidth="10" defaultColWidth="11.42578125" defaultRowHeight="15"/>
  <cols>
    <col min="1" max="1" width="28.140625" customWidth="1"/>
    <col min="2" max="2" width="18" customWidth="1"/>
    <col min="3" max="3" width="14.140625" style="85" customWidth="1"/>
    <col min="4" max="8" width="12.42578125" customWidth="1"/>
  </cols>
  <sheetData>
    <row r="1" spans="1:9" ht="42" customHeight="1">
      <c r="A1" s="331" t="s">
        <v>0</v>
      </c>
      <c r="B1" s="331"/>
      <c r="C1" s="331"/>
      <c r="D1" s="331"/>
      <c r="E1" s="331"/>
      <c r="F1" s="331"/>
    </row>
    <row r="5" spans="1:9">
      <c r="D5" s="94"/>
      <c r="E5" s="94"/>
      <c r="F5" s="94"/>
      <c r="G5" s="94"/>
      <c r="H5" s="94"/>
    </row>
    <row r="6" spans="1:9">
      <c r="D6" s="94"/>
      <c r="E6" s="94"/>
      <c r="F6" s="94"/>
      <c r="G6" s="94"/>
      <c r="H6" s="94"/>
    </row>
    <row r="7" spans="1:9" ht="33.75">
      <c r="A7" s="332" t="s">
        <v>1</v>
      </c>
      <c r="B7" s="332"/>
      <c r="C7" s="332"/>
      <c r="D7" s="332"/>
      <c r="E7" s="332"/>
      <c r="F7" s="332"/>
      <c r="G7" s="332"/>
      <c r="H7" s="332"/>
      <c r="I7" s="332"/>
    </row>
    <row r="9" spans="1:9" s="86" customFormat="1" ht="81.75" customHeight="1">
      <c r="A9" s="87" t="s">
        <v>2</v>
      </c>
      <c r="B9" s="333" t="s">
        <v>3</v>
      </c>
      <c r="C9" s="333"/>
      <c r="D9" s="333"/>
      <c r="E9" s="333"/>
      <c r="F9" s="333"/>
      <c r="G9" s="333"/>
      <c r="H9" s="333"/>
      <c r="I9" s="333"/>
    </row>
    <row r="10" spans="1:9" s="86" customFormat="1" ht="16.7" customHeight="1">
      <c r="A10" s="92"/>
      <c r="B10" s="93"/>
      <c r="C10" s="93"/>
      <c r="D10" s="92"/>
      <c r="E10" s="91"/>
    </row>
    <row r="11" spans="1:9" s="86" customFormat="1" ht="84" customHeight="1">
      <c r="A11" s="87" t="s">
        <v>4</v>
      </c>
      <c r="B11" s="88" t="s">
        <v>5</v>
      </c>
      <c r="C11" s="330" t="s">
        <v>6</v>
      </c>
      <c r="D11" s="330"/>
      <c r="E11" s="330"/>
      <c r="F11" s="330"/>
      <c r="G11" s="330"/>
      <c r="H11" s="330"/>
      <c r="I11" s="330"/>
    </row>
    <row r="12" spans="1:9" ht="32.25" customHeight="1">
      <c r="A12" s="90"/>
    </row>
    <row r="13" spans="1:9" ht="32.25" customHeight="1">
      <c r="A13" s="89" t="s">
        <v>7</v>
      </c>
      <c r="B13" s="330" t="s">
        <v>8</v>
      </c>
      <c r="C13" s="330"/>
      <c r="D13" s="330"/>
      <c r="E13" s="330"/>
      <c r="F13" s="330"/>
      <c r="G13" s="330"/>
      <c r="H13" s="330"/>
      <c r="I13" s="330"/>
    </row>
    <row r="14" spans="1:9" s="86" customFormat="1" ht="69" customHeight="1">
      <c r="A14" s="89" t="s">
        <v>9</v>
      </c>
      <c r="B14" s="330"/>
      <c r="C14" s="330"/>
      <c r="D14" s="330"/>
      <c r="E14" s="330"/>
      <c r="F14" s="330"/>
      <c r="G14" s="330"/>
      <c r="H14" s="330"/>
      <c r="I14" s="330"/>
    </row>
    <row r="15" spans="1:9" s="86" customFormat="1" ht="54" customHeight="1">
      <c r="A15" s="89" t="s">
        <v>10</v>
      </c>
      <c r="B15" s="330"/>
      <c r="C15" s="330"/>
      <c r="D15" s="330"/>
      <c r="E15" s="330"/>
      <c r="F15" s="330"/>
      <c r="G15" s="330"/>
      <c r="H15" s="330"/>
      <c r="I15" s="330"/>
    </row>
    <row r="16" spans="1:9" s="86" customFormat="1" ht="54" customHeight="1">
      <c r="A16" s="87" t="s">
        <v>11</v>
      </c>
      <c r="B16" s="330"/>
      <c r="C16" s="330"/>
      <c r="D16" s="330"/>
      <c r="E16" s="330"/>
      <c r="F16" s="330"/>
      <c r="G16" s="330"/>
      <c r="H16" s="330"/>
      <c r="I16" s="330"/>
    </row>
    <row r="18" spans="1:9" s="86" customFormat="1" ht="54.75" customHeight="1">
      <c r="A18" s="87" t="s">
        <v>12</v>
      </c>
      <c r="B18" s="329">
        <v>44704</v>
      </c>
      <c r="C18" s="329"/>
      <c r="D18" s="329"/>
      <c r="E18" s="329"/>
      <c r="F18" s="329"/>
      <c r="G18" s="329"/>
      <c r="H18" s="329"/>
      <c r="I18" s="329"/>
    </row>
  </sheetData>
  <mergeCells count="9">
    <mergeCell ref="B18:I18"/>
    <mergeCell ref="B13:I13"/>
    <mergeCell ref="B15:I15"/>
    <mergeCell ref="B16:I16"/>
    <mergeCell ref="A1:F1"/>
    <mergeCell ref="A7:I7"/>
    <mergeCell ref="B9:I9"/>
    <mergeCell ref="C11:I11"/>
    <mergeCell ref="B14:I14"/>
  </mergeCells>
  <dataValidations count="2">
    <dataValidation allowBlank="1" showInputMessage="1" showErrorMessage="1" prompt="Proponer y escribir en una frase la estrategia para gestionar la debilidad, la oportunidad, la amenaza o la fortaleza.Usar verbo de acción en infinitivo._x000a_" sqref="G1"/>
    <dataValidation type="list" allowBlank="1" showInputMessage="1" showErrorMessage="1" sqref="B11">
      <formula1>"Estrategicos, Misionales, Apoyo, Evaluacion y Mejora"</formula1>
    </dataValidation>
  </dataValidations>
  <pageMargins left="0.7" right="0.7" top="0.75" bottom="0.75" header="0.3" footer="0.3"/>
  <pageSetup orientation="portrait" horizontalDpi="1200" verticalDpi="1200"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7030A0"/>
  </sheetPr>
  <dimension ref="B4:AU63"/>
  <sheetViews>
    <sheetView zoomScale="55" zoomScaleNormal="55" workbookViewId="0">
      <selection activeCell="W68" sqref="W68"/>
    </sheetView>
  </sheetViews>
  <sheetFormatPr baseColWidth="10" defaultColWidth="11.42578125" defaultRowHeight="15"/>
  <cols>
    <col min="1" max="1" width="3.7109375" style="6" customWidth="1"/>
    <col min="2" max="2" width="6.7109375" style="6" customWidth="1"/>
    <col min="3" max="3" width="0.5703125" style="6" hidden="1" customWidth="1"/>
    <col min="4" max="4" width="11.42578125" style="6" hidden="1" customWidth="1"/>
    <col min="5" max="5" width="9.85546875" style="6" customWidth="1"/>
    <col min="6" max="8" width="11.42578125" style="6" hidden="1" customWidth="1"/>
    <col min="9" max="9" width="8.42578125" style="6" customWidth="1"/>
    <col min="10" max="11" width="11.42578125" style="6"/>
    <col min="12" max="12" width="0.140625" style="6" customWidth="1"/>
    <col min="13" max="13" width="0.28515625" style="6" hidden="1" customWidth="1"/>
    <col min="14" max="15" width="11.42578125" style="6" hidden="1" customWidth="1"/>
    <col min="16" max="16" width="11.42578125" style="6"/>
    <col min="17" max="17" width="10.28515625" style="6" customWidth="1"/>
    <col min="18" max="18" width="11.42578125" style="6" hidden="1" customWidth="1"/>
    <col min="19" max="19" width="0.85546875" style="6" hidden="1" customWidth="1"/>
    <col min="20" max="20" width="11.42578125" style="6" hidden="1" customWidth="1"/>
    <col min="21" max="21" width="0.140625" style="6" hidden="1" customWidth="1"/>
    <col min="22" max="22" width="11.42578125" style="6"/>
    <col min="23" max="23" width="10.140625" style="6" customWidth="1"/>
    <col min="24" max="24" width="3.85546875" style="6" hidden="1" customWidth="1"/>
    <col min="25" max="25" width="4.42578125" style="6" hidden="1" customWidth="1"/>
    <col min="26" max="27" width="11.42578125" style="6" hidden="1" customWidth="1"/>
    <col min="28" max="28" width="11.42578125" style="6"/>
    <col min="29" max="29" width="9.7109375" style="6" customWidth="1"/>
    <col min="30" max="30" width="1.5703125" style="6" hidden="1" customWidth="1"/>
    <col min="31" max="32" width="11.42578125" style="6" hidden="1" customWidth="1"/>
    <col min="33" max="33" width="0.85546875" style="6" hidden="1" customWidth="1"/>
    <col min="34" max="34" width="11.42578125" style="6"/>
    <col min="35" max="35" width="13" style="6" customWidth="1"/>
    <col min="36" max="37" width="1.5703125" style="6" hidden="1" customWidth="1"/>
    <col min="38" max="38" width="1" style="6" customWidth="1"/>
    <col min="39" max="40" width="11.42578125" style="6"/>
    <col min="41" max="41" width="4.5703125" style="6" customWidth="1"/>
    <col min="42" max="42" width="2.42578125" style="6" hidden="1" customWidth="1"/>
    <col min="43" max="45" width="11.42578125" style="6" hidden="1" customWidth="1"/>
    <col min="46" max="46" width="11.42578125" style="6"/>
    <col min="47" max="47" width="15.7109375" style="6" customWidth="1"/>
    <col min="48" max="16384" width="11.42578125" style="6"/>
  </cols>
  <sheetData>
    <row r="4" spans="2:47">
      <c r="B4" s="557" t="s">
        <v>461</v>
      </c>
      <c r="C4" s="557"/>
      <c r="D4" s="557"/>
      <c r="E4" s="557"/>
      <c r="F4" s="557"/>
      <c r="G4" s="557"/>
      <c r="H4" s="557"/>
      <c r="I4" s="557"/>
      <c r="J4" s="558" t="s">
        <v>195</v>
      </c>
      <c r="K4" s="558"/>
      <c r="L4" s="558"/>
      <c r="M4" s="558"/>
      <c r="N4" s="558"/>
      <c r="O4" s="558"/>
      <c r="P4" s="558"/>
      <c r="Q4" s="558"/>
      <c r="R4" s="558"/>
      <c r="S4" s="558"/>
      <c r="T4" s="558"/>
      <c r="U4" s="558"/>
      <c r="V4" s="558"/>
      <c r="W4" s="558"/>
      <c r="X4" s="558"/>
      <c r="Y4" s="558"/>
      <c r="Z4" s="558"/>
      <c r="AA4" s="558"/>
      <c r="AB4" s="558"/>
      <c r="AC4" s="558"/>
      <c r="AD4" s="558"/>
      <c r="AE4" s="558"/>
      <c r="AF4" s="558"/>
      <c r="AG4" s="558"/>
      <c r="AH4" s="558"/>
      <c r="AI4" s="558"/>
      <c r="AJ4" s="558"/>
      <c r="AK4" s="558"/>
      <c r="AL4" s="558"/>
      <c r="AT4" s="559" t="s">
        <v>229</v>
      </c>
      <c r="AU4" s="559"/>
    </row>
    <row r="5" spans="2:47">
      <c r="B5" s="557"/>
      <c r="C5" s="557"/>
      <c r="D5" s="557"/>
      <c r="E5" s="557"/>
      <c r="F5" s="557"/>
      <c r="G5" s="557"/>
      <c r="H5" s="557"/>
      <c r="I5" s="557"/>
      <c r="J5" s="558"/>
      <c r="K5" s="558"/>
      <c r="L5" s="558"/>
      <c r="M5" s="558"/>
      <c r="N5" s="558"/>
      <c r="O5" s="558"/>
      <c r="P5" s="558"/>
      <c r="Q5" s="558"/>
      <c r="R5" s="558"/>
      <c r="S5" s="558"/>
      <c r="T5" s="558"/>
      <c r="U5" s="558"/>
      <c r="V5" s="558"/>
      <c r="W5" s="558"/>
      <c r="X5" s="558"/>
      <c r="Y5" s="558"/>
      <c r="Z5" s="558"/>
      <c r="AA5" s="558"/>
      <c r="AB5" s="558"/>
      <c r="AC5" s="558"/>
      <c r="AD5" s="558"/>
      <c r="AE5" s="558"/>
      <c r="AF5" s="558"/>
      <c r="AG5" s="558"/>
      <c r="AH5" s="558"/>
      <c r="AI5" s="558"/>
      <c r="AJ5" s="558"/>
      <c r="AK5" s="558"/>
      <c r="AL5" s="558"/>
      <c r="AT5" s="559"/>
      <c r="AU5" s="559"/>
    </row>
    <row r="6" spans="2:47">
      <c r="B6" s="557"/>
      <c r="C6" s="557"/>
      <c r="D6" s="557"/>
      <c r="E6" s="557"/>
      <c r="F6" s="557"/>
      <c r="G6" s="557"/>
      <c r="H6" s="557"/>
      <c r="I6" s="557"/>
      <c r="J6" s="558"/>
      <c r="K6" s="558"/>
      <c r="L6" s="558"/>
      <c r="M6" s="558"/>
      <c r="N6" s="558"/>
      <c r="O6" s="558"/>
      <c r="P6" s="558"/>
      <c r="Q6" s="558"/>
      <c r="R6" s="558"/>
      <c r="S6" s="558"/>
      <c r="T6" s="558"/>
      <c r="U6" s="558"/>
      <c r="V6" s="558"/>
      <c r="W6" s="558"/>
      <c r="X6" s="558"/>
      <c r="Y6" s="558"/>
      <c r="Z6" s="558"/>
      <c r="AA6" s="558"/>
      <c r="AB6" s="558"/>
      <c r="AC6" s="558"/>
      <c r="AD6" s="558"/>
      <c r="AE6" s="558"/>
      <c r="AF6" s="558"/>
      <c r="AG6" s="558"/>
      <c r="AH6" s="558"/>
      <c r="AI6" s="558"/>
      <c r="AJ6" s="558"/>
      <c r="AK6" s="558"/>
      <c r="AL6" s="558"/>
      <c r="AT6" s="559"/>
      <c r="AU6" s="559"/>
    </row>
    <row r="7" spans="2:47" ht="15.75" thickBot="1"/>
    <row r="8" spans="2:47" ht="15.75">
      <c r="B8" s="560" t="s">
        <v>354</v>
      </c>
      <c r="C8" s="560"/>
      <c r="D8" s="561"/>
      <c r="E8" s="528" t="s">
        <v>462</v>
      </c>
      <c r="F8" s="529"/>
      <c r="G8" s="529"/>
      <c r="H8" s="529"/>
      <c r="I8" s="530"/>
      <c r="J8" s="49" t="s">
        <v>463</v>
      </c>
      <c r="K8" s="50" t="s">
        <v>463</v>
      </c>
      <c r="L8" s="50" t="s">
        <v>463</v>
      </c>
      <c r="M8" s="50" t="s">
        <v>463</v>
      </c>
      <c r="N8" s="50" t="s">
        <v>463</v>
      </c>
      <c r="O8" s="51" t="s">
        <v>463</v>
      </c>
      <c r="P8" s="49" t="s">
        <v>463</v>
      </c>
      <c r="Q8" s="50" t="s">
        <v>463</v>
      </c>
      <c r="R8" s="50" t="s">
        <v>463</v>
      </c>
      <c r="S8" s="50" t="s">
        <v>463</v>
      </c>
      <c r="T8" s="50" t="s">
        <v>463</v>
      </c>
      <c r="U8" s="51" t="s">
        <v>463</v>
      </c>
      <c r="V8" s="49" t="s">
        <v>463</v>
      </c>
      <c r="W8" s="50" t="s">
        <v>463</v>
      </c>
      <c r="X8" s="50" t="s">
        <v>463</v>
      </c>
      <c r="Y8" s="50" t="s">
        <v>463</v>
      </c>
      <c r="Z8" s="50" t="s">
        <v>463</v>
      </c>
      <c r="AA8" s="51" t="s">
        <v>463</v>
      </c>
      <c r="AB8" s="49" t="s">
        <v>463</v>
      </c>
      <c r="AC8" s="50" t="s">
        <v>463</v>
      </c>
      <c r="AD8" s="50" t="s">
        <v>463</v>
      </c>
      <c r="AE8" s="50" t="s">
        <v>463</v>
      </c>
      <c r="AF8" s="50" t="s">
        <v>463</v>
      </c>
      <c r="AG8" s="51" t="s">
        <v>463</v>
      </c>
      <c r="AH8" s="52" t="s">
        <v>463</v>
      </c>
      <c r="AI8" s="53" t="s">
        <v>463</v>
      </c>
      <c r="AJ8" s="53" t="s">
        <v>463</v>
      </c>
      <c r="AK8" s="53" t="s">
        <v>463</v>
      </c>
      <c r="AL8" s="53" t="s">
        <v>463</v>
      </c>
      <c r="AN8" s="562" t="s">
        <v>464</v>
      </c>
      <c r="AO8" s="563"/>
      <c r="AP8" s="563"/>
      <c r="AQ8" s="563"/>
      <c r="AR8" s="563"/>
      <c r="AS8" s="564"/>
      <c r="AT8" s="546" t="s">
        <v>465</v>
      </c>
      <c r="AU8" s="546"/>
    </row>
    <row r="9" spans="2:47" ht="15.75">
      <c r="B9" s="560"/>
      <c r="C9" s="560"/>
      <c r="D9" s="561"/>
      <c r="E9" s="534"/>
      <c r="F9" s="532"/>
      <c r="G9" s="532"/>
      <c r="H9" s="532"/>
      <c r="I9" s="533"/>
      <c r="J9" s="54" t="s">
        <v>463</v>
      </c>
      <c r="K9" s="55" t="s">
        <v>463</v>
      </c>
      <c r="L9" s="55" t="s">
        <v>463</v>
      </c>
      <c r="M9" s="55" t="s">
        <v>463</v>
      </c>
      <c r="N9" s="55" t="s">
        <v>463</v>
      </c>
      <c r="O9" s="56" t="s">
        <v>463</v>
      </c>
      <c r="P9" s="54" t="s">
        <v>463</v>
      </c>
      <c r="Q9" s="55" t="s">
        <v>463</v>
      </c>
      <c r="R9" s="55" t="s">
        <v>463</v>
      </c>
      <c r="S9" s="55" t="s">
        <v>463</v>
      </c>
      <c r="T9" s="55" t="s">
        <v>463</v>
      </c>
      <c r="U9" s="56" t="s">
        <v>463</v>
      </c>
      <c r="V9" s="54" t="s">
        <v>463</v>
      </c>
      <c r="W9" s="55" t="s">
        <v>463</v>
      </c>
      <c r="X9" s="55" t="s">
        <v>463</v>
      </c>
      <c r="Y9" s="55" t="s">
        <v>463</v>
      </c>
      <c r="Z9" s="55" t="s">
        <v>463</v>
      </c>
      <c r="AA9" s="56" t="s">
        <v>463</v>
      </c>
      <c r="AB9" s="54" t="s">
        <v>463</v>
      </c>
      <c r="AC9" s="55" t="s">
        <v>463</v>
      </c>
      <c r="AD9" s="55" t="s">
        <v>463</v>
      </c>
      <c r="AE9" s="55" t="s">
        <v>463</v>
      </c>
      <c r="AF9" s="55" t="s">
        <v>463</v>
      </c>
      <c r="AG9" s="56" t="s">
        <v>463</v>
      </c>
      <c r="AH9" s="57" t="s">
        <v>463</v>
      </c>
      <c r="AI9" s="58" t="s">
        <v>463</v>
      </c>
      <c r="AJ9" s="58" t="s">
        <v>463</v>
      </c>
      <c r="AK9" s="58" t="s">
        <v>463</v>
      </c>
      <c r="AL9" s="58" t="s">
        <v>463</v>
      </c>
      <c r="AN9" s="565"/>
      <c r="AO9" s="566"/>
      <c r="AP9" s="566"/>
      <c r="AQ9" s="566"/>
      <c r="AR9" s="566"/>
      <c r="AS9" s="567"/>
      <c r="AT9" s="546"/>
      <c r="AU9" s="546"/>
    </row>
    <row r="10" spans="2:47" ht="15.75">
      <c r="B10" s="560"/>
      <c r="C10" s="560"/>
      <c r="D10" s="561"/>
      <c r="E10" s="534"/>
      <c r="F10" s="532"/>
      <c r="G10" s="532"/>
      <c r="H10" s="532"/>
      <c r="I10" s="533"/>
      <c r="J10" s="54" t="s">
        <v>463</v>
      </c>
      <c r="K10" s="55" t="s">
        <v>463</v>
      </c>
      <c r="L10" s="55" t="s">
        <v>463</v>
      </c>
      <c r="M10" s="55" t="s">
        <v>463</v>
      </c>
      <c r="N10" s="55" t="s">
        <v>463</v>
      </c>
      <c r="O10" s="56" t="s">
        <v>463</v>
      </c>
      <c r="P10" s="54" t="s">
        <v>463</v>
      </c>
      <c r="Q10" s="55" t="s">
        <v>463</v>
      </c>
      <c r="R10" s="55" t="s">
        <v>463</v>
      </c>
      <c r="S10" s="55" t="s">
        <v>463</v>
      </c>
      <c r="T10" s="55" t="s">
        <v>463</v>
      </c>
      <c r="U10" s="56" t="s">
        <v>463</v>
      </c>
      <c r="V10" s="54" t="s">
        <v>463</v>
      </c>
      <c r="W10" s="55" t="s">
        <v>463</v>
      </c>
      <c r="X10" s="55" t="s">
        <v>463</v>
      </c>
      <c r="Y10" s="55" t="s">
        <v>463</v>
      </c>
      <c r="Z10" s="55" t="s">
        <v>463</v>
      </c>
      <c r="AA10" s="56" t="s">
        <v>463</v>
      </c>
      <c r="AB10" s="54" t="s">
        <v>463</v>
      </c>
      <c r="AC10" s="55" t="s">
        <v>463</v>
      </c>
      <c r="AD10" s="55" t="s">
        <v>463</v>
      </c>
      <c r="AE10" s="55" t="s">
        <v>463</v>
      </c>
      <c r="AF10" s="55" t="s">
        <v>463</v>
      </c>
      <c r="AG10" s="56" t="s">
        <v>463</v>
      </c>
      <c r="AH10" s="57" t="s">
        <v>463</v>
      </c>
      <c r="AI10" s="58" t="s">
        <v>463</v>
      </c>
      <c r="AJ10" s="58" t="s">
        <v>463</v>
      </c>
      <c r="AK10" s="58" t="s">
        <v>463</v>
      </c>
      <c r="AL10" s="58" t="s">
        <v>463</v>
      </c>
      <c r="AN10" s="565"/>
      <c r="AO10" s="566"/>
      <c r="AP10" s="566"/>
      <c r="AQ10" s="566"/>
      <c r="AR10" s="566"/>
      <c r="AS10" s="567"/>
      <c r="AT10" s="546"/>
      <c r="AU10" s="546"/>
    </row>
    <row r="11" spans="2:47" ht="15.75">
      <c r="B11" s="560"/>
      <c r="C11" s="560"/>
      <c r="D11" s="561"/>
      <c r="E11" s="534"/>
      <c r="F11" s="532"/>
      <c r="G11" s="532"/>
      <c r="H11" s="532"/>
      <c r="I11" s="533"/>
      <c r="J11" s="54" t="s">
        <v>463</v>
      </c>
      <c r="K11" s="55" t="s">
        <v>463</v>
      </c>
      <c r="L11" s="55" t="s">
        <v>463</v>
      </c>
      <c r="M11" s="55" t="s">
        <v>463</v>
      </c>
      <c r="N11" s="55" t="s">
        <v>463</v>
      </c>
      <c r="O11" s="56" t="s">
        <v>463</v>
      </c>
      <c r="P11" s="54" t="s">
        <v>463</v>
      </c>
      <c r="Q11" s="55" t="s">
        <v>463</v>
      </c>
      <c r="R11" s="55" t="s">
        <v>463</v>
      </c>
      <c r="S11" s="55" t="s">
        <v>463</v>
      </c>
      <c r="T11" s="55" t="s">
        <v>463</v>
      </c>
      <c r="U11" s="56" t="s">
        <v>463</v>
      </c>
      <c r="V11" s="54" t="s">
        <v>463</v>
      </c>
      <c r="W11" s="55" t="s">
        <v>463</v>
      </c>
      <c r="X11" s="55" t="s">
        <v>463</v>
      </c>
      <c r="Y11" s="55" t="s">
        <v>463</v>
      </c>
      <c r="Z11" s="55" t="s">
        <v>463</v>
      </c>
      <c r="AA11" s="56" t="s">
        <v>463</v>
      </c>
      <c r="AB11" s="54" t="s">
        <v>463</v>
      </c>
      <c r="AC11" s="55" t="s">
        <v>463</v>
      </c>
      <c r="AD11" s="55" t="s">
        <v>463</v>
      </c>
      <c r="AE11" s="55" t="s">
        <v>463</v>
      </c>
      <c r="AF11" s="55" t="s">
        <v>463</v>
      </c>
      <c r="AG11" s="56" t="s">
        <v>463</v>
      </c>
      <c r="AH11" s="57" t="s">
        <v>463</v>
      </c>
      <c r="AI11" s="58" t="s">
        <v>463</v>
      </c>
      <c r="AJ11" s="58" t="s">
        <v>463</v>
      </c>
      <c r="AK11" s="58" t="s">
        <v>463</v>
      </c>
      <c r="AL11" s="58" t="s">
        <v>463</v>
      </c>
      <c r="AN11" s="565"/>
      <c r="AO11" s="566"/>
      <c r="AP11" s="566"/>
      <c r="AQ11" s="566"/>
      <c r="AR11" s="566"/>
      <c r="AS11" s="567"/>
      <c r="AT11" s="546"/>
      <c r="AU11" s="546"/>
    </row>
    <row r="12" spans="2:47" ht="15.75">
      <c r="B12" s="560"/>
      <c r="C12" s="560"/>
      <c r="D12" s="561"/>
      <c r="E12" s="534"/>
      <c r="F12" s="532"/>
      <c r="G12" s="532"/>
      <c r="H12" s="532"/>
      <c r="I12" s="533"/>
      <c r="J12" s="54" t="s">
        <v>463</v>
      </c>
      <c r="K12" s="55" t="s">
        <v>463</v>
      </c>
      <c r="L12" s="55" t="s">
        <v>463</v>
      </c>
      <c r="M12" s="55" t="s">
        <v>463</v>
      </c>
      <c r="N12" s="55" t="s">
        <v>463</v>
      </c>
      <c r="O12" s="56" t="s">
        <v>463</v>
      </c>
      <c r="P12" s="54" t="s">
        <v>463</v>
      </c>
      <c r="Q12" s="55" t="s">
        <v>463</v>
      </c>
      <c r="R12" s="55" t="s">
        <v>463</v>
      </c>
      <c r="S12" s="55" t="s">
        <v>463</v>
      </c>
      <c r="T12" s="55" t="s">
        <v>463</v>
      </c>
      <c r="U12" s="56" t="s">
        <v>463</v>
      </c>
      <c r="V12" s="54" t="s">
        <v>463</v>
      </c>
      <c r="W12" s="55" t="s">
        <v>463</v>
      </c>
      <c r="X12" s="55" t="s">
        <v>463</v>
      </c>
      <c r="Y12" s="55" t="s">
        <v>463</v>
      </c>
      <c r="Z12" s="55" t="s">
        <v>463</v>
      </c>
      <c r="AA12" s="56" t="s">
        <v>463</v>
      </c>
      <c r="AB12" s="54" t="s">
        <v>463</v>
      </c>
      <c r="AC12" s="55" t="s">
        <v>463</v>
      </c>
      <c r="AD12" s="55" t="s">
        <v>463</v>
      </c>
      <c r="AE12" s="55" t="s">
        <v>463</v>
      </c>
      <c r="AF12" s="55" t="s">
        <v>463</v>
      </c>
      <c r="AG12" s="56" t="s">
        <v>463</v>
      </c>
      <c r="AH12" s="57" t="s">
        <v>463</v>
      </c>
      <c r="AI12" s="58" t="s">
        <v>463</v>
      </c>
      <c r="AJ12" s="58" t="s">
        <v>463</v>
      </c>
      <c r="AK12" s="58" t="s">
        <v>463</v>
      </c>
      <c r="AL12" s="58" t="s">
        <v>463</v>
      </c>
      <c r="AN12" s="565"/>
      <c r="AO12" s="566"/>
      <c r="AP12" s="566"/>
      <c r="AQ12" s="566"/>
      <c r="AR12" s="566"/>
      <c r="AS12" s="567"/>
      <c r="AT12" s="546"/>
      <c r="AU12" s="546"/>
    </row>
    <row r="13" spans="2:47" ht="15.75">
      <c r="B13" s="560"/>
      <c r="C13" s="560"/>
      <c r="D13" s="561"/>
      <c r="E13" s="534"/>
      <c r="F13" s="532"/>
      <c r="G13" s="532"/>
      <c r="H13" s="532"/>
      <c r="I13" s="533"/>
      <c r="J13" s="54" t="s">
        <v>463</v>
      </c>
      <c r="K13" s="55" t="s">
        <v>463</v>
      </c>
      <c r="L13" s="55" t="s">
        <v>463</v>
      </c>
      <c r="M13" s="55" t="s">
        <v>463</v>
      </c>
      <c r="N13" s="55" t="s">
        <v>463</v>
      </c>
      <c r="O13" s="56" t="s">
        <v>463</v>
      </c>
      <c r="P13" s="54" t="s">
        <v>463</v>
      </c>
      <c r="Q13" s="55" t="s">
        <v>463</v>
      </c>
      <c r="R13" s="55" t="s">
        <v>463</v>
      </c>
      <c r="S13" s="55" t="s">
        <v>463</v>
      </c>
      <c r="T13" s="55" t="s">
        <v>463</v>
      </c>
      <c r="U13" s="56" t="s">
        <v>463</v>
      </c>
      <c r="V13" s="54" t="s">
        <v>463</v>
      </c>
      <c r="W13" s="55" t="s">
        <v>463</v>
      </c>
      <c r="X13" s="55" t="s">
        <v>463</v>
      </c>
      <c r="Y13" s="55" t="s">
        <v>463</v>
      </c>
      <c r="Z13" s="55" t="s">
        <v>463</v>
      </c>
      <c r="AA13" s="56" t="s">
        <v>463</v>
      </c>
      <c r="AB13" s="54" t="s">
        <v>463</v>
      </c>
      <c r="AC13" s="55" t="s">
        <v>463</v>
      </c>
      <c r="AD13" s="55" t="s">
        <v>463</v>
      </c>
      <c r="AE13" s="55" t="s">
        <v>463</v>
      </c>
      <c r="AF13" s="55" t="s">
        <v>463</v>
      </c>
      <c r="AG13" s="56" t="s">
        <v>463</v>
      </c>
      <c r="AH13" s="57" t="s">
        <v>463</v>
      </c>
      <c r="AI13" s="58" t="s">
        <v>463</v>
      </c>
      <c r="AJ13" s="58" t="s">
        <v>463</v>
      </c>
      <c r="AK13" s="58" t="s">
        <v>463</v>
      </c>
      <c r="AL13" s="58" t="s">
        <v>463</v>
      </c>
      <c r="AN13" s="565"/>
      <c r="AO13" s="566"/>
      <c r="AP13" s="566"/>
      <c r="AQ13" s="566"/>
      <c r="AR13" s="566"/>
      <c r="AS13" s="567"/>
      <c r="AT13" s="546"/>
      <c r="AU13" s="546"/>
    </row>
    <row r="14" spans="2:47" ht="5.25" customHeight="1" thickBot="1">
      <c r="B14" s="560"/>
      <c r="C14" s="560"/>
      <c r="D14" s="561"/>
      <c r="E14" s="534"/>
      <c r="F14" s="532"/>
      <c r="G14" s="532"/>
      <c r="H14" s="532"/>
      <c r="I14" s="533"/>
      <c r="J14" s="54" t="s">
        <v>463</v>
      </c>
      <c r="K14" s="55" t="s">
        <v>463</v>
      </c>
      <c r="L14" s="55" t="s">
        <v>463</v>
      </c>
      <c r="M14" s="55" t="s">
        <v>463</v>
      </c>
      <c r="N14" s="55" t="s">
        <v>463</v>
      </c>
      <c r="O14" s="56" t="s">
        <v>463</v>
      </c>
      <c r="P14" s="54" t="s">
        <v>463</v>
      </c>
      <c r="Q14" s="55" t="s">
        <v>463</v>
      </c>
      <c r="R14" s="55" t="s">
        <v>463</v>
      </c>
      <c r="S14" s="55" t="s">
        <v>463</v>
      </c>
      <c r="T14" s="55" t="s">
        <v>463</v>
      </c>
      <c r="U14" s="56" t="s">
        <v>463</v>
      </c>
      <c r="V14" s="54" t="s">
        <v>463</v>
      </c>
      <c r="W14" s="55" t="s">
        <v>463</v>
      </c>
      <c r="X14" s="55" t="s">
        <v>463</v>
      </c>
      <c r="Y14" s="55" t="s">
        <v>463</v>
      </c>
      <c r="Z14" s="55" t="s">
        <v>463</v>
      </c>
      <c r="AA14" s="56" t="s">
        <v>463</v>
      </c>
      <c r="AB14" s="54" t="s">
        <v>463</v>
      </c>
      <c r="AC14" s="55" t="s">
        <v>463</v>
      </c>
      <c r="AD14" s="55" t="s">
        <v>463</v>
      </c>
      <c r="AE14" s="55" t="s">
        <v>463</v>
      </c>
      <c r="AF14" s="55" t="s">
        <v>463</v>
      </c>
      <c r="AG14" s="56" t="s">
        <v>463</v>
      </c>
      <c r="AH14" s="57" t="s">
        <v>463</v>
      </c>
      <c r="AI14" s="58" t="s">
        <v>463</v>
      </c>
      <c r="AJ14" s="58" t="s">
        <v>463</v>
      </c>
      <c r="AK14" s="58" t="s">
        <v>463</v>
      </c>
      <c r="AL14" s="58" t="s">
        <v>463</v>
      </c>
      <c r="AN14" s="565"/>
      <c r="AO14" s="566"/>
      <c r="AP14" s="566"/>
      <c r="AQ14" s="566"/>
      <c r="AR14" s="566"/>
      <c r="AS14" s="567"/>
      <c r="AT14" s="546"/>
      <c r="AU14" s="546"/>
    </row>
    <row r="15" spans="2:47" ht="16.5" hidden="1" thickBot="1">
      <c r="B15" s="560"/>
      <c r="C15" s="560"/>
      <c r="D15" s="561"/>
      <c r="E15" s="534"/>
      <c r="F15" s="532"/>
      <c r="G15" s="532"/>
      <c r="H15" s="532"/>
      <c r="I15" s="533"/>
      <c r="J15" s="54" t="s">
        <v>463</v>
      </c>
      <c r="K15" s="55" t="s">
        <v>463</v>
      </c>
      <c r="L15" s="55" t="s">
        <v>463</v>
      </c>
      <c r="M15" s="55" t="s">
        <v>463</v>
      </c>
      <c r="N15" s="55" t="s">
        <v>463</v>
      </c>
      <c r="O15" s="56" t="s">
        <v>463</v>
      </c>
      <c r="P15" s="54" t="s">
        <v>463</v>
      </c>
      <c r="Q15" s="55" t="s">
        <v>463</v>
      </c>
      <c r="R15" s="55" t="s">
        <v>463</v>
      </c>
      <c r="S15" s="55" t="s">
        <v>463</v>
      </c>
      <c r="T15" s="55" t="s">
        <v>463</v>
      </c>
      <c r="U15" s="56" t="s">
        <v>463</v>
      </c>
      <c r="V15" s="54" t="s">
        <v>463</v>
      </c>
      <c r="W15" s="55" t="s">
        <v>463</v>
      </c>
      <c r="X15" s="55" t="s">
        <v>463</v>
      </c>
      <c r="Y15" s="55" t="s">
        <v>463</v>
      </c>
      <c r="Z15" s="55" t="s">
        <v>463</v>
      </c>
      <c r="AA15" s="56" t="s">
        <v>463</v>
      </c>
      <c r="AB15" s="54" t="s">
        <v>463</v>
      </c>
      <c r="AC15" s="55" t="s">
        <v>463</v>
      </c>
      <c r="AD15" s="55" t="s">
        <v>463</v>
      </c>
      <c r="AE15" s="55" t="s">
        <v>463</v>
      </c>
      <c r="AF15" s="55" t="s">
        <v>463</v>
      </c>
      <c r="AG15" s="56" t="s">
        <v>463</v>
      </c>
      <c r="AH15" s="57" t="s">
        <v>463</v>
      </c>
      <c r="AI15" s="58" t="s">
        <v>463</v>
      </c>
      <c r="AJ15" s="58" t="s">
        <v>463</v>
      </c>
      <c r="AK15" s="58" t="s">
        <v>463</v>
      </c>
      <c r="AL15" s="58" t="s">
        <v>463</v>
      </c>
      <c r="AN15" s="565"/>
      <c r="AO15" s="566"/>
      <c r="AP15" s="566"/>
      <c r="AQ15" s="566"/>
      <c r="AR15" s="566"/>
      <c r="AS15" s="567"/>
      <c r="AT15" s="35"/>
      <c r="AU15" s="35"/>
    </row>
    <row r="16" spans="2:47" ht="16.5" hidden="1" thickBot="1">
      <c r="B16" s="560"/>
      <c r="C16" s="560"/>
      <c r="D16" s="561"/>
      <c r="E16" s="534"/>
      <c r="F16" s="532"/>
      <c r="G16" s="532"/>
      <c r="H16" s="532"/>
      <c r="I16" s="533"/>
      <c r="J16" s="54" t="s">
        <v>463</v>
      </c>
      <c r="K16" s="55" t="s">
        <v>463</v>
      </c>
      <c r="L16" s="55" t="s">
        <v>463</v>
      </c>
      <c r="M16" s="55" t="s">
        <v>463</v>
      </c>
      <c r="N16" s="55" t="s">
        <v>463</v>
      </c>
      <c r="O16" s="56" t="s">
        <v>463</v>
      </c>
      <c r="P16" s="54" t="s">
        <v>463</v>
      </c>
      <c r="Q16" s="55" t="s">
        <v>463</v>
      </c>
      <c r="R16" s="55" t="s">
        <v>463</v>
      </c>
      <c r="S16" s="55" t="s">
        <v>463</v>
      </c>
      <c r="T16" s="55" t="s">
        <v>463</v>
      </c>
      <c r="U16" s="56" t="s">
        <v>463</v>
      </c>
      <c r="V16" s="54" t="s">
        <v>463</v>
      </c>
      <c r="W16" s="55" t="s">
        <v>463</v>
      </c>
      <c r="X16" s="55" t="s">
        <v>463</v>
      </c>
      <c r="Y16" s="55" t="s">
        <v>463</v>
      </c>
      <c r="Z16" s="55" t="s">
        <v>463</v>
      </c>
      <c r="AA16" s="56" t="s">
        <v>463</v>
      </c>
      <c r="AB16" s="54" t="s">
        <v>463</v>
      </c>
      <c r="AC16" s="55" t="s">
        <v>463</v>
      </c>
      <c r="AD16" s="55" t="s">
        <v>463</v>
      </c>
      <c r="AE16" s="55" t="s">
        <v>463</v>
      </c>
      <c r="AF16" s="55" t="s">
        <v>463</v>
      </c>
      <c r="AG16" s="56" t="s">
        <v>463</v>
      </c>
      <c r="AH16" s="57" t="s">
        <v>463</v>
      </c>
      <c r="AI16" s="58" t="s">
        <v>463</v>
      </c>
      <c r="AJ16" s="58" t="s">
        <v>463</v>
      </c>
      <c r="AK16" s="58" t="s">
        <v>463</v>
      </c>
      <c r="AL16" s="58" t="s">
        <v>463</v>
      </c>
      <c r="AN16" s="565"/>
      <c r="AO16" s="566"/>
      <c r="AP16" s="566"/>
      <c r="AQ16" s="566"/>
      <c r="AR16" s="566"/>
      <c r="AS16" s="567"/>
      <c r="AT16" s="35"/>
      <c r="AU16" s="35"/>
    </row>
    <row r="17" spans="2:47" ht="16.5" hidden="1" thickBot="1">
      <c r="B17" s="560"/>
      <c r="C17" s="560"/>
      <c r="D17" s="561"/>
      <c r="E17" s="535"/>
      <c r="F17" s="536"/>
      <c r="G17" s="536"/>
      <c r="H17" s="536"/>
      <c r="I17" s="537"/>
      <c r="J17" s="59" t="s">
        <v>463</v>
      </c>
      <c r="K17" s="60" t="s">
        <v>463</v>
      </c>
      <c r="L17" s="60" t="s">
        <v>463</v>
      </c>
      <c r="M17" s="60" t="s">
        <v>463</v>
      </c>
      <c r="N17" s="60" t="s">
        <v>463</v>
      </c>
      <c r="O17" s="61" t="s">
        <v>463</v>
      </c>
      <c r="P17" s="54" t="s">
        <v>463</v>
      </c>
      <c r="Q17" s="55" t="s">
        <v>463</v>
      </c>
      <c r="R17" s="55" t="s">
        <v>463</v>
      </c>
      <c r="S17" s="55" t="s">
        <v>463</v>
      </c>
      <c r="T17" s="55" t="s">
        <v>463</v>
      </c>
      <c r="U17" s="56" t="s">
        <v>463</v>
      </c>
      <c r="V17" s="59" t="s">
        <v>463</v>
      </c>
      <c r="W17" s="60" t="s">
        <v>463</v>
      </c>
      <c r="X17" s="60" t="s">
        <v>463</v>
      </c>
      <c r="Y17" s="60" t="s">
        <v>463</v>
      </c>
      <c r="Z17" s="60" t="s">
        <v>463</v>
      </c>
      <c r="AA17" s="61" t="s">
        <v>463</v>
      </c>
      <c r="AB17" s="54" t="s">
        <v>463</v>
      </c>
      <c r="AC17" s="55" t="s">
        <v>463</v>
      </c>
      <c r="AD17" s="55" t="s">
        <v>463</v>
      </c>
      <c r="AE17" s="55" t="s">
        <v>463</v>
      </c>
      <c r="AF17" s="55" t="s">
        <v>463</v>
      </c>
      <c r="AG17" s="56" t="s">
        <v>463</v>
      </c>
      <c r="AH17" s="62" t="s">
        <v>463</v>
      </c>
      <c r="AI17" s="63" t="s">
        <v>463</v>
      </c>
      <c r="AJ17" s="63" t="s">
        <v>463</v>
      </c>
      <c r="AK17" s="63" t="s">
        <v>463</v>
      </c>
      <c r="AL17" s="63" t="s">
        <v>463</v>
      </c>
      <c r="AN17" s="568"/>
      <c r="AO17" s="569"/>
      <c r="AP17" s="569"/>
      <c r="AQ17" s="569"/>
      <c r="AR17" s="569"/>
      <c r="AS17" s="570"/>
      <c r="AT17" s="35"/>
      <c r="AU17" s="35"/>
    </row>
    <row r="18" spans="2:47" ht="15.75" customHeight="1">
      <c r="B18" s="560"/>
      <c r="C18" s="560"/>
      <c r="D18" s="561"/>
      <c r="E18" s="528" t="s">
        <v>466</v>
      </c>
      <c r="F18" s="529"/>
      <c r="G18" s="529"/>
      <c r="H18" s="529"/>
      <c r="I18" s="529"/>
      <c r="J18" s="157" t="s">
        <v>463</v>
      </c>
      <c r="K18" s="158" t="s">
        <v>463</v>
      </c>
      <c r="L18" s="158" t="s">
        <v>463</v>
      </c>
      <c r="M18" s="158" t="s">
        <v>463</v>
      </c>
      <c r="N18" s="158" t="s">
        <v>463</v>
      </c>
      <c r="O18" s="159" t="s">
        <v>463</v>
      </c>
      <c r="P18" s="157" t="s">
        <v>463</v>
      </c>
      <c r="Q18" s="158" t="s">
        <v>463</v>
      </c>
      <c r="R18" s="64" t="s">
        <v>463</v>
      </c>
      <c r="S18" s="64" t="s">
        <v>463</v>
      </c>
      <c r="T18" s="64" t="s">
        <v>463</v>
      </c>
      <c r="U18" s="65" t="s">
        <v>463</v>
      </c>
      <c r="V18" s="49" t="s">
        <v>463</v>
      </c>
      <c r="W18" s="50" t="s">
        <v>463</v>
      </c>
      <c r="X18" s="50" t="s">
        <v>463</v>
      </c>
      <c r="Y18" s="50" t="s">
        <v>463</v>
      </c>
      <c r="Z18" s="50" t="s">
        <v>463</v>
      </c>
      <c r="AA18" s="51" t="s">
        <v>463</v>
      </c>
      <c r="AB18" s="49" t="s">
        <v>463</v>
      </c>
      <c r="AC18" s="50" t="s">
        <v>463</v>
      </c>
      <c r="AD18" s="50" t="s">
        <v>463</v>
      </c>
      <c r="AE18" s="50" t="s">
        <v>463</v>
      </c>
      <c r="AF18" s="50" t="s">
        <v>463</v>
      </c>
      <c r="AG18" s="51" t="s">
        <v>463</v>
      </c>
      <c r="AH18" s="52" t="s">
        <v>463</v>
      </c>
      <c r="AI18" s="53" t="s">
        <v>463</v>
      </c>
      <c r="AJ18" s="53" t="s">
        <v>463</v>
      </c>
      <c r="AK18" s="53" t="s">
        <v>463</v>
      </c>
      <c r="AL18" s="53" t="s">
        <v>463</v>
      </c>
      <c r="AN18" s="571" t="s">
        <v>467</v>
      </c>
      <c r="AO18" s="572"/>
      <c r="AP18" s="572"/>
      <c r="AQ18" s="572"/>
      <c r="AR18" s="572"/>
      <c r="AS18" s="572"/>
      <c r="AT18" s="577" t="s">
        <v>468</v>
      </c>
      <c r="AU18" s="578"/>
    </row>
    <row r="19" spans="2:47" ht="15.75" customHeight="1">
      <c r="B19" s="560"/>
      <c r="C19" s="560"/>
      <c r="D19" s="561"/>
      <c r="E19" s="531"/>
      <c r="F19" s="532"/>
      <c r="G19" s="532"/>
      <c r="H19" s="532"/>
      <c r="I19" s="532"/>
      <c r="J19" s="160" t="s">
        <v>463</v>
      </c>
      <c r="K19" s="161" t="s">
        <v>463</v>
      </c>
      <c r="L19" s="161" t="s">
        <v>463</v>
      </c>
      <c r="M19" s="161" t="s">
        <v>463</v>
      </c>
      <c r="N19" s="161" t="s">
        <v>463</v>
      </c>
      <c r="O19" s="162" t="s">
        <v>463</v>
      </c>
      <c r="P19" s="160" t="s">
        <v>463</v>
      </c>
      <c r="Q19" s="161" t="s">
        <v>463</v>
      </c>
      <c r="R19" s="67" t="s">
        <v>463</v>
      </c>
      <c r="S19" s="67" t="s">
        <v>463</v>
      </c>
      <c r="T19" s="67" t="s">
        <v>463</v>
      </c>
      <c r="U19" s="68" t="s">
        <v>463</v>
      </c>
      <c r="V19" s="54" t="s">
        <v>463</v>
      </c>
      <c r="W19" s="55" t="s">
        <v>463</v>
      </c>
      <c r="X19" s="55" t="s">
        <v>463</v>
      </c>
      <c r="Y19" s="55" t="s">
        <v>463</v>
      </c>
      <c r="Z19" s="55" t="s">
        <v>463</v>
      </c>
      <c r="AA19" s="56" t="s">
        <v>463</v>
      </c>
      <c r="AB19" s="54" t="s">
        <v>463</v>
      </c>
      <c r="AC19" s="55" t="s">
        <v>463</v>
      </c>
      <c r="AD19" s="55" t="s">
        <v>463</v>
      </c>
      <c r="AE19" s="55" t="s">
        <v>463</v>
      </c>
      <c r="AF19" s="55" t="s">
        <v>463</v>
      </c>
      <c r="AG19" s="56" t="s">
        <v>463</v>
      </c>
      <c r="AH19" s="57" t="s">
        <v>463</v>
      </c>
      <c r="AI19" s="58" t="s">
        <v>463</v>
      </c>
      <c r="AJ19" s="58" t="s">
        <v>463</v>
      </c>
      <c r="AK19" s="58" t="s">
        <v>463</v>
      </c>
      <c r="AL19" s="58" t="s">
        <v>463</v>
      </c>
      <c r="AN19" s="573"/>
      <c r="AO19" s="574"/>
      <c r="AP19" s="574"/>
      <c r="AQ19" s="574"/>
      <c r="AR19" s="574"/>
      <c r="AS19" s="574"/>
      <c r="AT19" s="579"/>
      <c r="AU19" s="580"/>
    </row>
    <row r="20" spans="2:47" ht="15.75" customHeight="1">
      <c r="B20" s="560"/>
      <c r="C20" s="560"/>
      <c r="D20" s="561"/>
      <c r="E20" s="534"/>
      <c r="F20" s="532"/>
      <c r="G20" s="532"/>
      <c r="H20" s="532"/>
      <c r="I20" s="532"/>
      <c r="J20" s="160" t="s">
        <v>463</v>
      </c>
      <c r="K20" s="161" t="s">
        <v>463</v>
      </c>
      <c r="L20" s="161" t="s">
        <v>463</v>
      </c>
      <c r="M20" s="161" t="s">
        <v>463</v>
      </c>
      <c r="N20" s="161" t="s">
        <v>463</v>
      </c>
      <c r="O20" s="162" t="s">
        <v>463</v>
      </c>
      <c r="P20" s="160" t="s">
        <v>463</v>
      </c>
      <c r="Q20" s="161" t="s">
        <v>463</v>
      </c>
      <c r="R20" s="67" t="s">
        <v>463</v>
      </c>
      <c r="S20" s="67" t="s">
        <v>463</v>
      </c>
      <c r="T20" s="67" t="s">
        <v>463</v>
      </c>
      <c r="U20" s="68" t="s">
        <v>463</v>
      </c>
      <c r="V20" s="54" t="s">
        <v>463</v>
      </c>
      <c r="W20" s="55" t="s">
        <v>463</v>
      </c>
      <c r="X20" s="55" t="s">
        <v>463</v>
      </c>
      <c r="Y20" s="55" t="s">
        <v>463</v>
      </c>
      <c r="Z20" s="55" t="s">
        <v>463</v>
      </c>
      <c r="AA20" s="56" t="s">
        <v>463</v>
      </c>
      <c r="AB20" s="54" t="s">
        <v>463</v>
      </c>
      <c r="AC20" s="55" t="s">
        <v>463</v>
      </c>
      <c r="AD20" s="55" t="s">
        <v>463</v>
      </c>
      <c r="AE20" s="55" t="s">
        <v>463</v>
      </c>
      <c r="AF20" s="55" t="s">
        <v>463</v>
      </c>
      <c r="AG20" s="56" t="s">
        <v>463</v>
      </c>
      <c r="AH20" s="57" t="s">
        <v>463</v>
      </c>
      <c r="AI20" s="58" t="s">
        <v>463</v>
      </c>
      <c r="AJ20" s="58" t="s">
        <v>463</v>
      </c>
      <c r="AK20" s="58" t="s">
        <v>463</v>
      </c>
      <c r="AL20" s="58" t="s">
        <v>463</v>
      </c>
      <c r="AN20" s="573"/>
      <c r="AO20" s="574"/>
      <c r="AP20" s="574"/>
      <c r="AQ20" s="574"/>
      <c r="AR20" s="574"/>
      <c r="AS20" s="574"/>
      <c r="AT20" s="579"/>
      <c r="AU20" s="580"/>
    </row>
    <row r="21" spans="2:47" ht="15.75" customHeight="1">
      <c r="B21" s="560"/>
      <c r="C21" s="560"/>
      <c r="D21" s="561"/>
      <c r="E21" s="534"/>
      <c r="F21" s="532"/>
      <c r="G21" s="532"/>
      <c r="H21" s="532"/>
      <c r="I21" s="532"/>
      <c r="J21" s="160" t="s">
        <v>463</v>
      </c>
      <c r="K21" s="161" t="s">
        <v>463</v>
      </c>
      <c r="L21" s="161" t="s">
        <v>463</v>
      </c>
      <c r="M21" s="161" t="s">
        <v>463</v>
      </c>
      <c r="N21" s="161" t="s">
        <v>463</v>
      </c>
      <c r="O21" s="162" t="s">
        <v>463</v>
      </c>
      <c r="P21" s="160" t="s">
        <v>463</v>
      </c>
      <c r="Q21" s="161" t="s">
        <v>463</v>
      </c>
      <c r="R21" s="67" t="s">
        <v>463</v>
      </c>
      <c r="S21" s="67" t="s">
        <v>463</v>
      </c>
      <c r="T21" s="67" t="s">
        <v>463</v>
      </c>
      <c r="U21" s="68" t="s">
        <v>463</v>
      </c>
      <c r="V21" s="54" t="s">
        <v>463</v>
      </c>
      <c r="W21" s="55" t="s">
        <v>463</v>
      </c>
      <c r="X21" s="55" t="s">
        <v>463</v>
      </c>
      <c r="Y21" s="55" t="s">
        <v>463</v>
      </c>
      <c r="Z21" s="55" t="s">
        <v>463</v>
      </c>
      <c r="AA21" s="56" t="s">
        <v>463</v>
      </c>
      <c r="AB21" s="54" t="s">
        <v>463</v>
      </c>
      <c r="AC21" s="55" t="s">
        <v>463</v>
      </c>
      <c r="AD21" s="55" t="s">
        <v>463</v>
      </c>
      <c r="AE21" s="55" t="s">
        <v>463</v>
      </c>
      <c r="AF21" s="55" t="s">
        <v>463</v>
      </c>
      <c r="AG21" s="56" t="s">
        <v>463</v>
      </c>
      <c r="AH21" s="57" t="s">
        <v>463</v>
      </c>
      <c r="AI21" s="58" t="s">
        <v>463</v>
      </c>
      <c r="AJ21" s="58" t="s">
        <v>463</v>
      </c>
      <c r="AK21" s="58" t="s">
        <v>463</v>
      </c>
      <c r="AL21" s="58" t="s">
        <v>463</v>
      </c>
      <c r="AN21" s="573"/>
      <c r="AO21" s="574"/>
      <c r="AP21" s="574"/>
      <c r="AQ21" s="574"/>
      <c r="AR21" s="574"/>
      <c r="AS21" s="574"/>
      <c r="AT21" s="579"/>
      <c r="AU21" s="580"/>
    </row>
    <row r="22" spans="2:47" ht="15.75" customHeight="1">
      <c r="B22" s="560"/>
      <c r="C22" s="560"/>
      <c r="D22" s="561"/>
      <c r="E22" s="534"/>
      <c r="F22" s="532"/>
      <c r="G22" s="532"/>
      <c r="H22" s="532"/>
      <c r="I22" s="532"/>
      <c r="J22" s="160" t="s">
        <v>463</v>
      </c>
      <c r="K22" s="161" t="s">
        <v>463</v>
      </c>
      <c r="L22" s="161" t="s">
        <v>463</v>
      </c>
      <c r="M22" s="161" t="s">
        <v>463</v>
      </c>
      <c r="N22" s="161" t="s">
        <v>463</v>
      </c>
      <c r="O22" s="162" t="s">
        <v>463</v>
      </c>
      <c r="P22" s="160" t="s">
        <v>463</v>
      </c>
      <c r="Q22" s="161" t="s">
        <v>463</v>
      </c>
      <c r="R22" s="67" t="s">
        <v>463</v>
      </c>
      <c r="S22" s="67" t="s">
        <v>463</v>
      </c>
      <c r="T22" s="67" t="s">
        <v>463</v>
      </c>
      <c r="U22" s="68" t="s">
        <v>463</v>
      </c>
      <c r="V22" s="54" t="s">
        <v>463</v>
      </c>
      <c r="W22" s="55" t="s">
        <v>463</v>
      </c>
      <c r="X22" s="55" t="s">
        <v>463</v>
      </c>
      <c r="Y22" s="55" t="s">
        <v>463</v>
      </c>
      <c r="Z22" s="55" t="s">
        <v>463</v>
      </c>
      <c r="AA22" s="56" t="s">
        <v>463</v>
      </c>
      <c r="AB22" s="54" t="s">
        <v>463</v>
      </c>
      <c r="AC22" s="55" t="s">
        <v>463</v>
      </c>
      <c r="AD22" s="55" t="s">
        <v>463</v>
      </c>
      <c r="AE22" s="55" t="s">
        <v>463</v>
      </c>
      <c r="AF22" s="55" t="s">
        <v>463</v>
      </c>
      <c r="AG22" s="56" t="s">
        <v>463</v>
      </c>
      <c r="AH22" s="57" t="s">
        <v>463</v>
      </c>
      <c r="AI22" s="58" t="s">
        <v>463</v>
      </c>
      <c r="AJ22" s="58" t="s">
        <v>463</v>
      </c>
      <c r="AK22" s="58" t="s">
        <v>463</v>
      </c>
      <c r="AL22" s="58" t="s">
        <v>463</v>
      </c>
      <c r="AN22" s="573"/>
      <c r="AO22" s="574"/>
      <c r="AP22" s="574"/>
      <c r="AQ22" s="574"/>
      <c r="AR22" s="574"/>
      <c r="AS22" s="574"/>
      <c r="AT22" s="579"/>
      <c r="AU22" s="580"/>
    </row>
    <row r="23" spans="2:47" ht="0.75" customHeight="1">
      <c r="B23" s="560"/>
      <c r="C23" s="560"/>
      <c r="D23" s="561"/>
      <c r="E23" s="534"/>
      <c r="F23" s="532"/>
      <c r="G23" s="532"/>
      <c r="H23" s="532"/>
      <c r="I23" s="532"/>
      <c r="J23" s="160" t="s">
        <v>463</v>
      </c>
      <c r="K23" s="161" t="s">
        <v>463</v>
      </c>
      <c r="L23" s="161" t="s">
        <v>463</v>
      </c>
      <c r="M23" s="161" t="s">
        <v>463</v>
      </c>
      <c r="N23" s="161" t="s">
        <v>463</v>
      </c>
      <c r="O23" s="162" t="s">
        <v>463</v>
      </c>
      <c r="P23" s="160" t="s">
        <v>463</v>
      </c>
      <c r="Q23" s="161" t="s">
        <v>463</v>
      </c>
      <c r="R23" s="67" t="s">
        <v>463</v>
      </c>
      <c r="S23" s="67" t="s">
        <v>463</v>
      </c>
      <c r="T23" s="67" t="s">
        <v>463</v>
      </c>
      <c r="U23" s="68" t="s">
        <v>463</v>
      </c>
      <c r="V23" s="54" t="s">
        <v>463</v>
      </c>
      <c r="W23" s="55" t="s">
        <v>463</v>
      </c>
      <c r="X23" s="55" t="s">
        <v>463</v>
      </c>
      <c r="Y23" s="55" t="s">
        <v>463</v>
      </c>
      <c r="Z23" s="55" t="s">
        <v>463</v>
      </c>
      <c r="AA23" s="56" t="s">
        <v>463</v>
      </c>
      <c r="AB23" s="54" t="s">
        <v>463</v>
      </c>
      <c r="AC23" s="55" t="s">
        <v>463</v>
      </c>
      <c r="AD23" s="55" t="s">
        <v>463</v>
      </c>
      <c r="AE23" s="55" t="s">
        <v>463</v>
      </c>
      <c r="AF23" s="55" t="s">
        <v>463</v>
      </c>
      <c r="AG23" s="56" t="s">
        <v>463</v>
      </c>
      <c r="AH23" s="57" t="s">
        <v>463</v>
      </c>
      <c r="AI23" s="58" t="s">
        <v>463</v>
      </c>
      <c r="AJ23" s="58" t="s">
        <v>463</v>
      </c>
      <c r="AK23" s="58" t="s">
        <v>463</v>
      </c>
      <c r="AL23" s="58" t="s">
        <v>463</v>
      </c>
      <c r="AN23" s="573"/>
      <c r="AO23" s="574"/>
      <c r="AP23" s="574"/>
      <c r="AQ23" s="574"/>
      <c r="AR23" s="574"/>
      <c r="AS23" s="574"/>
      <c r="AT23" s="579"/>
      <c r="AU23" s="580"/>
    </row>
    <row r="24" spans="2:47" ht="15.75" hidden="1" customHeight="1">
      <c r="B24" s="560"/>
      <c r="C24" s="560"/>
      <c r="D24" s="561"/>
      <c r="E24" s="534"/>
      <c r="F24" s="532"/>
      <c r="G24" s="532"/>
      <c r="H24" s="532"/>
      <c r="I24" s="532"/>
      <c r="J24" s="160" t="s">
        <v>463</v>
      </c>
      <c r="K24" s="161" t="s">
        <v>463</v>
      </c>
      <c r="L24" s="161" t="s">
        <v>463</v>
      </c>
      <c r="M24" s="161" t="s">
        <v>463</v>
      </c>
      <c r="N24" s="161" t="s">
        <v>463</v>
      </c>
      <c r="O24" s="162" t="s">
        <v>463</v>
      </c>
      <c r="P24" s="160" t="s">
        <v>463</v>
      </c>
      <c r="Q24" s="161" t="s">
        <v>463</v>
      </c>
      <c r="R24" s="67" t="s">
        <v>463</v>
      </c>
      <c r="S24" s="67" t="s">
        <v>463</v>
      </c>
      <c r="T24" s="67" t="s">
        <v>463</v>
      </c>
      <c r="U24" s="68" t="s">
        <v>463</v>
      </c>
      <c r="V24" s="54" t="s">
        <v>463</v>
      </c>
      <c r="W24" s="55" t="s">
        <v>463</v>
      </c>
      <c r="X24" s="55" t="s">
        <v>463</v>
      </c>
      <c r="Y24" s="55" t="s">
        <v>463</v>
      </c>
      <c r="Z24" s="55" t="s">
        <v>463</v>
      </c>
      <c r="AA24" s="56" t="s">
        <v>463</v>
      </c>
      <c r="AB24" s="54" t="s">
        <v>463</v>
      </c>
      <c r="AC24" s="55" t="s">
        <v>463</v>
      </c>
      <c r="AD24" s="55" t="s">
        <v>463</v>
      </c>
      <c r="AE24" s="55" t="s">
        <v>463</v>
      </c>
      <c r="AF24" s="55" t="s">
        <v>463</v>
      </c>
      <c r="AG24" s="56" t="s">
        <v>463</v>
      </c>
      <c r="AH24" s="57" t="s">
        <v>463</v>
      </c>
      <c r="AI24" s="58" t="s">
        <v>463</v>
      </c>
      <c r="AJ24" s="58" t="s">
        <v>463</v>
      </c>
      <c r="AK24" s="58" t="s">
        <v>463</v>
      </c>
      <c r="AL24" s="58" t="s">
        <v>463</v>
      </c>
      <c r="AN24" s="573"/>
      <c r="AO24" s="574"/>
      <c r="AP24" s="574"/>
      <c r="AQ24" s="574"/>
      <c r="AR24" s="574"/>
      <c r="AS24" s="574"/>
      <c r="AT24" s="579"/>
      <c r="AU24" s="580"/>
    </row>
    <row r="25" spans="2:47" ht="15.75" hidden="1" customHeight="1" thickBot="1">
      <c r="B25" s="560"/>
      <c r="C25" s="560"/>
      <c r="D25" s="561"/>
      <c r="E25" s="534"/>
      <c r="F25" s="532"/>
      <c r="G25" s="532"/>
      <c r="H25" s="532"/>
      <c r="I25" s="532"/>
      <c r="J25" s="160" t="s">
        <v>463</v>
      </c>
      <c r="K25" s="161" t="s">
        <v>463</v>
      </c>
      <c r="L25" s="161" t="s">
        <v>463</v>
      </c>
      <c r="M25" s="161" t="s">
        <v>463</v>
      </c>
      <c r="N25" s="161" t="s">
        <v>463</v>
      </c>
      <c r="O25" s="162" t="s">
        <v>463</v>
      </c>
      <c r="P25" s="160" t="s">
        <v>463</v>
      </c>
      <c r="Q25" s="161" t="s">
        <v>463</v>
      </c>
      <c r="R25" s="67" t="s">
        <v>463</v>
      </c>
      <c r="S25" s="67" t="s">
        <v>463</v>
      </c>
      <c r="T25" s="67" t="s">
        <v>463</v>
      </c>
      <c r="U25" s="68" t="s">
        <v>463</v>
      </c>
      <c r="V25" s="54" t="s">
        <v>463</v>
      </c>
      <c r="W25" s="55" t="s">
        <v>463</v>
      </c>
      <c r="X25" s="55" t="s">
        <v>463</v>
      </c>
      <c r="Y25" s="55" t="s">
        <v>463</v>
      </c>
      <c r="Z25" s="55" t="s">
        <v>463</v>
      </c>
      <c r="AA25" s="56" t="s">
        <v>463</v>
      </c>
      <c r="AB25" s="54" t="s">
        <v>463</v>
      </c>
      <c r="AC25" s="55" t="s">
        <v>463</v>
      </c>
      <c r="AD25" s="55" t="s">
        <v>463</v>
      </c>
      <c r="AE25" s="55" t="s">
        <v>463</v>
      </c>
      <c r="AF25" s="55" t="s">
        <v>463</v>
      </c>
      <c r="AG25" s="56" t="s">
        <v>463</v>
      </c>
      <c r="AH25" s="57" t="s">
        <v>463</v>
      </c>
      <c r="AI25" s="58" t="s">
        <v>463</v>
      </c>
      <c r="AJ25" s="58" t="s">
        <v>463</v>
      </c>
      <c r="AK25" s="58" t="s">
        <v>463</v>
      </c>
      <c r="AL25" s="58" t="s">
        <v>463</v>
      </c>
      <c r="AN25" s="573"/>
      <c r="AO25" s="574"/>
      <c r="AP25" s="574"/>
      <c r="AQ25" s="574"/>
      <c r="AR25" s="574"/>
      <c r="AS25" s="574"/>
      <c r="AT25" s="579"/>
      <c r="AU25" s="580"/>
    </row>
    <row r="26" spans="2:47" ht="15.75" hidden="1" customHeight="1" thickBot="1">
      <c r="B26" s="560"/>
      <c r="C26" s="560"/>
      <c r="D26" s="561"/>
      <c r="E26" s="534"/>
      <c r="F26" s="532"/>
      <c r="G26" s="532"/>
      <c r="H26" s="532"/>
      <c r="I26" s="532"/>
      <c r="J26" s="160" t="s">
        <v>463</v>
      </c>
      <c r="K26" s="161" t="s">
        <v>463</v>
      </c>
      <c r="L26" s="161" t="s">
        <v>463</v>
      </c>
      <c r="M26" s="161" t="s">
        <v>463</v>
      </c>
      <c r="N26" s="161" t="s">
        <v>463</v>
      </c>
      <c r="O26" s="162" t="s">
        <v>463</v>
      </c>
      <c r="P26" s="160" t="s">
        <v>463</v>
      </c>
      <c r="Q26" s="161" t="s">
        <v>463</v>
      </c>
      <c r="R26" s="67" t="s">
        <v>463</v>
      </c>
      <c r="S26" s="67" t="s">
        <v>463</v>
      </c>
      <c r="T26" s="67" t="s">
        <v>463</v>
      </c>
      <c r="U26" s="68" t="s">
        <v>463</v>
      </c>
      <c r="V26" s="54" t="s">
        <v>463</v>
      </c>
      <c r="W26" s="55" t="s">
        <v>463</v>
      </c>
      <c r="X26" s="55" t="s">
        <v>463</v>
      </c>
      <c r="Y26" s="55" t="s">
        <v>463</v>
      </c>
      <c r="Z26" s="55" t="s">
        <v>463</v>
      </c>
      <c r="AA26" s="56" t="s">
        <v>463</v>
      </c>
      <c r="AB26" s="54" t="s">
        <v>463</v>
      </c>
      <c r="AC26" s="55" t="s">
        <v>463</v>
      </c>
      <c r="AD26" s="55" t="s">
        <v>463</v>
      </c>
      <c r="AE26" s="55" t="s">
        <v>463</v>
      </c>
      <c r="AF26" s="55" t="s">
        <v>463</v>
      </c>
      <c r="AG26" s="56" t="s">
        <v>463</v>
      </c>
      <c r="AH26" s="57" t="s">
        <v>463</v>
      </c>
      <c r="AI26" s="58" t="s">
        <v>463</v>
      </c>
      <c r="AJ26" s="58" t="s">
        <v>463</v>
      </c>
      <c r="AK26" s="58" t="s">
        <v>463</v>
      </c>
      <c r="AL26" s="58" t="s">
        <v>463</v>
      </c>
      <c r="AN26" s="573"/>
      <c r="AO26" s="574"/>
      <c r="AP26" s="574"/>
      <c r="AQ26" s="574"/>
      <c r="AR26" s="574"/>
      <c r="AS26" s="574"/>
      <c r="AT26" s="579"/>
      <c r="AU26" s="580"/>
    </row>
    <row r="27" spans="2:47" ht="21" customHeight="1" thickBot="1">
      <c r="B27" s="560"/>
      <c r="C27" s="560"/>
      <c r="D27" s="561"/>
      <c r="E27" s="535"/>
      <c r="F27" s="536"/>
      <c r="G27" s="536"/>
      <c r="H27" s="536"/>
      <c r="I27" s="536"/>
      <c r="J27" s="163" t="s">
        <v>463</v>
      </c>
      <c r="K27" s="164" t="s">
        <v>463</v>
      </c>
      <c r="L27" s="164" t="s">
        <v>463</v>
      </c>
      <c r="M27" s="164" t="s">
        <v>463</v>
      </c>
      <c r="N27" s="164" t="s">
        <v>463</v>
      </c>
      <c r="O27" s="165" t="s">
        <v>463</v>
      </c>
      <c r="P27" s="163" t="s">
        <v>463</v>
      </c>
      <c r="Q27" s="164" t="s">
        <v>463</v>
      </c>
      <c r="R27" s="70" t="s">
        <v>463</v>
      </c>
      <c r="S27" s="70" t="s">
        <v>463</v>
      </c>
      <c r="T27" s="70" t="s">
        <v>463</v>
      </c>
      <c r="U27" s="71" t="s">
        <v>463</v>
      </c>
      <c r="V27" s="59" t="s">
        <v>463</v>
      </c>
      <c r="W27" s="60" t="s">
        <v>463</v>
      </c>
      <c r="X27" s="60" t="s">
        <v>463</v>
      </c>
      <c r="Y27" s="60" t="s">
        <v>463</v>
      </c>
      <c r="Z27" s="60" t="s">
        <v>463</v>
      </c>
      <c r="AA27" s="61" t="s">
        <v>463</v>
      </c>
      <c r="AB27" s="59" t="s">
        <v>463</v>
      </c>
      <c r="AC27" s="60" t="s">
        <v>463</v>
      </c>
      <c r="AD27" s="60" t="s">
        <v>463</v>
      </c>
      <c r="AE27" s="60" t="s">
        <v>463</v>
      </c>
      <c r="AF27" s="60" t="s">
        <v>463</v>
      </c>
      <c r="AG27" s="61" t="s">
        <v>463</v>
      </c>
      <c r="AH27" s="62" t="s">
        <v>463</v>
      </c>
      <c r="AI27" s="63" t="s">
        <v>463</v>
      </c>
      <c r="AJ27" s="63" t="s">
        <v>463</v>
      </c>
      <c r="AK27" s="63" t="s">
        <v>463</v>
      </c>
      <c r="AL27" s="63" t="s">
        <v>463</v>
      </c>
      <c r="AN27" s="575"/>
      <c r="AO27" s="576"/>
      <c r="AP27" s="576"/>
      <c r="AQ27" s="576"/>
      <c r="AR27" s="576"/>
      <c r="AS27" s="576"/>
      <c r="AT27" s="581"/>
      <c r="AU27" s="582"/>
    </row>
    <row r="28" spans="2:47" ht="15.75" customHeight="1">
      <c r="B28" s="560"/>
      <c r="C28" s="560"/>
      <c r="D28" s="561"/>
      <c r="E28" s="528" t="s">
        <v>469</v>
      </c>
      <c r="F28" s="529"/>
      <c r="G28" s="529"/>
      <c r="H28" s="529"/>
      <c r="I28" s="530"/>
      <c r="J28" s="157" t="s">
        <v>463</v>
      </c>
      <c r="K28" s="158" t="s">
        <v>463</v>
      </c>
      <c r="L28" s="158" t="s">
        <v>463</v>
      </c>
      <c r="M28" s="158" t="s">
        <v>463</v>
      </c>
      <c r="N28" s="158" t="s">
        <v>463</v>
      </c>
      <c r="O28" s="159" t="s">
        <v>463</v>
      </c>
      <c r="P28" s="157" t="s">
        <v>463</v>
      </c>
      <c r="Q28" s="158" t="s">
        <v>463</v>
      </c>
      <c r="R28" s="158" t="s">
        <v>463</v>
      </c>
      <c r="S28" s="158" t="s">
        <v>463</v>
      </c>
      <c r="T28" s="158" t="s">
        <v>463</v>
      </c>
      <c r="U28" s="159" t="s">
        <v>463</v>
      </c>
      <c r="V28" s="157" t="s">
        <v>463</v>
      </c>
      <c r="W28" s="158" t="s">
        <v>463</v>
      </c>
      <c r="X28" s="64" t="s">
        <v>463</v>
      </c>
      <c r="Y28" s="64" t="s">
        <v>463</v>
      </c>
      <c r="Z28" s="64" t="s">
        <v>463</v>
      </c>
      <c r="AA28" s="65" t="s">
        <v>463</v>
      </c>
      <c r="AB28" s="49" t="s">
        <v>463</v>
      </c>
      <c r="AC28" s="50" t="s">
        <v>463</v>
      </c>
      <c r="AD28" s="50" t="s">
        <v>463</v>
      </c>
      <c r="AE28" s="50" t="s">
        <v>463</v>
      </c>
      <c r="AF28" s="50" t="s">
        <v>463</v>
      </c>
      <c r="AG28" s="51" t="s">
        <v>463</v>
      </c>
      <c r="AH28" s="52" t="s">
        <v>463</v>
      </c>
      <c r="AI28" s="53" t="s">
        <v>463</v>
      </c>
      <c r="AJ28" s="53" t="s">
        <v>463</v>
      </c>
      <c r="AK28" s="53" t="s">
        <v>463</v>
      </c>
      <c r="AL28" s="53" t="s">
        <v>463</v>
      </c>
      <c r="AN28" s="538" t="s">
        <v>396</v>
      </c>
      <c r="AO28" s="539"/>
      <c r="AP28" s="539"/>
      <c r="AQ28" s="539"/>
      <c r="AR28" s="539"/>
      <c r="AS28" s="539"/>
      <c r="AT28" s="546" t="s">
        <v>470</v>
      </c>
      <c r="AU28" s="546"/>
    </row>
    <row r="29" spans="2:47" ht="15.75">
      <c r="B29" s="560"/>
      <c r="C29" s="560"/>
      <c r="D29" s="561"/>
      <c r="E29" s="531"/>
      <c r="F29" s="532"/>
      <c r="G29" s="532"/>
      <c r="H29" s="532"/>
      <c r="I29" s="533"/>
      <c r="J29" s="160" t="s">
        <v>463</v>
      </c>
      <c r="K29" s="161" t="s">
        <v>463</v>
      </c>
      <c r="L29" s="161" t="s">
        <v>463</v>
      </c>
      <c r="M29" s="161" t="s">
        <v>463</v>
      </c>
      <c r="N29" s="161" t="s">
        <v>463</v>
      </c>
      <c r="O29" s="162" t="s">
        <v>463</v>
      </c>
      <c r="P29" s="160" t="s">
        <v>463</v>
      </c>
      <c r="Q29" s="161" t="s">
        <v>463</v>
      </c>
      <c r="R29" s="161" t="s">
        <v>463</v>
      </c>
      <c r="S29" s="161" t="s">
        <v>463</v>
      </c>
      <c r="T29" s="161" t="s">
        <v>463</v>
      </c>
      <c r="U29" s="162" t="s">
        <v>463</v>
      </c>
      <c r="V29" s="160" t="s">
        <v>463</v>
      </c>
      <c r="W29" s="161" t="s">
        <v>463</v>
      </c>
      <c r="X29" s="67" t="s">
        <v>463</v>
      </c>
      <c r="Y29" s="67" t="s">
        <v>463</v>
      </c>
      <c r="Z29" s="67" t="s">
        <v>463</v>
      </c>
      <c r="AA29" s="68" t="s">
        <v>463</v>
      </c>
      <c r="AB29" s="54" t="s">
        <v>463</v>
      </c>
      <c r="AC29" s="55" t="s">
        <v>463</v>
      </c>
      <c r="AD29" s="55" t="s">
        <v>463</v>
      </c>
      <c r="AE29" s="55" t="s">
        <v>463</v>
      </c>
      <c r="AF29" s="55" t="s">
        <v>463</v>
      </c>
      <c r="AG29" s="56" t="s">
        <v>463</v>
      </c>
      <c r="AH29" s="57" t="s">
        <v>463</v>
      </c>
      <c r="AI29" s="58" t="s">
        <v>463</v>
      </c>
      <c r="AJ29" s="58" t="s">
        <v>463</v>
      </c>
      <c r="AK29" s="58" t="s">
        <v>463</v>
      </c>
      <c r="AL29" s="58" t="s">
        <v>463</v>
      </c>
      <c r="AN29" s="540"/>
      <c r="AO29" s="541"/>
      <c r="AP29" s="541"/>
      <c r="AQ29" s="541"/>
      <c r="AR29" s="541"/>
      <c r="AS29" s="541"/>
      <c r="AT29" s="546"/>
      <c r="AU29" s="546"/>
    </row>
    <row r="30" spans="2:47" ht="15.75">
      <c r="B30" s="560"/>
      <c r="C30" s="560"/>
      <c r="D30" s="561"/>
      <c r="E30" s="534"/>
      <c r="F30" s="532"/>
      <c r="G30" s="532"/>
      <c r="H30" s="532"/>
      <c r="I30" s="533"/>
      <c r="J30" s="160" t="s">
        <v>463</v>
      </c>
      <c r="K30" s="161" t="s">
        <v>463</v>
      </c>
      <c r="L30" s="161" t="s">
        <v>463</v>
      </c>
      <c r="M30" s="161" t="s">
        <v>463</v>
      </c>
      <c r="N30" s="161" t="s">
        <v>463</v>
      </c>
      <c r="O30" s="162" t="s">
        <v>463</v>
      </c>
      <c r="P30" s="160" t="s">
        <v>463</v>
      </c>
      <c r="Q30" s="161" t="s">
        <v>463</v>
      </c>
      <c r="R30" s="161" t="s">
        <v>463</v>
      </c>
      <c r="S30" s="161" t="s">
        <v>463</v>
      </c>
      <c r="T30" s="161" t="s">
        <v>463</v>
      </c>
      <c r="U30" s="162" t="s">
        <v>463</v>
      </c>
      <c r="V30" s="160" t="s">
        <v>463</v>
      </c>
      <c r="W30" s="161" t="s">
        <v>463</v>
      </c>
      <c r="X30" s="67" t="s">
        <v>463</v>
      </c>
      <c r="Y30" s="67" t="s">
        <v>463</v>
      </c>
      <c r="Z30" s="67" t="s">
        <v>463</v>
      </c>
      <c r="AA30" s="68" t="s">
        <v>463</v>
      </c>
      <c r="AB30" s="54" t="s">
        <v>463</v>
      </c>
      <c r="AC30" s="55" t="s">
        <v>463</v>
      </c>
      <c r="AD30" s="55" t="s">
        <v>463</v>
      </c>
      <c r="AE30" s="55" t="s">
        <v>463</v>
      </c>
      <c r="AF30" s="55" t="s">
        <v>463</v>
      </c>
      <c r="AG30" s="56" t="s">
        <v>463</v>
      </c>
      <c r="AH30" s="57" t="s">
        <v>463</v>
      </c>
      <c r="AI30" s="58" t="s">
        <v>463</v>
      </c>
      <c r="AJ30" s="58" t="s">
        <v>463</v>
      </c>
      <c r="AK30" s="58" t="s">
        <v>463</v>
      </c>
      <c r="AL30" s="58" t="s">
        <v>463</v>
      </c>
      <c r="AN30" s="540"/>
      <c r="AO30" s="541"/>
      <c r="AP30" s="541"/>
      <c r="AQ30" s="541"/>
      <c r="AR30" s="541"/>
      <c r="AS30" s="541"/>
      <c r="AT30" s="546"/>
      <c r="AU30" s="546"/>
    </row>
    <row r="31" spans="2:47" ht="15.75">
      <c r="B31" s="560"/>
      <c r="C31" s="560"/>
      <c r="D31" s="561"/>
      <c r="E31" s="534"/>
      <c r="F31" s="532"/>
      <c r="G31" s="532"/>
      <c r="H31" s="532"/>
      <c r="I31" s="533"/>
      <c r="J31" s="160" t="s">
        <v>463</v>
      </c>
      <c r="K31" s="161" t="s">
        <v>463</v>
      </c>
      <c r="L31" s="161" t="s">
        <v>463</v>
      </c>
      <c r="M31" s="161" t="s">
        <v>463</v>
      </c>
      <c r="N31" s="161" t="s">
        <v>463</v>
      </c>
      <c r="O31" s="162" t="s">
        <v>463</v>
      </c>
      <c r="P31" s="160" t="s">
        <v>463</v>
      </c>
      <c r="Q31" s="161" t="s">
        <v>463</v>
      </c>
      <c r="R31" s="161" t="s">
        <v>463</v>
      </c>
      <c r="S31" s="161" t="s">
        <v>463</v>
      </c>
      <c r="T31" s="161" t="s">
        <v>463</v>
      </c>
      <c r="U31" s="162" t="s">
        <v>463</v>
      </c>
      <c r="V31" s="160" t="s">
        <v>463</v>
      </c>
      <c r="W31" s="161" t="s">
        <v>463</v>
      </c>
      <c r="X31" s="67" t="s">
        <v>463</v>
      </c>
      <c r="Y31" s="67" t="s">
        <v>463</v>
      </c>
      <c r="Z31" s="67" t="s">
        <v>463</v>
      </c>
      <c r="AA31" s="68" t="s">
        <v>463</v>
      </c>
      <c r="AB31" s="54" t="s">
        <v>463</v>
      </c>
      <c r="AC31" s="55" t="s">
        <v>463</v>
      </c>
      <c r="AD31" s="55" t="s">
        <v>463</v>
      </c>
      <c r="AE31" s="55" t="s">
        <v>463</v>
      </c>
      <c r="AF31" s="55" t="s">
        <v>463</v>
      </c>
      <c r="AG31" s="56" t="s">
        <v>463</v>
      </c>
      <c r="AH31" s="57" t="s">
        <v>463</v>
      </c>
      <c r="AI31" s="58" t="s">
        <v>463</v>
      </c>
      <c r="AJ31" s="58" t="s">
        <v>463</v>
      </c>
      <c r="AK31" s="58" t="s">
        <v>463</v>
      </c>
      <c r="AL31" s="58" t="s">
        <v>463</v>
      </c>
      <c r="AN31" s="540"/>
      <c r="AO31" s="541"/>
      <c r="AP31" s="541"/>
      <c r="AQ31" s="541"/>
      <c r="AR31" s="541"/>
      <c r="AS31" s="541"/>
      <c r="AT31" s="546"/>
      <c r="AU31" s="546"/>
    </row>
    <row r="32" spans="2:47" ht="15.75">
      <c r="B32" s="560"/>
      <c r="C32" s="560"/>
      <c r="D32" s="561"/>
      <c r="E32" s="534"/>
      <c r="F32" s="532"/>
      <c r="G32" s="532"/>
      <c r="H32" s="532"/>
      <c r="I32" s="533"/>
      <c r="J32" s="160" t="s">
        <v>463</v>
      </c>
      <c r="K32" s="161" t="s">
        <v>463</v>
      </c>
      <c r="L32" s="161" t="s">
        <v>463</v>
      </c>
      <c r="M32" s="161" t="s">
        <v>463</v>
      </c>
      <c r="N32" s="161" t="s">
        <v>463</v>
      </c>
      <c r="O32" s="162" t="s">
        <v>463</v>
      </c>
      <c r="P32" s="160" t="s">
        <v>463</v>
      </c>
      <c r="Q32" s="161" t="s">
        <v>463</v>
      </c>
      <c r="R32" s="161" t="s">
        <v>463</v>
      </c>
      <c r="S32" s="161" t="s">
        <v>463</v>
      </c>
      <c r="T32" s="161" t="s">
        <v>463</v>
      </c>
      <c r="U32" s="162" t="s">
        <v>463</v>
      </c>
      <c r="V32" s="160" t="s">
        <v>463</v>
      </c>
      <c r="W32" s="161" t="s">
        <v>463</v>
      </c>
      <c r="X32" s="67" t="s">
        <v>463</v>
      </c>
      <c r="Y32" s="67" t="s">
        <v>463</v>
      </c>
      <c r="Z32" s="67" t="s">
        <v>463</v>
      </c>
      <c r="AA32" s="68" t="s">
        <v>463</v>
      </c>
      <c r="AB32" s="54" t="s">
        <v>463</v>
      </c>
      <c r="AC32" s="55" t="s">
        <v>463</v>
      </c>
      <c r="AD32" s="55" t="s">
        <v>463</v>
      </c>
      <c r="AE32" s="55" t="s">
        <v>463</v>
      </c>
      <c r="AF32" s="55" t="s">
        <v>463</v>
      </c>
      <c r="AG32" s="56" t="s">
        <v>463</v>
      </c>
      <c r="AH32" s="57" t="s">
        <v>463</v>
      </c>
      <c r="AI32" s="58" t="s">
        <v>463</v>
      </c>
      <c r="AJ32" s="58" t="s">
        <v>463</v>
      </c>
      <c r="AK32" s="58" t="s">
        <v>463</v>
      </c>
      <c r="AL32" s="58" t="s">
        <v>463</v>
      </c>
      <c r="AN32" s="540"/>
      <c r="AO32" s="541"/>
      <c r="AP32" s="541"/>
      <c r="AQ32" s="541"/>
      <c r="AR32" s="541"/>
      <c r="AS32" s="541"/>
      <c r="AT32" s="546"/>
      <c r="AU32" s="546"/>
    </row>
    <row r="33" spans="2:47" ht="15.75">
      <c r="B33" s="560"/>
      <c r="C33" s="560"/>
      <c r="D33" s="561"/>
      <c r="E33" s="534"/>
      <c r="F33" s="532"/>
      <c r="G33" s="532"/>
      <c r="H33" s="532"/>
      <c r="I33" s="533"/>
      <c r="J33" s="160" t="s">
        <v>463</v>
      </c>
      <c r="K33" s="161" t="s">
        <v>463</v>
      </c>
      <c r="L33" s="161" t="s">
        <v>463</v>
      </c>
      <c r="M33" s="161" t="s">
        <v>463</v>
      </c>
      <c r="N33" s="161" t="s">
        <v>463</v>
      </c>
      <c r="O33" s="162" t="s">
        <v>463</v>
      </c>
      <c r="P33" s="160" t="s">
        <v>463</v>
      </c>
      <c r="Q33" s="161" t="s">
        <v>463</v>
      </c>
      <c r="R33" s="161" t="s">
        <v>463</v>
      </c>
      <c r="S33" s="161" t="s">
        <v>463</v>
      </c>
      <c r="T33" s="161" t="s">
        <v>463</v>
      </c>
      <c r="U33" s="162" t="s">
        <v>463</v>
      </c>
      <c r="V33" s="160" t="s">
        <v>463</v>
      </c>
      <c r="W33" s="161" t="s">
        <v>463</v>
      </c>
      <c r="X33" s="67" t="s">
        <v>463</v>
      </c>
      <c r="Y33" s="67" t="s">
        <v>463</v>
      </c>
      <c r="Z33" s="67" t="s">
        <v>463</v>
      </c>
      <c r="AA33" s="68" t="s">
        <v>463</v>
      </c>
      <c r="AB33" s="54" t="s">
        <v>463</v>
      </c>
      <c r="AC33" s="55" t="s">
        <v>463</v>
      </c>
      <c r="AD33" s="55" t="s">
        <v>463</v>
      </c>
      <c r="AE33" s="55" t="s">
        <v>463</v>
      </c>
      <c r="AF33" s="55" t="s">
        <v>463</v>
      </c>
      <c r="AG33" s="56" t="s">
        <v>463</v>
      </c>
      <c r="AH33" s="57" t="s">
        <v>463</v>
      </c>
      <c r="AI33" s="58" t="s">
        <v>463</v>
      </c>
      <c r="AJ33" s="58" t="s">
        <v>463</v>
      </c>
      <c r="AK33" s="58" t="s">
        <v>463</v>
      </c>
      <c r="AL33" s="58" t="s">
        <v>463</v>
      </c>
      <c r="AN33" s="540"/>
      <c r="AO33" s="541"/>
      <c r="AP33" s="541"/>
      <c r="AQ33" s="541"/>
      <c r="AR33" s="541"/>
      <c r="AS33" s="541"/>
      <c r="AT33" s="546"/>
      <c r="AU33" s="546"/>
    </row>
    <row r="34" spans="2:47" ht="15.75">
      <c r="B34" s="560"/>
      <c r="C34" s="560"/>
      <c r="D34" s="561"/>
      <c r="E34" s="534"/>
      <c r="F34" s="532"/>
      <c r="G34" s="532"/>
      <c r="H34" s="532"/>
      <c r="I34" s="533"/>
      <c r="J34" s="160" t="s">
        <v>463</v>
      </c>
      <c r="K34" s="161" t="s">
        <v>463</v>
      </c>
      <c r="L34" s="161" t="s">
        <v>463</v>
      </c>
      <c r="M34" s="161" t="s">
        <v>463</v>
      </c>
      <c r="N34" s="161" t="s">
        <v>463</v>
      </c>
      <c r="O34" s="162" t="s">
        <v>463</v>
      </c>
      <c r="P34" s="160" t="s">
        <v>463</v>
      </c>
      <c r="Q34" s="161" t="s">
        <v>463</v>
      </c>
      <c r="R34" s="161" t="s">
        <v>463</v>
      </c>
      <c r="S34" s="161" t="s">
        <v>463</v>
      </c>
      <c r="T34" s="161" t="s">
        <v>463</v>
      </c>
      <c r="U34" s="162" t="s">
        <v>463</v>
      </c>
      <c r="V34" s="160" t="s">
        <v>463</v>
      </c>
      <c r="W34" s="161" t="s">
        <v>463</v>
      </c>
      <c r="X34" s="67" t="s">
        <v>463</v>
      </c>
      <c r="Y34" s="67" t="s">
        <v>463</v>
      </c>
      <c r="Z34" s="67" t="s">
        <v>463</v>
      </c>
      <c r="AA34" s="68" t="s">
        <v>463</v>
      </c>
      <c r="AB34" s="54" t="s">
        <v>463</v>
      </c>
      <c r="AC34" s="55" t="s">
        <v>463</v>
      </c>
      <c r="AD34" s="55" t="s">
        <v>463</v>
      </c>
      <c r="AE34" s="55" t="s">
        <v>463</v>
      </c>
      <c r="AF34" s="55" t="s">
        <v>463</v>
      </c>
      <c r="AG34" s="56" t="s">
        <v>463</v>
      </c>
      <c r="AH34" s="57" t="s">
        <v>463</v>
      </c>
      <c r="AI34" s="58" t="s">
        <v>463</v>
      </c>
      <c r="AJ34" s="58" t="s">
        <v>463</v>
      </c>
      <c r="AK34" s="58" t="s">
        <v>463</v>
      </c>
      <c r="AL34" s="58" t="s">
        <v>463</v>
      </c>
      <c r="AN34" s="540"/>
      <c r="AO34" s="541"/>
      <c r="AP34" s="541"/>
      <c r="AQ34" s="541"/>
      <c r="AR34" s="541"/>
      <c r="AS34" s="541"/>
      <c r="AT34" s="546"/>
      <c r="AU34" s="546"/>
    </row>
    <row r="35" spans="2:47" ht="6" customHeight="1" thickBot="1">
      <c r="B35" s="560"/>
      <c r="C35" s="560"/>
      <c r="D35" s="561"/>
      <c r="E35" s="534"/>
      <c r="F35" s="532"/>
      <c r="G35" s="532"/>
      <c r="H35" s="532"/>
      <c r="I35" s="533"/>
      <c r="J35" s="160" t="s">
        <v>463</v>
      </c>
      <c r="K35" s="161" t="s">
        <v>463</v>
      </c>
      <c r="L35" s="161" t="s">
        <v>463</v>
      </c>
      <c r="M35" s="161" t="s">
        <v>463</v>
      </c>
      <c r="N35" s="161" t="s">
        <v>463</v>
      </c>
      <c r="O35" s="162" t="s">
        <v>463</v>
      </c>
      <c r="P35" s="160" t="s">
        <v>463</v>
      </c>
      <c r="Q35" s="161" t="s">
        <v>463</v>
      </c>
      <c r="R35" s="161" t="s">
        <v>463</v>
      </c>
      <c r="S35" s="161" t="s">
        <v>463</v>
      </c>
      <c r="T35" s="161" t="s">
        <v>463</v>
      </c>
      <c r="U35" s="162" t="s">
        <v>463</v>
      </c>
      <c r="V35" s="160" t="s">
        <v>463</v>
      </c>
      <c r="W35" s="161" t="s">
        <v>463</v>
      </c>
      <c r="X35" s="67" t="s">
        <v>463</v>
      </c>
      <c r="Y35" s="67" t="s">
        <v>463</v>
      </c>
      <c r="Z35" s="67" t="s">
        <v>463</v>
      </c>
      <c r="AA35" s="68" t="s">
        <v>463</v>
      </c>
      <c r="AB35" s="54" t="s">
        <v>463</v>
      </c>
      <c r="AC35" s="55" t="s">
        <v>463</v>
      </c>
      <c r="AD35" s="55" t="s">
        <v>463</v>
      </c>
      <c r="AE35" s="55" t="s">
        <v>463</v>
      </c>
      <c r="AF35" s="55" t="s">
        <v>463</v>
      </c>
      <c r="AG35" s="56" t="s">
        <v>463</v>
      </c>
      <c r="AH35" s="57" t="s">
        <v>463</v>
      </c>
      <c r="AI35" s="58" t="s">
        <v>463</v>
      </c>
      <c r="AJ35" s="58" t="s">
        <v>463</v>
      </c>
      <c r="AK35" s="58" t="s">
        <v>463</v>
      </c>
      <c r="AL35" s="58" t="s">
        <v>463</v>
      </c>
      <c r="AN35" s="540"/>
      <c r="AO35" s="541"/>
      <c r="AP35" s="541"/>
      <c r="AQ35" s="541"/>
      <c r="AR35" s="541"/>
      <c r="AS35" s="541"/>
      <c r="AT35" s="546"/>
      <c r="AU35" s="546"/>
    </row>
    <row r="36" spans="2:47" ht="16.5" hidden="1" thickBot="1">
      <c r="B36" s="560"/>
      <c r="C36" s="560"/>
      <c r="D36" s="561"/>
      <c r="E36" s="534"/>
      <c r="F36" s="532"/>
      <c r="G36" s="532"/>
      <c r="H36" s="532"/>
      <c r="I36" s="533"/>
      <c r="J36" s="66" t="s">
        <v>463</v>
      </c>
      <c r="K36" s="67" t="s">
        <v>463</v>
      </c>
      <c r="L36" s="67" t="s">
        <v>463</v>
      </c>
      <c r="M36" s="67" t="s">
        <v>463</v>
      </c>
      <c r="N36" s="67" t="s">
        <v>463</v>
      </c>
      <c r="O36" s="68" t="s">
        <v>463</v>
      </c>
      <c r="P36" s="66" t="s">
        <v>463</v>
      </c>
      <c r="Q36" s="67" t="s">
        <v>463</v>
      </c>
      <c r="R36" s="67" t="s">
        <v>463</v>
      </c>
      <c r="S36" s="67" t="s">
        <v>463</v>
      </c>
      <c r="T36" s="67" t="s">
        <v>463</v>
      </c>
      <c r="U36" s="68" t="s">
        <v>463</v>
      </c>
      <c r="V36" s="66" t="s">
        <v>463</v>
      </c>
      <c r="W36" s="67" t="s">
        <v>463</v>
      </c>
      <c r="X36" s="67" t="s">
        <v>463</v>
      </c>
      <c r="Y36" s="67" t="s">
        <v>463</v>
      </c>
      <c r="Z36" s="67" t="s">
        <v>463</v>
      </c>
      <c r="AA36" s="68" t="s">
        <v>463</v>
      </c>
      <c r="AB36" s="54" t="s">
        <v>463</v>
      </c>
      <c r="AC36" s="55" t="s">
        <v>463</v>
      </c>
      <c r="AD36" s="55" t="s">
        <v>463</v>
      </c>
      <c r="AE36" s="55" t="s">
        <v>463</v>
      </c>
      <c r="AF36" s="55" t="s">
        <v>463</v>
      </c>
      <c r="AG36" s="56" t="s">
        <v>463</v>
      </c>
      <c r="AH36" s="57" t="s">
        <v>463</v>
      </c>
      <c r="AI36" s="58" t="s">
        <v>463</v>
      </c>
      <c r="AJ36" s="58" t="s">
        <v>463</v>
      </c>
      <c r="AK36" s="58" t="s">
        <v>463</v>
      </c>
      <c r="AL36" s="58" t="s">
        <v>463</v>
      </c>
      <c r="AN36" s="540"/>
      <c r="AO36" s="541"/>
      <c r="AP36" s="541"/>
      <c r="AQ36" s="541"/>
      <c r="AR36" s="541"/>
      <c r="AS36" s="542"/>
      <c r="AT36" s="35"/>
      <c r="AU36" s="35"/>
    </row>
    <row r="37" spans="2:47" ht="16.5" hidden="1" thickBot="1">
      <c r="B37" s="560"/>
      <c r="C37" s="560"/>
      <c r="D37" s="561"/>
      <c r="E37" s="535"/>
      <c r="F37" s="536"/>
      <c r="G37" s="536"/>
      <c r="H37" s="536"/>
      <c r="I37" s="537"/>
      <c r="J37" s="66" t="s">
        <v>463</v>
      </c>
      <c r="K37" s="67" t="s">
        <v>463</v>
      </c>
      <c r="L37" s="67" t="s">
        <v>463</v>
      </c>
      <c r="M37" s="67" t="s">
        <v>463</v>
      </c>
      <c r="N37" s="67" t="s">
        <v>463</v>
      </c>
      <c r="O37" s="68" t="s">
        <v>463</v>
      </c>
      <c r="P37" s="66" t="s">
        <v>463</v>
      </c>
      <c r="Q37" s="67" t="s">
        <v>463</v>
      </c>
      <c r="R37" s="67" t="s">
        <v>463</v>
      </c>
      <c r="S37" s="67" t="s">
        <v>463</v>
      </c>
      <c r="T37" s="67" t="s">
        <v>463</v>
      </c>
      <c r="U37" s="68" t="s">
        <v>463</v>
      </c>
      <c r="V37" s="66" t="s">
        <v>463</v>
      </c>
      <c r="W37" s="67" t="s">
        <v>463</v>
      </c>
      <c r="X37" s="67" t="s">
        <v>463</v>
      </c>
      <c r="Y37" s="67" t="s">
        <v>463</v>
      </c>
      <c r="Z37" s="67" t="s">
        <v>463</v>
      </c>
      <c r="AA37" s="68" t="s">
        <v>463</v>
      </c>
      <c r="AB37" s="59" t="s">
        <v>463</v>
      </c>
      <c r="AC37" s="60" t="s">
        <v>463</v>
      </c>
      <c r="AD37" s="60" t="s">
        <v>463</v>
      </c>
      <c r="AE37" s="60" t="s">
        <v>463</v>
      </c>
      <c r="AF37" s="60" t="s">
        <v>463</v>
      </c>
      <c r="AG37" s="61" t="s">
        <v>463</v>
      </c>
      <c r="AH37" s="62" t="s">
        <v>463</v>
      </c>
      <c r="AI37" s="63" t="s">
        <v>463</v>
      </c>
      <c r="AJ37" s="63" t="s">
        <v>463</v>
      </c>
      <c r="AK37" s="63" t="s">
        <v>463</v>
      </c>
      <c r="AL37" s="63" t="s">
        <v>463</v>
      </c>
      <c r="AN37" s="543"/>
      <c r="AO37" s="544"/>
      <c r="AP37" s="544"/>
      <c r="AQ37" s="544"/>
      <c r="AR37" s="544"/>
      <c r="AS37" s="545"/>
      <c r="AT37" s="35"/>
      <c r="AU37" s="35"/>
    </row>
    <row r="38" spans="2:47" ht="15.75">
      <c r="B38" s="560"/>
      <c r="C38" s="560"/>
      <c r="D38" s="561"/>
      <c r="E38" s="528" t="s">
        <v>471</v>
      </c>
      <c r="F38" s="529"/>
      <c r="G38" s="529"/>
      <c r="H38" s="529"/>
      <c r="I38" s="529"/>
      <c r="J38" s="72" t="s">
        <v>463</v>
      </c>
      <c r="K38" s="73" t="s">
        <v>463</v>
      </c>
      <c r="L38" s="73" t="s">
        <v>463</v>
      </c>
      <c r="M38" s="73" t="s">
        <v>463</v>
      </c>
      <c r="N38" s="73" t="s">
        <v>463</v>
      </c>
      <c r="O38" s="74" t="s">
        <v>463</v>
      </c>
      <c r="P38" s="157" t="s">
        <v>463</v>
      </c>
      <c r="Q38" s="158" t="s">
        <v>463</v>
      </c>
      <c r="R38" s="158" t="s">
        <v>463</v>
      </c>
      <c r="S38" s="158" t="s">
        <v>463</v>
      </c>
      <c r="T38" s="158" t="s">
        <v>463</v>
      </c>
      <c r="U38" s="159" t="s">
        <v>463</v>
      </c>
      <c r="V38" s="157"/>
      <c r="W38" s="158"/>
      <c r="X38" s="64" t="s">
        <v>463</v>
      </c>
      <c r="Y38" s="64" t="s">
        <v>463</v>
      </c>
      <c r="Z38" s="64" t="s">
        <v>463</v>
      </c>
      <c r="AA38" s="65" t="s">
        <v>463</v>
      </c>
      <c r="AB38" s="49" t="s">
        <v>463</v>
      </c>
      <c r="AC38" s="50" t="s">
        <v>463</v>
      </c>
      <c r="AD38" s="50" t="s">
        <v>463</v>
      </c>
      <c r="AE38" s="50" t="s">
        <v>463</v>
      </c>
      <c r="AF38" s="50" t="s">
        <v>463</v>
      </c>
      <c r="AG38" s="51" t="s">
        <v>463</v>
      </c>
      <c r="AH38" s="52" t="s">
        <v>463</v>
      </c>
      <c r="AI38" s="53" t="s">
        <v>463</v>
      </c>
      <c r="AJ38" s="53" t="s">
        <v>463</v>
      </c>
      <c r="AK38" s="53" t="s">
        <v>463</v>
      </c>
      <c r="AL38" s="53" t="s">
        <v>463</v>
      </c>
      <c r="AN38" s="547" t="s">
        <v>472</v>
      </c>
      <c r="AO38" s="548"/>
      <c r="AP38" s="548"/>
      <c r="AQ38" s="548"/>
      <c r="AR38" s="548"/>
      <c r="AS38" s="548"/>
      <c r="AT38" s="546" t="s">
        <v>473</v>
      </c>
      <c r="AU38" s="555"/>
    </row>
    <row r="39" spans="2:47" ht="15.75">
      <c r="B39" s="560"/>
      <c r="C39" s="560"/>
      <c r="D39" s="561"/>
      <c r="E39" s="531"/>
      <c r="F39" s="532"/>
      <c r="G39" s="532"/>
      <c r="H39" s="532"/>
      <c r="I39" s="532"/>
      <c r="J39" s="75" t="s">
        <v>463</v>
      </c>
      <c r="K39" s="76" t="s">
        <v>463</v>
      </c>
      <c r="L39" s="76" t="s">
        <v>463</v>
      </c>
      <c r="M39" s="76" t="s">
        <v>463</v>
      </c>
      <c r="N39" s="76" t="s">
        <v>463</v>
      </c>
      <c r="O39" s="77" t="s">
        <v>463</v>
      </c>
      <c r="P39" s="160" t="s">
        <v>463</v>
      </c>
      <c r="Q39" s="161" t="s">
        <v>463</v>
      </c>
      <c r="R39" s="161" t="s">
        <v>463</v>
      </c>
      <c r="S39" s="161" t="s">
        <v>463</v>
      </c>
      <c r="T39" s="161" t="s">
        <v>463</v>
      </c>
      <c r="U39" s="162" t="s">
        <v>463</v>
      </c>
      <c r="V39" s="160" t="s">
        <v>463</v>
      </c>
      <c r="W39" s="161" t="s">
        <v>463</v>
      </c>
      <c r="X39" s="67" t="s">
        <v>463</v>
      </c>
      <c r="Y39" s="67" t="s">
        <v>463</v>
      </c>
      <c r="Z39" s="67" t="s">
        <v>463</v>
      </c>
      <c r="AA39" s="68" t="s">
        <v>463</v>
      </c>
      <c r="AB39" s="54" t="s">
        <v>463</v>
      </c>
      <c r="AC39" s="55" t="s">
        <v>463</v>
      </c>
      <c r="AD39" s="55" t="s">
        <v>463</v>
      </c>
      <c r="AE39" s="55" t="s">
        <v>463</v>
      </c>
      <c r="AF39" s="55" t="s">
        <v>463</v>
      </c>
      <c r="AG39" s="56" t="s">
        <v>463</v>
      </c>
      <c r="AH39" s="57" t="s">
        <v>463</v>
      </c>
      <c r="AI39" s="58" t="s">
        <v>463</v>
      </c>
      <c r="AJ39" s="58" t="s">
        <v>463</v>
      </c>
      <c r="AK39" s="58" t="s">
        <v>463</v>
      </c>
      <c r="AL39" s="58" t="s">
        <v>463</v>
      </c>
      <c r="AN39" s="549"/>
      <c r="AO39" s="550"/>
      <c r="AP39" s="550"/>
      <c r="AQ39" s="550"/>
      <c r="AR39" s="550"/>
      <c r="AS39" s="550"/>
      <c r="AT39" s="555"/>
      <c r="AU39" s="555"/>
    </row>
    <row r="40" spans="2:47" ht="15.75">
      <c r="B40" s="560"/>
      <c r="C40" s="560"/>
      <c r="D40" s="561"/>
      <c r="E40" s="534"/>
      <c r="F40" s="532"/>
      <c r="G40" s="532"/>
      <c r="H40" s="532"/>
      <c r="I40" s="532"/>
      <c r="J40" s="75" t="s">
        <v>463</v>
      </c>
      <c r="K40" s="76" t="s">
        <v>463</v>
      </c>
      <c r="L40" s="76" t="s">
        <v>463</v>
      </c>
      <c r="M40" s="76" t="s">
        <v>463</v>
      </c>
      <c r="N40" s="76" t="s">
        <v>463</v>
      </c>
      <c r="O40" s="77" t="s">
        <v>463</v>
      </c>
      <c r="P40" s="160" t="s">
        <v>463</v>
      </c>
      <c r="Q40" s="161" t="s">
        <v>463</v>
      </c>
      <c r="R40" s="161" t="s">
        <v>463</v>
      </c>
      <c r="S40" s="161" t="s">
        <v>463</v>
      </c>
      <c r="T40" s="161" t="s">
        <v>463</v>
      </c>
      <c r="U40" s="162" t="s">
        <v>463</v>
      </c>
      <c r="V40" s="160" t="s">
        <v>463</v>
      </c>
      <c r="W40" s="161" t="s">
        <v>463</v>
      </c>
      <c r="X40" s="67" t="s">
        <v>463</v>
      </c>
      <c r="Y40" s="67" t="s">
        <v>463</v>
      </c>
      <c r="Z40" s="67" t="s">
        <v>463</v>
      </c>
      <c r="AA40" s="68" t="s">
        <v>463</v>
      </c>
      <c r="AB40" s="54" t="s">
        <v>463</v>
      </c>
      <c r="AC40" s="55" t="s">
        <v>463</v>
      </c>
      <c r="AD40" s="55" t="s">
        <v>463</v>
      </c>
      <c r="AE40" s="55" t="s">
        <v>463</v>
      </c>
      <c r="AF40" s="55" t="s">
        <v>463</v>
      </c>
      <c r="AG40" s="56" t="s">
        <v>463</v>
      </c>
      <c r="AH40" s="57" t="s">
        <v>463</v>
      </c>
      <c r="AI40" s="58" t="s">
        <v>463</v>
      </c>
      <c r="AJ40" s="58" t="s">
        <v>463</v>
      </c>
      <c r="AK40" s="58" t="s">
        <v>463</v>
      </c>
      <c r="AL40" s="58" t="s">
        <v>463</v>
      </c>
      <c r="AN40" s="549"/>
      <c r="AO40" s="550"/>
      <c r="AP40" s="550"/>
      <c r="AQ40" s="550"/>
      <c r="AR40" s="550"/>
      <c r="AS40" s="550"/>
      <c r="AT40" s="555"/>
      <c r="AU40" s="555"/>
    </row>
    <row r="41" spans="2:47" ht="15.75">
      <c r="B41" s="560"/>
      <c r="C41" s="560"/>
      <c r="D41" s="561"/>
      <c r="E41" s="534"/>
      <c r="F41" s="532"/>
      <c r="G41" s="532"/>
      <c r="H41" s="532"/>
      <c r="I41" s="532"/>
      <c r="J41" s="75" t="s">
        <v>463</v>
      </c>
      <c r="K41" s="76" t="s">
        <v>463</v>
      </c>
      <c r="L41" s="76" t="s">
        <v>463</v>
      </c>
      <c r="M41" s="76" t="s">
        <v>463</v>
      </c>
      <c r="N41" s="76" t="s">
        <v>463</v>
      </c>
      <c r="O41" s="77" t="s">
        <v>463</v>
      </c>
      <c r="P41" s="160" t="s">
        <v>463</v>
      </c>
      <c r="Q41" s="161" t="s">
        <v>463</v>
      </c>
      <c r="R41" s="161" t="s">
        <v>463</v>
      </c>
      <c r="S41" s="161" t="s">
        <v>463</v>
      </c>
      <c r="T41" s="161" t="s">
        <v>463</v>
      </c>
      <c r="U41" s="162" t="s">
        <v>463</v>
      </c>
      <c r="V41" s="160" t="s">
        <v>463</v>
      </c>
      <c r="W41" s="161" t="s">
        <v>463</v>
      </c>
      <c r="X41" s="67" t="s">
        <v>463</v>
      </c>
      <c r="Y41" s="67" t="s">
        <v>463</v>
      </c>
      <c r="Z41" s="67" t="s">
        <v>463</v>
      </c>
      <c r="AA41" s="68" t="s">
        <v>463</v>
      </c>
      <c r="AB41" s="54" t="s">
        <v>463</v>
      </c>
      <c r="AC41" s="55" t="s">
        <v>463</v>
      </c>
      <c r="AD41" s="55" t="s">
        <v>463</v>
      </c>
      <c r="AE41" s="55" t="s">
        <v>463</v>
      </c>
      <c r="AF41" s="55" t="s">
        <v>463</v>
      </c>
      <c r="AG41" s="56" t="s">
        <v>463</v>
      </c>
      <c r="AH41" s="57" t="s">
        <v>463</v>
      </c>
      <c r="AI41" s="58" t="s">
        <v>463</v>
      </c>
      <c r="AJ41" s="58" t="s">
        <v>463</v>
      </c>
      <c r="AK41" s="58" t="s">
        <v>463</v>
      </c>
      <c r="AL41" s="58" t="s">
        <v>463</v>
      </c>
      <c r="AN41" s="549"/>
      <c r="AO41" s="550"/>
      <c r="AP41" s="550"/>
      <c r="AQ41" s="550"/>
      <c r="AR41" s="550"/>
      <c r="AS41" s="550"/>
      <c r="AT41" s="555"/>
      <c r="AU41" s="555"/>
    </row>
    <row r="42" spans="2:47" ht="15.75">
      <c r="B42" s="560"/>
      <c r="C42" s="560"/>
      <c r="D42" s="561"/>
      <c r="E42" s="534"/>
      <c r="F42" s="532"/>
      <c r="G42" s="532"/>
      <c r="H42" s="532"/>
      <c r="I42" s="532"/>
      <c r="J42" s="75" t="s">
        <v>463</v>
      </c>
      <c r="K42" s="76" t="s">
        <v>463</v>
      </c>
      <c r="L42" s="76" t="s">
        <v>463</v>
      </c>
      <c r="M42" s="76" t="s">
        <v>463</v>
      </c>
      <c r="N42" s="76" t="s">
        <v>463</v>
      </c>
      <c r="O42" s="77" t="s">
        <v>463</v>
      </c>
      <c r="P42" s="160" t="s">
        <v>463</v>
      </c>
      <c r="Q42" s="161" t="s">
        <v>463</v>
      </c>
      <c r="R42" s="161" t="s">
        <v>463</v>
      </c>
      <c r="S42" s="161" t="s">
        <v>463</v>
      </c>
      <c r="T42" s="161" t="s">
        <v>463</v>
      </c>
      <c r="U42" s="162" t="s">
        <v>463</v>
      </c>
      <c r="V42" s="160" t="s">
        <v>463</v>
      </c>
      <c r="W42" s="161" t="s">
        <v>463</v>
      </c>
      <c r="X42" s="67" t="s">
        <v>463</v>
      </c>
      <c r="Y42" s="67" t="s">
        <v>463</v>
      </c>
      <c r="Z42" s="67" t="s">
        <v>463</v>
      </c>
      <c r="AA42" s="68" t="s">
        <v>463</v>
      </c>
      <c r="AB42" s="54" t="s">
        <v>463</v>
      </c>
      <c r="AC42" s="55" t="s">
        <v>463</v>
      </c>
      <c r="AD42" s="55" t="s">
        <v>463</v>
      </c>
      <c r="AE42" s="55" t="s">
        <v>463</v>
      </c>
      <c r="AF42" s="55" t="s">
        <v>463</v>
      </c>
      <c r="AG42" s="56" t="s">
        <v>463</v>
      </c>
      <c r="AH42" s="57" t="s">
        <v>463</v>
      </c>
      <c r="AI42" s="58" t="s">
        <v>463</v>
      </c>
      <c r="AJ42" s="58" t="s">
        <v>463</v>
      </c>
      <c r="AK42" s="58" t="s">
        <v>463</v>
      </c>
      <c r="AL42" s="58" t="s">
        <v>463</v>
      </c>
      <c r="AN42" s="549"/>
      <c r="AO42" s="550"/>
      <c r="AP42" s="550"/>
      <c r="AQ42" s="550"/>
      <c r="AR42" s="550"/>
      <c r="AS42" s="550"/>
      <c r="AT42" s="555"/>
      <c r="AU42" s="555"/>
    </row>
    <row r="43" spans="2:47" ht="15.75">
      <c r="B43" s="560"/>
      <c r="C43" s="560"/>
      <c r="D43" s="561"/>
      <c r="E43" s="534"/>
      <c r="F43" s="532"/>
      <c r="G43" s="532"/>
      <c r="H43" s="532"/>
      <c r="I43" s="532"/>
      <c r="J43" s="75" t="s">
        <v>463</v>
      </c>
      <c r="K43" s="76" t="s">
        <v>463</v>
      </c>
      <c r="L43" s="76" t="s">
        <v>463</v>
      </c>
      <c r="M43" s="76" t="s">
        <v>463</v>
      </c>
      <c r="N43" s="76" t="s">
        <v>463</v>
      </c>
      <c r="O43" s="77" t="s">
        <v>463</v>
      </c>
      <c r="P43" s="160" t="s">
        <v>463</v>
      </c>
      <c r="Q43" s="161" t="s">
        <v>463</v>
      </c>
      <c r="R43" s="161" t="s">
        <v>463</v>
      </c>
      <c r="S43" s="161" t="s">
        <v>463</v>
      </c>
      <c r="T43" s="161" t="s">
        <v>463</v>
      </c>
      <c r="U43" s="162" t="s">
        <v>463</v>
      </c>
      <c r="V43" s="160" t="s">
        <v>463</v>
      </c>
      <c r="W43" s="161" t="s">
        <v>463</v>
      </c>
      <c r="X43" s="67" t="s">
        <v>463</v>
      </c>
      <c r="Y43" s="67" t="s">
        <v>463</v>
      </c>
      <c r="Z43" s="67" t="s">
        <v>463</v>
      </c>
      <c r="AA43" s="68" t="s">
        <v>463</v>
      </c>
      <c r="AB43" s="54" t="s">
        <v>463</v>
      </c>
      <c r="AC43" s="55" t="s">
        <v>463</v>
      </c>
      <c r="AD43" s="55" t="s">
        <v>463</v>
      </c>
      <c r="AE43" s="55" t="s">
        <v>463</v>
      </c>
      <c r="AF43" s="55" t="s">
        <v>463</v>
      </c>
      <c r="AG43" s="56" t="s">
        <v>463</v>
      </c>
      <c r="AH43" s="57" t="s">
        <v>463</v>
      </c>
      <c r="AI43" s="58" t="s">
        <v>463</v>
      </c>
      <c r="AJ43" s="58" t="s">
        <v>463</v>
      </c>
      <c r="AK43" s="58" t="s">
        <v>463</v>
      </c>
      <c r="AL43" s="58" t="s">
        <v>463</v>
      </c>
      <c r="AN43" s="549"/>
      <c r="AO43" s="550"/>
      <c r="AP43" s="550"/>
      <c r="AQ43" s="550"/>
      <c r="AR43" s="550"/>
      <c r="AS43" s="550"/>
      <c r="AT43" s="555"/>
      <c r="AU43" s="555"/>
    </row>
    <row r="44" spans="2:47" ht="15.75">
      <c r="B44" s="560"/>
      <c r="C44" s="560"/>
      <c r="D44" s="561"/>
      <c r="E44" s="534"/>
      <c r="F44" s="532"/>
      <c r="G44" s="532"/>
      <c r="H44" s="532"/>
      <c r="I44" s="532"/>
      <c r="J44" s="75" t="s">
        <v>463</v>
      </c>
      <c r="K44" s="76" t="s">
        <v>463</v>
      </c>
      <c r="L44" s="76" t="s">
        <v>463</v>
      </c>
      <c r="M44" s="76" t="s">
        <v>463</v>
      </c>
      <c r="N44" s="76" t="s">
        <v>463</v>
      </c>
      <c r="O44" s="77" t="s">
        <v>463</v>
      </c>
      <c r="P44" s="160" t="s">
        <v>463</v>
      </c>
      <c r="Q44" s="161" t="s">
        <v>463</v>
      </c>
      <c r="R44" s="161" t="s">
        <v>463</v>
      </c>
      <c r="S44" s="161" t="s">
        <v>463</v>
      </c>
      <c r="T44" s="161" t="s">
        <v>463</v>
      </c>
      <c r="U44" s="162" t="s">
        <v>463</v>
      </c>
      <c r="V44" s="160" t="s">
        <v>463</v>
      </c>
      <c r="W44" s="161" t="s">
        <v>463</v>
      </c>
      <c r="X44" s="67" t="s">
        <v>463</v>
      </c>
      <c r="Y44" s="67" t="s">
        <v>463</v>
      </c>
      <c r="Z44" s="67" t="s">
        <v>463</v>
      </c>
      <c r="AA44" s="68" t="s">
        <v>463</v>
      </c>
      <c r="AB44" s="54" t="s">
        <v>463</v>
      </c>
      <c r="AC44" s="55" t="s">
        <v>463</v>
      </c>
      <c r="AD44" s="55" t="s">
        <v>463</v>
      </c>
      <c r="AE44" s="55" t="s">
        <v>463</v>
      </c>
      <c r="AF44" s="55" t="s">
        <v>463</v>
      </c>
      <c r="AG44" s="56" t="s">
        <v>463</v>
      </c>
      <c r="AH44" s="57" t="s">
        <v>463</v>
      </c>
      <c r="AI44" s="58" t="s">
        <v>463</v>
      </c>
      <c r="AJ44" s="58" t="s">
        <v>463</v>
      </c>
      <c r="AK44" s="58" t="s">
        <v>463</v>
      </c>
      <c r="AL44" s="58" t="s">
        <v>463</v>
      </c>
      <c r="AN44" s="549"/>
      <c r="AO44" s="550"/>
      <c r="AP44" s="550"/>
      <c r="AQ44" s="550"/>
      <c r="AR44" s="550"/>
      <c r="AS44" s="550"/>
      <c r="AT44" s="555"/>
      <c r="AU44" s="555"/>
    </row>
    <row r="45" spans="2:47" ht="3" customHeight="1" thickBot="1">
      <c r="B45" s="560"/>
      <c r="C45" s="560"/>
      <c r="D45" s="561"/>
      <c r="E45" s="534"/>
      <c r="F45" s="532"/>
      <c r="G45" s="532"/>
      <c r="H45" s="532"/>
      <c r="I45" s="532"/>
      <c r="J45" s="75" t="s">
        <v>463</v>
      </c>
      <c r="K45" s="76" t="s">
        <v>463</v>
      </c>
      <c r="L45" s="76" t="s">
        <v>463</v>
      </c>
      <c r="M45" s="76" t="s">
        <v>463</v>
      </c>
      <c r="N45" s="76" t="s">
        <v>463</v>
      </c>
      <c r="O45" s="77" t="s">
        <v>463</v>
      </c>
      <c r="P45" s="160" t="s">
        <v>463</v>
      </c>
      <c r="Q45" s="161" t="s">
        <v>463</v>
      </c>
      <c r="R45" s="161" t="s">
        <v>463</v>
      </c>
      <c r="S45" s="161" t="s">
        <v>463</v>
      </c>
      <c r="T45" s="161" t="s">
        <v>463</v>
      </c>
      <c r="U45" s="162" t="s">
        <v>463</v>
      </c>
      <c r="V45" s="160" t="s">
        <v>463</v>
      </c>
      <c r="W45" s="161" t="s">
        <v>463</v>
      </c>
      <c r="X45" s="67" t="s">
        <v>463</v>
      </c>
      <c r="Y45" s="67" t="s">
        <v>463</v>
      </c>
      <c r="Z45" s="67" t="s">
        <v>463</v>
      </c>
      <c r="AA45" s="68" t="s">
        <v>463</v>
      </c>
      <c r="AB45" s="54" t="s">
        <v>463</v>
      </c>
      <c r="AC45" s="55" t="s">
        <v>463</v>
      </c>
      <c r="AD45" s="55" t="s">
        <v>463</v>
      </c>
      <c r="AE45" s="55" t="s">
        <v>463</v>
      </c>
      <c r="AF45" s="55" t="s">
        <v>463</v>
      </c>
      <c r="AG45" s="56" t="s">
        <v>463</v>
      </c>
      <c r="AH45" s="57" t="s">
        <v>463</v>
      </c>
      <c r="AI45" s="58" t="s">
        <v>463</v>
      </c>
      <c r="AJ45" s="58" t="s">
        <v>463</v>
      </c>
      <c r="AK45" s="58" t="s">
        <v>463</v>
      </c>
      <c r="AL45" s="58" t="s">
        <v>463</v>
      </c>
      <c r="AN45" s="549"/>
      <c r="AO45" s="550"/>
      <c r="AP45" s="550"/>
      <c r="AQ45" s="550"/>
      <c r="AR45" s="550"/>
      <c r="AS45" s="551"/>
      <c r="AT45" s="35"/>
      <c r="AU45" s="35"/>
    </row>
    <row r="46" spans="2:47" ht="16.5" hidden="1" thickBot="1">
      <c r="B46" s="560"/>
      <c r="C46" s="560"/>
      <c r="D46" s="561"/>
      <c r="E46" s="534"/>
      <c r="F46" s="532"/>
      <c r="G46" s="532"/>
      <c r="H46" s="532"/>
      <c r="I46" s="532"/>
      <c r="J46" s="75" t="s">
        <v>463</v>
      </c>
      <c r="K46" s="76" t="s">
        <v>463</v>
      </c>
      <c r="L46" s="76" t="s">
        <v>463</v>
      </c>
      <c r="M46" s="76" t="s">
        <v>463</v>
      </c>
      <c r="N46" s="76" t="s">
        <v>463</v>
      </c>
      <c r="O46" s="77" t="s">
        <v>463</v>
      </c>
      <c r="P46" s="66" t="s">
        <v>463</v>
      </c>
      <c r="Q46" s="67" t="s">
        <v>463</v>
      </c>
      <c r="R46" s="67" t="s">
        <v>463</v>
      </c>
      <c r="S46" s="67" t="s">
        <v>463</v>
      </c>
      <c r="T46" s="67" t="s">
        <v>463</v>
      </c>
      <c r="U46" s="68" t="s">
        <v>463</v>
      </c>
      <c r="V46" s="66" t="s">
        <v>463</v>
      </c>
      <c r="W46" s="67" t="s">
        <v>463</v>
      </c>
      <c r="X46" s="67" t="s">
        <v>463</v>
      </c>
      <c r="Y46" s="67" t="s">
        <v>463</v>
      </c>
      <c r="Z46" s="67" t="s">
        <v>463</v>
      </c>
      <c r="AA46" s="68" t="s">
        <v>463</v>
      </c>
      <c r="AB46" s="54" t="s">
        <v>463</v>
      </c>
      <c r="AC46" s="55" t="s">
        <v>463</v>
      </c>
      <c r="AD46" s="55" t="s">
        <v>463</v>
      </c>
      <c r="AE46" s="55" t="s">
        <v>463</v>
      </c>
      <c r="AF46" s="55" t="s">
        <v>463</v>
      </c>
      <c r="AG46" s="56" t="s">
        <v>463</v>
      </c>
      <c r="AH46" s="57" t="s">
        <v>463</v>
      </c>
      <c r="AI46" s="58" t="s">
        <v>463</v>
      </c>
      <c r="AJ46" s="58" t="s">
        <v>463</v>
      </c>
      <c r="AK46" s="58" t="s">
        <v>463</v>
      </c>
      <c r="AL46" s="58" t="s">
        <v>463</v>
      </c>
      <c r="AN46" s="549"/>
      <c r="AO46" s="550"/>
      <c r="AP46" s="550"/>
      <c r="AQ46" s="550"/>
      <c r="AR46" s="550"/>
      <c r="AS46" s="551"/>
    </row>
    <row r="47" spans="2:47" ht="16.5" hidden="1" thickBot="1">
      <c r="B47" s="560"/>
      <c r="C47" s="560"/>
      <c r="D47" s="561"/>
      <c r="E47" s="535"/>
      <c r="F47" s="536"/>
      <c r="G47" s="536"/>
      <c r="H47" s="536"/>
      <c r="I47" s="536"/>
      <c r="J47" s="78" t="s">
        <v>463</v>
      </c>
      <c r="K47" s="79" t="s">
        <v>463</v>
      </c>
      <c r="L47" s="79" t="s">
        <v>463</v>
      </c>
      <c r="M47" s="79" t="s">
        <v>463</v>
      </c>
      <c r="N47" s="79" t="s">
        <v>463</v>
      </c>
      <c r="O47" s="80" t="s">
        <v>463</v>
      </c>
      <c r="P47" s="66" t="s">
        <v>463</v>
      </c>
      <c r="Q47" s="67" t="s">
        <v>463</v>
      </c>
      <c r="R47" s="67" t="s">
        <v>463</v>
      </c>
      <c r="S47" s="67" t="s">
        <v>463</v>
      </c>
      <c r="T47" s="67" t="s">
        <v>463</v>
      </c>
      <c r="U47" s="68" t="s">
        <v>463</v>
      </c>
      <c r="V47" s="69" t="s">
        <v>463</v>
      </c>
      <c r="W47" s="70" t="s">
        <v>463</v>
      </c>
      <c r="X47" s="70" t="s">
        <v>463</v>
      </c>
      <c r="Y47" s="70" t="s">
        <v>463</v>
      </c>
      <c r="Z47" s="70" t="s">
        <v>463</v>
      </c>
      <c r="AA47" s="71" t="s">
        <v>463</v>
      </c>
      <c r="AB47" s="59" t="s">
        <v>463</v>
      </c>
      <c r="AC47" s="60" t="s">
        <v>463</v>
      </c>
      <c r="AD47" s="60" t="s">
        <v>463</v>
      </c>
      <c r="AE47" s="60" t="s">
        <v>463</v>
      </c>
      <c r="AF47" s="60" t="s">
        <v>463</v>
      </c>
      <c r="AG47" s="61" t="s">
        <v>463</v>
      </c>
      <c r="AH47" s="62" t="s">
        <v>463</v>
      </c>
      <c r="AI47" s="63" t="s">
        <v>463</v>
      </c>
      <c r="AJ47" s="63" t="s">
        <v>463</v>
      </c>
      <c r="AK47" s="63" t="s">
        <v>463</v>
      </c>
      <c r="AL47" s="63" t="s">
        <v>463</v>
      </c>
      <c r="AN47" s="552"/>
      <c r="AO47" s="553"/>
      <c r="AP47" s="553"/>
      <c r="AQ47" s="553"/>
      <c r="AR47" s="553"/>
      <c r="AS47" s="554"/>
    </row>
    <row r="48" spans="2:47" ht="23.25">
      <c r="B48" s="560"/>
      <c r="C48" s="560"/>
      <c r="D48" s="561"/>
      <c r="E48" s="528" t="s">
        <v>474</v>
      </c>
      <c r="F48" s="529"/>
      <c r="G48" s="529"/>
      <c r="H48" s="529"/>
      <c r="I48" s="530"/>
      <c r="J48" s="72" t="s">
        <v>463</v>
      </c>
      <c r="K48" s="73" t="s">
        <v>463</v>
      </c>
      <c r="L48" s="73" t="s">
        <v>463</v>
      </c>
      <c r="M48" s="73" t="s">
        <v>463</v>
      </c>
      <c r="N48" s="73" t="s">
        <v>463</v>
      </c>
      <c r="O48" s="74" t="s">
        <v>463</v>
      </c>
      <c r="P48" s="72" t="s">
        <v>463</v>
      </c>
      <c r="Q48" s="73" t="s">
        <v>463</v>
      </c>
      <c r="R48" s="73" t="s">
        <v>463</v>
      </c>
      <c r="S48" s="73" t="s">
        <v>463</v>
      </c>
      <c r="T48" s="73" t="s">
        <v>463</v>
      </c>
      <c r="U48" s="74" t="s">
        <v>463</v>
      </c>
      <c r="V48" s="157" t="s">
        <v>463</v>
      </c>
      <c r="W48" s="166" t="s">
        <v>463</v>
      </c>
      <c r="X48" s="64" t="s">
        <v>463</v>
      </c>
      <c r="Y48" s="64" t="s">
        <v>463</v>
      </c>
      <c r="Z48" s="64" t="s">
        <v>463</v>
      </c>
      <c r="AA48" s="65" t="s">
        <v>463</v>
      </c>
      <c r="AB48" s="49" t="s">
        <v>463</v>
      </c>
      <c r="AC48" s="50" t="s">
        <v>463</v>
      </c>
      <c r="AD48" s="50" t="s">
        <v>463</v>
      </c>
      <c r="AE48" s="50" t="s">
        <v>463</v>
      </c>
      <c r="AF48" s="50" t="s">
        <v>463</v>
      </c>
      <c r="AG48" s="51" t="s">
        <v>463</v>
      </c>
      <c r="AH48" s="52" t="s">
        <v>463</v>
      </c>
      <c r="AI48" s="53" t="s">
        <v>463</v>
      </c>
      <c r="AJ48" s="53" t="s">
        <v>463</v>
      </c>
      <c r="AK48" s="53" t="s">
        <v>463</v>
      </c>
      <c r="AL48" s="53" t="s">
        <v>463</v>
      </c>
    </row>
    <row r="49" spans="2:38" ht="15.75">
      <c r="B49" s="560"/>
      <c r="C49" s="560"/>
      <c r="D49" s="561"/>
      <c r="E49" s="531"/>
      <c r="F49" s="532"/>
      <c r="G49" s="532"/>
      <c r="H49" s="532"/>
      <c r="I49" s="533"/>
      <c r="J49" s="75" t="s">
        <v>463</v>
      </c>
      <c r="K49" s="76" t="s">
        <v>463</v>
      </c>
      <c r="L49" s="76" t="s">
        <v>463</v>
      </c>
      <c r="M49" s="76" t="s">
        <v>463</v>
      </c>
      <c r="N49" s="76" t="s">
        <v>463</v>
      </c>
      <c r="O49" s="77" t="s">
        <v>463</v>
      </c>
      <c r="P49" s="75" t="s">
        <v>463</v>
      </c>
      <c r="Q49" s="76" t="s">
        <v>463</v>
      </c>
      <c r="R49" s="76" t="s">
        <v>463</v>
      </c>
      <c r="S49" s="76" t="s">
        <v>463</v>
      </c>
      <c r="T49" s="76" t="s">
        <v>463</v>
      </c>
      <c r="U49" s="77" t="s">
        <v>463</v>
      </c>
      <c r="V49" s="160" t="s">
        <v>463</v>
      </c>
      <c r="W49" s="161" t="s">
        <v>463</v>
      </c>
      <c r="X49" s="67" t="s">
        <v>463</v>
      </c>
      <c r="Y49" s="67" t="s">
        <v>463</v>
      </c>
      <c r="Z49" s="67" t="s">
        <v>463</v>
      </c>
      <c r="AA49" s="68" t="s">
        <v>463</v>
      </c>
      <c r="AB49" s="54" t="s">
        <v>463</v>
      </c>
      <c r="AC49" s="55" t="s">
        <v>463</v>
      </c>
      <c r="AD49" s="55" t="s">
        <v>463</v>
      </c>
      <c r="AE49" s="55" t="s">
        <v>463</v>
      </c>
      <c r="AF49" s="55" t="s">
        <v>463</v>
      </c>
      <c r="AG49" s="56" t="s">
        <v>463</v>
      </c>
      <c r="AH49" s="57" t="s">
        <v>463</v>
      </c>
      <c r="AI49" s="58" t="s">
        <v>463</v>
      </c>
      <c r="AJ49" s="58" t="s">
        <v>463</v>
      </c>
      <c r="AK49" s="58" t="s">
        <v>463</v>
      </c>
      <c r="AL49" s="58" t="s">
        <v>463</v>
      </c>
    </row>
    <row r="50" spans="2:38" ht="15.75">
      <c r="B50" s="560"/>
      <c r="C50" s="560"/>
      <c r="D50" s="561"/>
      <c r="E50" s="531"/>
      <c r="F50" s="532"/>
      <c r="G50" s="532"/>
      <c r="H50" s="532"/>
      <c r="I50" s="533"/>
      <c r="J50" s="75" t="s">
        <v>463</v>
      </c>
      <c r="K50" s="76" t="s">
        <v>463</v>
      </c>
      <c r="L50" s="76" t="s">
        <v>463</v>
      </c>
      <c r="M50" s="76" t="s">
        <v>463</v>
      </c>
      <c r="N50" s="76" t="s">
        <v>463</v>
      </c>
      <c r="O50" s="77" t="s">
        <v>463</v>
      </c>
      <c r="P50" s="75" t="s">
        <v>463</v>
      </c>
      <c r="Q50" s="76" t="s">
        <v>463</v>
      </c>
      <c r="R50" s="76" t="s">
        <v>463</v>
      </c>
      <c r="S50" s="76" t="s">
        <v>463</v>
      </c>
      <c r="T50" s="76" t="s">
        <v>463</v>
      </c>
      <c r="U50" s="77" t="s">
        <v>463</v>
      </c>
      <c r="V50" s="160" t="s">
        <v>463</v>
      </c>
      <c r="W50" s="161" t="s">
        <v>463</v>
      </c>
      <c r="X50" s="67" t="s">
        <v>463</v>
      </c>
      <c r="Y50" s="67" t="s">
        <v>463</v>
      </c>
      <c r="Z50" s="67" t="s">
        <v>463</v>
      </c>
      <c r="AA50" s="68" t="s">
        <v>463</v>
      </c>
      <c r="AB50" s="54" t="s">
        <v>463</v>
      </c>
      <c r="AC50" s="55" t="s">
        <v>463</v>
      </c>
      <c r="AD50" s="55" t="s">
        <v>463</v>
      </c>
      <c r="AE50" s="55" t="s">
        <v>463</v>
      </c>
      <c r="AF50" s="55" t="s">
        <v>463</v>
      </c>
      <c r="AG50" s="56" t="s">
        <v>463</v>
      </c>
      <c r="AH50" s="57" t="s">
        <v>463</v>
      </c>
      <c r="AI50" s="58" t="s">
        <v>463</v>
      </c>
      <c r="AJ50" s="58" t="s">
        <v>463</v>
      </c>
      <c r="AK50" s="58" t="s">
        <v>463</v>
      </c>
      <c r="AL50" s="58" t="s">
        <v>463</v>
      </c>
    </row>
    <row r="51" spans="2:38" ht="15.75">
      <c r="B51" s="560"/>
      <c r="C51" s="560"/>
      <c r="D51" s="561"/>
      <c r="E51" s="534"/>
      <c r="F51" s="532"/>
      <c r="G51" s="532"/>
      <c r="H51" s="532"/>
      <c r="I51" s="533"/>
      <c r="J51" s="75" t="s">
        <v>463</v>
      </c>
      <c r="K51" s="76" t="s">
        <v>463</v>
      </c>
      <c r="L51" s="76" t="s">
        <v>463</v>
      </c>
      <c r="M51" s="76" t="s">
        <v>463</v>
      </c>
      <c r="N51" s="76" t="s">
        <v>463</v>
      </c>
      <c r="O51" s="77" t="s">
        <v>463</v>
      </c>
      <c r="P51" s="75" t="s">
        <v>463</v>
      </c>
      <c r="Q51" s="76" t="s">
        <v>463</v>
      </c>
      <c r="R51" s="76" t="s">
        <v>463</v>
      </c>
      <c r="S51" s="76" t="s">
        <v>463</v>
      </c>
      <c r="T51" s="76" t="s">
        <v>463</v>
      </c>
      <c r="U51" s="77" t="s">
        <v>463</v>
      </c>
      <c r="V51" s="160" t="s">
        <v>463</v>
      </c>
      <c r="W51" s="161" t="s">
        <v>463</v>
      </c>
      <c r="X51" s="67" t="s">
        <v>463</v>
      </c>
      <c r="Y51" s="67" t="s">
        <v>463</v>
      </c>
      <c r="Z51" s="67" t="s">
        <v>463</v>
      </c>
      <c r="AA51" s="68" t="s">
        <v>463</v>
      </c>
      <c r="AB51" s="54" t="s">
        <v>463</v>
      </c>
      <c r="AC51" s="55" t="s">
        <v>463</v>
      </c>
      <c r="AD51" s="55" t="s">
        <v>463</v>
      </c>
      <c r="AE51" s="55" t="s">
        <v>463</v>
      </c>
      <c r="AF51" s="55" t="s">
        <v>463</v>
      </c>
      <c r="AG51" s="56" t="s">
        <v>463</v>
      </c>
      <c r="AH51" s="57" t="s">
        <v>463</v>
      </c>
      <c r="AI51" s="58" t="s">
        <v>463</v>
      </c>
      <c r="AJ51" s="58" t="s">
        <v>463</v>
      </c>
      <c r="AK51" s="58" t="s">
        <v>463</v>
      </c>
      <c r="AL51" s="58" t="s">
        <v>463</v>
      </c>
    </row>
    <row r="52" spans="2:38" ht="15.75">
      <c r="B52" s="560"/>
      <c r="C52" s="560"/>
      <c r="D52" s="561"/>
      <c r="E52" s="534"/>
      <c r="F52" s="532"/>
      <c r="G52" s="532"/>
      <c r="H52" s="532"/>
      <c r="I52" s="533"/>
      <c r="J52" s="75" t="s">
        <v>463</v>
      </c>
      <c r="K52" s="76" t="s">
        <v>463</v>
      </c>
      <c r="L52" s="76" t="s">
        <v>463</v>
      </c>
      <c r="M52" s="76" t="s">
        <v>463</v>
      </c>
      <c r="N52" s="76" t="s">
        <v>463</v>
      </c>
      <c r="O52" s="77" t="s">
        <v>463</v>
      </c>
      <c r="P52" s="75" t="s">
        <v>463</v>
      </c>
      <c r="Q52" s="76" t="s">
        <v>463</v>
      </c>
      <c r="R52" s="76" t="s">
        <v>463</v>
      </c>
      <c r="S52" s="76" t="s">
        <v>463</v>
      </c>
      <c r="T52" s="76" t="s">
        <v>463</v>
      </c>
      <c r="U52" s="77" t="s">
        <v>463</v>
      </c>
      <c r="V52" s="160" t="s">
        <v>463</v>
      </c>
      <c r="W52" s="161" t="s">
        <v>463</v>
      </c>
      <c r="X52" s="67" t="s">
        <v>463</v>
      </c>
      <c r="Y52" s="67" t="s">
        <v>463</v>
      </c>
      <c r="Z52" s="67" t="s">
        <v>463</v>
      </c>
      <c r="AA52" s="68" t="s">
        <v>463</v>
      </c>
      <c r="AB52" s="54" t="s">
        <v>463</v>
      </c>
      <c r="AC52" s="55" t="s">
        <v>463</v>
      </c>
      <c r="AD52" s="55" t="s">
        <v>463</v>
      </c>
      <c r="AE52" s="55" t="s">
        <v>463</v>
      </c>
      <c r="AF52" s="55" t="s">
        <v>463</v>
      </c>
      <c r="AG52" s="56" t="s">
        <v>463</v>
      </c>
      <c r="AH52" s="57" t="s">
        <v>463</v>
      </c>
      <c r="AI52" s="58" t="s">
        <v>463</v>
      </c>
      <c r="AJ52" s="58" t="s">
        <v>463</v>
      </c>
      <c r="AK52" s="58" t="s">
        <v>463</v>
      </c>
      <c r="AL52" s="58" t="s">
        <v>463</v>
      </c>
    </row>
    <row r="53" spans="2:38" ht="5.25" customHeight="1">
      <c r="B53" s="560"/>
      <c r="C53" s="560"/>
      <c r="D53" s="561"/>
      <c r="E53" s="534"/>
      <c r="F53" s="532"/>
      <c r="G53" s="532"/>
      <c r="H53" s="532"/>
      <c r="I53" s="533"/>
      <c r="J53" s="75" t="s">
        <v>463</v>
      </c>
      <c r="K53" s="76" t="s">
        <v>463</v>
      </c>
      <c r="L53" s="76" t="s">
        <v>463</v>
      </c>
      <c r="M53" s="76" t="s">
        <v>463</v>
      </c>
      <c r="N53" s="76" t="s">
        <v>463</v>
      </c>
      <c r="O53" s="77" t="s">
        <v>463</v>
      </c>
      <c r="P53" s="75" t="s">
        <v>463</v>
      </c>
      <c r="Q53" s="76" t="s">
        <v>463</v>
      </c>
      <c r="R53" s="76" t="s">
        <v>463</v>
      </c>
      <c r="S53" s="76" t="s">
        <v>463</v>
      </c>
      <c r="T53" s="76" t="s">
        <v>463</v>
      </c>
      <c r="U53" s="77" t="s">
        <v>463</v>
      </c>
      <c r="V53" s="160" t="s">
        <v>463</v>
      </c>
      <c r="W53" s="161" t="s">
        <v>463</v>
      </c>
      <c r="X53" s="67" t="s">
        <v>463</v>
      </c>
      <c r="Y53" s="67" t="s">
        <v>463</v>
      </c>
      <c r="Z53" s="67" t="s">
        <v>463</v>
      </c>
      <c r="AA53" s="68" t="s">
        <v>463</v>
      </c>
      <c r="AB53" s="54" t="s">
        <v>463</v>
      </c>
      <c r="AC53" s="55" t="s">
        <v>463</v>
      </c>
      <c r="AD53" s="55" t="s">
        <v>463</v>
      </c>
      <c r="AE53" s="55" t="s">
        <v>463</v>
      </c>
      <c r="AF53" s="55" t="s">
        <v>463</v>
      </c>
      <c r="AG53" s="56" t="s">
        <v>463</v>
      </c>
      <c r="AH53" s="57" t="s">
        <v>463</v>
      </c>
      <c r="AI53" s="58" t="s">
        <v>463</v>
      </c>
      <c r="AJ53" s="58" t="s">
        <v>463</v>
      </c>
      <c r="AK53" s="58" t="s">
        <v>463</v>
      </c>
      <c r="AL53" s="58" t="s">
        <v>463</v>
      </c>
    </row>
    <row r="54" spans="2:38" ht="3" hidden="1" customHeight="1">
      <c r="B54" s="560"/>
      <c r="C54" s="560"/>
      <c r="D54" s="561"/>
      <c r="E54" s="534"/>
      <c r="F54" s="532"/>
      <c r="G54" s="532"/>
      <c r="H54" s="532"/>
      <c r="I54" s="533"/>
      <c r="J54" s="75" t="s">
        <v>463</v>
      </c>
      <c r="K54" s="76" t="s">
        <v>463</v>
      </c>
      <c r="L54" s="76" t="s">
        <v>463</v>
      </c>
      <c r="M54" s="76" t="s">
        <v>463</v>
      </c>
      <c r="N54" s="76" t="s">
        <v>463</v>
      </c>
      <c r="O54" s="77" t="s">
        <v>463</v>
      </c>
      <c r="P54" s="75" t="s">
        <v>463</v>
      </c>
      <c r="Q54" s="76" t="s">
        <v>463</v>
      </c>
      <c r="R54" s="76" t="s">
        <v>463</v>
      </c>
      <c r="S54" s="76" t="s">
        <v>463</v>
      </c>
      <c r="T54" s="76" t="s">
        <v>463</v>
      </c>
      <c r="U54" s="77" t="s">
        <v>463</v>
      </c>
      <c r="V54" s="160" t="s">
        <v>463</v>
      </c>
      <c r="W54" s="161" t="s">
        <v>463</v>
      </c>
      <c r="X54" s="67" t="s">
        <v>463</v>
      </c>
      <c r="Y54" s="67" t="s">
        <v>463</v>
      </c>
      <c r="Z54" s="67" t="s">
        <v>463</v>
      </c>
      <c r="AA54" s="68" t="s">
        <v>463</v>
      </c>
      <c r="AB54" s="54" t="s">
        <v>463</v>
      </c>
      <c r="AC54" s="55" t="s">
        <v>463</v>
      </c>
      <c r="AD54" s="55" t="s">
        <v>463</v>
      </c>
      <c r="AE54" s="55" t="s">
        <v>463</v>
      </c>
      <c r="AF54" s="55" t="s">
        <v>463</v>
      </c>
      <c r="AG54" s="56" t="s">
        <v>463</v>
      </c>
      <c r="AH54" s="57" t="s">
        <v>463</v>
      </c>
      <c r="AI54" s="58" t="s">
        <v>463</v>
      </c>
      <c r="AJ54" s="58" t="s">
        <v>463</v>
      </c>
      <c r="AK54" s="58" t="s">
        <v>463</v>
      </c>
      <c r="AL54" s="58" t="s">
        <v>463</v>
      </c>
    </row>
    <row r="55" spans="2:38" ht="15.75" hidden="1">
      <c r="B55" s="560"/>
      <c r="C55" s="560"/>
      <c r="D55" s="561"/>
      <c r="E55" s="534"/>
      <c r="F55" s="532"/>
      <c r="G55" s="532"/>
      <c r="H55" s="532"/>
      <c r="I55" s="533"/>
      <c r="J55" s="75" t="s">
        <v>463</v>
      </c>
      <c r="K55" s="76" t="s">
        <v>463</v>
      </c>
      <c r="L55" s="76" t="s">
        <v>463</v>
      </c>
      <c r="M55" s="76" t="s">
        <v>463</v>
      </c>
      <c r="N55" s="76" t="s">
        <v>463</v>
      </c>
      <c r="O55" s="77" t="s">
        <v>463</v>
      </c>
      <c r="P55" s="75" t="s">
        <v>463</v>
      </c>
      <c r="Q55" s="76" t="s">
        <v>463</v>
      </c>
      <c r="R55" s="76" t="s">
        <v>463</v>
      </c>
      <c r="S55" s="76" t="s">
        <v>463</v>
      </c>
      <c r="T55" s="76" t="s">
        <v>463</v>
      </c>
      <c r="U55" s="77" t="s">
        <v>463</v>
      </c>
      <c r="V55" s="160" t="s">
        <v>463</v>
      </c>
      <c r="W55" s="161" t="s">
        <v>463</v>
      </c>
      <c r="X55" s="67" t="s">
        <v>463</v>
      </c>
      <c r="Y55" s="67" t="s">
        <v>463</v>
      </c>
      <c r="Z55" s="67" t="s">
        <v>463</v>
      </c>
      <c r="AA55" s="68" t="s">
        <v>463</v>
      </c>
      <c r="AB55" s="54" t="s">
        <v>463</v>
      </c>
      <c r="AC55" s="55" t="s">
        <v>463</v>
      </c>
      <c r="AD55" s="55" t="s">
        <v>463</v>
      </c>
      <c r="AE55" s="55" t="s">
        <v>463</v>
      </c>
      <c r="AF55" s="55" t="s">
        <v>463</v>
      </c>
      <c r="AG55" s="56" t="s">
        <v>463</v>
      </c>
      <c r="AH55" s="57" t="s">
        <v>463</v>
      </c>
      <c r="AI55" s="58" t="s">
        <v>463</v>
      </c>
      <c r="AJ55" s="58" t="s">
        <v>463</v>
      </c>
      <c r="AK55" s="58" t="s">
        <v>463</v>
      </c>
      <c r="AL55" s="58" t="s">
        <v>463</v>
      </c>
    </row>
    <row r="56" spans="2:38" ht="15.75" hidden="1">
      <c r="B56" s="560"/>
      <c r="C56" s="560"/>
      <c r="D56" s="561"/>
      <c r="E56" s="534"/>
      <c r="F56" s="532"/>
      <c r="G56" s="532"/>
      <c r="H56" s="532"/>
      <c r="I56" s="533"/>
      <c r="J56" s="75" t="s">
        <v>463</v>
      </c>
      <c r="K56" s="76" t="s">
        <v>463</v>
      </c>
      <c r="L56" s="76" t="s">
        <v>463</v>
      </c>
      <c r="M56" s="76" t="s">
        <v>463</v>
      </c>
      <c r="N56" s="76" t="s">
        <v>463</v>
      </c>
      <c r="O56" s="77" t="s">
        <v>463</v>
      </c>
      <c r="P56" s="75" t="s">
        <v>463</v>
      </c>
      <c r="Q56" s="76" t="s">
        <v>463</v>
      </c>
      <c r="R56" s="76" t="s">
        <v>463</v>
      </c>
      <c r="S56" s="76" t="s">
        <v>463</v>
      </c>
      <c r="T56" s="76" t="s">
        <v>463</v>
      </c>
      <c r="U56" s="77" t="s">
        <v>463</v>
      </c>
      <c r="V56" s="160" t="s">
        <v>463</v>
      </c>
      <c r="W56" s="161" t="s">
        <v>463</v>
      </c>
      <c r="X56" s="67" t="s">
        <v>463</v>
      </c>
      <c r="Y56" s="67" t="s">
        <v>463</v>
      </c>
      <c r="Z56" s="67" t="s">
        <v>463</v>
      </c>
      <c r="AA56" s="68" t="s">
        <v>463</v>
      </c>
      <c r="AB56" s="54" t="s">
        <v>463</v>
      </c>
      <c r="AC56" s="55" t="s">
        <v>463</v>
      </c>
      <c r="AD56" s="55" t="s">
        <v>463</v>
      </c>
      <c r="AE56" s="55" t="s">
        <v>463</v>
      </c>
      <c r="AF56" s="55" t="s">
        <v>463</v>
      </c>
      <c r="AG56" s="56" t="s">
        <v>463</v>
      </c>
      <c r="AH56" s="57" t="s">
        <v>463</v>
      </c>
      <c r="AI56" s="58" t="s">
        <v>463</v>
      </c>
      <c r="AJ56" s="58" t="s">
        <v>463</v>
      </c>
      <c r="AK56" s="58" t="s">
        <v>463</v>
      </c>
      <c r="AL56" s="58" t="s">
        <v>463</v>
      </c>
    </row>
    <row r="57" spans="2:38" ht="16.5" thickBot="1">
      <c r="B57" s="560"/>
      <c r="C57" s="560"/>
      <c r="D57" s="561"/>
      <c r="E57" s="535"/>
      <c r="F57" s="536"/>
      <c r="G57" s="536"/>
      <c r="H57" s="536"/>
      <c r="I57" s="537"/>
      <c r="J57" s="78" t="s">
        <v>463</v>
      </c>
      <c r="K57" s="79" t="s">
        <v>463</v>
      </c>
      <c r="L57" s="79" t="s">
        <v>463</v>
      </c>
      <c r="M57" s="79" t="s">
        <v>463</v>
      </c>
      <c r="N57" s="79" t="s">
        <v>463</v>
      </c>
      <c r="O57" s="80" t="s">
        <v>463</v>
      </c>
      <c r="P57" s="78" t="s">
        <v>463</v>
      </c>
      <c r="Q57" s="79" t="s">
        <v>463</v>
      </c>
      <c r="R57" s="79" t="s">
        <v>463</v>
      </c>
      <c r="S57" s="79" t="s">
        <v>463</v>
      </c>
      <c r="T57" s="79" t="s">
        <v>463</v>
      </c>
      <c r="U57" s="80" t="s">
        <v>463</v>
      </c>
      <c r="V57" s="163" t="s">
        <v>463</v>
      </c>
      <c r="W57" s="164" t="s">
        <v>463</v>
      </c>
      <c r="X57" s="70" t="s">
        <v>463</v>
      </c>
      <c r="Y57" s="70" t="s">
        <v>463</v>
      </c>
      <c r="Z57" s="70" t="s">
        <v>463</v>
      </c>
      <c r="AA57" s="71" t="s">
        <v>463</v>
      </c>
      <c r="AB57" s="59" t="s">
        <v>463</v>
      </c>
      <c r="AC57" s="60" t="s">
        <v>463</v>
      </c>
      <c r="AD57" s="60" t="s">
        <v>463</v>
      </c>
      <c r="AE57" s="60" t="s">
        <v>463</v>
      </c>
      <c r="AF57" s="60" t="s">
        <v>463</v>
      </c>
      <c r="AG57" s="61" t="s">
        <v>463</v>
      </c>
      <c r="AH57" s="57" t="s">
        <v>463</v>
      </c>
      <c r="AI57" s="58" t="s">
        <v>463</v>
      </c>
      <c r="AJ57" s="58" t="s">
        <v>463</v>
      </c>
      <c r="AK57" s="58" t="s">
        <v>463</v>
      </c>
      <c r="AL57" s="58" t="s">
        <v>463</v>
      </c>
    </row>
    <row r="58" spans="2:38" ht="15" customHeight="1">
      <c r="J58" s="528" t="s">
        <v>475</v>
      </c>
      <c r="K58" s="529"/>
      <c r="L58" s="529"/>
      <c r="M58" s="529"/>
      <c r="N58" s="529"/>
      <c r="O58" s="530"/>
      <c r="P58" s="528" t="s">
        <v>476</v>
      </c>
      <c r="Q58" s="529"/>
      <c r="R58" s="529"/>
      <c r="S58" s="529"/>
      <c r="T58" s="529"/>
      <c r="U58" s="530"/>
      <c r="V58" s="528" t="s">
        <v>477</v>
      </c>
      <c r="W58" s="529"/>
      <c r="X58" s="529"/>
      <c r="Y58" s="529"/>
      <c r="Z58" s="529"/>
      <c r="AA58" s="530"/>
      <c r="AB58" s="528" t="s">
        <v>478</v>
      </c>
      <c r="AC58" s="556"/>
      <c r="AD58" s="529"/>
      <c r="AE58" s="529"/>
      <c r="AF58" s="529"/>
      <c r="AG58" s="529"/>
      <c r="AH58" s="528" t="s">
        <v>479</v>
      </c>
      <c r="AI58" s="529"/>
      <c r="AJ58" s="529"/>
      <c r="AK58" s="529"/>
      <c r="AL58" s="530"/>
    </row>
    <row r="59" spans="2:38" ht="15" customHeight="1">
      <c r="J59" s="534"/>
      <c r="K59" s="532"/>
      <c r="L59" s="532"/>
      <c r="M59" s="532"/>
      <c r="N59" s="532"/>
      <c r="O59" s="533"/>
      <c r="P59" s="534"/>
      <c r="Q59" s="532"/>
      <c r="R59" s="532"/>
      <c r="S59" s="532"/>
      <c r="T59" s="532"/>
      <c r="U59" s="533"/>
      <c r="V59" s="534"/>
      <c r="W59" s="532"/>
      <c r="X59" s="532"/>
      <c r="Y59" s="532"/>
      <c r="Z59" s="532"/>
      <c r="AA59" s="533"/>
      <c r="AB59" s="534"/>
      <c r="AC59" s="532"/>
      <c r="AD59" s="532"/>
      <c r="AE59" s="532"/>
      <c r="AF59" s="532"/>
      <c r="AG59" s="532"/>
      <c r="AH59" s="531"/>
      <c r="AI59" s="532"/>
      <c r="AJ59" s="532"/>
      <c r="AK59" s="532"/>
      <c r="AL59" s="533"/>
    </row>
    <row r="60" spans="2:38" ht="15" customHeight="1">
      <c r="J60" s="534"/>
      <c r="K60" s="532"/>
      <c r="L60" s="532"/>
      <c r="M60" s="532"/>
      <c r="N60" s="532"/>
      <c r="O60" s="533"/>
      <c r="P60" s="534"/>
      <c r="Q60" s="532"/>
      <c r="R60" s="532"/>
      <c r="S60" s="532"/>
      <c r="T60" s="532"/>
      <c r="U60" s="533"/>
      <c r="V60" s="534"/>
      <c r="W60" s="532"/>
      <c r="X60" s="532"/>
      <c r="Y60" s="532"/>
      <c r="Z60" s="532"/>
      <c r="AA60" s="533"/>
      <c r="AB60" s="534"/>
      <c r="AC60" s="532"/>
      <c r="AD60" s="532"/>
      <c r="AE60" s="532"/>
      <c r="AF60" s="532"/>
      <c r="AG60" s="532"/>
      <c r="AH60" s="531"/>
      <c r="AI60" s="532"/>
      <c r="AJ60" s="532"/>
      <c r="AK60" s="532"/>
      <c r="AL60" s="533"/>
    </row>
    <row r="61" spans="2:38" ht="15" customHeight="1">
      <c r="J61" s="534"/>
      <c r="K61" s="532"/>
      <c r="L61" s="532"/>
      <c r="M61" s="532"/>
      <c r="N61" s="532"/>
      <c r="O61" s="533"/>
      <c r="P61" s="534"/>
      <c r="Q61" s="532"/>
      <c r="R61" s="532"/>
      <c r="S61" s="532"/>
      <c r="T61" s="532"/>
      <c r="U61" s="533"/>
      <c r="V61" s="534"/>
      <c r="W61" s="532"/>
      <c r="X61" s="532"/>
      <c r="Y61" s="532"/>
      <c r="Z61" s="532"/>
      <c r="AA61" s="533"/>
      <c r="AB61" s="534"/>
      <c r="AC61" s="532"/>
      <c r="AD61" s="532"/>
      <c r="AE61" s="532"/>
      <c r="AF61" s="532"/>
      <c r="AG61" s="532"/>
      <c r="AH61" s="534"/>
      <c r="AI61" s="532"/>
      <c r="AJ61" s="532"/>
      <c r="AK61" s="532"/>
      <c r="AL61" s="533"/>
    </row>
    <row r="62" spans="2:38" ht="15" customHeight="1">
      <c r="J62" s="534"/>
      <c r="K62" s="532"/>
      <c r="L62" s="532"/>
      <c r="M62" s="532"/>
      <c r="N62" s="532"/>
      <c r="O62" s="533"/>
      <c r="P62" s="534"/>
      <c r="Q62" s="532"/>
      <c r="R62" s="532"/>
      <c r="S62" s="532"/>
      <c r="T62" s="532"/>
      <c r="U62" s="533"/>
      <c r="V62" s="534"/>
      <c r="W62" s="532"/>
      <c r="X62" s="532"/>
      <c r="Y62" s="532"/>
      <c r="Z62" s="532"/>
      <c r="AA62" s="533"/>
      <c r="AB62" s="534"/>
      <c r="AC62" s="532"/>
      <c r="AD62" s="532"/>
      <c r="AE62" s="532"/>
      <c r="AF62" s="532"/>
      <c r="AG62" s="532"/>
      <c r="AH62" s="534"/>
      <c r="AI62" s="532"/>
      <c r="AJ62" s="532"/>
      <c r="AK62" s="532"/>
      <c r="AL62" s="533"/>
    </row>
    <row r="63" spans="2:38" ht="28.5" customHeight="1" thickBot="1">
      <c r="J63" s="535"/>
      <c r="K63" s="536"/>
      <c r="L63" s="536"/>
      <c r="M63" s="536"/>
      <c r="N63" s="536"/>
      <c r="O63" s="537"/>
      <c r="P63" s="535"/>
      <c r="Q63" s="536"/>
      <c r="R63" s="536"/>
      <c r="S63" s="536"/>
      <c r="T63" s="536"/>
      <c r="U63" s="537"/>
      <c r="V63" s="535"/>
      <c r="W63" s="536"/>
      <c r="X63" s="536"/>
      <c r="Y63" s="536"/>
      <c r="Z63" s="536"/>
      <c r="AA63" s="537"/>
      <c r="AB63" s="535"/>
      <c r="AC63" s="536"/>
      <c r="AD63" s="536"/>
      <c r="AE63" s="536"/>
      <c r="AF63" s="536"/>
      <c r="AG63" s="536"/>
      <c r="AH63" s="535"/>
      <c r="AI63" s="536"/>
      <c r="AJ63" s="536"/>
      <c r="AK63" s="536"/>
      <c r="AL63" s="537"/>
    </row>
  </sheetData>
  <mergeCells count="22">
    <mergeCell ref="B4:I6"/>
    <mergeCell ref="J4:AL6"/>
    <mergeCell ref="AT4:AU6"/>
    <mergeCell ref="B8:D57"/>
    <mergeCell ref="E8:I17"/>
    <mergeCell ref="AN8:AS17"/>
    <mergeCell ref="AT8:AU14"/>
    <mergeCell ref="E18:I27"/>
    <mergeCell ref="AN18:AS27"/>
    <mergeCell ref="AT18:AU27"/>
    <mergeCell ref="AH58:AL63"/>
    <mergeCell ref="E28:I37"/>
    <mergeCell ref="AN28:AS37"/>
    <mergeCell ref="AT28:AU35"/>
    <mergeCell ref="E38:I47"/>
    <mergeCell ref="AN38:AS47"/>
    <mergeCell ref="AT38:AU44"/>
    <mergeCell ref="E48:I57"/>
    <mergeCell ref="J58:O63"/>
    <mergeCell ref="P58:U63"/>
    <mergeCell ref="V58:AA63"/>
    <mergeCell ref="AB58:AG63"/>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Z61"/>
  <sheetViews>
    <sheetView workbookViewId="0">
      <selection activeCell="Q15" sqref="Q15"/>
    </sheetView>
  </sheetViews>
  <sheetFormatPr baseColWidth="10" defaultColWidth="11.42578125" defaultRowHeight="15"/>
  <cols>
    <col min="2" max="2" width="25.5703125" customWidth="1"/>
    <col min="6" max="6" width="27.42578125" customWidth="1"/>
    <col min="7" max="7" width="24.7109375" style="118" customWidth="1"/>
    <col min="8" max="8" width="11.42578125" style="118"/>
    <col min="9" max="9" width="18.28515625" style="118" customWidth="1"/>
    <col min="10" max="12" width="11.42578125" style="118"/>
    <col min="17" max="17" width="21.5703125" customWidth="1"/>
    <col min="18" max="18" width="17.5703125" bestFit="1" customWidth="1"/>
    <col min="19" max="19" width="23.85546875" bestFit="1" customWidth="1"/>
    <col min="21" max="21" width="15.5703125" bestFit="1" customWidth="1"/>
    <col min="22" max="22" width="25.28515625" bestFit="1" customWidth="1"/>
    <col min="24" max="24" width="21" bestFit="1" customWidth="1"/>
  </cols>
  <sheetData>
    <row r="1" spans="2:26">
      <c r="G1" s="118" t="s">
        <v>266</v>
      </c>
      <c r="H1" s="118" t="s">
        <v>259</v>
      </c>
    </row>
    <row r="4" spans="2:26">
      <c r="B4" t="s">
        <v>480</v>
      </c>
      <c r="C4" t="s">
        <v>472</v>
      </c>
      <c r="F4" t="s">
        <v>294</v>
      </c>
      <c r="G4" s="117" t="s">
        <v>481</v>
      </c>
      <c r="H4" s="117">
        <v>0.2</v>
      </c>
      <c r="I4" s="117"/>
      <c r="K4" s="117"/>
      <c r="Q4" t="s">
        <v>482</v>
      </c>
      <c r="R4" s="117">
        <v>0.5</v>
      </c>
      <c r="S4" s="118" t="s">
        <v>378</v>
      </c>
      <c r="T4" s="117">
        <v>0.3</v>
      </c>
      <c r="U4" s="118" t="s">
        <v>393</v>
      </c>
      <c r="V4" s="117">
        <v>0.4</v>
      </c>
      <c r="W4" s="118" t="s">
        <v>396</v>
      </c>
    </row>
    <row r="5" spans="2:26">
      <c r="B5" t="s">
        <v>483</v>
      </c>
      <c r="C5" t="s">
        <v>472</v>
      </c>
      <c r="F5" t="s">
        <v>306</v>
      </c>
      <c r="G5" s="117" t="s">
        <v>481</v>
      </c>
      <c r="H5" s="117">
        <v>0.2</v>
      </c>
      <c r="I5" s="117"/>
      <c r="K5" s="117"/>
      <c r="Q5" t="s">
        <v>484</v>
      </c>
      <c r="R5" s="117">
        <v>0.45</v>
      </c>
      <c r="S5" s="118" t="s">
        <v>378</v>
      </c>
      <c r="T5" s="117">
        <v>0.36</v>
      </c>
      <c r="U5" s="118" t="s">
        <v>393</v>
      </c>
      <c r="V5" s="117">
        <v>0.4</v>
      </c>
      <c r="W5" s="118" t="s">
        <v>396</v>
      </c>
    </row>
    <row r="6" spans="2:26">
      <c r="B6" t="s">
        <v>485</v>
      </c>
      <c r="C6" t="s">
        <v>396</v>
      </c>
      <c r="F6" t="s">
        <v>287</v>
      </c>
      <c r="G6" s="117" t="s">
        <v>380</v>
      </c>
      <c r="H6" s="117">
        <v>0.6</v>
      </c>
      <c r="I6" s="117" t="s">
        <v>486</v>
      </c>
      <c r="K6" s="117"/>
      <c r="Q6" t="s">
        <v>487</v>
      </c>
      <c r="R6" s="117">
        <v>0.4</v>
      </c>
      <c r="S6" s="118" t="s">
        <v>378</v>
      </c>
      <c r="T6" s="117">
        <v>0.36</v>
      </c>
      <c r="U6" s="118" t="s">
        <v>393</v>
      </c>
      <c r="V6" s="117">
        <v>0.4</v>
      </c>
      <c r="W6" s="118" t="s">
        <v>396</v>
      </c>
    </row>
    <row r="7" spans="2:26">
      <c r="B7" t="s">
        <v>488</v>
      </c>
      <c r="C7" t="s">
        <v>489</v>
      </c>
      <c r="G7" s="117"/>
      <c r="I7" s="117"/>
      <c r="K7" s="117"/>
      <c r="Q7" t="s">
        <v>490</v>
      </c>
      <c r="R7" s="117">
        <v>0.35</v>
      </c>
      <c r="S7" s="118" t="s">
        <v>380</v>
      </c>
      <c r="T7" s="117">
        <v>0.42</v>
      </c>
      <c r="U7" s="118" t="s">
        <v>393</v>
      </c>
      <c r="V7" s="117">
        <v>0.4</v>
      </c>
      <c r="W7" s="118" t="s">
        <v>396</v>
      </c>
    </row>
    <row r="8" spans="2:26">
      <c r="B8" t="s">
        <v>491</v>
      </c>
      <c r="C8" t="s">
        <v>464</v>
      </c>
      <c r="G8" s="117"/>
      <c r="I8" s="117"/>
      <c r="K8" s="117"/>
      <c r="Q8" t="s">
        <v>492</v>
      </c>
      <c r="R8" s="117">
        <v>0.35</v>
      </c>
      <c r="S8" s="118" t="s">
        <v>380</v>
      </c>
      <c r="T8" s="117">
        <v>0.6</v>
      </c>
      <c r="U8" s="118" t="s">
        <v>393</v>
      </c>
      <c r="V8" s="117">
        <v>0.26</v>
      </c>
      <c r="W8" s="118" t="s">
        <v>396</v>
      </c>
    </row>
    <row r="9" spans="2:26">
      <c r="B9" t="s">
        <v>493</v>
      </c>
      <c r="C9" t="s">
        <v>472</v>
      </c>
      <c r="G9" s="117"/>
      <c r="I9" s="117"/>
      <c r="K9" s="117"/>
      <c r="Q9" t="s">
        <v>494</v>
      </c>
      <c r="R9" s="117">
        <v>0.3</v>
      </c>
      <c r="S9" s="118" t="s">
        <v>380</v>
      </c>
      <c r="T9" s="117">
        <v>0.6</v>
      </c>
      <c r="U9" s="118" t="s">
        <v>393</v>
      </c>
      <c r="V9" s="117">
        <v>0.3</v>
      </c>
      <c r="W9" s="118" t="s">
        <v>396</v>
      </c>
    </row>
    <row r="10" spans="2:26">
      <c r="B10" t="s">
        <v>495</v>
      </c>
      <c r="C10" t="s">
        <v>396</v>
      </c>
    </row>
    <row r="11" spans="2:26">
      <c r="B11" t="s">
        <v>496</v>
      </c>
      <c r="C11" t="s">
        <v>396</v>
      </c>
      <c r="F11" t="s">
        <v>480</v>
      </c>
      <c r="G11" s="118" t="s">
        <v>376</v>
      </c>
      <c r="H11" s="117">
        <v>0.1</v>
      </c>
      <c r="I11" s="118" t="s">
        <v>481</v>
      </c>
      <c r="J11" s="117">
        <v>0.2</v>
      </c>
      <c r="K11" s="118" t="s">
        <v>472</v>
      </c>
    </row>
    <row r="12" spans="2:26">
      <c r="B12" t="s">
        <v>497</v>
      </c>
      <c r="C12" t="s">
        <v>489</v>
      </c>
      <c r="F12" t="s">
        <v>483</v>
      </c>
      <c r="G12" s="118" t="s">
        <v>376</v>
      </c>
      <c r="H12" s="117">
        <v>0.1</v>
      </c>
      <c r="I12" s="118" t="s">
        <v>393</v>
      </c>
      <c r="J12" s="117">
        <v>0.4</v>
      </c>
      <c r="K12" s="118" t="s">
        <v>472</v>
      </c>
      <c r="Q12" t="s">
        <v>258</v>
      </c>
      <c r="R12" t="s">
        <v>498</v>
      </c>
      <c r="S12" s="118" t="s">
        <v>209</v>
      </c>
      <c r="T12" t="s">
        <v>272</v>
      </c>
      <c r="U12" s="118" t="s">
        <v>273</v>
      </c>
      <c r="V12" t="s">
        <v>278</v>
      </c>
      <c r="W12" s="118" t="s">
        <v>259</v>
      </c>
      <c r="X12" t="s">
        <v>266</v>
      </c>
      <c r="Y12" s="118" t="s">
        <v>259</v>
      </c>
      <c r="Z12" t="s">
        <v>499</v>
      </c>
    </row>
    <row r="13" spans="2:26">
      <c r="B13" t="s">
        <v>500</v>
      </c>
      <c r="C13" t="s">
        <v>464</v>
      </c>
      <c r="F13" t="s">
        <v>485</v>
      </c>
      <c r="G13" s="118" t="s">
        <v>376</v>
      </c>
      <c r="H13" s="117">
        <v>0.1</v>
      </c>
      <c r="I13" s="118" t="s">
        <v>396</v>
      </c>
      <c r="J13" s="117">
        <v>0.6</v>
      </c>
      <c r="K13" s="118" t="s">
        <v>396</v>
      </c>
      <c r="Q13" t="s">
        <v>376</v>
      </c>
      <c r="R13" t="s">
        <v>481</v>
      </c>
      <c r="S13" t="s">
        <v>472</v>
      </c>
      <c r="T13" t="s">
        <v>294</v>
      </c>
      <c r="U13" t="s">
        <v>357</v>
      </c>
      <c r="V13" t="s">
        <v>376</v>
      </c>
      <c r="W13" s="116">
        <v>0.1</v>
      </c>
      <c r="X13" t="s">
        <v>481</v>
      </c>
      <c r="Y13" s="116">
        <v>0.2</v>
      </c>
      <c r="Z13" t="s">
        <v>472</v>
      </c>
    </row>
    <row r="14" spans="2:26">
      <c r="B14" t="s">
        <v>501</v>
      </c>
      <c r="C14" t="s">
        <v>396</v>
      </c>
      <c r="F14" t="s">
        <v>488</v>
      </c>
      <c r="G14" s="118" t="s">
        <v>376</v>
      </c>
      <c r="H14" s="117">
        <v>0.1</v>
      </c>
      <c r="I14" s="118" t="s">
        <v>400</v>
      </c>
      <c r="J14" s="117">
        <v>0.8</v>
      </c>
      <c r="K14" s="118" t="s">
        <v>467</v>
      </c>
      <c r="Q14" t="s">
        <v>376</v>
      </c>
      <c r="R14" t="s">
        <v>393</v>
      </c>
      <c r="S14" t="s">
        <v>472</v>
      </c>
      <c r="T14" t="s">
        <v>294</v>
      </c>
      <c r="U14" t="s">
        <v>357</v>
      </c>
      <c r="V14" t="s">
        <v>376</v>
      </c>
      <c r="W14" s="116">
        <v>0.1</v>
      </c>
      <c r="X14" t="s">
        <v>393</v>
      </c>
      <c r="Y14" s="116">
        <v>0.4</v>
      </c>
      <c r="Z14" t="s">
        <v>472</v>
      </c>
    </row>
    <row r="15" spans="2:26">
      <c r="B15" t="s">
        <v>502</v>
      </c>
      <c r="C15" t="s">
        <v>396</v>
      </c>
      <c r="F15" t="s">
        <v>491</v>
      </c>
      <c r="G15" s="118" t="s">
        <v>376</v>
      </c>
      <c r="H15" s="117">
        <v>0.1</v>
      </c>
      <c r="I15" s="118" t="s">
        <v>404</v>
      </c>
      <c r="J15" s="117">
        <v>1</v>
      </c>
      <c r="K15" s="118" t="s">
        <v>464</v>
      </c>
      <c r="Q15" t="s">
        <v>376</v>
      </c>
      <c r="R15" t="s">
        <v>396</v>
      </c>
      <c r="S15" t="s">
        <v>396</v>
      </c>
      <c r="T15" t="s">
        <v>294</v>
      </c>
      <c r="U15" t="s">
        <v>357</v>
      </c>
      <c r="V15" t="s">
        <v>376</v>
      </c>
      <c r="W15" s="116">
        <v>0.1</v>
      </c>
      <c r="X15" t="s">
        <v>396</v>
      </c>
      <c r="Y15" s="116">
        <v>0.6</v>
      </c>
      <c r="Z15" t="s">
        <v>396</v>
      </c>
    </row>
    <row r="16" spans="2:26">
      <c r="B16" t="s">
        <v>503</v>
      </c>
      <c r="C16" t="s">
        <v>396</v>
      </c>
      <c r="F16" t="s">
        <v>493</v>
      </c>
      <c r="G16" s="118" t="s">
        <v>376</v>
      </c>
      <c r="H16" s="117">
        <v>0.2</v>
      </c>
      <c r="I16" s="118" t="s">
        <v>481</v>
      </c>
      <c r="J16" s="117">
        <v>0.2</v>
      </c>
      <c r="K16" s="118" t="s">
        <v>472</v>
      </c>
      <c r="T16" t="s">
        <v>294</v>
      </c>
      <c r="U16" t="s">
        <v>357</v>
      </c>
    </row>
    <row r="17" spans="2:21">
      <c r="B17" t="s">
        <v>504</v>
      </c>
      <c r="C17" t="s">
        <v>489</v>
      </c>
      <c r="F17" t="s">
        <v>495</v>
      </c>
      <c r="G17" s="118" t="s">
        <v>376</v>
      </c>
      <c r="H17" s="117">
        <v>0.2</v>
      </c>
      <c r="I17" s="118" t="s">
        <v>393</v>
      </c>
      <c r="J17" s="117">
        <v>0.4</v>
      </c>
      <c r="K17" s="118" t="s">
        <v>472</v>
      </c>
      <c r="R17" s="117">
        <v>0.5</v>
      </c>
      <c r="S17" s="116">
        <v>0.5</v>
      </c>
      <c r="T17" t="s">
        <v>294</v>
      </c>
      <c r="U17" t="s">
        <v>357</v>
      </c>
    </row>
    <row r="18" spans="2:21">
      <c r="B18" t="s">
        <v>505</v>
      </c>
      <c r="C18" t="s">
        <v>464</v>
      </c>
      <c r="F18" t="s">
        <v>496</v>
      </c>
      <c r="G18" s="118" t="s">
        <v>376</v>
      </c>
      <c r="H18" s="117">
        <v>0.2</v>
      </c>
      <c r="I18" s="118" t="s">
        <v>396</v>
      </c>
      <c r="J18" s="117">
        <v>0.6</v>
      </c>
      <c r="K18" s="118" t="s">
        <v>396</v>
      </c>
      <c r="R18" s="117">
        <v>0.45</v>
      </c>
      <c r="S18" s="116">
        <v>0.35</v>
      </c>
      <c r="T18" t="s">
        <v>294</v>
      </c>
      <c r="U18" t="s">
        <v>357</v>
      </c>
    </row>
    <row r="19" spans="2:21">
      <c r="B19" t="s">
        <v>506</v>
      </c>
      <c r="C19" t="s">
        <v>396</v>
      </c>
      <c r="F19" t="s">
        <v>497</v>
      </c>
      <c r="G19" s="118" t="s">
        <v>376</v>
      </c>
      <c r="H19" s="117">
        <v>0.2</v>
      </c>
      <c r="I19" s="118" t="s">
        <v>400</v>
      </c>
      <c r="J19" s="117">
        <v>0.8</v>
      </c>
      <c r="K19" s="118" t="s">
        <v>467</v>
      </c>
      <c r="R19" s="117">
        <v>0.4</v>
      </c>
      <c r="T19" t="s">
        <v>294</v>
      </c>
      <c r="U19" t="s">
        <v>357</v>
      </c>
    </row>
    <row r="20" spans="2:21">
      <c r="B20" t="s">
        <v>507</v>
      </c>
      <c r="C20" t="s">
        <v>396</v>
      </c>
      <c r="F20" t="s">
        <v>500</v>
      </c>
      <c r="G20" s="118" t="s">
        <v>376</v>
      </c>
      <c r="H20" s="117">
        <v>0.2</v>
      </c>
      <c r="I20" s="118" t="s">
        <v>404</v>
      </c>
      <c r="J20" s="117">
        <v>1</v>
      </c>
      <c r="K20" s="118" t="s">
        <v>464</v>
      </c>
      <c r="R20" s="117">
        <v>0.35</v>
      </c>
      <c r="T20" t="s">
        <v>294</v>
      </c>
      <c r="U20" t="s">
        <v>357</v>
      </c>
    </row>
    <row r="21" spans="2:21">
      <c r="B21" t="s">
        <v>508</v>
      </c>
      <c r="C21" t="s">
        <v>489</v>
      </c>
      <c r="F21" t="s">
        <v>501</v>
      </c>
      <c r="G21" s="118" t="s">
        <v>378</v>
      </c>
      <c r="H21" s="117">
        <v>0.3</v>
      </c>
      <c r="I21" s="118" t="s">
        <v>481</v>
      </c>
      <c r="J21" s="117">
        <v>0.2</v>
      </c>
      <c r="K21" s="118" t="s">
        <v>472</v>
      </c>
      <c r="R21" s="117">
        <v>0.35</v>
      </c>
      <c r="T21" t="s">
        <v>294</v>
      </c>
      <c r="U21" t="s">
        <v>357</v>
      </c>
    </row>
    <row r="22" spans="2:21">
      <c r="B22" t="s">
        <v>509</v>
      </c>
      <c r="C22" t="s">
        <v>489</v>
      </c>
      <c r="F22" t="s">
        <v>502</v>
      </c>
      <c r="G22" s="118" t="s">
        <v>378</v>
      </c>
      <c r="H22" s="117">
        <v>0.3</v>
      </c>
      <c r="I22" s="118" t="s">
        <v>393</v>
      </c>
      <c r="J22" s="117">
        <v>0.4</v>
      </c>
      <c r="K22" s="118" t="s">
        <v>396</v>
      </c>
      <c r="R22" s="117">
        <v>0.3</v>
      </c>
      <c r="T22" t="s">
        <v>294</v>
      </c>
      <c r="U22" t="s">
        <v>357</v>
      </c>
    </row>
    <row r="23" spans="2:21">
      <c r="B23" t="s">
        <v>510</v>
      </c>
      <c r="C23" t="s">
        <v>464</v>
      </c>
      <c r="F23" t="s">
        <v>503</v>
      </c>
      <c r="G23" s="118" t="s">
        <v>378</v>
      </c>
      <c r="H23" s="117">
        <v>0.3</v>
      </c>
      <c r="I23" s="118" t="s">
        <v>396</v>
      </c>
      <c r="J23" s="117">
        <v>0.6</v>
      </c>
      <c r="K23" s="118" t="s">
        <v>396</v>
      </c>
      <c r="T23" t="s">
        <v>294</v>
      </c>
      <c r="U23" t="s">
        <v>357</v>
      </c>
    </row>
    <row r="24" spans="2:21">
      <c r="B24" t="s">
        <v>511</v>
      </c>
      <c r="C24" t="s">
        <v>489</v>
      </c>
      <c r="F24" t="s">
        <v>504</v>
      </c>
      <c r="G24" s="118" t="s">
        <v>378</v>
      </c>
      <c r="H24" s="117">
        <v>0.3</v>
      </c>
      <c r="I24" s="118" t="s">
        <v>400</v>
      </c>
      <c r="J24" s="117">
        <v>0.8</v>
      </c>
      <c r="K24" s="118" t="s">
        <v>467</v>
      </c>
      <c r="T24" t="s">
        <v>294</v>
      </c>
      <c r="U24" t="s">
        <v>357</v>
      </c>
    </row>
    <row r="25" spans="2:21">
      <c r="B25" t="s">
        <v>512</v>
      </c>
      <c r="C25" t="s">
        <v>489</v>
      </c>
      <c r="F25" t="s">
        <v>505</v>
      </c>
      <c r="G25" s="118" t="s">
        <v>378</v>
      </c>
      <c r="H25" s="117">
        <v>0.3</v>
      </c>
      <c r="I25" s="118" t="s">
        <v>404</v>
      </c>
      <c r="J25" s="117">
        <v>1</v>
      </c>
      <c r="K25" s="118" t="s">
        <v>464</v>
      </c>
    </row>
    <row r="26" spans="2:21">
      <c r="B26" t="s">
        <v>513</v>
      </c>
      <c r="C26" t="s">
        <v>489</v>
      </c>
      <c r="F26" t="s">
        <v>506</v>
      </c>
      <c r="G26" s="118" t="s">
        <v>378</v>
      </c>
      <c r="H26" s="117">
        <v>0.4</v>
      </c>
      <c r="I26" s="118" t="s">
        <v>481</v>
      </c>
      <c r="J26" s="117">
        <v>0.2</v>
      </c>
      <c r="K26" s="118" t="s">
        <v>472</v>
      </c>
    </row>
    <row r="27" spans="2:21">
      <c r="B27" t="s">
        <v>514</v>
      </c>
      <c r="C27" t="s">
        <v>489</v>
      </c>
      <c r="F27" t="s">
        <v>507</v>
      </c>
      <c r="G27" s="118" t="s">
        <v>378</v>
      </c>
      <c r="H27" s="117">
        <v>0.4</v>
      </c>
      <c r="I27" s="118" t="s">
        <v>393</v>
      </c>
      <c r="J27" s="117">
        <v>0.4</v>
      </c>
      <c r="K27" s="118" t="s">
        <v>396</v>
      </c>
    </row>
    <row r="28" spans="2:21">
      <c r="B28" t="s">
        <v>515</v>
      </c>
      <c r="C28" t="s">
        <v>464</v>
      </c>
      <c r="F28" t="s">
        <v>508</v>
      </c>
      <c r="G28" s="118" t="s">
        <v>378</v>
      </c>
      <c r="H28" s="117">
        <v>0.4</v>
      </c>
      <c r="I28" s="118" t="s">
        <v>396</v>
      </c>
      <c r="J28" s="117">
        <v>0.6</v>
      </c>
      <c r="K28" s="118" t="s">
        <v>396</v>
      </c>
    </row>
    <row r="29" spans="2:21">
      <c r="F29" t="s">
        <v>509</v>
      </c>
      <c r="G29" s="118" t="s">
        <v>378</v>
      </c>
      <c r="H29" s="117">
        <v>0.4</v>
      </c>
      <c r="I29" s="118" t="s">
        <v>400</v>
      </c>
      <c r="J29" s="117">
        <v>0.8</v>
      </c>
      <c r="K29" s="118" t="s">
        <v>467</v>
      </c>
    </row>
    <row r="30" spans="2:21">
      <c r="F30" t="s">
        <v>510</v>
      </c>
      <c r="G30" s="118" t="s">
        <v>378</v>
      </c>
      <c r="H30" s="117">
        <v>0.4</v>
      </c>
      <c r="I30" s="118" t="s">
        <v>404</v>
      </c>
      <c r="J30" s="117">
        <v>1</v>
      </c>
      <c r="K30" s="118" t="s">
        <v>464</v>
      </c>
    </row>
    <row r="31" spans="2:21">
      <c r="F31" t="s">
        <v>516</v>
      </c>
      <c r="G31" s="118" t="s">
        <v>380</v>
      </c>
      <c r="H31" s="117">
        <v>0.5</v>
      </c>
      <c r="I31" s="118" t="s">
        <v>481</v>
      </c>
      <c r="J31" s="117">
        <v>0.2</v>
      </c>
      <c r="K31" s="118" t="s">
        <v>396</v>
      </c>
    </row>
    <row r="32" spans="2:21">
      <c r="F32" t="s">
        <v>517</v>
      </c>
      <c r="G32" s="118" t="s">
        <v>380</v>
      </c>
      <c r="H32" s="117">
        <v>0.5</v>
      </c>
      <c r="I32" s="118" t="s">
        <v>393</v>
      </c>
      <c r="J32" s="117">
        <v>0.4</v>
      </c>
      <c r="K32" s="118" t="s">
        <v>396</v>
      </c>
    </row>
    <row r="33" spans="6:11">
      <c r="F33" t="s">
        <v>518</v>
      </c>
      <c r="G33" s="118" t="s">
        <v>380</v>
      </c>
      <c r="H33" s="117">
        <v>0.5</v>
      </c>
      <c r="I33" s="118" t="s">
        <v>396</v>
      </c>
      <c r="J33" s="117">
        <v>0.6</v>
      </c>
      <c r="K33" s="118" t="s">
        <v>396</v>
      </c>
    </row>
    <row r="34" spans="6:11">
      <c r="F34" t="s">
        <v>519</v>
      </c>
      <c r="G34" s="118" t="s">
        <v>380</v>
      </c>
      <c r="H34" s="117">
        <v>0.5</v>
      </c>
      <c r="I34" s="118" t="s">
        <v>400</v>
      </c>
      <c r="J34" s="117">
        <v>0.8</v>
      </c>
      <c r="K34" s="118" t="s">
        <v>467</v>
      </c>
    </row>
    <row r="35" spans="6:11">
      <c r="F35" t="s">
        <v>520</v>
      </c>
      <c r="G35" s="118" t="s">
        <v>380</v>
      </c>
      <c r="H35" s="117">
        <v>0.5</v>
      </c>
      <c r="I35" s="118" t="s">
        <v>404</v>
      </c>
      <c r="J35" s="117">
        <v>1</v>
      </c>
      <c r="K35" s="118" t="s">
        <v>464</v>
      </c>
    </row>
    <row r="37" spans="6:11" ht="45">
      <c r="G37" s="119" t="s">
        <v>521</v>
      </c>
    </row>
    <row r="38" spans="6:11" ht="105">
      <c r="G38" s="119" t="s">
        <v>522</v>
      </c>
    </row>
    <row r="39" spans="6:11" ht="75">
      <c r="G39" s="119" t="s">
        <v>523</v>
      </c>
    </row>
    <row r="40" spans="6:11" ht="75">
      <c r="G40" s="119" t="s">
        <v>524</v>
      </c>
    </row>
    <row r="41" spans="6:11" ht="75">
      <c r="G41" s="119" t="s">
        <v>525</v>
      </c>
    </row>
    <row r="42" spans="6:11" ht="45">
      <c r="G42" s="119" t="s">
        <v>526</v>
      </c>
    </row>
    <row r="43" spans="6:11" ht="105">
      <c r="G43" s="119" t="s">
        <v>527</v>
      </c>
    </row>
    <row r="44" spans="6:11" ht="75">
      <c r="G44" s="119" t="s">
        <v>528</v>
      </c>
    </row>
    <row r="45" spans="6:11" ht="75">
      <c r="G45" s="119" t="s">
        <v>529</v>
      </c>
    </row>
    <row r="46" spans="6:11" ht="75">
      <c r="G46" s="119" t="s">
        <v>530</v>
      </c>
    </row>
    <row r="47" spans="6:11" ht="45">
      <c r="G47" s="119" t="s">
        <v>531</v>
      </c>
    </row>
    <row r="48" spans="6:11" ht="105">
      <c r="G48" s="119" t="s">
        <v>532</v>
      </c>
    </row>
    <row r="49" spans="7:7" ht="75">
      <c r="G49" s="119" t="s">
        <v>533</v>
      </c>
    </row>
    <row r="50" spans="7:7" ht="75">
      <c r="G50" s="119" t="s">
        <v>534</v>
      </c>
    </row>
    <row r="51" spans="7:7" ht="75">
      <c r="G51" s="119" t="s">
        <v>535</v>
      </c>
    </row>
    <row r="52" spans="7:7" ht="45">
      <c r="G52" s="119" t="s">
        <v>536</v>
      </c>
    </row>
    <row r="53" spans="7:7" ht="105">
      <c r="G53" s="119" t="s">
        <v>537</v>
      </c>
    </row>
    <row r="54" spans="7:7" ht="75">
      <c r="G54" s="119" t="s">
        <v>538</v>
      </c>
    </row>
    <row r="55" spans="7:7" ht="75">
      <c r="G55" s="119" t="s">
        <v>539</v>
      </c>
    </row>
    <row r="56" spans="7:7" ht="75">
      <c r="G56" s="119" t="s">
        <v>540</v>
      </c>
    </row>
    <row r="57" spans="7:7" ht="45">
      <c r="G57" s="119" t="s">
        <v>541</v>
      </c>
    </row>
    <row r="58" spans="7:7" ht="105">
      <c r="G58" s="119" t="s">
        <v>542</v>
      </c>
    </row>
    <row r="59" spans="7:7" ht="75">
      <c r="G59" s="119" t="s">
        <v>543</v>
      </c>
    </row>
    <row r="60" spans="7:7" ht="75">
      <c r="G60" s="119" t="s">
        <v>544</v>
      </c>
    </row>
    <row r="61" spans="7:7" ht="75">
      <c r="G61" s="119" t="s">
        <v>545</v>
      </c>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K31"/>
  <sheetViews>
    <sheetView topLeftCell="A6" workbookViewId="0">
      <selection activeCell="B10" sqref="B10"/>
    </sheetView>
  </sheetViews>
  <sheetFormatPr baseColWidth="10" defaultColWidth="11.42578125" defaultRowHeight="15"/>
  <cols>
    <col min="2" max="2" width="30.85546875" customWidth="1"/>
    <col min="3" max="3" width="38.140625" customWidth="1"/>
    <col min="4" max="4" width="32.5703125" customWidth="1"/>
    <col min="5" max="5" width="20.42578125" customWidth="1"/>
    <col min="6" max="6" width="22.28515625" customWidth="1"/>
    <col min="7" max="7" width="21.85546875" customWidth="1"/>
    <col min="11" max="11" width="16.42578125" customWidth="1"/>
  </cols>
  <sheetData>
    <row r="2" spans="2:11">
      <c r="B2" s="3" t="s">
        <v>546</v>
      </c>
      <c r="C2" s="3" t="s">
        <v>547</v>
      </c>
      <c r="D2" s="3" t="s">
        <v>548</v>
      </c>
      <c r="E2" s="5" t="s">
        <v>549</v>
      </c>
      <c r="F2" s="3" t="s">
        <v>550</v>
      </c>
      <c r="G2" s="3" t="s">
        <v>551</v>
      </c>
      <c r="H2" s="3" t="s">
        <v>552</v>
      </c>
      <c r="I2" s="3" t="s">
        <v>553</v>
      </c>
      <c r="J2" s="3" t="s">
        <v>554</v>
      </c>
      <c r="K2" s="3" t="s">
        <v>555</v>
      </c>
    </row>
    <row r="3" spans="2:11" ht="30">
      <c r="B3" t="s">
        <v>556</v>
      </c>
      <c r="C3" s="81" t="s">
        <v>284</v>
      </c>
      <c r="D3" s="4" t="s">
        <v>392</v>
      </c>
      <c r="E3" t="s">
        <v>294</v>
      </c>
      <c r="F3" t="s">
        <v>357</v>
      </c>
      <c r="G3" t="s">
        <v>289</v>
      </c>
      <c r="H3" t="s">
        <v>290</v>
      </c>
      <c r="I3" t="s">
        <v>291</v>
      </c>
      <c r="J3" t="s">
        <v>557</v>
      </c>
      <c r="K3" t="s">
        <v>292</v>
      </c>
    </row>
    <row r="4" spans="2:11" ht="75">
      <c r="B4" s="129" t="s">
        <v>301</v>
      </c>
      <c r="C4" t="s">
        <v>558</v>
      </c>
      <c r="D4" s="4" t="s">
        <v>395</v>
      </c>
      <c r="E4" t="s">
        <v>306</v>
      </c>
      <c r="F4" t="s">
        <v>288</v>
      </c>
      <c r="G4" t="s">
        <v>559</v>
      </c>
      <c r="H4" t="s">
        <v>456</v>
      </c>
      <c r="I4" t="s">
        <v>297</v>
      </c>
      <c r="J4" t="s">
        <v>344</v>
      </c>
      <c r="K4" t="s">
        <v>560</v>
      </c>
    </row>
    <row r="5" spans="2:11" ht="60">
      <c r="B5" s="129" t="s">
        <v>280</v>
      </c>
      <c r="C5" t="s">
        <v>336</v>
      </c>
      <c r="D5" s="4" t="s">
        <v>399</v>
      </c>
      <c r="E5" t="s">
        <v>287</v>
      </c>
      <c r="K5" t="s">
        <v>339</v>
      </c>
    </row>
    <row r="6" spans="2:11" ht="45">
      <c r="B6" s="129" t="s">
        <v>311</v>
      </c>
      <c r="C6" t="s">
        <v>561</v>
      </c>
      <c r="D6" s="4" t="s">
        <v>403</v>
      </c>
      <c r="K6" t="s">
        <v>562</v>
      </c>
    </row>
    <row r="7" spans="2:11" ht="60">
      <c r="B7" s="129" t="s">
        <v>563</v>
      </c>
      <c r="C7" t="s">
        <v>564</v>
      </c>
      <c r="D7" s="82" t="s">
        <v>407</v>
      </c>
    </row>
    <row r="8" spans="2:11" ht="30">
      <c r="B8" s="129" t="s">
        <v>332</v>
      </c>
      <c r="C8" t="s">
        <v>565</v>
      </c>
      <c r="D8" s="4" t="s">
        <v>408</v>
      </c>
    </row>
    <row r="9" spans="2:11" ht="30">
      <c r="B9" s="129" t="s">
        <v>566</v>
      </c>
      <c r="C9" t="s">
        <v>567</v>
      </c>
      <c r="D9" s="4" t="s">
        <v>409</v>
      </c>
    </row>
    <row r="10" spans="2:11" ht="30">
      <c r="C10" t="s">
        <v>568</v>
      </c>
      <c r="D10" s="4" t="s">
        <v>352</v>
      </c>
    </row>
    <row r="11" spans="2:11" ht="30">
      <c r="D11" s="4" t="s">
        <v>410</v>
      </c>
    </row>
    <row r="12" spans="2:11" ht="30">
      <c r="D12" s="4" t="s">
        <v>411</v>
      </c>
    </row>
    <row r="13" spans="2:11" ht="30">
      <c r="D13" s="123" t="s">
        <v>412</v>
      </c>
    </row>
    <row r="14" spans="2:11" ht="30">
      <c r="D14" s="123" t="s">
        <v>413</v>
      </c>
    </row>
    <row r="15" spans="2:11" ht="30">
      <c r="D15" s="123" t="s">
        <v>285</v>
      </c>
    </row>
    <row r="16" spans="2:11" ht="30">
      <c r="D16" s="123" t="s">
        <v>414</v>
      </c>
    </row>
    <row r="17" spans="4:4" ht="30">
      <c r="D17" s="123" t="s">
        <v>415</v>
      </c>
    </row>
    <row r="18" spans="4:4" ht="60">
      <c r="D18" s="81" t="s">
        <v>569</v>
      </c>
    </row>
    <row r="19" spans="4:4" ht="60">
      <c r="D19" s="81" t="s">
        <v>570</v>
      </c>
    </row>
    <row r="20" spans="4:4" ht="30">
      <c r="D20" s="119" t="s">
        <v>417</v>
      </c>
    </row>
    <row r="21" spans="4:4" ht="30">
      <c r="D21" s="119" t="s">
        <v>315</v>
      </c>
    </row>
    <row r="22" spans="4:4" ht="30">
      <c r="D22" s="119" t="s">
        <v>571</v>
      </c>
    </row>
    <row r="23" spans="4:4" ht="30">
      <c r="D23" s="119" t="s">
        <v>572</v>
      </c>
    </row>
    <row r="24" spans="4:4" ht="45">
      <c r="D24" s="119" t="s">
        <v>573</v>
      </c>
    </row>
    <row r="25" spans="4:4" ht="45">
      <c r="D25" s="119" t="s">
        <v>337</v>
      </c>
    </row>
    <row r="26" spans="4:4" ht="60">
      <c r="D26" s="119" t="s">
        <v>433</v>
      </c>
    </row>
    <row r="27" spans="4:4" ht="45">
      <c r="D27" s="119" t="s">
        <v>574</v>
      </c>
    </row>
    <row r="28" spans="4:4" ht="45">
      <c r="D28" s="119" t="s">
        <v>575</v>
      </c>
    </row>
    <row r="29" spans="4:4" ht="45">
      <c r="D29" s="119" t="s">
        <v>576</v>
      </c>
    </row>
    <row r="30" spans="4:4" ht="45">
      <c r="D30" s="119" t="s">
        <v>577</v>
      </c>
    </row>
    <row r="31" spans="4:4" ht="45">
      <c r="D31" s="119" t="s">
        <v>578</v>
      </c>
    </row>
  </sheetData>
  <pageMargins left="0.7" right="0.7" top="0.75" bottom="0.75" header="0.3" footer="0.3"/>
  <pageSetup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JR24"/>
  <sheetViews>
    <sheetView topLeftCell="L24" zoomScale="71" zoomScaleNormal="71" workbookViewId="0">
      <selection activeCell="O24" sqref="O24"/>
    </sheetView>
  </sheetViews>
  <sheetFormatPr baseColWidth="10" defaultColWidth="11.42578125" defaultRowHeight="15"/>
  <cols>
    <col min="1" max="2" width="18.42578125" style="81" customWidth="1"/>
    <col min="3" max="3" width="23.85546875" customWidth="1"/>
    <col min="4" max="4" width="27.5703125" style="81" customWidth="1"/>
    <col min="5" max="5" width="24" style="142" customWidth="1"/>
    <col min="6" max="6" width="40.140625" customWidth="1"/>
    <col min="7" max="7" width="20.42578125" customWidth="1"/>
    <col min="8" max="8" width="10.42578125" style="143" customWidth="1"/>
    <col min="9" max="9" width="11.42578125" style="143" customWidth="1"/>
    <col min="10" max="10" width="10.140625" style="144" customWidth="1"/>
    <col min="11" max="11" width="11.42578125" style="143" customWidth="1"/>
    <col min="12" max="12" width="10.85546875" style="143" customWidth="1"/>
    <col min="13" max="13" width="18.28515625" style="143" bestFit="1" customWidth="1"/>
    <col min="14" max="14" width="18.28515625" bestFit="1" customWidth="1"/>
    <col min="15" max="15" width="32.85546875" customWidth="1"/>
    <col min="16" max="16" width="16.5703125" customWidth="1"/>
    <col min="17" max="17" width="14.28515625" customWidth="1"/>
    <col min="18" max="19" width="18" customWidth="1"/>
    <col min="20" max="20" width="33.85546875" customWidth="1"/>
    <col min="21" max="176" width="11.42578125" style="6"/>
  </cols>
  <sheetData>
    <row r="1" spans="1:278" s="131" customFormat="1" ht="16.5" customHeight="1">
      <c r="A1" s="450"/>
      <c r="B1" s="451"/>
      <c r="C1" s="451"/>
      <c r="D1" s="601" t="s">
        <v>579</v>
      </c>
      <c r="E1" s="601"/>
      <c r="F1" s="601"/>
      <c r="G1" s="601"/>
      <c r="H1" s="601"/>
      <c r="I1" s="601"/>
      <c r="J1" s="601"/>
      <c r="K1" s="601"/>
      <c r="L1" s="601"/>
      <c r="M1" s="601"/>
      <c r="N1" s="601"/>
      <c r="O1" s="601"/>
      <c r="P1" s="601"/>
      <c r="Q1" s="602"/>
      <c r="R1" s="585" t="s">
        <v>242</v>
      </c>
      <c r="S1" s="585"/>
      <c r="T1" s="585"/>
      <c r="U1" s="130"/>
      <c r="V1" s="130"/>
      <c r="W1" s="130"/>
      <c r="X1" s="130"/>
      <c r="Y1" s="130"/>
      <c r="Z1" s="130"/>
      <c r="AA1" s="130"/>
      <c r="AB1" s="130"/>
      <c r="AC1" s="130"/>
      <c r="AD1" s="130"/>
      <c r="AE1" s="130"/>
      <c r="AF1" s="130"/>
      <c r="AG1" s="130"/>
      <c r="AH1" s="130"/>
      <c r="AI1" s="130"/>
      <c r="AJ1" s="130"/>
      <c r="AK1" s="130"/>
      <c r="AL1" s="130"/>
      <c r="AM1" s="130"/>
      <c r="AN1" s="130"/>
      <c r="AO1" s="130"/>
      <c r="AP1" s="130"/>
      <c r="AQ1" s="130"/>
      <c r="AR1" s="130"/>
      <c r="AS1" s="130"/>
      <c r="AT1" s="130"/>
      <c r="AU1" s="130"/>
      <c r="AV1" s="130"/>
      <c r="AW1" s="130"/>
      <c r="AX1" s="130"/>
      <c r="AY1" s="130"/>
      <c r="AZ1" s="130"/>
      <c r="BA1" s="130"/>
      <c r="BB1" s="130"/>
      <c r="BC1" s="130"/>
      <c r="BD1" s="130"/>
      <c r="BE1" s="130"/>
      <c r="BF1" s="130"/>
      <c r="BG1" s="130"/>
      <c r="BH1" s="130"/>
      <c r="BI1" s="130"/>
      <c r="BJ1" s="130"/>
      <c r="BK1" s="130"/>
      <c r="BL1" s="130"/>
      <c r="BM1" s="130"/>
      <c r="BN1" s="130"/>
      <c r="BO1" s="130"/>
      <c r="BP1" s="130"/>
      <c r="BQ1" s="130"/>
      <c r="BR1" s="130"/>
      <c r="BS1" s="130"/>
      <c r="BT1" s="130"/>
      <c r="BU1" s="130"/>
      <c r="BV1" s="130"/>
      <c r="BW1" s="130"/>
      <c r="BX1" s="130"/>
      <c r="BY1" s="130"/>
      <c r="BZ1" s="130"/>
      <c r="CA1" s="130"/>
      <c r="CB1" s="130"/>
      <c r="CC1" s="130"/>
      <c r="CD1" s="130"/>
      <c r="CE1" s="130"/>
      <c r="CF1" s="130"/>
      <c r="CG1" s="130"/>
      <c r="CH1" s="130"/>
      <c r="CI1" s="130"/>
      <c r="CJ1" s="130"/>
      <c r="CK1" s="130"/>
      <c r="CL1" s="130"/>
      <c r="CM1" s="130"/>
      <c r="CN1" s="130"/>
      <c r="CO1" s="130"/>
      <c r="CP1" s="130"/>
      <c r="CQ1" s="130"/>
      <c r="CR1" s="130"/>
      <c r="CS1" s="130"/>
      <c r="CT1" s="130"/>
      <c r="CU1" s="130"/>
      <c r="CV1" s="130"/>
      <c r="CW1" s="130"/>
      <c r="CX1" s="130"/>
      <c r="CY1" s="130"/>
      <c r="CZ1" s="130"/>
      <c r="DA1" s="130"/>
      <c r="DB1" s="130"/>
      <c r="DC1" s="130"/>
      <c r="DD1" s="130"/>
      <c r="DE1" s="130"/>
      <c r="DF1" s="130"/>
      <c r="DG1" s="130"/>
      <c r="DH1" s="130"/>
      <c r="DI1" s="130"/>
      <c r="DJ1" s="130"/>
      <c r="DK1" s="130"/>
      <c r="DL1" s="130"/>
      <c r="DM1" s="130"/>
      <c r="DN1" s="130"/>
      <c r="DO1" s="130"/>
      <c r="DP1" s="130"/>
      <c r="DQ1" s="130"/>
      <c r="DR1" s="130"/>
      <c r="DS1" s="130"/>
      <c r="DT1" s="130"/>
      <c r="DU1" s="130"/>
      <c r="DV1" s="130"/>
      <c r="DW1" s="130"/>
      <c r="DX1" s="130"/>
      <c r="DY1" s="130"/>
      <c r="DZ1" s="130"/>
      <c r="EA1" s="130"/>
      <c r="EB1" s="130"/>
      <c r="EC1" s="130"/>
      <c r="ED1" s="130"/>
      <c r="EE1" s="130"/>
      <c r="EF1" s="130"/>
      <c r="EG1" s="130"/>
      <c r="EH1" s="130"/>
      <c r="EI1" s="130"/>
      <c r="EJ1" s="130"/>
      <c r="EK1" s="130"/>
      <c r="EL1" s="130"/>
      <c r="EM1" s="130"/>
      <c r="EN1" s="130"/>
      <c r="EO1" s="130"/>
      <c r="EP1" s="130"/>
      <c r="EQ1" s="130"/>
      <c r="ER1" s="130"/>
      <c r="ES1" s="130"/>
      <c r="ET1" s="130"/>
      <c r="EU1" s="130"/>
      <c r="EV1" s="130"/>
      <c r="EW1" s="130"/>
      <c r="EX1" s="130"/>
      <c r="EY1" s="130"/>
      <c r="EZ1" s="130"/>
      <c r="FA1" s="130"/>
      <c r="FB1" s="130"/>
      <c r="FC1" s="130"/>
      <c r="FD1" s="130"/>
      <c r="FE1" s="130"/>
      <c r="FF1" s="130"/>
      <c r="FG1" s="130"/>
      <c r="FH1" s="130"/>
      <c r="FI1" s="130"/>
      <c r="FJ1" s="130"/>
      <c r="FK1" s="130"/>
      <c r="FL1" s="130"/>
      <c r="FM1" s="130"/>
      <c r="FN1" s="130"/>
      <c r="FO1" s="130"/>
      <c r="FP1" s="130"/>
      <c r="FQ1" s="130"/>
      <c r="FR1" s="130"/>
      <c r="FS1" s="130"/>
      <c r="FT1" s="130"/>
      <c r="FU1" s="130"/>
      <c r="FV1" s="130"/>
      <c r="FW1" s="130"/>
      <c r="FX1" s="130"/>
      <c r="FY1" s="130"/>
      <c r="FZ1" s="130"/>
      <c r="GA1" s="130"/>
      <c r="GB1" s="130"/>
      <c r="GC1" s="130"/>
      <c r="GD1" s="130"/>
      <c r="GE1" s="130"/>
      <c r="GF1" s="130"/>
      <c r="GG1" s="130"/>
      <c r="GH1" s="130"/>
      <c r="GI1" s="130"/>
      <c r="GJ1" s="130"/>
      <c r="GK1" s="130"/>
      <c r="GL1" s="130"/>
      <c r="GM1" s="130"/>
      <c r="GN1" s="130"/>
      <c r="GO1" s="130"/>
      <c r="GP1" s="130"/>
      <c r="GQ1" s="130"/>
      <c r="GR1" s="130"/>
      <c r="GS1" s="130"/>
      <c r="GT1" s="130"/>
      <c r="GU1" s="130"/>
      <c r="GV1" s="130"/>
      <c r="GW1" s="130"/>
      <c r="GX1" s="130"/>
      <c r="GY1" s="130"/>
      <c r="GZ1" s="130"/>
      <c r="HA1" s="130"/>
      <c r="HB1" s="130"/>
      <c r="HC1" s="130"/>
      <c r="HD1" s="130"/>
      <c r="HE1" s="130"/>
      <c r="HF1" s="130"/>
      <c r="HG1" s="130"/>
      <c r="HH1" s="130"/>
      <c r="HI1" s="130"/>
      <c r="HJ1" s="130"/>
      <c r="HK1" s="130"/>
      <c r="HL1" s="130"/>
      <c r="HM1" s="130"/>
      <c r="HN1" s="130"/>
      <c r="HO1" s="130"/>
      <c r="HP1" s="130"/>
      <c r="HQ1" s="130"/>
      <c r="HR1" s="130"/>
      <c r="HS1" s="130"/>
      <c r="HT1" s="130"/>
      <c r="HU1" s="130"/>
      <c r="HV1" s="130"/>
      <c r="HW1" s="130"/>
      <c r="HX1" s="130"/>
      <c r="HY1" s="130"/>
      <c r="HZ1" s="130"/>
      <c r="IA1" s="130"/>
      <c r="IB1" s="130"/>
      <c r="IC1" s="130"/>
      <c r="ID1" s="130"/>
      <c r="IE1" s="130"/>
      <c r="IF1" s="130"/>
      <c r="IG1" s="130"/>
      <c r="IH1" s="130"/>
      <c r="II1" s="130"/>
      <c r="IJ1" s="130"/>
      <c r="IK1" s="130"/>
      <c r="IL1" s="130"/>
      <c r="IM1" s="130"/>
      <c r="IN1" s="130"/>
      <c r="IO1" s="130"/>
      <c r="IP1" s="130"/>
      <c r="IQ1" s="130"/>
      <c r="IR1" s="130"/>
      <c r="IS1" s="130"/>
      <c r="IT1" s="130"/>
      <c r="IU1" s="130"/>
      <c r="IV1" s="130"/>
      <c r="IW1" s="130"/>
      <c r="IX1" s="130"/>
      <c r="IY1" s="130"/>
      <c r="IZ1" s="130"/>
      <c r="JA1" s="130"/>
      <c r="JB1" s="130"/>
      <c r="JC1" s="130"/>
      <c r="JD1" s="130"/>
      <c r="JE1" s="130"/>
      <c r="JF1" s="130"/>
      <c r="JG1" s="130"/>
      <c r="JH1" s="130"/>
      <c r="JI1" s="130"/>
      <c r="JJ1" s="130"/>
      <c r="JK1" s="130"/>
      <c r="JL1" s="130"/>
      <c r="JM1" s="130"/>
      <c r="JN1" s="130"/>
      <c r="JO1" s="130"/>
      <c r="JP1" s="130"/>
      <c r="JQ1" s="130"/>
      <c r="JR1" s="130"/>
    </row>
    <row r="2" spans="1:278" s="131" customFormat="1" ht="39.75" customHeight="1">
      <c r="A2" s="452"/>
      <c r="B2" s="453"/>
      <c r="C2" s="453"/>
      <c r="D2" s="603"/>
      <c r="E2" s="603"/>
      <c r="F2" s="603"/>
      <c r="G2" s="603"/>
      <c r="H2" s="603"/>
      <c r="I2" s="603"/>
      <c r="J2" s="603"/>
      <c r="K2" s="603"/>
      <c r="L2" s="603"/>
      <c r="M2" s="603"/>
      <c r="N2" s="603"/>
      <c r="O2" s="603"/>
      <c r="P2" s="603"/>
      <c r="Q2" s="604"/>
      <c r="R2" s="585"/>
      <c r="S2" s="585"/>
      <c r="T2" s="585"/>
      <c r="U2" s="130"/>
      <c r="V2" s="130"/>
      <c r="W2" s="130"/>
      <c r="X2" s="130"/>
      <c r="Y2" s="130"/>
      <c r="Z2" s="130"/>
      <c r="AA2" s="130"/>
      <c r="AB2" s="130"/>
      <c r="AC2" s="130"/>
      <c r="AD2" s="130"/>
      <c r="AE2" s="130"/>
      <c r="AF2" s="130"/>
      <c r="AG2" s="130"/>
      <c r="AH2" s="130"/>
      <c r="AI2" s="130"/>
      <c r="AJ2" s="130"/>
      <c r="AK2" s="130"/>
      <c r="AL2" s="130"/>
      <c r="AM2" s="130"/>
      <c r="AN2" s="130"/>
      <c r="AO2" s="130"/>
      <c r="AP2" s="130"/>
      <c r="AQ2" s="130"/>
      <c r="AR2" s="130"/>
      <c r="AS2" s="130"/>
      <c r="AT2" s="130"/>
      <c r="AU2" s="130"/>
      <c r="AV2" s="130"/>
      <c r="AW2" s="130"/>
      <c r="AX2" s="130"/>
      <c r="AY2" s="130"/>
      <c r="AZ2" s="130"/>
      <c r="BA2" s="130"/>
      <c r="BB2" s="130"/>
      <c r="BC2" s="130"/>
      <c r="BD2" s="130"/>
      <c r="BE2" s="130"/>
      <c r="BF2" s="130"/>
      <c r="BG2" s="130"/>
      <c r="BH2" s="130"/>
      <c r="BI2" s="130"/>
      <c r="BJ2" s="130"/>
      <c r="BK2" s="130"/>
      <c r="BL2" s="130"/>
      <c r="BM2" s="130"/>
      <c r="BN2" s="130"/>
      <c r="BO2" s="130"/>
      <c r="BP2" s="130"/>
      <c r="BQ2" s="130"/>
      <c r="BR2" s="130"/>
      <c r="BS2" s="130"/>
      <c r="BT2" s="130"/>
      <c r="BU2" s="130"/>
      <c r="BV2" s="130"/>
      <c r="BW2" s="130"/>
      <c r="BX2" s="130"/>
      <c r="BY2" s="130"/>
      <c r="BZ2" s="130"/>
      <c r="CA2" s="130"/>
      <c r="CB2" s="130"/>
      <c r="CC2" s="130"/>
      <c r="CD2" s="130"/>
      <c r="CE2" s="130"/>
      <c r="CF2" s="130"/>
      <c r="CG2" s="130"/>
      <c r="CH2" s="130"/>
      <c r="CI2" s="130"/>
      <c r="CJ2" s="130"/>
      <c r="CK2" s="130"/>
      <c r="CL2" s="130"/>
      <c r="CM2" s="130"/>
      <c r="CN2" s="130"/>
      <c r="CO2" s="130"/>
      <c r="CP2" s="130"/>
      <c r="CQ2" s="130"/>
      <c r="CR2" s="130"/>
      <c r="CS2" s="130"/>
      <c r="CT2" s="130"/>
      <c r="CU2" s="130"/>
      <c r="CV2" s="130"/>
      <c r="CW2" s="130"/>
      <c r="CX2" s="130"/>
      <c r="CY2" s="130"/>
      <c r="CZ2" s="130"/>
      <c r="DA2" s="130"/>
      <c r="DB2" s="130"/>
      <c r="DC2" s="130"/>
      <c r="DD2" s="130"/>
      <c r="DE2" s="130"/>
      <c r="DF2" s="130"/>
      <c r="DG2" s="130"/>
      <c r="DH2" s="130"/>
      <c r="DI2" s="130"/>
      <c r="DJ2" s="130"/>
      <c r="DK2" s="130"/>
      <c r="DL2" s="130"/>
      <c r="DM2" s="130"/>
      <c r="DN2" s="130"/>
      <c r="DO2" s="130"/>
      <c r="DP2" s="130"/>
      <c r="DQ2" s="130"/>
      <c r="DR2" s="130"/>
      <c r="DS2" s="130"/>
      <c r="DT2" s="130"/>
      <c r="DU2" s="130"/>
      <c r="DV2" s="130"/>
      <c r="DW2" s="130"/>
      <c r="DX2" s="130"/>
      <c r="DY2" s="130"/>
      <c r="DZ2" s="130"/>
      <c r="EA2" s="130"/>
      <c r="EB2" s="130"/>
      <c r="EC2" s="130"/>
      <c r="ED2" s="130"/>
      <c r="EE2" s="130"/>
      <c r="EF2" s="130"/>
      <c r="EG2" s="130"/>
      <c r="EH2" s="130"/>
      <c r="EI2" s="130"/>
      <c r="EJ2" s="130"/>
      <c r="EK2" s="130"/>
      <c r="EL2" s="130"/>
      <c r="EM2" s="130"/>
      <c r="EN2" s="130"/>
      <c r="EO2" s="130"/>
      <c r="EP2" s="130"/>
      <c r="EQ2" s="130"/>
      <c r="ER2" s="130"/>
      <c r="ES2" s="130"/>
      <c r="ET2" s="130"/>
      <c r="EU2" s="130"/>
      <c r="EV2" s="130"/>
      <c r="EW2" s="130"/>
      <c r="EX2" s="130"/>
      <c r="EY2" s="130"/>
      <c r="EZ2" s="130"/>
      <c r="FA2" s="130"/>
      <c r="FB2" s="130"/>
      <c r="FC2" s="130"/>
      <c r="FD2" s="130"/>
      <c r="FE2" s="130"/>
      <c r="FF2" s="130"/>
      <c r="FG2" s="130"/>
      <c r="FH2" s="130"/>
      <c r="FI2" s="130"/>
      <c r="FJ2" s="130"/>
      <c r="FK2" s="130"/>
      <c r="FL2" s="130"/>
      <c r="FM2" s="130"/>
      <c r="FN2" s="130"/>
      <c r="FO2" s="130"/>
      <c r="FP2" s="130"/>
      <c r="FQ2" s="130"/>
      <c r="FR2" s="130"/>
      <c r="FS2" s="130"/>
      <c r="FT2" s="130"/>
      <c r="FU2" s="130"/>
      <c r="FV2" s="130"/>
      <c r="FW2" s="130"/>
      <c r="FX2" s="130"/>
      <c r="FY2" s="130"/>
      <c r="FZ2" s="130"/>
      <c r="GA2" s="130"/>
      <c r="GB2" s="130"/>
      <c r="GC2" s="130"/>
      <c r="GD2" s="130"/>
      <c r="GE2" s="130"/>
      <c r="GF2" s="130"/>
      <c r="GG2" s="130"/>
      <c r="GH2" s="130"/>
      <c r="GI2" s="130"/>
      <c r="GJ2" s="130"/>
      <c r="GK2" s="130"/>
      <c r="GL2" s="130"/>
      <c r="GM2" s="130"/>
      <c r="GN2" s="130"/>
      <c r="GO2" s="130"/>
      <c r="GP2" s="130"/>
      <c r="GQ2" s="130"/>
      <c r="GR2" s="130"/>
      <c r="GS2" s="130"/>
      <c r="GT2" s="130"/>
      <c r="GU2" s="130"/>
      <c r="GV2" s="130"/>
      <c r="GW2" s="130"/>
      <c r="GX2" s="130"/>
      <c r="GY2" s="130"/>
      <c r="GZ2" s="130"/>
      <c r="HA2" s="130"/>
      <c r="HB2" s="130"/>
      <c r="HC2" s="130"/>
      <c r="HD2" s="130"/>
      <c r="HE2" s="130"/>
      <c r="HF2" s="130"/>
      <c r="HG2" s="130"/>
      <c r="HH2" s="130"/>
      <c r="HI2" s="130"/>
      <c r="HJ2" s="130"/>
      <c r="HK2" s="130"/>
      <c r="HL2" s="130"/>
      <c r="HM2" s="130"/>
      <c r="HN2" s="130"/>
      <c r="HO2" s="130"/>
      <c r="HP2" s="130"/>
      <c r="HQ2" s="130"/>
      <c r="HR2" s="130"/>
      <c r="HS2" s="130"/>
      <c r="HT2" s="130"/>
      <c r="HU2" s="130"/>
      <c r="HV2" s="130"/>
      <c r="HW2" s="130"/>
      <c r="HX2" s="130"/>
      <c r="HY2" s="130"/>
      <c r="HZ2" s="130"/>
      <c r="IA2" s="130"/>
      <c r="IB2" s="130"/>
      <c r="IC2" s="130"/>
      <c r="ID2" s="130"/>
      <c r="IE2" s="130"/>
      <c r="IF2" s="130"/>
      <c r="IG2" s="130"/>
      <c r="IH2" s="130"/>
      <c r="II2" s="130"/>
      <c r="IJ2" s="130"/>
      <c r="IK2" s="130"/>
      <c r="IL2" s="130"/>
      <c r="IM2" s="130"/>
      <c r="IN2" s="130"/>
      <c r="IO2" s="130"/>
      <c r="IP2" s="130"/>
      <c r="IQ2" s="130"/>
      <c r="IR2" s="130"/>
      <c r="IS2" s="130"/>
      <c r="IT2" s="130"/>
      <c r="IU2" s="130"/>
      <c r="IV2" s="130"/>
      <c r="IW2" s="130"/>
      <c r="IX2" s="130"/>
      <c r="IY2" s="130"/>
      <c r="IZ2" s="130"/>
      <c r="JA2" s="130"/>
      <c r="JB2" s="130"/>
      <c r="JC2" s="130"/>
      <c r="JD2" s="130"/>
      <c r="JE2" s="130"/>
      <c r="JF2" s="130"/>
      <c r="JG2" s="130"/>
      <c r="JH2" s="130"/>
      <c r="JI2" s="130"/>
      <c r="JJ2" s="130"/>
      <c r="JK2" s="130"/>
      <c r="JL2" s="130"/>
      <c r="JM2" s="130"/>
      <c r="JN2" s="130"/>
      <c r="JO2" s="130"/>
      <c r="JP2" s="130"/>
      <c r="JQ2" s="130"/>
      <c r="JR2" s="130"/>
    </row>
    <row r="3" spans="1:278" s="131" customFormat="1" ht="3" customHeight="1">
      <c r="A3" s="2"/>
      <c r="B3" s="2"/>
      <c r="C3" s="155"/>
      <c r="D3" s="603"/>
      <c r="E3" s="603"/>
      <c r="F3" s="603"/>
      <c r="G3" s="603"/>
      <c r="H3" s="603"/>
      <c r="I3" s="603"/>
      <c r="J3" s="603"/>
      <c r="K3" s="603"/>
      <c r="L3" s="603"/>
      <c r="M3" s="603"/>
      <c r="N3" s="603"/>
      <c r="O3" s="603"/>
      <c r="P3" s="603"/>
      <c r="Q3" s="604"/>
      <c r="R3" s="585"/>
      <c r="S3" s="585"/>
      <c r="T3" s="585"/>
      <c r="U3" s="130"/>
      <c r="V3" s="130"/>
      <c r="W3" s="130"/>
      <c r="X3" s="130"/>
      <c r="Y3" s="130"/>
      <c r="Z3" s="130"/>
      <c r="AA3" s="130"/>
      <c r="AB3" s="130"/>
      <c r="AC3" s="130"/>
      <c r="AD3" s="130"/>
      <c r="AE3" s="130"/>
      <c r="AF3" s="130"/>
      <c r="AG3" s="130"/>
      <c r="AH3" s="130"/>
      <c r="AI3" s="130"/>
      <c r="AJ3" s="130"/>
      <c r="AK3" s="130"/>
      <c r="AL3" s="130"/>
      <c r="AM3" s="130"/>
      <c r="AN3" s="130"/>
      <c r="AO3" s="130"/>
      <c r="AP3" s="130"/>
      <c r="AQ3" s="130"/>
      <c r="AR3" s="130"/>
      <c r="AS3" s="130"/>
      <c r="AT3" s="130"/>
      <c r="AU3" s="130"/>
      <c r="AV3" s="130"/>
      <c r="AW3" s="130"/>
      <c r="AX3" s="130"/>
      <c r="AY3" s="130"/>
      <c r="AZ3" s="130"/>
      <c r="BA3" s="130"/>
      <c r="BB3" s="130"/>
      <c r="BC3" s="130"/>
      <c r="BD3" s="130"/>
      <c r="BE3" s="130"/>
      <c r="BF3" s="130"/>
      <c r="BG3" s="130"/>
      <c r="BH3" s="130"/>
      <c r="BI3" s="130"/>
      <c r="BJ3" s="130"/>
      <c r="BK3" s="130"/>
      <c r="BL3" s="130"/>
      <c r="BM3" s="130"/>
      <c r="BN3" s="130"/>
      <c r="BO3" s="130"/>
      <c r="BP3" s="130"/>
      <c r="BQ3" s="130"/>
      <c r="BR3" s="130"/>
      <c r="BS3" s="130"/>
      <c r="BT3" s="130"/>
      <c r="BU3" s="130"/>
      <c r="BV3" s="130"/>
      <c r="BW3" s="130"/>
      <c r="BX3" s="130"/>
      <c r="BY3" s="130"/>
      <c r="BZ3" s="130"/>
      <c r="CA3" s="130"/>
      <c r="CB3" s="130"/>
      <c r="CC3" s="130"/>
      <c r="CD3" s="130"/>
      <c r="CE3" s="130"/>
      <c r="CF3" s="130"/>
      <c r="CG3" s="130"/>
      <c r="CH3" s="130"/>
      <c r="CI3" s="130"/>
      <c r="CJ3" s="130"/>
      <c r="CK3" s="130"/>
      <c r="CL3" s="130"/>
      <c r="CM3" s="130"/>
      <c r="CN3" s="130"/>
      <c r="CO3" s="130"/>
      <c r="CP3" s="130"/>
      <c r="CQ3" s="130"/>
      <c r="CR3" s="130"/>
      <c r="CS3" s="130"/>
      <c r="CT3" s="130"/>
      <c r="CU3" s="130"/>
      <c r="CV3" s="130"/>
      <c r="CW3" s="130"/>
      <c r="CX3" s="130"/>
      <c r="CY3" s="130"/>
      <c r="CZ3" s="130"/>
      <c r="DA3" s="130"/>
      <c r="DB3" s="130"/>
      <c r="DC3" s="130"/>
      <c r="DD3" s="130"/>
      <c r="DE3" s="130"/>
      <c r="DF3" s="130"/>
      <c r="DG3" s="130"/>
      <c r="DH3" s="130"/>
      <c r="DI3" s="130"/>
      <c r="DJ3" s="130"/>
      <c r="DK3" s="130"/>
      <c r="DL3" s="130"/>
      <c r="DM3" s="130"/>
      <c r="DN3" s="130"/>
      <c r="DO3" s="130"/>
      <c r="DP3" s="130"/>
      <c r="DQ3" s="130"/>
      <c r="DR3" s="130"/>
      <c r="DS3" s="130"/>
      <c r="DT3" s="130"/>
      <c r="DU3" s="130"/>
      <c r="DV3" s="130"/>
      <c r="DW3" s="130"/>
      <c r="DX3" s="130"/>
      <c r="DY3" s="130"/>
      <c r="DZ3" s="130"/>
      <c r="EA3" s="130"/>
      <c r="EB3" s="130"/>
      <c r="EC3" s="130"/>
      <c r="ED3" s="130"/>
      <c r="EE3" s="130"/>
      <c r="EF3" s="130"/>
      <c r="EG3" s="130"/>
      <c r="EH3" s="130"/>
      <c r="EI3" s="130"/>
      <c r="EJ3" s="130"/>
      <c r="EK3" s="130"/>
      <c r="EL3" s="130"/>
      <c r="EM3" s="130"/>
      <c r="EN3" s="130"/>
      <c r="EO3" s="130"/>
      <c r="EP3" s="130"/>
      <c r="EQ3" s="130"/>
      <c r="ER3" s="130"/>
      <c r="ES3" s="130"/>
      <c r="ET3" s="130"/>
      <c r="EU3" s="130"/>
      <c r="EV3" s="130"/>
      <c r="EW3" s="130"/>
      <c r="EX3" s="130"/>
      <c r="EY3" s="130"/>
      <c r="EZ3" s="130"/>
      <c r="FA3" s="130"/>
      <c r="FB3" s="130"/>
      <c r="FC3" s="130"/>
      <c r="FD3" s="130"/>
      <c r="FE3" s="130"/>
      <c r="FF3" s="130"/>
      <c r="FG3" s="130"/>
      <c r="FH3" s="130"/>
      <c r="FI3" s="130"/>
      <c r="FJ3" s="130"/>
      <c r="FK3" s="130"/>
      <c r="FL3" s="130"/>
      <c r="FM3" s="130"/>
      <c r="FN3" s="130"/>
      <c r="FO3" s="130"/>
      <c r="FP3" s="130"/>
      <c r="FQ3" s="130"/>
      <c r="FR3" s="130"/>
      <c r="FS3" s="130"/>
      <c r="FT3" s="130"/>
      <c r="FU3" s="130"/>
      <c r="FV3" s="130"/>
      <c r="FW3" s="130"/>
      <c r="FX3" s="130"/>
      <c r="FY3" s="130"/>
      <c r="FZ3" s="130"/>
      <c r="GA3" s="130"/>
      <c r="GB3" s="130"/>
      <c r="GC3" s="130"/>
      <c r="GD3" s="130"/>
      <c r="GE3" s="130"/>
      <c r="GF3" s="130"/>
      <c r="GG3" s="130"/>
      <c r="GH3" s="130"/>
      <c r="GI3" s="130"/>
      <c r="GJ3" s="130"/>
      <c r="GK3" s="130"/>
      <c r="GL3" s="130"/>
      <c r="GM3" s="130"/>
      <c r="GN3" s="130"/>
      <c r="GO3" s="130"/>
      <c r="GP3" s="130"/>
      <c r="GQ3" s="130"/>
      <c r="GR3" s="130"/>
      <c r="GS3" s="130"/>
      <c r="GT3" s="130"/>
      <c r="GU3" s="130"/>
      <c r="GV3" s="130"/>
      <c r="GW3" s="130"/>
      <c r="GX3" s="130"/>
      <c r="GY3" s="130"/>
      <c r="GZ3" s="130"/>
      <c r="HA3" s="130"/>
      <c r="HB3" s="130"/>
      <c r="HC3" s="130"/>
      <c r="HD3" s="130"/>
      <c r="HE3" s="130"/>
      <c r="HF3" s="130"/>
      <c r="HG3" s="130"/>
      <c r="HH3" s="130"/>
      <c r="HI3" s="130"/>
      <c r="HJ3" s="130"/>
      <c r="HK3" s="130"/>
      <c r="HL3" s="130"/>
      <c r="HM3" s="130"/>
      <c r="HN3" s="130"/>
      <c r="HO3" s="130"/>
      <c r="HP3" s="130"/>
      <c r="HQ3" s="130"/>
      <c r="HR3" s="130"/>
      <c r="HS3" s="130"/>
      <c r="HT3" s="130"/>
      <c r="HU3" s="130"/>
      <c r="HV3" s="130"/>
      <c r="HW3" s="130"/>
      <c r="HX3" s="130"/>
      <c r="HY3" s="130"/>
      <c r="HZ3" s="130"/>
      <c r="IA3" s="130"/>
      <c r="IB3" s="130"/>
      <c r="IC3" s="130"/>
      <c r="ID3" s="130"/>
      <c r="IE3" s="130"/>
      <c r="IF3" s="130"/>
      <c r="IG3" s="130"/>
      <c r="IH3" s="130"/>
      <c r="II3" s="130"/>
      <c r="IJ3" s="130"/>
      <c r="IK3" s="130"/>
      <c r="IL3" s="130"/>
      <c r="IM3" s="130"/>
      <c r="IN3" s="130"/>
      <c r="IO3" s="130"/>
      <c r="IP3" s="130"/>
      <c r="IQ3" s="130"/>
      <c r="IR3" s="130"/>
      <c r="IS3" s="130"/>
      <c r="IT3" s="130"/>
      <c r="IU3" s="130"/>
      <c r="IV3" s="130"/>
      <c r="IW3" s="130"/>
      <c r="IX3" s="130"/>
      <c r="IY3" s="130"/>
      <c r="IZ3" s="130"/>
      <c r="JA3" s="130"/>
      <c r="JB3" s="130"/>
      <c r="JC3" s="130"/>
      <c r="JD3" s="130"/>
      <c r="JE3" s="130"/>
      <c r="JF3" s="130"/>
      <c r="JG3" s="130"/>
      <c r="JH3" s="130"/>
      <c r="JI3" s="130"/>
      <c r="JJ3" s="130"/>
      <c r="JK3" s="130"/>
      <c r="JL3" s="130"/>
      <c r="JM3" s="130"/>
      <c r="JN3" s="130"/>
      <c r="JO3" s="130"/>
      <c r="JP3" s="130"/>
      <c r="JQ3" s="130"/>
      <c r="JR3" s="130"/>
    </row>
    <row r="4" spans="1:278" s="131" customFormat="1" ht="41.25" customHeight="1">
      <c r="A4" s="443" t="s">
        <v>243</v>
      </c>
      <c r="B4" s="444"/>
      <c r="C4" s="445"/>
      <c r="D4" s="586" t="str">
        <f>'Mapa Final'!D4</f>
        <v>GESTION HUMANA</v>
      </c>
      <c r="E4" s="587"/>
      <c r="F4" s="587"/>
      <c r="G4" s="587"/>
      <c r="H4" s="587"/>
      <c r="I4" s="587"/>
      <c r="J4" s="587"/>
      <c r="K4" s="587"/>
      <c r="L4" s="587"/>
      <c r="M4" s="587"/>
      <c r="N4" s="588"/>
      <c r="O4" s="449"/>
      <c r="P4" s="449"/>
      <c r="Q4" s="449"/>
      <c r="R4" s="1"/>
      <c r="S4" s="1"/>
      <c r="T4" s="1"/>
      <c r="U4" s="130"/>
      <c r="V4" s="130"/>
      <c r="W4" s="130"/>
      <c r="X4" s="130"/>
      <c r="Y4" s="130"/>
      <c r="Z4" s="130"/>
      <c r="AA4" s="130"/>
      <c r="AB4" s="130"/>
      <c r="AC4" s="130"/>
      <c r="AD4" s="130"/>
      <c r="AE4" s="130"/>
      <c r="AF4" s="130"/>
      <c r="AG4" s="130"/>
      <c r="AH4" s="130"/>
      <c r="AI4" s="130"/>
      <c r="AJ4" s="130"/>
      <c r="AK4" s="130"/>
      <c r="AL4" s="130"/>
      <c r="AM4" s="130"/>
      <c r="AN4" s="130"/>
      <c r="AO4" s="130"/>
      <c r="AP4" s="130"/>
      <c r="AQ4" s="130"/>
      <c r="AR4" s="130"/>
      <c r="AS4" s="130"/>
      <c r="AT4" s="130"/>
      <c r="AU4" s="130"/>
      <c r="AV4" s="130"/>
      <c r="AW4" s="130"/>
      <c r="AX4" s="130"/>
      <c r="AY4" s="130"/>
      <c r="AZ4" s="130"/>
      <c r="BA4" s="130"/>
      <c r="BB4" s="130"/>
      <c r="BC4" s="130"/>
      <c r="BD4" s="130"/>
      <c r="BE4" s="130"/>
      <c r="BF4" s="130"/>
      <c r="BG4" s="130"/>
      <c r="BH4" s="130"/>
      <c r="BI4" s="130"/>
      <c r="BJ4" s="130"/>
      <c r="BK4" s="130"/>
      <c r="BL4" s="130"/>
      <c r="BM4" s="130"/>
      <c r="BN4" s="130"/>
      <c r="BO4" s="130"/>
      <c r="BP4" s="130"/>
      <c r="BQ4" s="130"/>
      <c r="BR4" s="130"/>
      <c r="BS4" s="130"/>
      <c r="BT4" s="130"/>
      <c r="BU4" s="130"/>
      <c r="BV4" s="130"/>
      <c r="BW4" s="130"/>
      <c r="BX4" s="130"/>
      <c r="BY4" s="130"/>
      <c r="BZ4" s="130"/>
      <c r="CA4" s="130"/>
      <c r="CB4" s="130"/>
      <c r="CC4" s="130"/>
      <c r="CD4" s="130"/>
      <c r="CE4" s="130"/>
      <c r="CF4" s="130"/>
      <c r="CG4" s="130"/>
      <c r="CH4" s="130"/>
      <c r="CI4" s="130"/>
      <c r="CJ4" s="130"/>
      <c r="CK4" s="130"/>
      <c r="CL4" s="130"/>
      <c r="CM4" s="130"/>
      <c r="CN4" s="130"/>
      <c r="CO4" s="130"/>
      <c r="CP4" s="130"/>
      <c r="CQ4" s="130"/>
      <c r="CR4" s="130"/>
      <c r="CS4" s="130"/>
      <c r="CT4" s="130"/>
      <c r="CU4" s="130"/>
      <c r="CV4" s="130"/>
      <c r="CW4" s="130"/>
      <c r="CX4" s="130"/>
      <c r="CY4" s="130"/>
      <c r="CZ4" s="130"/>
      <c r="DA4" s="130"/>
      <c r="DB4" s="130"/>
      <c r="DC4" s="130"/>
      <c r="DD4" s="130"/>
      <c r="DE4" s="130"/>
      <c r="DF4" s="130"/>
      <c r="DG4" s="130"/>
      <c r="DH4" s="130"/>
      <c r="DI4" s="130"/>
      <c r="DJ4" s="130"/>
      <c r="DK4" s="130"/>
      <c r="DL4" s="130"/>
      <c r="DM4" s="130"/>
      <c r="DN4" s="130"/>
      <c r="DO4" s="130"/>
      <c r="DP4" s="130"/>
      <c r="DQ4" s="130"/>
      <c r="DR4" s="130"/>
      <c r="DS4" s="130"/>
      <c r="DT4" s="130"/>
      <c r="DU4" s="130"/>
      <c r="DV4" s="130"/>
      <c r="DW4" s="130"/>
      <c r="DX4" s="130"/>
      <c r="DY4" s="130"/>
      <c r="DZ4" s="130"/>
      <c r="EA4" s="130"/>
      <c r="EB4" s="130"/>
      <c r="EC4" s="130"/>
      <c r="ED4" s="130"/>
      <c r="EE4" s="130"/>
      <c r="EF4" s="130"/>
      <c r="EG4" s="130"/>
      <c r="EH4" s="130"/>
      <c r="EI4" s="130"/>
      <c r="EJ4" s="130"/>
      <c r="EK4" s="130"/>
      <c r="EL4" s="130"/>
      <c r="EM4" s="130"/>
      <c r="EN4" s="130"/>
      <c r="EO4" s="130"/>
      <c r="EP4" s="130"/>
      <c r="EQ4" s="130"/>
      <c r="ER4" s="130"/>
      <c r="ES4" s="130"/>
      <c r="ET4" s="130"/>
      <c r="EU4" s="130"/>
      <c r="EV4" s="130"/>
      <c r="EW4" s="130"/>
      <c r="EX4" s="130"/>
      <c r="EY4" s="130"/>
      <c r="EZ4" s="130"/>
      <c r="FA4" s="130"/>
      <c r="FB4" s="130"/>
      <c r="FC4" s="130"/>
      <c r="FD4" s="130"/>
      <c r="FE4" s="130"/>
      <c r="FF4" s="130"/>
      <c r="FG4" s="130"/>
      <c r="FH4" s="130"/>
      <c r="FI4" s="130"/>
      <c r="FJ4" s="130"/>
      <c r="FK4" s="130"/>
      <c r="FL4" s="130"/>
      <c r="FM4" s="130"/>
      <c r="FN4" s="130"/>
      <c r="FO4" s="130"/>
      <c r="FP4" s="130"/>
      <c r="FQ4" s="130"/>
      <c r="FR4" s="130"/>
      <c r="FS4" s="130"/>
      <c r="FT4" s="130"/>
      <c r="FU4" s="130"/>
      <c r="FV4" s="130"/>
      <c r="FW4" s="130"/>
      <c r="FX4" s="130"/>
      <c r="FY4" s="130"/>
      <c r="FZ4" s="130"/>
      <c r="GA4" s="130"/>
      <c r="GB4" s="130"/>
      <c r="GC4" s="130"/>
      <c r="GD4" s="130"/>
      <c r="GE4" s="130"/>
      <c r="GF4" s="130"/>
      <c r="GG4" s="130"/>
      <c r="GH4" s="130"/>
      <c r="GI4" s="130"/>
      <c r="GJ4" s="130"/>
      <c r="GK4" s="130"/>
      <c r="GL4" s="130"/>
      <c r="GM4" s="130"/>
      <c r="GN4" s="130"/>
      <c r="GO4" s="130"/>
      <c r="GP4" s="130"/>
      <c r="GQ4" s="130"/>
      <c r="GR4" s="130"/>
      <c r="GS4" s="130"/>
      <c r="GT4" s="130"/>
      <c r="GU4" s="130"/>
      <c r="GV4" s="130"/>
      <c r="GW4" s="130"/>
      <c r="GX4" s="130"/>
      <c r="GY4" s="130"/>
      <c r="GZ4" s="130"/>
      <c r="HA4" s="130"/>
      <c r="HB4" s="130"/>
      <c r="HC4" s="130"/>
      <c r="HD4" s="130"/>
      <c r="HE4" s="130"/>
      <c r="HF4" s="130"/>
      <c r="HG4" s="130"/>
      <c r="HH4" s="130"/>
      <c r="HI4" s="130"/>
      <c r="HJ4" s="130"/>
      <c r="HK4" s="130"/>
      <c r="HL4" s="130"/>
      <c r="HM4" s="130"/>
      <c r="HN4" s="130"/>
      <c r="HO4" s="130"/>
      <c r="HP4" s="130"/>
      <c r="HQ4" s="130"/>
      <c r="HR4" s="130"/>
      <c r="HS4" s="130"/>
      <c r="HT4" s="130"/>
      <c r="HU4" s="130"/>
      <c r="HV4" s="130"/>
      <c r="HW4" s="130"/>
      <c r="HX4" s="130"/>
      <c r="HY4" s="130"/>
      <c r="HZ4" s="130"/>
      <c r="IA4" s="130"/>
      <c r="IB4" s="130"/>
      <c r="IC4" s="130"/>
      <c r="ID4" s="130"/>
      <c r="IE4" s="130"/>
      <c r="IF4" s="130"/>
      <c r="IG4" s="130"/>
      <c r="IH4" s="130"/>
      <c r="II4" s="130"/>
      <c r="IJ4" s="130"/>
      <c r="IK4" s="130"/>
      <c r="IL4" s="130"/>
      <c r="IM4" s="130"/>
      <c r="IN4" s="130"/>
      <c r="IO4" s="130"/>
      <c r="IP4" s="130"/>
      <c r="IQ4" s="130"/>
      <c r="IR4" s="130"/>
      <c r="IS4" s="130"/>
      <c r="IT4" s="130"/>
      <c r="IU4" s="130"/>
      <c r="IV4" s="130"/>
      <c r="IW4" s="130"/>
      <c r="IX4" s="130"/>
      <c r="IY4" s="130"/>
      <c r="IZ4" s="130"/>
      <c r="JA4" s="130"/>
      <c r="JB4" s="130"/>
      <c r="JC4" s="130"/>
      <c r="JD4" s="130"/>
      <c r="JE4" s="130"/>
      <c r="JF4" s="130"/>
      <c r="JG4" s="130"/>
      <c r="JH4" s="130"/>
      <c r="JI4" s="130"/>
      <c r="JJ4" s="130"/>
      <c r="JK4" s="130"/>
      <c r="JL4" s="130"/>
      <c r="JM4" s="130"/>
      <c r="JN4" s="130"/>
      <c r="JO4" s="130"/>
      <c r="JP4" s="130"/>
      <c r="JQ4" s="130"/>
      <c r="JR4" s="130"/>
    </row>
    <row r="5" spans="1:278" s="131" customFormat="1" ht="52.5" customHeight="1">
      <c r="A5" s="443" t="s">
        <v>245</v>
      </c>
      <c r="B5" s="444"/>
      <c r="C5" s="445"/>
      <c r="D5" s="589" t="str">
        <f>'Mapa Final'!D5</f>
        <v>Atender los requerimientos y necesidades en materia salarial, prestacional, de protección social, bienestar y pago de sentencias, brindando orientación a las Direcciones Seccionales en esta materia, a partir de herramientas de gestión y control que permitan ofrecer una respuesta ágil y oportuna a los clientes internos y externos en el marco del Sistema de Gestión de la Calidad, Medio Ambiente y Seguridad y Salud en el Trabajo de la Rama Judicial .</v>
      </c>
      <c r="E5" s="590"/>
      <c r="F5" s="590"/>
      <c r="G5" s="590"/>
      <c r="H5" s="590"/>
      <c r="I5" s="590"/>
      <c r="J5" s="590"/>
      <c r="K5" s="590"/>
      <c r="L5" s="590"/>
      <c r="M5" s="590"/>
      <c r="N5" s="591"/>
      <c r="O5" s="1"/>
      <c r="P5" s="1"/>
      <c r="Q5" s="1"/>
      <c r="R5" s="1"/>
      <c r="S5" s="1"/>
      <c r="T5" s="1"/>
      <c r="U5" s="130"/>
      <c r="V5" s="130"/>
      <c r="W5" s="130"/>
      <c r="X5" s="130"/>
      <c r="Y5" s="130"/>
      <c r="Z5" s="130"/>
      <c r="AA5" s="130"/>
      <c r="AB5" s="130"/>
      <c r="AC5" s="130"/>
      <c r="AD5" s="130"/>
      <c r="AE5" s="130"/>
      <c r="AF5" s="130"/>
      <c r="AG5" s="130"/>
      <c r="AH5" s="130"/>
      <c r="AI5" s="130"/>
      <c r="AJ5" s="130"/>
      <c r="AK5" s="130"/>
      <c r="AL5" s="130"/>
      <c r="AM5" s="130"/>
      <c r="AN5" s="130"/>
      <c r="AO5" s="130"/>
      <c r="AP5" s="130"/>
      <c r="AQ5" s="130"/>
      <c r="AR5" s="130"/>
      <c r="AS5" s="130"/>
      <c r="AT5" s="130"/>
      <c r="AU5" s="130"/>
      <c r="AV5" s="130"/>
      <c r="AW5" s="130"/>
      <c r="AX5" s="130"/>
      <c r="AY5" s="130"/>
      <c r="AZ5" s="130"/>
      <c r="BA5" s="130"/>
      <c r="BB5" s="130"/>
      <c r="BC5" s="130"/>
      <c r="BD5" s="130"/>
      <c r="BE5" s="130"/>
      <c r="BF5" s="130"/>
      <c r="BG5" s="130"/>
      <c r="BH5" s="130"/>
      <c r="BI5" s="130"/>
      <c r="BJ5" s="130"/>
      <c r="BK5" s="130"/>
      <c r="BL5" s="130"/>
      <c r="BM5" s="130"/>
      <c r="BN5" s="130"/>
      <c r="BO5" s="130"/>
      <c r="BP5" s="130"/>
      <c r="BQ5" s="130"/>
      <c r="BR5" s="130"/>
      <c r="BS5" s="130"/>
      <c r="BT5" s="130"/>
      <c r="BU5" s="130"/>
      <c r="BV5" s="130"/>
      <c r="BW5" s="130"/>
      <c r="BX5" s="130"/>
      <c r="BY5" s="130"/>
      <c r="BZ5" s="130"/>
      <c r="CA5" s="130"/>
      <c r="CB5" s="130"/>
      <c r="CC5" s="130"/>
      <c r="CD5" s="130"/>
      <c r="CE5" s="130"/>
      <c r="CF5" s="130"/>
      <c r="CG5" s="130"/>
      <c r="CH5" s="130"/>
      <c r="CI5" s="130"/>
      <c r="CJ5" s="130"/>
      <c r="CK5" s="130"/>
      <c r="CL5" s="130"/>
      <c r="CM5" s="130"/>
      <c r="CN5" s="130"/>
      <c r="CO5" s="130"/>
      <c r="CP5" s="130"/>
      <c r="CQ5" s="130"/>
      <c r="CR5" s="130"/>
      <c r="CS5" s="130"/>
      <c r="CT5" s="130"/>
      <c r="CU5" s="130"/>
      <c r="CV5" s="130"/>
      <c r="CW5" s="130"/>
      <c r="CX5" s="130"/>
      <c r="CY5" s="130"/>
      <c r="CZ5" s="130"/>
      <c r="DA5" s="130"/>
      <c r="DB5" s="130"/>
      <c r="DC5" s="130"/>
      <c r="DD5" s="130"/>
      <c r="DE5" s="130"/>
      <c r="DF5" s="130"/>
      <c r="DG5" s="130"/>
      <c r="DH5" s="130"/>
      <c r="DI5" s="130"/>
      <c r="DJ5" s="130"/>
      <c r="DK5" s="130"/>
      <c r="DL5" s="130"/>
      <c r="DM5" s="130"/>
      <c r="DN5" s="130"/>
      <c r="DO5" s="130"/>
      <c r="DP5" s="130"/>
      <c r="DQ5" s="130"/>
      <c r="DR5" s="130"/>
      <c r="DS5" s="130"/>
      <c r="DT5" s="130"/>
      <c r="DU5" s="130"/>
      <c r="DV5" s="130"/>
      <c r="DW5" s="130"/>
      <c r="DX5" s="130"/>
      <c r="DY5" s="130"/>
      <c r="DZ5" s="130"/>
      <c r="EA5" s="130"/>
      <c r="EB5" s="130"/>
      <c r="EC5" s="130"/>
      <c r="ED5" s="130"/>
      <c r="EE5" s="130"/>
      <c r="EF5" s="130"/>
      <c r="EG5" s="130"/>
      <c r="EH5" s="130"/>
      <c r="EI5" s="130"/>
      <c r="EJ5" s="130"/>
      <c r="EK5" s="130"/>
      <c r="EL5" s="130"/>
      <c r="EM5" s="130"/>
      <c r="EN5" s="130"/>
      <c r="EO5" s="130"/>
      <c r="EP5" s="130"/>
      <c r="EQ5" s="130"/>
      <c r="ER5" s="130"/>
      <c r="ES5" s="130"/>
      <c r="ET5" s="130"/>
      <c r="EU5" s="130"/>
      <c r="EV5" s="130"/>
      <c r="EW5" s="130"/>
      <c r="EX5" s="130"/>
      <c r="EY5" s="130"/>
      <c r="EZ5" s="130"/>
      <c r="FA5" s="130"/>
      <c r="FB5" s="130"/>
      <c r="FC5" s="130"/>
      <c r="FD5" s="130"/>
      <c r="FE5" s="130"/>
      <c r="FF5" s="130"/>
      <c r="FG5" s="130"/>
      <c r="FH5" s="130"/>
      <c r="FI5" s="130"/>
      <c r="FJ5" s="130"/>
      <c r="FK5" s="130"/>
      <c r="FL5" s="130"/>
      <c r="FM5" s="130"/>
      <c r="FN5" s="130"/>
      <c r="FO5" s="130"/>
      <c r="FP5" s="130"/>
      <c r="FQ5" s="130"/>
      <c r="FR5" s="130"/>
      <c r="FS5" s="130"/>
      <c r="FT5" s="130"/>
      <c r="FU5" s="130"/>
      <c r="FV5" s="130"/>
      <c r="FW5" s="130"/>
      <c r="FX5" s="130"/>
      <c r="FY5" s="130"/>
      <c r="FZ5" s="130"/>
      <c r="GA5" s="130"/>
      <c r="GB5" s="130"/>
      <c r="GC5" s="130"/>
      <c r="GD5" s="130"/>
      <c r="GE5" s="130"/>
      <c r="GF5" s="130"/>
      <c r="GG5" s="130"/>
      <c r="GH5" s="130"/>
      <c r="GI5" s="130"/>
      <c r="GJ5" s="130"/>
      <c r="GK5" s="130"/>
      <c r="GL5" s="130"/>
      <c r="GM5" s="130"/>
      <c r="GN5" s="130"/>
      <c r="GO5" s="130"/>
      <c r="GP5" s="130"/>
      <c r="GQ5" s="130"/>
      <c r="GR5" s="130"/>
      <c r="GS5" s="130"/>
      <c r="GT5" s="130"/>
      <c r="GU5" s="130"/>
      <c r="GV5" s="130"/>
      <c r="GW5" s="130"/>
      <c r="GX5" s="130"/>
      <c r="GY5" s="130"/>
      <c r="GZ5" s="130"/>
      <c r="HA5" s="130"/>
      <c r="HB5" s="130"/>
      <c r="HC5" s="130"/>
      <c r="HD5" s="130"/>
      <c r="HE5" s="130"/>
      <c r="HF5" s="130"/>
      <c r="HG5" s="130"/>
      <c r="HH5" s="130"/>
      <c r="HI5" s="130"/>
      <c r="HJ5" s="130"/>
      <c r="HK5" s="130"/>
      <c r="HL5" s="130"/>
      <c r="HM5" s="130"/>
      <c r="HN5" s="130"/>
      <c r="HO5" s="130"/>
      <c r="HP5" s="130"/>
      <c r="HQ5" s="130"/>
      <c r="HR5" s="130"/>
      <c r="HS5" s="130"/>
      <c r="HT5" s="130"/>
      <c r="HU5" s="130"/>
      <c r="HV5" s="130"/>
      <c r="HW5" s="130"/>
      <c r="HX5" s="130"/>
      <c r="HY5" s="130"/>
      <c r="HZ5" s="130"/>
      <c r="IA5" s="130"/>
      <c r="IB5" s="130"/>
      <c r="IC5" s="130"/>
      <c r="ID5" s="130"/>
      <c r="IE5" s="130"/>
      <c r="IF5" s="130"/>
      <c r="IG5" s="130"/>
      <c r="IH5" s="130"/>
      <c r="II5" s="130"/>
      <c r="IJ5" s="130"/>
      <c r="IK5" s="130"/>
      <c r="IL5" s="130"/>
      <c r="IM5" s="130"/>
      <c r="IN5" s="130"/>
      <c r="IO5" s="130"/>
      <c r="IP5" s="130"/>
      <c r="IQ5" s="130"/>
      <c r="IR5" s="130"/>
      <c r="IS5" s="130"/>
      <c r="IT5" s="130"/>
      <c r="IU5" s="130"/>
      <c r="IV5" s="130"/>
      <c r="IW5" s="130"/>
      <c r="IX5" s="130"/>
      <c r="IY5" s="130"/>
      <c r="IZ5" s="130"/>
      <c r="JA5" s="130"/>
      <c r="JB5" s="130"/>
      <c r="JC5" s="130"/>
      <c r="JD5" s="130"/>
      <c r="JE5" s="130"/>
      <c r="JF5" s="130"/>
      <c r="JG5" s="130"/>
      <c r="JH5" s="130"/>
      <c r="JI5" s="130"/>
      <c r="JJ5" s="130"/>
      <c r="JK5" s="130"/>
      <c r="JL5" s="130"/>
      <c r="JM5" s="130"/>
      <c r="JN5" s="130"/>
      <c r="JO5" s="130"/>
      <c r="JP5" s="130"/>
      <c r="JQ5" s="130"/>
      <c r="JR5" s="130"/>
    </row>
    <row r="6" spans="1:278" s="131" customFormat="1" ht="32.25" customHeight="1" thickBot="1">
      <c r="A6" s="443" t="s">
        <v>247</v>
      </c>
      <c r="B6" s="444"/>
      <c r="C6" s="445"/>
      <c r="D6" s="589" t="str">
        <f>'Mapa Final'!D6</f>
        <v>Nivel Seccional</v>
      </c>
      <c r="E6" s="590"/>
      <c r="F6" s="590"/>
      <c r="G6" s="590"/>
      <c r="H6" s="590"/>
      <c r="I6" s="590"/>
      <c r="J6" s="590"/>
      <c r="K6" s="590"/>
      <c r="L6" s="590"/>
      <c r="M6" s="590"/>
      <c r="N6" s="591"/>
      <c r="O6" s="1"/>
      <c r="P6" s="1"/>
      <c r="Q6" s="1"/>
      <c r="R6" s="1"/>
      <c r="S6" s="1"/>
      <c r="T6" s="1"/>
      <c r="U6" s="130"/>
      <c r="V6" s="130"/>
      <c r="W6" s="130"/>
      <c r="X6" s="130"/>
      <c r="Y6" s="130"/>
      <c r="Z6" s="130"/>
      <c r="AA6" s="130"/>
      <c r="AB6" s="130"/>
      <c r="AC6" s="130"/>
      <c r="AD6" s="130"/>
      <c r="AE6" s="130"/>
      <c r="AF6" s="130"/>
      <c r="AG6" s="130"/>
      <c r="AH6" s="130"/>
      <c r="AI6" s="130"/>
      <c r="AJ6" s="130"/>
      <c r="AK6" s="130"/>
      <c r="AL6" s="130"/>
      <c r="AM6" s="130"/>
      <c r="AN6" s="130"/>
      <c r="AO6" s="130"/>
      <c r="AP6" s="130"/>
      <c r="AQ6" s="130"/>
      <c r="AR6" s="130"/>
      <c r="AS6" s="130"/>
      <c r="AT6" s="130"/>
      <c r="AU6" s="130"/>
      <c r="AV6" s="130"/>
      <c r="AW6" s="130"/>
      <c r="AX6" s="130"/>
      <c r="AY6" s="130"/>
      <c r="AZ6" s="130"/>
      <c r="BA6" s="130"/>
      <c r="BB6" s="130"/>
      <c r="BC6" s="130"/>
      <c r="BD6" s="130"/>
      <c r="BE6" s="130"/>
      <c r="BF6" s="130"/>
      <c r="BG6" s="130"/>
      <c r="BH6" s="130"/>
      <c r="BI6" s="130"/>
      <c r="BJ6" s="130"/>
      <c r="BK6" s="130"/>
      <c r="BL6" s="130"/>
      <c r="BM6" s="130"/>
      <c r="BN6" s="130"/>
      <c r="BO6" s="130"/>
      <c r="BP6" s="130"/>
      <c r="BQ6" s="130"/>
      <c r="BR6" s="130"/>
      <c r="BS6" s="130"/>
      <c r="BT6" s="130"/>
      <c r="BU6" s="130"/>
      <c r="BV6" s="130"/>
      <c r="BW6" s="130"/>
      <c r="BX6" s="130"/>
      <c r="BY6" s="130"/>
      <c r="BZ6" s="130"/>
      <c r="CA6" s="130"/>
      <c r="CB6" s="130"/>
      <c r="CC6" s="130"/>
      <c r="CD6" s="130"/>
      <c r="CE6" s="130"/>
      <c r="CF6" s="130"/>
      <c r="CG6" s="130"/>
      <c r="CH6" s="130"/>
      <c r="CI6" s="130"/>
      <c r="CJ6" s="130"/>
      <c r="CK6" s="130"/>
      <c r="CL6" s="130"/>
      <c r="CM6" s="130"/>
      <c r="CN6" s="130"/>
      <c r="CO6" s="130"/>
      <c r="CP6" s="130"/>
      <c r="CQ6" s="130"/>
      <c r="CR6" s="130"/>
      <c r="CS6" s="130"/>
      <c r="CT6" s="130"/>
      <c r="CU6" s="130"/>
      <c r="CV6" s="130"/>
      <c r="CW6" s="130"/>
      <c r="CX6" s="130"/>
      <c r="CY6" s="130"/>
      <c r="CZ6" s="130"/>
      <c r="DA6" s="130"/>
      <c r="DB6" s="130"/>
      <c r="DC6" s="130"/>
      <c r="DD6" s="130"/>
      <c r="DE6" s="130"/>
      <c r="DF6" s="130"/>
      <c r="DG6" s="130"/>
      <c r="DH6" s="130"/>
      <c r="DI6" s="130"/>
      <c r="DJ6" s="130"/>
      <c r="DK6" s="130"/>
      <c r="DL6" s="130"/>
      <c r="DM6" s="130"/>
      <c r="DN6" s="130"/>
      <c r="DO6" s="130"/>
      <c r="DP6" s="130"/>
      <c r="DQ6" s="130"/>
      <c r="DR6" s="130"/>
      <c r="DS6" s="130"/>
      <c r="DT6" s="130"/>
      <c r="DU6" s="130"/>
      <c r="DV6" s="130"/>
      <c r="DW6" s="130"/>
      <c r="DX6" s="130"/>
      <c r="DY6" s="130"/>
      <c r="DZ6" s="130"/>
      <c r="EA6" s="130"/>
      <c r="EB6" s="130"/>
      <c r="EC6" s="130"/>
      <c r="ED6" s="130"/>
      <c r="EE6" s="130"/>
      <c r="EF6" s="130"/>
      <c r="EG6" s="130"/>
      <c r="EH6" s="130"/>
      <c r="EI6" s="130"/>
      <c r="EJ6" s="130"/>
      <c r="EK6" s="130"/>
      <c r="EL6" s="130"/>
      <c r="EM6" s="130"/>
      <c r="EN6" s="130"/>
      <c r="EO6" s="130"/>
      <c r="EP6" s="130"/>
      <c r="EQ6" s="130"/>
      <c r="ER6" s="130"/>
      <c r="ES6" s="130"/>
      <c r="ET6" s="130"/>
      <c r="EU6" s="130"/>
      <c r="EV6" s="130"/>
      <c r="EW6" s="130"/>
      <c r="EX6" s="130"/>
      <c r="EY6" s="130"/>
      <c r="EZ6" s="130"/>
      <c r="FA6" s="130"/>
      <c r="FB6" s="130"/>
      <c r="FC6" s="130"/>
      <c r="FD6" s="130"/>
      <c r="FE6" s="130"/>
      <c r="FF6" s="130"/>
      <c r="FG6" s="130"/>
      <c r="FH6" s="130"/>
      <c r="FI6" s="130"/>
      <c r="FJ6" s="130"/>
      <c r="FK6" s="130"/>
      <c r="FL6" s="130"/>
      <c r="FM6" s="130"/>
      <c r="FN6" s="130"/>
      <c r="FO6" s="130"/>
      <c r="FP6" s="130"/>
      <c r="FQ6" s="130"/>
      <c r="FR6" s="130"/>
      <c r="FS6" s="130"/>
      <c r="FT6" s="130"/>
      <c r="FU6" s="130"/>
      <c r="FV6" s="130"/>
      <c r="FW6" s="130"/>
      <c r="FX6" s="130"/>
      <c r="FY6" s="130"/>
      <c r="FZ6" s="130"/>
      <c r="GA6" s="130"/>
      <c r="GB6" s="130"/>
      <c r="GC6" s="130"/>
      <c r="GD6" s="130"/>
      <c r="GE6" s="130"/>
      <c r="GF6" s="130"/>
      <c r="GG6" s="130"/>
      <c r="GH6" s="130"/>
      <c r="GI6" s="130"/>
      <c r="GJ6" s="130"/>
      <c r="GK6" s="130"/>
      <c r="GL6" s="130"/>
      <c r="GM6" s="130"/>
      <c r="GN6" s="130"/>
      <c r="GO6" s="130"/>
      <c r="GP6" s="130"/>
      <c r="GQ6" s="130"/>
      <c r="GR6" s="130"/>
      <c r="GS6" s="130"/>
      <c r="GT6" s="130"/>
      <c r="GU6" s="130"/>
      <c r="GV6" s="130"/>
      <c r="GW6" s="130"/>
      <c r="GX6" s="130"/>
      <c r="GY6" s="130"/>
      <c r="GZ6" s="130"/>
      <c r="HA6" s="130"/>
      <c r="HB6" s="130"/>
      <c r="HC6" s="130"/>
      <c r="HD6" s="130"/>
      <c r="HE6" s="130"/>
      <c r="HF6" s="130"/>
      <c r="HG6" s="130"/>
      <c r="HH6" s="130"/>
      <c r="HI6" s="130"/>
      <c r="HJ6" s="130"/>
      <c r="HK6" s="130"/>
      <c r="HL6" s="130"/>
      <c r="HM6" s="130"/>
      <c r="HN6" s="130"/>
      <c r="HO6" s="130"/>
      <c r="HP6" s="130"/>
      <c r="HQ6" s="130"/>
      <c r="HR6" s="130"/>
      <c r="HS6" s="130"/>
      <c r="HT6" s="130"/>
      <c r="HU6" s="130"/>
      <c r="HV6" s="130"/>
      <c r="HW6" s="130"/>
      <c r="HX6" s="130"/>
      <c r="HY6" s="130"/>
      <c r="HZ6" s="130"/>
      <c r="IA6" s="130"/>
      <c r="IB6" s="130"/>
      <c r="IC6" s="130"/>
      <c r="ID6" s="130"/>
      <c r="IE6" s="130"/>
      <c r="IF6" s="130"/>
      <c r="IG6" s="130"/>
      <c r="IH6" s="130"/>
      <c r="II6" s="130"/>
      <c r="IJ6" s="130"/>
      <c r="IK6" s="130"/>
      <c r="IL6" s="130"/>
      <c r="IM6" s="130"/>
      <c r="IN6" s="130"/>
      <c r="IO6" s="130"/>
      <c r="IP6" s="130"/>
      <c r="IQ6" s="130"/>
      <c r="IR6" s="130"/>
      <c r="IS6" s="130"/>
      <c r="IT6" s="130"/>
      <c r="IU6" s="130"/>
      <c r="IV6" s="130"/>
      <c r="IW6" s="130"/>
      <c r="IX6" s="130"/>
      <c r="IY6" s="130"/>
      <c r="IZ6" s="130"/>
      <c r="JA6" s="130"/>
      <c r="JB6" s="130"/>
      <c r="JC6" s="130"/>
      <c r="JD6" s="130"/>
      <c r="JE6" s="130"/>
      <c r="JF6" s="130"/>
      <c r="JG6" s="130"/>
      <c r="JH6" s="130"/>
      <c r="JI6" s="130"/>
      <c r="JJ6" s="130"/>
      <c r="JK6" s="130"/>
      <c r="JL6" s="130"/>
      <c r="JM6" s="130"/>
      <c r="JN6" s="130"/>
      <c r="JO6" s="130"/>
      <c r="JP6" s="130"/>
      <c r="JQ6" s="130"/>
      <c r="JR6" s="130"/>
    </row>
    <row r="7" spans="1:278" s="138" customFormat="1" ht="40.5" customHeight="1" thickTop="1" thickBot="1">
      <c r="A7" s="592" t="s">
        <v>580</v>
      </c>
      <c r="B7" s="593"/>
      <c r="C7" s="593"/>
      <c r="D7" s="593"/>
      <c r="E7" s="593"/>
      <c r="F7" s="594"/>
      <c r="G7" s="145"/>
      <c r="H7" s="595" t="s">
        <v>581</v>
      </c>
      <c r="I7" s="595"/>
      <c r="J7" s="595"/>
      <c r="K7" s="595" t="s">
        <v>582</v>
      </c>
      <c r="L7" s="595"/>
      <c r="M7" s="595"/>
      <c r="N7" s="596" t="s">
        <v>583</v>
      </c>
      <c r="O7" s="605" t="s">
        <v>584</v>
      </c>
      <c r="P7" s="607" t="s">
        <v>585</v>
      </c>
      <c r="Q7" s="608"/>
      <c r="R7" s="607" t="s">
        <v>586</v>
      </c>
      <c r="S7" s="608"/>
      <c r="T7" s="609" t="s">
        <v>587</v>
      </c>
      <c r="U7" s="150"/>
      <c r="V7" s="150"/>
      <c r="W7" s="150"/>
      <c r="X7" s="150"/>
      <c r="Y7" s="150"/>
      <c r="Z7" s="150"/>
      <c r="AA7" s="150"/>
      <c r="AB7" s="150"/>
      <c r="AC7" s="150"/>
      <c r="AD7" s="150"/>
      <c r="AE7" s="150"/>
      <c r="AF7" s="150"/>
      <c r="AG7" s="150"/>
      <c r="AH7" s="150"/>
      <c r="AI7" s="150"/>
      <c r="AJ7" s="150"/>
      <c r="AK7" s="150"/>
      <c r="AL7" s="150"/>
      <c r="AM7" s="150"/>
      <c r="AN7" s="150"/>
      <c r="AO7" s="150"/>
      <c r="AP7" s="150"/>
      <c r="AQ7" s="150"/>
      <c r="AR7" s="150"/>
      <c r="AS7" s="150"/>
      <c r="AT7" s="150"/>
      <c r="AU7" s="150"/>
      <c r="AV7" s="150"/>
      <c r="AW7" s="150"/>
      <c r="AX7" s="150"/>
      <c r="AY7" s="150"/>
      <c r="AZ7" s="150"/>
      <c r="BA7" s="150"/>
      <c r="BB7" s="150"/>
      <c r="BC7" s="150"/>
      <c r="BD7" s="150"/>
      <c r="BE7" s="150"/>
      <c r="BF7" s="150"/>
      <c r="BG7" s="150"/>
      <c r="BH7" s="150"/>
      <c r="BI7" s="150"/>
      <c r="BJ7" s="150"/>
      <c r="BK7" s="150"/>
      <c r="BL7" s="150"/>
      <c r="BM7" s="150"/>
      <c r="BN7" s="150"/>
      <c r="BO7" s="150"/>
      <c r="BP7" s="150"/>
      <c r="BQ7" s="150"/>
      <c r="BR7" s="150"/>
      <c r="BS7" s="150"/>
      <c r="BT7" s="150"/>
      <c r="BU7" s="150"/>
      <c r="BV7" s="150"/>
      <c r="BW7" s="150"/>
      <c r="BX7" s="150"/>
      <c r="BY7" s="150"/>
      <c r="BZ7" s="150"/>
      <c r="CA7" s="150"/>
      <c r="CB7" s="150"/>
      <c r="CC7" s="150"/>
      <c r="CD7" s="150"/>
      <c r="CE7" s="150"/>
      <c r="CF7" s="150"/>
      <c r="CG7" s="150"/>
      <c r="CH7" s="150"/>
      <c r="CI7" s="150"/>
      <c r="CJ7" s="150"/>
      <c r="CK7" s="150"/>
      <c r="CL7" s="150"/>
      <c r="CM7" s="150"/>
      <c r="CN7" s="150"/>
      <c r="CO7" s="150"/>
      <c r="CP7" s="150"/>
      <c r="CQ7" s="150"/>
      <c r="CR7" s="150"/>
      <c r="CS7" s="150"/>
      <c r="CT7" s="150"/>
      <c r="CU7" s="150"/>
      <c r="CV7" s="150"/>
      <c r="CW7" s="150"/>
      <c r="CX7" s="150"/>
      <c r="CY7" s="150"/>
      <c r="CZ7" s="150"/>
      <c r="DA7" s="150"/>
      <c r="DB7" s="150"/>
      <c r="DC7" s="150"/>
      <c r="DD7" s="150"/>
      <c r="DE7" s="150"/>
      <c r="DF7" s="150"/>
      <c r="DG7" s="150"/>
      <c r="DH7" s="150"/>
      <c r="DI7" s="150"/>
      <c r="DJ7" s="150"/>
      <c r="DK7" s="150"/>
      <c r="DL7" s="150"/>
      <c r="DM7" s="150"/>
      <c r="DN7" s="150"/>
      <c r="DO7" s="150"/>
      <c r="DP7" s="150"/>
      <c r="DQ7" s="150"/>
      <c r="DR7" s="150"/>
      <c r="DS7" s="150"/>
      <c r="DT7" s="150"/>
      <c r="DU7" s="150"/>
      <c r="DV7" s="150"/>
      <c r="DW7" s="150"/>
      <c r="DX7" s="150"/>
      <c r="DY7" s="150"/>
      <c r="DZ7" s="150"/>
      <c r="EA7" s="150"/>
      <c r="EB7" s="150"/>
      <c r="EC7" s="150"/>
      <c r="ED7" s="150"/>
      <c r="EE7" s="150"/>
      <c r="EF7" s="150"/>
      <c r="EG7" s="150"/>
      <c r="EH7" s="150"/>
      <c r="EI7" s="150"/>
      <c r="EJ7" s="150"/>
      <c r="EK7" s="150"/>
      <c r="EL7" s="150"/>
      <c r="EM7" s="150"/>
      <c r="EN7" s="150"/>
      <c r="EO7" s="150"/>
      <c r="EP7" s="150"/>
      <c r="EQ7" s="150"/>
      <c r="ER7" s="150"/>
      <c r="ES7" s="150"/>
      <c r="ET7" s="150"/>
      <c r="EU7" s="150"/>
      <c r="EV7" s="150"/>
      <c r="EW7" s="150"/>
      <c r="EX7" s="150"/>
      <c r="EY7" s="150"/>
      <c r="EZ7" s="150"/>
      <c r="FA7" s="150"/>
      <c r="FB7" s="150"/>
      <c r="FC7" s="150"/>
      <c r="FD7" s="150"/>
      <c r="FE7" s="150"/>
      <c r="FF7" s="150"/>
      <c r="FG7" s="150"/>
      <c r="FH7" s="150"/>
      <c r="FI7" s="150"/>
      <c r="FJ7" s="150"/>
      <c r="FK7" s="150"/>
      <c r="FL7" s="150"/>
      <c r="FM7" s="150"/>
      <c r="FN7" s="150"/>
      <c r="FO7" s="150"/>
      <c r="FP7" s="150"/>
      <c r="FQ7" s="150"/>
      <c r="FR7" s="150"/>
      <c r="FS7" s="150"/>
      <c r="FT7" s="150"/>
    </row>
    <row r="8" spans="1:278" s="139" customFormat="1" ht="111" customHeight="1" thickTop="1" thickBot="1">
      <c r="A8" s="153" t="s">
        <v>27</v>
      </c>
      <c r="B8" s="153" t="s">
        <v>255</v>
      </c>
      <c r="C8" s="154" t="s">
        <v>195</v>
      </c>
      <c r="D8" s="146" t="s">
        <v>256</v>
      </c>
      <c r="E8" s="156" t="s">
        <v>199</v>
      </c>
      <c r="F8" s="156" t="s">
        <v>201</v>
      </c>
      <c r="G8" s="156" t="s">
        <v>203</v>
      </c>
      <c r="H8" s="147" t="s">
        <v>588</v>
      </c>
      <c r="I8" s="147" t="s">
        <v>546</v>
      </c>
      <c r="J8" s="147" t="s">
        <v>589</v>
      </c>
      <c r="K8" s="147" t="s">
        <v>588</v>
      </c>
      <c r="L8" s="147" t="s">
        <v>590</v>
      </c>
      <c r="M8" s="147" t="s">
        <v>589</v>
      </c>
      <c r="N8" s="596"/>
      <c r="O8" s="606"/>
      <c r="P8" s="148" t="s">
        <v>591</v>
      </c>
      <c r="Q8" s="148" t="s">
        <v>592</v>
      </c>
      <c r="R8" s="148" t="s">
        <v>593</v>
      </c>
      <c r="S8" s="148" t="s">
        <v>594</v>
      </c>
      <c r="T8" s="609"/>
      <c r="U8" s="151"/>
      <c r="V8" s="151"/>
      <c r="W8" s="151"/>
      <c r="X8" s="151"/>
      <c r="Y8" s="151"/>
      <c r="Z8" s="151"/>
      <c r="AA8" s="151"/>
      <c r="AB8" s="151"/>
      <c r="AC8" s="151"/>
      <c r="AD8" s="151"/>
      <c r="AE8" s="151"/>
      <c r="AF8" s="151"/>
      <c r="AG8" s="151"/>
      <c r="AH8" s="151"/>
      <c r="AI8" s="151"/>
      <c r="AJ8" s="151"/>
      <c r="AK8" s="151"/>
      <c r="AL8" s="151"/>
      <c r="AM8" s="151"/>
      <c r="AN8" s="151"/>
      <c r="AO8" s="151"/>
      <c r="AP8" s="151"/>
      <c r="AQ8" s="151"/>
      <c r="AR8" s="151"/>
      <c r="AS8" s="151"/>
      <c r="AT8" s="151"/>
      <c r="AU8" s="151"/>
      <c r="AV8" s="151"/>
      <c r="AW8" s="151"/>
      <c r="AX8" s="151"/>
      <c r="AY8" s="151"/>
      <c r="AZ8" s="151"/>
      <c r="BA8" s="151"/>
      <c r="BB8" s="151"/>
      <c r="BC8" s="151"/>
      <c r="BD8" s="151"/>
      <c r="BE8" s="151"/>
      <c r="BF8" s="151"/>
      <c r="BG8" s="151"/>
      <c r="BH8" s="151"/>
      <c r="BI8" s="151"/>
      <c r="BJ8" s="151"/>
      <c r="BK8" s="151"/>
      <c r="BL8" s="151"/>
      <c r="BM8" s="151"/>
      <c r="BN8" s="151"/>
      <c r="BO8" s="151"/>
      <c r="BP8" s="151"/>
      <c r="BQ8" s="151"/>
      <c r="BR8" s="151"/>
      <c r="BS8" s="151"/>
      <c r="BT8" s="151"/>
      <c r="BU8" s="151"/>
      <c r="BV8" s="151"/>
      <c r="BW8" s="151"/>
      <c r="BX8" s="151"/>
      <c r="BY8" s="151"/>
      <c r="BZ8" s="151"/>
      <c r="CA8" s="151"/>
      <c r="CB8" s="151"/>
      <c r="CC8" s="151"/>
      <c r="CD8" s="151"/>
      <c r="CE8" s="151"/>
      <c r="CF8" s="151"/>
      <c r="CG8" s="151"/>
      <c r="CH8" s="151"/>
      <c r="CI8" s="151"/>
      <c r="CJ8" s="151"/>
      <c r="CK8" s="151"/>
      <c r="CL8" s="151"/>
      <c r="CM8" s="151"/>
      <c r="CN8" s="151"/>
      <c r="CO8" s="151"/>
      <c r="CP8" s="151"/>
      <c r="CQ8" s="151"/>
      <c r="CR8" s="151"/>
      <c r="CS8" s="151"/>
      <c r="CT8" s="151"/>
      <c r="CU8" s="151"/>
      <c r="CV8" s="151"/>
      <c r="CW8" s="151"/>
      <c r="CX8" s="151"/>
      <c r="CY8" s="151"/>
      <c r="CZ8" s="151"/>
      <c r="DA8" s="151"/>
      <c r="DB8" s="151"/>
      <c r="DC8" s="151"/>
      <c r="DD8" s="151"/>
      <c r="DE8" s="151"/>
      <c r="DF8" s="151"/>
      <c r="DG8" s="151"/>
      <c r="DH8" s="151"/>
      <c r="DI8" s="151"/>
      <c r="DJ8" s="151"/>
      <c r="DK8" s="151"/>
      <c r="DL8" s="151"/>
      <c r="DM8" s="151"/>
      <c r="DN8" s="151"/>
      <c r="DO8" s="151"/>
      <c r="DP8" s="151"/>
      <c r="DQ8" s="151"/>
      <c r="DR8" s="151"/>
      <c r="DS8" s="151"/>
      <c r="DT8" s="151"/>
      <c r="DU8" s="151"/>
      <c r="DV8" s="151"/>
      <c r="DW8" s="151"/>
      <c r="DX8" s="151"/>
      <c r="DY8" s="151"/>
      <c r="DZ8" s="151"/>
      <c r="EA8" s="151"/>
      <c r="EB8" s="151"/>
      <c r="EC8" s="151"/>
      <c r="ED8" s="151"/>
      <c r="EE8" s="151"/>
      <c r="EF8" s="151"/>
      <c r="EG8" s="151"/>
      <c r="EH8" s="151"/>
      <c r="EI8" s="151"/>
      <c r="EJ8" s="151"/>
      <c r="EK8" s="151"/>
      <c r="EL8" s="151"/>
      <c r="EM8" s="151"/>
      <c r="EN8" s="151"/>
      <c r="EO8" s="151"/>
      <c r="EP8" s="151"/>
      <c r="EQ8" s="151"/>
      <c r="ER8" s="151"/>
      <c r="ES8" s="151"/>
      <c r="ET8" s="151"/>
      <c r="EU8" s="151"/>
      <c r="EV8" s="151"/>
      <c r="EW8" s="151"/>
      <c r="EX8" s="151"/>
      <c r="EY8" s="151"/>
      <c r="EZ8" s="151"/>
      <c r="FA8" s="151"/>
      <c r="FB8" s="151"/>
      <c r="FC8" s="151"/>
      <c r="FD8" s="151"/>
      <c r="FE8" s="151"/>
      <c r="FF8" s="151"/>
      <c r="FG8" s="151"/>
      <c r="FH8" s="151"/>
      <c r="FI8" s="151"/>
      <c r="FJ8" s="151"/>
      <c r="FK8" s="151"/>
      <c r="FL8" s="151"/>
      <c r="FM8" s="151"/>
      <c r="FN8" s="151"/>
      <c r="FO8" s="151"/>
      <c r="FP8" s="151"/>
      <c r="FQ8" s="151"/>
      <c r="FR8" s="151"/>
      <c r="FS8" s="151"/>
      <c r="FT8" s="151"/>
    </row>
    <row r="9" spans="1:278" s="140" customFormat="1" ht="20.25" customHeight="1" thickTop="1" thickBot="1">
      <c r="A9" s="610"/>
      <c r="B9" s="611"/>
      <c r="C9" s="611"/>
      <c r="D9" s="611"/>
      <c r="E9" s="611"/>
      <c r="F9" s="611"/>
      <c r="G9" s="611"/>
      <c r="H9" s="611"/>
      <c r="I9" s="611"/>
      <c r="J9" s="611"/>
      <c r="K9" s="611"/>
      <c r="L9" s="611"/>
      <c r="M9" s="611"/>
      <c r="N9" s="611"/>
      <c r="T9" s="149"/>
      <c r="U9" s="152"/>
      <c r="V9" s="152"/>
      <c r="W9" s="152"/>
      <c r="X9" s="152"/>
      <c r="Y9" s="152"/>
      <c r="Z9" s="152"/>
      <c r="AA9" s="152"/>
      <c r="AB9" s="152"/>
      <c r="AC9" s="152"/>
      <c r="AD9" s="152"/>
      <c r="AE9" s="152"/>
      <c r="AF9" s="152"/>
      <c r="AG9" s="152"/>
      <c r="AH9" s="152"/>
      <c r="AI9" s="152"/>
      <c r="AJ9" s="152"/>
      <c r="AK9" s="152"/>
      <c r="AL9" s="152"/>
      <c r="AM9" s="152"/>
      <c r="AN9" s="152"/>
      <c r="AO9" s="152"/>
      <c r="AP9" s="152"/>
      <c r="AQ9" s="152"/>
      <c r="AR9" s="152"/>
      <c r="AS9" s="152"/>
      <c r="AT9" s="152"/>
      <c r="AU9" s="152"/>
      <c r="AV9" s="152"/>
      <c r="AW9" s="152"/>
      <c r="AX9" s="152"/>
      <c r="AY9" s="152"/>
      <c r="AZ9" s="152"/>
      <c r="BA9" s="152"/>
      <c r="BB9" s="152"/>
      <c r="BC9" s="152"/>
      <c r="BD9" s="152"/>
      <c r="BE9" s="152"/>
      <c r="BF9" s="152"/>
      <c r="BG9" s="152"/>
      <c r="BH9" s="152"/>
      <c r="BI9" s="152"/>
      <c r="BJ9" s="152"/>
      <c r="BK9" s="152"/>
      <c r="BL9" s="152"/>
      <c r="BM9" s="152"/>
      <c r="BN9" s="152"/>
      <c r="BO9" s="152"/>
      <c r="BP9" s="152"/>
      <c r="BQ9" s="152"/>
      <c r="BR9" s="152"/>
      <c r="BS9" s="152"/>
      <c r="BT9" s="152"/>
      <c r="BU9" s="152"/>
      <c r="BV9" s="152"/>
      <c r="BW9" s="152"/>
      <c r="BX9" s="152"/>
      <c r="BY9" s="152"/>
      <c r="BZ9" s="152"/>
      <c r="CA9" s="152"/>
      <c r="CB9" s="152"/>
      <c r="CC9" s="152"/>
      <c r="CD9" s="152"/>
      <c r="CE9" s="152"/>
      <c r="CF9" s="152"/>
      <c r="CG9" s="152"/>
      <c r="CH9" s="152"/>
      <c r="CI9" s="152"/>
      <c r="CJ9" s="152"/>
      <c r="CK9" s="152"/>
      <c r="CL9" s="152"/>
      <c r="CM9" s="152"/>
      <c r="CN9" s="152"/>
      <c r="CO9" s="152"/>
      <c r="CP9" s="152"/>
      <c r="CQ9" s="152"/>
      <c r="CR9" s="152"/>
      <c r="CS9" s="152"/>
      <c r="CT9" s="152"/>
      <c r="CU9" s="152"/>
      <c r="CV9" s="152"/>
      <c r="CW9" s="152"/>
      <c r="CX9" s="152"/>
      <c r="CY9" s="152"/>
      <c r="CZ9" s="152"/>
      <c r="DA9" s="152"/>
      <c r="DB9" s="152"/>
      <c r="DC9" s="152"/>
      <c r="DD9" s="152"/>
      <c r="DE9" s="152"/>
      <c r="DF9" s="152"/>
      <c r="DG9" s="152"/>
      <c r="DH9" s="152"/>
      <c r="DI9" s="152"/>
      <c r="DJ9" s="152"/>
      <c r="DK9" s="152"/>
      <c r="DL9" s="152"/>
      <c r="DM9" s="152"/>
      <c r="DN9" s="152"/>
      <c r="DO9" s="152"/>
      <c r="DP9" s="152"/>
      <c r="DQ9" s="152"/>
      <c r="DR9" s="152"/>
      <c r="DS9" s="152"/>
      <c r="DT9" s="152"/>
      <c r="DU9" s="152"/>
      <c r="DV9" s="152"/>
      <c r="DW9" s="152"/>
      <c r="DX9" s="152"/>
      <c r="DY9" s="152"/>
      <c r="DZ9" s="152"/>
      <c r="EA9" s="152"/>
      <c r="EB9" s="152"/>
      <c r="EC9" s="152"/>
      <c r="ED9" s="152"/>
      <c r="EE9" s="152"/>
      <c r="EF9" s="152"/>
      <c r="EG9" s="152"/>
      <c r="EH9" s="152"/>
      <c r="EI9" s="152"/>
      <c r="EJ9" s="152"/>
      <c r="EK9" s="152"/>
      <c r="EL9" s="152"/>
      <c r="EM9" s="152"/>
      <c r="EN9" s="152"/>
      <c r="EO9" s="152"/>
      <c r="EP9" s="152"/>
      <c r="EQ9" s="152"/>
      <c r="ER9" s="152"/>
      <c r="ES9" s="152"/>
      <c r="ET9" s="152"/>
      <c r="EU9" s="152"/>
      <c r="EV9" s="152"/>
      <c r="EW9" s="152"/>
      <c r="EX9" s="152"/>
      <c r="EY9" s="152"/>
      <c r="EZ9" s="152"/>
      <c r="FA9" s="152"/>
      <c r="FB9" s="152"/>
      <c r="FC9" s="152"/>
      <c r="FD9" s="152"/>
      <c r="FE9" s="152"/>
      <c r="FF9" s="152"/>
      <c r="FG9" s="152"/>
      <c r="FH9" s="152"/>
      <c r="FI9" s="152"/>
      <c r="FJ9" s="152"/>
      <c r="FK9" s="152"/>
      <c r="FL9" s="152"/>
      <c r="FM9" s="152"/>
      <c r="FN9" s="152"/>
      <c r="FO9" s="152"/>
      <c r="FP9" s="152"/>
      <c r="FQ9" s="152"/>
      <c r="FR9" s="152"/>
      <c r="FS9" s="152"/>
      <c r="FT9" s="152"/>
    </row>
    <row r="10" spans="1:278" s="141" customFormat="1" ht="63" customHeight="1">
      <c r="A10" s="583">
        <f>'Mapa Final'!A10</f>
        <v>1</v>
      </c>
      <c r="B10" s="639" t="str">
        <f>'Mapa Final'!B10</f>
        <v>Inexactitud de la información</v>
      </c>
      <c r="C10" s="599" t="str">
        <f>'Mapa Final'!C10</f>
        <v>Incumplimiento de las metas establecidas</v>
      </c>
      <c r="D10" s="599" t="str">
        <f>'Mapa Final'!D10</f>
        <v xml:space="preserve">1. Hojas de vida desactualizadas  
2. Altos volumenes de documentos generados por los despachos respecto novedades de nómina mensual.
3. Alta carga laboral de todas los servidores que intervienen en los procesos de talento humano e Insuficiente personal para adelantar los procesos y actividades relacionadas el procedimiento de archivo de HL.
4. Documentos deteriorados                                                                                                                                                                                                                                                                                                                                                                                                                                                                                                                                                                                                                                                                                                                                                                                                                                                                 5. Infraestructura física 
6. Carencia de implementación de  plataforma téconológica para el manejo del archivo digital de hoja de vida.                                                                                                                                                                                                                                                                                                 
 </v>
      </c>
      <c r="E10" s="599" t="str">
        <f>+'Mapa Final'!E10:E15</f>
        <v xml:space="preserve">Deficiencia en la planta de personal asignada para esta labor- </v>
      </c>
      <c r="F10" s="599" t="str">
        <f>'Mapa Final'!F10</f>
        <v>Posibilidad de incumplimiento de las metas establecidas,  debido a la deficiencia en la planta de personal asignada para el manejo de la integridad de la información de los servidores judiciales almacenada en archivos físicos (historias laborales, archivo de gestión) o en el sistema de Información que esta a cargo de la Dirección Ejecutiva Seccional.</v>
      </c>
      <c r="G10" s="599" t="str">
        <f>'Mapa Final'!G10</f>
        <v>Ejecución y Administración de Procesos</v>
      </c>
      <c r="H10" s="597" t="str">
        <f>'Mapa Final'!I10</f>
        <v>Media</v>
      </c>
      <c r="I10" s="597" t="str">
        <f>'Mapa Final'!L10</f>
        <v>Moderado</v>
      </c>
      <c r="J10" s="597" t="str">
        <f>'Mapa Final'!N10</f>
        <v>Moderado</v>
      </c>
      <c r="K10" s="637" t="str">
        <f>'Mapa Final'!AA10</f>
        <v>Media</v>
      </c>
      <c r="L10" s="637" t="str">
        <f>'Mapa Final'!AE10</f>
        <v>Moderado</v>
      </c>
      <c r="M10" s="597" t="str">
        <f>'Mapa Final'!AG10</f>
        <v>Moderado</v>
      </c>
      <c r="N10" s="637" t="str">
        <f>'Mapa Final'!AH10</f>
        <v>Aceptar</v>
      </c>
      <c r="O10" s="627" t="s">
        <v>595</v>
      </c>
      <c r="P10" s="630"/>
      <c r="Q10" s="633" t="s">
        <v>8</v>
      </c>
      <c r="R10" s="633" t="s">
        <v>631</v>
      </c>
      <c r="S10" s="612">
        <v>45016</v>
      </c>
      <c r="T10" s="615" t="s">
        <v>629</v>
      </c>
      <c r="U10" s="34"/>
      <c r="V10" s="34"/>
      <c r="W10" s="34"/>
      <c r="X10" s="34"/>
      <c r="Y10" s="34"/>
      <c r="Z10" s="34"/>
      <c r="AA10" s="34"/>
      <c r="AB10" s="34"/>
      <c r="AC10" s="34"/>
      <c r="AD10" s="34"/>
      <c r="AE10" s="34"/>
      <c r="AF10" s="34"/>
      <c r="AG10" s="34"/>
      <c r="AH10" s="34"/>
      <c r="AI10" s="34"/>
      <c r="AJ10" s="34"/>
      <c r="AK10" s="34"/>
      <c r="AL10" s="34"/>
      <c r="AM10" s="34"/>
      <c r="AN10" s="34"/>
      <c r="AO10" s="34"/>
      <c r="AP10" s="34"/>
      <c r="AQ10" s="34"/>
      <c r="AR10" s="34"/>
      <c r="AS10" s="34"/>
      <c r="AT10" s="34"/>
      <c r="AU10" s="34"/>
      <c r="AV10" s="34"/>
      <c r="AW10" s="34"/>
      <c r="AX10" s="34"/>
      <c r="AY10" s="34"/>
      <c r="AZ10" s="34"/>
      <c r="BA10" s="34"/>
      <c r="BB10" s="34"/>
      <c r="BC10" s="34"/>
      <c r="BD10" s="34"/>
      <c r="BE10" s="34"/>
      <c r="BF10" s="34"/>
      <c r="BG10" s="34"/>
      <c r="BH10" s="34"/>
      <c r="BI10" s="34"/>
      <c r="BJ10" s="34"/>
      <c r="BK10" s="34"/>
      <c r="BL10" s="34"/>
      <c r="BM10" s="34"/>
      <c r="BN10" s="34"/>
      <c r="BO10" s="34"/>
      <c r="BP10" s="34"/>
      <c r="BQ10" s="34"/>
      <c r="BR10" s="34"/>
      <c r="BS10" s="34"/>
      <c r="BT10" s="34"/>
      <c r="BU10" s="34"/>
      <c r="BV10" s="34"/>
      <c r="BW10" s="34"/>
      <c r="BX10" s="34"/>
      <c r="BY10" s="34"/>
      <c r="BZ10" s="34"/>
      <c r="CA10" s="34"/>
      <c r="CB10" s="34"/>
      <c r="CC10" s="34"/>
      <c r="CD10" s="34"/>
      <c r="CE10" s="34"/>
      <c r="CF10" s="34"/>
      <c r="CG10" s="34"/>
      <c r="CH10" s="34"/>
      <c r="CI10" s="34"/>
      <c r="CJ10" s="34"/>
      <c r="CK10" s="34"/>
      <c r="CL10" s="34"/>
      <c r="CM10" s="34"/>
      <c r="CN10" s="34"/>
      <c r="CO10" s="34"/>
      <c r="CP10" s="34"/>
      <c r="CQ10" s="34"/>
      <c r="CR10" s="34"/>
      <c r="CS10" s="34"/>
      <c r="CT10" s="34"/>
      <c r="CU10" s="34"/>
      <c r="CV10" s="34"/>
      <c r="CW10" s="34"/>
      <c r="CX10" s="34"/>
      <c r="CY10" s="34"/>
      <c r="CZ10" s="34"/>
      <c r="DA10" s="34"/>
      <c r="DB10" s="34"/>
      <c r="DC10" s="34"/>
      <c r="DD10" s="34"/>
      <c r="DE10" s="34"/>
      <c r="DF10" s="34"/>
      <c r="DG10" s="34"/>
      <c r="DH10" s="34"/>
      <c r="DI10" s="34"/>
      <c r="DJ10" s="34"/>
      <c r="DK10" s="34"/>
      <c r="DL10" s="34"/>
      <c r="DM10" s="34"/>
      <c r="DN10" s="34"/>
      <c r="DO10" s="34"/>
      <c r="DP10" s="34"/>
      <c r="DQ10" s="34"/>
      <c r="DR10" s="34"/>
      <c r="DS10" s="34"/>
      <c r="DT10" s="34"/>
      <c r="DU10" s="34"/>
      <c r="DV10" s="34"/>
      <c r="DW10" s="34"/>
      <c r="DX10" s="34"/>
      <c r="DY10" s="34"/>
      <c r="DZ10" s="34"/>
      <c r="EA10" s="34"/>
      <c r="EB10" s="34"/>
      <c r="EC10" s="34"/>
      <c r="ED10" s="34"/>
      <c r="EE10" s="34"/>
      <c r="EF10" s="34"/>
      <c r="EG10" s="34"/>
      <c r="EH10" s="34"/>
      <c r="EI10" s="34"/>
      <c r="EJ10" s="34"/>
      <c r="EK10" s="34"/>
      <c r="EL10" s="34"/>
      <c r="EM10" s="34"/>
      <c r="EN10" s="34"/>
      <c r="EO10" s="34"/>
      <c r="EP10" s="34"/>
      <c r="EQ10" s="34"/>
      <c r="ER10" s="34"/>
      <c r="ES10" s="34"/>
      <c r="ET10" s="34"/>
      <c r="EU10" s="34"/>
      <c r="EV10" s="34"/>
      <c r="EW10" s="34"/>
      <c r="EX10" s="34"/>
      <c r="EY10" s="34"/>
      <c r="EZ10" s="34"/>
      <c r="FA10" s="34"/>
      <c r="FB10" s="34"/>
      <c r="FC10" s="34"/>
      <c r="FD10" s="34"/>
      <c r="FE10" s="34"/>
      <c r="FF10" s="34"/>
      <c r="FG10" s="34"/>
      <c r="FH10" s="34"/>
      <c r="FI10" s="34"/>
      <c r="FJ10" s="34"/>
      <c r="FK10" s="34"/>
      <c r="FL10" s="34"/>
      <c r="FM10" s="34"/>
      <c r="FN10" s="34"/>
      <c r="FO10" s="34"/>
      <c r="FP10" s="34"/>
      <c r="FQ10" s="34"/>
      <c r="FR10" s="34"/>
      <c r="FS10" s="34"/>
      <c r="FT10" s="34"/>
    </row>
    <row r="11" spans="1:278" s="141" customFormat="1" ht="63" customHeight="1">
      <c r="A11" s="584"/>
      <c r="B11" s="642"/>
      <c r="C11" s="600"/>
      <c r="D11" s="600"/>
      <c r="E11" s="600"/>
      <c r="F11" s="600"/>
      <c r="G11" s="600"/>
      <c r="H11" s="598"/>
      <c r="I11" s="598"/>
      <c r="J11" s="598"/>
      <c r="K11" s="638"/>
      <c r="L11" s="638"/>
      <c r="M11" s="598"/>
      <c r="N11" s="638"/>
      <c r="O11" s="628"/>
      <c r="P11" s="631"/>
      <c r="Q11" s="613"/>
      <c r="R11" s="613"/>
      <c r="S11" s="613"/>
      <c r="T11" s="616"/>
      <c r="U11" s="34"/>
      <c r="V11" s="34"/>
      <c r="W11" s="34"/>
      <c r="X11" s="34"/>
      <c r="Y11" s="34"/>
      <c r="Z11" s="34"/>
      <c r="AA11" s="34"/>
      <c r="AB11" s="34"/>
      <c r="AC11" s="34"/>
      <c r="AD11" s="34"/>
      <c r="AE11" s="34"/>
      <c r="AF11" s="34"/>
      <c r="AG11" s="34"/>
      <c r="AH11" s="34"/>
      <c r="AI11" s="34"/>
      <c r="AJ11" s="34"/>
      <c r="AK11" s="34"/>
      <c r="AL11" s="34"/>
      <c r="AM11" s="34"/>
      <c r="AN11" s="34"/>
      <c r="AO11" s="34"/>
      <c r="AP11" s="34"/>
      <c r="AQ11" s="34"/>
      <c r="AR11" s="34"/>
      <c r="AS11" s="34"/>
      <c r="AT11" s="34"/>
      <c r="AU11" s="34"/>
      <c r="AV11" s="34"/>
      <c r="AW11" s="34"/>
      <c r="AX11" s="34"/>
      <c r="AY11" s="34"/>
      <c r="AZ11" s="34"/>
      <c r="BA11" s="34"/>
      <c r="BB11" s="34"/>
      <c r="BC11" s="34"/>
      <c r="BD11" s="34"/>
      <c r="BE11" s="34"/>
      <c r="BF11" s="34"/>
      <c r="BG11" s="34"/>
      <c r="BH11" s="34"/>
      <c r="BI11" s="34"/>
      <c r="BJ11" s="34"/>
      <c r="BK11" s="34"/>
      <c r="BL11" s="34"/>
      <c r="BM11" s="34"/>
      <c r="BN11" s="34"/>
      <c r="BO11" s="34"/>
      <c r="BP11" s="34"/>
      <c r="BQ11" s="34"/>
      <c r="BR11" s="34"/>
      <c r="BS11" s="34"/>
      <c r="BT11" s="34"/>
      <c r="BU11" s="34"/>
      <c r="BV11" s="34"/>
      <c r="BW11" s="34"/>
      <c r="BX11" s="34"/>
      <c r="BY11" s="34"/>
      <c r="BZ11" s="34"/>
      <c r="CA11" s="34"/>
      <c r="CB11" s="34"/>
      <c r="CC11" s="34"/>
      <c r="CD11" s="34"/>
      <c r="CE11" s="34"/>
      <c r="CF11" s="34"/>
      <c r="CG11" s="34"/>
      <c r="CH11" s="34"/>
      <c r="CI11" s="34"/>
      <c r="CJ11" s="34"/>
      <c r="CK11" s="34"/>
      <c r="CL11" s="34"/>
      <c r="CM11" s="34"/>
      <c r="CN11" s="34"/>
      <c r="CO11" s="34"/>
      <c r="CP11" s="34"/>
      <c r="CQ11" s="34"/>
      <c r="CR11" s="34"/>
      <c r="CS11" s="34"/>
      <c r="CT11" s="34"/>
      <c r="CU11" s="34"/>
      <c r="CV11" s="34"/>
      <c r="CW11" s="34"/>
      <c r="CX11" s="34"/>
      <c r="CY11" s="34"/>
      <c r="CZ11" s="34"/>
      <c r="DA11" s="34"/>
      <c r="DB11" s="34"/>
      <c r="DC11" s="34"/>
      <c r="DD11" s="34"/>
      <c r="DE11" s="34"/>
      <c r="DF11" s="34"/>
      <c r="DG11" s="34"/>
      <c r="DH11" s="34"/>
      <c r="DI11" s="34"/>
      <c r="DJ11" s="34"/>
      <c r="DK11" s="34"/>
      <c r="DL11" s="34"/>
      <c r="DM11" s="34"/>
      <c r="DN11" s="34"/>
      <c r="DO11" s="34"/>
      <c r="DP11" s="34"/>
      <c r="DQ11" s="34"/>
      <c r="DR11" s="34"/>
      <c r="DS11" s="34"/>
      <c r="DT11" s="34"/>
      <c r="DU11" s="34"/>
      <c r="DV11" s="34"/>
      <c r="DW11" s="34"/>
      <c r="DX11" s="34"/>
      <c r="DY11" s="34"/>
      <c r="DZ11" s="34"/>
      <c r="EA11" s="34"/>
      <c r="EB11" s="34"/>
      <c r="EC11" s="34"/>
      <c r="ED11" s="34"/>
      <c r="EE11" s="34"/>
      <c r="EF11" s="34"/>
      <c r="EG11" s="34"/>
      <c r="EH11" s="34"/>
      <c r="EI11" s="34"/>
      <c r="EJ11" s="34"/>
      <c r="EK11" s="34"/>
      <c r="EL11" s="34"/>
      <c r="EM11" s="34"/>
      <c r="EN11" s="34"/>
      <c r="EO11" s="34"/>
      <c r="EP11" s="34"/>
      <c r="EQ11" s="34"/>
      <c r="ER11" s="34"/>
      <c r="ES11" s="34"/>
      <c r="ET11" s="34"/>
      <c r="EU11" s="34"/>
      <c r="EV11" s="34"/>
      <c r="EW11" s="34"/>
      <c r="EX11" s="34"/>
      <c r="EY11" s="34"/>
      <c r="EZ11" s="34"/>
      <c r="FA11" s="34"/>
      <c r="FB11" s="34"/>
      <c r="FC11" s="34"/>
      <c r="FD11" s="34"/>
      <c r="FE11" s="34"/>
      <c r="FF11" s="34"/>
      <c r="FG11" s="34"/>
      <c r="FH11" s="34"/>
      <c r="FI11" s="34"/>
      <c r="FJ11" s="34"/>
      <c r="FK11" s="34"/>
      <c r="FL11" s="34"/>
      <c r="FM11" s="34"/>
      <c r="FN11" s="34"/>
      <c r="FO11" s="34"/>
      <c r="FP11" s="34"/>
      <c r="FQ11" s="34"/>
      <c r="FR11" s="34"/>
      <c r="FS11" s="34"/>
      <c r="FT11" s="34"/>
    </row>
    <row r="12" spans="1:278" s="141" customFormat="1" ht="63" customHeight="1">
      <c r="A12" s="584"/>
      <c r="B12" s="642"/>
      <c r="C12" s="600"/>
      <c r="D12" s="600"/>
      <c r="E12" s="600"/>
      <c r="F12" s="600"/>
      <c r="G12" s="600"/>
      <c r="H12" s="598"/>
      <c r="I12" s="598"/>
      <c r="J12" s="598"/>
      <c r="K12" s="638"/>
      <c r="L12" s="638"/>
      <c r="M12" s="598"/>
      <c r="N12" s="638"/>
      <c r="O12" s="628"/>
      <c r="P12" s="631"/>
      <c r="Q12" s="613"/>
      <c r="R12" s="613"/>
      <c r="S12" s="613"/>
      <c r="T12" s="616"/>
      <c r="U12" s="34"/>
      <c r="V12" s="34"/>
      <c r="W12" s="34"/>
      <c r="X12" s="34"/>
      <c r="Y12" s="34"/>
      <c r="Z12" s="34"/>
      <c r="AA12" s="34"/>
      <c r="AB12" s="34"/>
      <c r="AC12" s="34"/>
      <c r="AD12" s="34"/>
      <c r="AE12" s="34"/>
      <c r="AF12" s="34"/>
      <c r="AG12" s="34"/>
      <c r="AH12" s="34"/>
      <c r="AI12" s="34"/>
      <c r="AJ12" s="34"/>
      <c r="AK12" s="34"/>
      <c r="AL12" s="34"/>
      <c r="AM12" s="34"/>
      <c r="AN12" s="34"/>
      <c r="AO12" s="34"/>
      <c r="AP12" s="34"/>
      <c r="AQ12" s="34"/>
      <c r="AR12" s="34"/>
      <c r="AS12" s="34"/>
      <c r="AT12" s="34"/>
      <c r="AU12" s="34"/>
      <c r="AV12" s="34"/>
      <c r="AW12" s="34"/>
      <c r="AX12" s="34"/>
      <c r="AY12" s="34"/>
      <c r="AZ12" s="34"/>
      <c r="BA12" s="34"/>
      <c r="BB12" s="34"/>
      <c r="BC12" s="34"/>
      <c r="BD12" s="34"/>
      <c r="BE12" s="34"/>
      <c r="BF12" s="34"/>
      <c r="BG12" s="34"/>
      <c r="BH12" s="34"/>
      <c r="BI12" s="34"/>
      <c r="BJ12" s="34"/>
      <c r="BK12" s="34"/>
      <c r="BL12" s="34"/>
      <c r="BM12" s="34"/>
      <c r="BN12" s="34"/>
      <c r="BO12" s="34"/>
      <c r="BP12" s="34"/>
      <c r="BQ12" s="34"/>
      <c r="BR12" s="34"/>
      <c r="BS12" s="34"/>
      <c r="BT12" s="34"/>
      <c r="BU12" s="34"/>
      <c r="BV12" s="34"/>
      <c r="BW12" s="34"/>
      <c r="BX12" s="34"/>
      <c r="BY12" s="34"/>
      <c r="BZ12" s="34"/>
      <c r="CA12" s="34"/>
      <c r="CB12" s="34"/>
      <c r="CC12" s="34"/>
      <c r="CD12" s="34"/>
      <c r="CE12" s="34"/>
      <c r="CF12" s="34"/>
      <c r="CG12" s="34"/>
      <c r="CH12" s="34"/>
      <c r="CI12" s="34"/>
      <c r="CJ12" s="34"/>
      <c r="CK12" s="34"/>
      <c r="CL12" s="34"/>
      <c r="CM12" s="34"/>
      <c r="CN12" s="34"/>
      <c r="CO12" s="34"/>
      <c r="CP12" s="34"/>
      <c r="CQ12" s="34"/>
      <c r="CR12" s="34"/>
      <c r="CS12" s="34"/>
      <c r="CT12" s="34"/>
      <c r="CU12" s="34"/>
      <c r="CV12" s="34"/>
      <c r="CW12" s="34"/>
      <c r="CX12" s="34"/>
      <c r="CY12" s="34"/>
      <c r="CZ12" s="34"/>
      <c r="DA12" s="34"/>
      <c r="DB12" s="34"/>
      <c r="DC12" s="34"/>
      <c r="DD12" s="34"/>
      <c r="DE12" s="34"/>
      <c r="DF12" s="34"/>
      <c r="DG12" s="34"/>
      <c r="DH12" s="34"/>
      <c r="DI12" s="34"/>
      <c r="DJ12" s="34"/>
      <c r="DK12" s="34"/>
      <c r="DL12" s="34"/>
      <c r="DM12" s="34"/>
      <c r="DN12" s="34"/>
      <c r="DO12" s="34"/>
      <c r="DP12" s="34"/>
      <c r="DQ12" s="34"/>
      <c r="DR12" s="34"/>
      <c r="DS12" s="34"/>
      <c r="DT12" s="34"/>
      <c r="DU12" s="34"/>
      <c r="DV12" s="34"/>
      <c r="DW12" s="34"/>
      <c r="DX12" s="34"/>
      <c r="DY12" s="34"/>
      <c r="DZ12" s="34"/>
      <c r="EA12" s="34"/>
      <c r="EB12" s="34"/>
      <c r="EC12" s="34"/>
      <c r="ED12" s="34"/>
      <c r="EE12" s="34"/>
      <c r="EF12" s="34"/>
      <c r="EG12" s="34"/>
      <c r="EH12" s="34"/>
      <c r="EI12" s="34"/>
      <c r="EJ12" s="34"/>
      <c r="EK12" s="34"/>
      <c r="EL12" s="34"/>
      <c r="EM12" s="34"/>
      <c r="EN12" s="34"/>
      <c r="EO12" s="34"/>
      <c r="EP12" s="34"/>
      <c r="EQ12" s="34"/>
      <c r="ER12" s="34"/>
      <c r="ES12" s="34"/>
      <c r="ET12" s="34"/>
      <c r="EU12" s="34"/>
      <c r="EV12" s="34"/>
      <c r="EW12" s="34"/>
      <c r="EX12" s="34"/>
      <c r="EY12" s="34"/>
      <c r="EZ12" s="34"/>
      <c r="FA12" s="34"/>
      <c r="FB12" s="34"/>
      <c r="FC12" s="34"/>
      <c r="FD12" s="34"/>
      <c r="FE12" s="34"/>
      <c r="FF12" s="34"/>
      <c r="FG12" s="34"/>
      <c r="FH12" s="34"/>
      <c r="FI12" s="34"/>
      <c r="FJ12" s="34"/>
      <c r="FK12" s="34"/>
      <c r="FL12" s="34"/>
      <c r="FM12" s="34"/>
      <c r="FN12" s="34"/>
      <c r="FO12" s="34"/>
      <c r="FP12" s="34"/>
      <c r="FQ12" s="34"/>
      <c r="FR12" s="34"/>
      <c r="FS12" s="34"/>
      <c r="FT12" s="34"/>
    </row>
    <row r="13" spans="1:278" s="141" customFormat="1" ht="63" customHeight="1">
      <c r="A13" s="584"/>
      <c r="B13" s="642"/>
      <c r="C13" s="600"/>
      <c r="D13" s="600"/>
      <c r="E13" s="600"/>
      <c r="F13" s="600"/>
      <c r="G13" s="600"/>
      <c r="H13" s="598"/>
      <c r="I13" s="598"/>
      <c r="J13" s="598"/>
      <c r="K13" s="638"/>
      <c r="L13" s="638"/>
      <c r="M13" s="598"/>
      <c r="N13" s="638"/>
      <c r="O13" s="628"/>
      <c r="P13" s="631"/>
      <c r="Q13" s="613"/>
      <c r="R13" s="613"/>
      <c r="S13" s="613"/>
      <c r="T13" s="616"/>
      <c r="U13" s="34"/>
      <c r="V13" s="34"/>
      <c r="W13" s="34"/>
      <c r="X13" s="34"/>
      <c r="Y13" s="34"/>
      <c r="Z13" s="34"/>
      <c r="AA13" s="34"/>
      <c r="AB13" s="34"/>
      <c r="AC13" s="34"/>
      <c r="AD13" s="34"/>
      <c r="AE13" s="34"/>
      <c r="AF13" s="34"/>
      <c r="AG13" s="34"/>
      <c r="AH13" s="34"/>
      <c r="AI13" s="34"/>
      <c r="AJ13" s="34"/>
      <c r="AK13" s="34"/>
      <c r="AL13" s="34"/>
      <c r="AM13" s="34"/>
      <c r="AN13" s="34"/>
      <c r="AO13" s="34"/>
      <c r="AP13" s="34"/>
      <c r="AQ13" s="34"/>
      <c r="AR13" s="34"/>
      <c r="AS13" s="34"/>
      <c r="AT13" s="34"/>
      <c r="AU13" s="34"/>
      <c r="AV13" s="34"/>
      <c r="AW13" s="34"/>
      <c r="AX13" s="34"/>
      <c r="AY13" s="34"/>
      <c r="AZ13" s="34"/>
      <c r="BA13" s="34"/>
      <c r="BB13" s="34"/>
      <c r="BC13" s="34"/>
      <c r="BD13" s="34"/>
      <c r="BE13" s="34"/>
      <c r="BF13" s="34"/>
      <c r="BG13" s="34"/>
      <c r="BH13" s="34"/>
      <c r="BI13" s="34"/>
      <c r="BJ13" s="34"/>
      <c r="BK13" s="34"/>
      <c r="BL13" s="34"/>
      <c r="BM13" s="34"/>
      <c r="BN13" s="34"/>
      <c r="BO13" s="34"/>
      <c r="BP13" s="34"/>
      <c r="BQ13" s="34"/>
      <c r="BR13" s="34"/>
      <c r="BS13" s="34"/>
      <c r="BT13" s="34"/>
      <c r="BU13" s="34"/>
      <c r="BV13" s="34"/>
      <c r="BW13" s="34"/>
      <c r="BX13" s="34"/>
      <c r="BY13" s="34"/>
      <c r="BZ13" s="34"/>
      <c r="CA13" s="34"/>
      <c r="CB13" s="34"/>
      <c r="CC13" s="34"/>
      <c r="CD13" s="34"/>
      <c r="CE13" s="34"/>
      <c r="CF13" s="34"/>
      <c r="CG13" s="34"/>
      <c r="CH13" s="34"/>
      <c r="CI13" s="34"/>
      <c r="CJ13" s="34"/>
      <c r="CK13" s="34"/>
      <c r="CL13" s="34"/>
      <c r="CM13" s="34"/>
      <c r="CN13" s="34"/>
      <c r="CO13" s="34"/>
      <c r="CP13" s="34"/>
      <c r="CQ13" s="34"/>
      <c r="CR13" s="34"/>
      <c r="CS13" s="34"/>
      <c r="CT13" s="34"/>
      <c r="CU13" s="34"/>
      <c r="CV13" s="34"/>
      <c r="CW13" s="34"/>
      <c r="CX13" s="34"/>
      <c r="CY13" s="34"/>
      <c r="CZ13" s="34"/>
      <c r="DA13" s="34"/>
      <c r="DB13" s="34"/>
      <c r="DC13" s="34"/>
      <c r="DD13" s="34"/>
      <c r="DE13" s="34"/>
      <c r="DF13" s="34"/>
      <c r="DG13" s="34"/>
      <c r="DH13" s="34"/>
      <c r="DI13" s="34"/>
      <c r="DJ13" s="34"/>
      <c r="DK13" s="34"/>
      <c r="DL13" s="34"/>
      <c r="DM13" s="34"/>
      <c r="DN13" s="34"/>
      <c r="DO13" s="34"/>
      <c r="DP13" s="34"/>
      <c r="DQ13" s="34"/>
      <c r="DR13" s="34"/>
      <c r="DS13" s="34"/>
      <c r="DT13" s="34"/>
      <c r="DU13" s="34"/>
      <c r="DV13" s="34"/>
      <c r="DW13" s="34"/>
      <c r="DX13" s="34"/>
      <c r="DY13" s="34"/>
      <c r="DZ13" s="34"/>
      <c r="EA13" s="34"/>
      <c r="EB13" s="34"/>
      <c r="EC13" s="34"/>
      <c r="ED13" s="34"/>
      <c r="EE13" s="34"/>
      <c r="EF13" s="34"/>
      <c r="EG13" s="34"/>
      <c r="EH13" s="34"/>
      <c r="EI13" s="34"/>
      <c r="EJ13" s="34"/>
      <c r="EK13" s="34"/>
      <c r="EL13" s="34"/>
      <c r="EM13" s="34"/>
      <c r="EN13" s="34"/>
      <c r="EO13" s="34"/>
      <c r="EP13" s="34"/>
      <c r="EQ13" s="34"/>
      <c r="ER13" s="34"/>
      <c r="ES13" s="34"/>
      <c r="ET13" s="34"/>
      <c r="EU13" s="34"/>
      <c r="EV13" s="34"/>
      <c r="EW13" s="34"/>
      <c r="EX13" s="34"/>
      <c r="EY13" s="34"/>
      <c r="EZ13" s="34"/>
      <c r="FA13" s="34"/>
      <c r="FB13" s="34"/>
      <c r="FC13" s="34"/>
      <c r="FD13" s="34"/>
      <c r="FE13" s="34"/>
      <c r="FF13" s="34"/>
      <c r="FG13" s="34"/>
      <c r="FH13" s="34"/>
      <c r="FI13" s="34"/>
      <c r="FJ13" s="34"/>
      <c r="FK13" s="34"/>
      <c r="FL13" s="34"/>
      <c r="FM13" s="34"/>
      <c r="FN13" s="34"/>
      <c r="FO13" s="34"/>
      <c r="FP13" s="34"/>
      <c r="FQ13" s="34"/>
      <c r="FR13" s="34"/>
      <c r="FS13" s="34"/>
      <c r="FT13" s="34"/>
    </row>
    <row r="14" spans="1:278" s="141" customFormat="1" ht="63" customHeight="1" thickBot="1">
      <c r="A14" s="584"/>
      <c r="B14" s="642"/>
      <c r="C14" s="600"/>
      <c r="D14" s="600"/>
      <c r="E14" s="600"/>
      <c r="F14" s="600"/>
      <c r="G14" s="600"/>
      <c r="H14" s="598"/>
      <c r="I14" s="598"/>
      <c r="J14" s="598"/>
      <c r="K14" s="638"/>
      <c r="L14" s="638"/>
      <c r="M14" s="598"/>
      <c r="N14" s="638"/>
      <c r="O14" s="629"/>
      <c r="P14" s="632"/>
      <c r="Q14" s="614"/>
      <c r="R14" s="614"/>
      <c r="S14" s="614"/>
      <c r="T14" s="617"/>
      <c r="U14" s="34"/>
      <c r="V14" s="34"/>
      <c r="W14" s="34"/>
      <c r="X14" s="34"/>
      <c r="Y14" s="34"/>
      <c r="Z14" s="34"/>
      <c r="AA14" s="34"/>
      <c r="AB14" s="34"/>
      <c r="AC14" s="34"/>
      <c r="AD14" s="34"/>
      <c r="AE14" s="34"/>
      <c r="AF14" s="34"/>
      <c r="AG14" s="34"/>
      <c r="AH14" s="34"/>
      <c r="AI14" s="34"/>
      <c r="AJ14" s="34"/>
      <c r="AK14" s="34"/>
      <c r="AL14" s="34"/>
      <c r="AM14" s="34"/>
      <c r="AN14" s="34"/>
      <c r="AO14" s="34"/>
      <c r="AP14" s="34"/>
      <c r="AQ14" s="34"/>
      <c r="AR14" s="34"/>
      <c r="AS14" s="34"/>
      <c r="AT14" s="34"/>
      <c r="AU14" s="34"/>
      <c r="AV14" s="34"/>
      <c r="AW14" s="34"/>
      <c r="AX14" s="34"/>
      <c r="AY14" s="34"/>
      <c r="AZ14" s="34"/>
      <c r="BA14" s="34"/>
      <c r="BB14" s="34"/>
      <c r="BC14" s="34"/>
      <c r="BD14" s="34"/>
      <c r="BE14" s="34"/>
      <c r="BF14" s="34"/>
      <c r="BG14" s="34"/>
      <c r="BH14" s="34"/>
      <c r="BI14" s="34"/>
      <c r="BJ14" s="34"/>
      <c r="BK14" s="34"/>
      <c r="BL14" s="34"/>
      <c r="BM14" s="34"/>
      <c r="BN14" s="34"/>
      <c r="BO14" s="34"/>
      <c r="BP14" s="34"/>
      <c r="BQ14" s="34"/>
      <c r="BR14" s="34"/>
      <c r="BS14" s="34"/>
      <c r="BT14" s="34"/>
      <c r="BU14" s="34"/>
      <c r="BV14" s="34"/>
      <c r="BW14" s="34"/>
      <c r="BX14" s="34"/>
      <c r="BY14" s="34"/>
      <c r="BZ14" s="34"/>
      <c r="CA14" s="34"/>
      <c r="CB14" s="34"/>
      <c r="CC14" s="34"/>
      <c r="CD14" s="34"/>
      <c r="CE14" s="34"/>
      <c r="CF14" s="34"/>
      <c r="CG14" s="34"/>
      <c r="CH14" s="34"/>
      <c r="CI14" s="34"/>
      <c r="CJ14" s="34"/>
      <c r="CK14" s="34"/>
      <c r="CL14" s="34"/>
      <c r="CM14" s="34"/>
      <c r="CN14" s="34"/>
      <c r="CO14" s="34"/>
      <c r="CP14" s="34"/>
      <c r="CQ14" s="34"/>
      <c r="CR14" s="34"/>
      <c r="CS14" s="34"/>
      <c r="CT14" s="34"/>
      <c r="CU14" s="34"/>
      <c r="CV14" s="34"/>
      <c r="CW14" s="34"/>
      <c r="CX14" s="34"/>
      <c r="CY14" s="34"/>
      <c r="CZ14" s="34"/>
      <c r="DA14" s="34"/>
      <c r="DB14" s="34"/>
      <c r="DC14" s="34"/>
      <c r="DD14" s="34"/>
      <c r="DE14" s="34"/>
      <c r="DF14" s="34"/>
      <c r="DG14" s="34"/>
      <c r="DH14" s="34"/>
      <c r="DI14" s="34"/>
      <c r="DJ14" s="34"/>
      <c r="DK14" s="34"/>
      <c r="DL14" s="34"/>
      <c r="DM14" s="34"/>
      <c r="DN14" s="34"/>
      <c r="DO14" s="34"/>
      <c r="DP14" s="34"/>
      <c r="DQ14" s="34"/>
      <c r="DR14" s="34"/>
      <c r="DS14" s="34"/>
      <c r="DT14" s="34"/>
      <c r="DU14" s="34"/>
      <c r="DV14" s="34"/>
      <c r="DW14" s="34"/>
      <c r="DX14" s="34"/>
      <c r="DY14" s="34"/>
      <c r="DZ14" s="34"/>
      <c r="EA14" s="34"/>
      <c r="EB14" s="34"/>
      <c r="EC14" s="34"/>
      <c r="ED14" s="34"/>
      <c r="EE14" s="34"/>
      <c r="EF14" s="34"/>
      <c r="EG14" s="34"/>
      <c r="EH14" s="34"/>
      <c r="EI14" s="34"/>
      <c r="EJ14" s="34"/>
      <c r="EK14" s="34"/>
      <c r="EL14" s="34"/>
      <c r="EM14" s="34"/>
      <c r="EN14" s="34"/>
      <c r="EO14" s="34"/>
      <c r="EP14" s="34"/>
      <c r="EQ14" s="34"/>
      <c r="ER14" s="34"/>
      <c r="ES14" s="34"/>
      <c r="ET14" s="34"/>
      <c r="EU14" s="34"/>
      <c r="EV14" s="34"/>
      <c r="EW14" s="34"/>
      <c r="EX14" s="34"/>
      <c r="EY14" s="34"/>
      <c r="EZ14" s="34"/>
      <c r="FA14" s="34"/>
      <c r="FB14" s="34"/>
      <c r="FC14" s="34"/>
      <c r="FD14" s="34"/>
      <c r="FE14" s="34"/>
      <c r="FF14" s="34"/>
      <c r="FG14" s="34"/>
      <c r="FH14" s="34"/>
      <c r="FI14" s="34"/>
      <c r="FJ14" s="34"/>
      <c r="FK14" s="34"/>
      <c r="FL14" s="34"/>
      <c r="FM14" s="34"/>
      <c r="FN14" s="34"/>
      <c r="FO14" s="34"/>
      <c r="FP14" s="34"/>
      <c r="FQ14" s="34"/>
      <c r="FR14" s="34"/>
      <c r="FS14" s="34"/>
      <c r="FT14" s="34"/>
    </row>
    <row r="15" spans="1:278" s="141" customFormat="1" ht="124.5" customHeight="1">
      <c r="A15" s="583">
        <f>+'Mapa Final'!A16</f>
        <v>2</v>
      </c>
      <c r="B15" s="639" t="str">
        <f>+'Mapa Final'!B16</f>
        <v>Inexactitud en la liquidación de sueldos y cesantías</v>
      </c>
      <c r="C15" s="619" t="str">
        <f>'Mapa Final'!C16</f>
        <v>Afectación Económica</v>
      </c>
      <c r="D15" s="619" t="s">
        <v>596</v>
      </c>
      <c r="E15" s="599" t="str">
        <f>+'Mapa Final'!E16</f>
        <v>La parametrización del software de nómina EFINOMINA, no satisface las necesidades actuales de las novedades de personal.</v>
      </c>
      <c r="F15" s="599" t="str">
        <f>'Mapa Final'!F16</f>
        <v>Posibilidad de afectacion economica, teniendo en cuenta que la parametrizacion del sofware de nomina EFINOMINA, no satisface las necesidades actuales de las novedades de personal. Por tanto, se presentan Inconsistencias en la liquidación de los procesos de nómina, prestación y/o cesantías en razon al tiempo de estabilización del nuevo aplicativo de nómina con la consecuente generación de mayor o menor valor pagado en nómina.</v>
      </c>
      <c r="G15" s="599" t="str">
        <f>'Mapa Final'!G16</f>
        <v>Ejecución y Administración de Procesos</v>
      </c>
      <c r="H15" s="597" t="str">
        <f>'Mapa Final'!I16</f>
        <v>Media</v>
      </c>
      <c r="I15" s="624" t="str">
        <f>'Mapa Final'!L16</f>
        <v>Moderado</v>
      </c>
      <c r="J15" s="624" t="str">
        <f>'Mapa Final'!N16</f>
        <v>Moderado</v>
      </c>
      <c r="K15" s="634" t="str">
        <f>'Mapa Final'!AA16</f>
        <v>Baja</v>
      </c>
      <c r="L15" s="634" t="str">
        <f>'Mapa Final'!AE16</f>
        <v>Moderado</v>
      </c>
      <c r="M15" s="597" t="str">
        <f>'Mapa Final'!AG16</f>
        <v>Moderado</v>
      </c>
      <c r="N15" s="634" t="str">
        <f>'Mapa Final'!AH16</f>
        <v>Aceptar</v>
      </c>
      <c r="O15" s="627" t="s">
        <v>632</v>
      </c>
      <c r="P15" s="633"/>
      <c r="Q15" s="633" t="s">
        <v>8</v>
      </c>
      <c r="R15" s="612">
        <v>44927</v>
      </c>
      <c r="S15" s="612">
        <v>45016</v>
      </c>
      <c r="T15" s="615" t="s">
        <v>630</v>
      </c>
      <c r="U15" s="34"/>
      <c r="V15" s="34"/>
      <c r="W15" s="34"/>
      <c r="X15" s="34"/>
      <c r="Y15" s="34"/>
      <c r="Z15" s="34"/>
      <c r="AA15" s="34"/>
      <c r="AB15" s="34"/>
      <c r="AC15" s="34"/>
      <c r="AD15" s="34"/>
      <c r="AE15" s="34"/>
      <c r="AF15" s="34"/>
      <c r="AG15" s="34"/>
      <c r="AH15" s="34"/>
      <c r="AI15" s="34"/>
      <c r="AJ15" s="34"/>
      <c r="AK15" s="34"/>
      <c r="AL15" s="34"/>
      <c r="AM15" s="34"/>
      <c r="AN15" s="34"/>
      <c r="AO15" s="34"/>
      <c r="AP15" s="34"/>
      <c r="AQ15" s="34"/>
      <c r="AR15" s="34"/>
      <c r="AS15" s="34"/>
      <c r="AT15" s="34"/>
      <c r="AU15" s="34"/>
      <c r="AV15" s="34"/>
      <c r="AW15" s="34"/>
      <c r="AX15" s="34"/>
      <c r="AY15" s="34"/>
      <c r="AZ15" s="34"/>
      <c r="BA15" s="34"/>
      <c r="BB15" s="34"/>
      <c r="BC15" s="34"/>
      <c r="BD15" s="34"/>
      <c r="BE15" s="34"/>
      <c r="BF15" s="34"/>
      <c r="BG15" s="34"/>
      <c r="BH15" s="34"/>
      <c r="BI15" s="34"/>
      <c r="BJ15" s="34"/>
      <c r="BK15" s="34"/>
      <c r="BL15" s="34"/>
      <c r="BM15" s="34"/>
      <c r="BN15" s="34"/>
      <c r="BO15" s="34"/>
      <c r="BP15" s="34"/>
      <c r="BQ15" s="34"/>
      <c r="BR15" s="34"/>
      <c r="BS15" s="34"/>
      <c r="BT15" s="34"/>
      <c r="BU15" s="34"/>
      <c r="BV15" s="34"/>
      <c r="BW15" s="34"/>
      <c r="BX15" s="34"/>
      <c r="BY15" s="34"/>
      <c r="BZ15" s="34"/>
      <c r="CA15" s="34"/>
      <c r="CB15" s="34"/>
      <c r="CC15" s="34"/>
      <c r="CD15" s="34"/>
      <c r="CE15" s="34"/>
      <c r="CF15" s="34"/>
      <c r="CG15" s="34"/>
      <c r="CH15" s="34"/>
      <c r="CI15" s="34"/>
      <c r="CJ15" s="34"/>
      <c r="CK15" s="34"/>
      <c r="CL15" s="34"/>
      <c r="CM15" s="34"/>
      <c r="CN15" s="34"/>
      <c r="CO15" s="34"/>
      <c r="CP15" s="34"/>
      <c r="CQ15" s="34"/>
      <c r="CR15" s="34"/>
      <c r="CS15" s="34"/>
      <c r="CT15" s="34"/>
      <c r="CU15" s="34"/>
      <c r="CV15" s="34"/>
      <c r="CW15" s="34"/>
      <c r="CX15" s="34"/>
      <c r="CY15" s="34"/>
      <c r="CZ15" s="34"/>
      <c r="DA15" s="34"/>
      <c r="DB15" s="34"/>
      <c r="DC15" s="34"/>
      <c r="DD15" s="34"/>
      <c r="DE15" s="34"/>
      <c r="DF15" s="34"/>
      <c r="DG15" s="34"/>
      <c r="DH15" s="34"/>
      <c r="DI15" s="34"/>
      <c r="DJ15" s="34"/>
      <c r="DK15" s="34"/>
      <c r="DL15" s="34"/>
      <c r="DM15" s="34"/>
      <c r="DN15" s="34"/>
      <c r="DO15" s="34"/>
      <c r="DP15" s="34"/>
      <c r="DQ15" s="34"/>
      <c r="DR15" s="34"/>
      <c r="DS15" s="34"/>
      <c r="DT15" s="34"/>
      <c r="DU15" s="34"/>
      <c r="DV15" s="34"/>
      <c r="DW15" s="34"/>
      <c r="DX15" s="34"/>
      <c r="DY15" s="34"/>
      <c r="DZ15" s="34"/>
      <c r="EA15" s="34"/>
      <c r="EB15" s="34"/>
      <c r="EC15" s="34"/>
      <c r="ED15" s="34"/>
      <c r="EE15" s="34"/>
      <c r="EF15" s="34"/>
      <c r="EG15" s="34"/>
      <c r="EH15" s="34"/>
      <c r="EI15" s="34"/>
      <c r="EJ15" s="34"/>
      <c r="EK15" s="34"/>
      <c r="EL15" s="34"/>
      <c r="EM15" s="34"/>
      <c r="EN15" s="34"/>
      <c r="EO15" s="34"/>
      <c r="EP15" s="34"/>
      <c r="EQ15" s="34"/>
      <c r="ER15" s="34"/>
      <c r="ES15" s="34"/>
      <c r="ET15" s="34"/>
      <c r="EU15" s="34"/>
      <c r="EV15" s="34"/>
      <c r="EW15" s="34"/>
      <c r="EX15" s="34"/>
      <c r="EY15" s="34"/>
      <c r="EZ15" s="34"/>
      <c r="FA15" s="34"/>
      <c r="FB15" s="34"/>
      <c r="FC15" s="34"/>
      <c r="FD15" s="34"/>
      <c r="FE15" s="34"/>
      <c r="FF15" s="34"/>
      <c r="FG15" s="34"/>
      <c r="FH15" s="34"/>
      <c r="FI15" s="34"/>
      <c r="FJ15" s="34"/>
      <c r="FK15" s="34"/>
      <c r="FL15" s="34"/>
      <c r="FM15" s="34"/>
      <c r="FN15" s="34"/>
      <c r="FO15" s="34"/>
      <c r="FP15" s="34"/>
      <c r="FQ15" s="34"/>
      <c r="FR15" s="34"/>
      <c r="FS15" s="34"/>
      <c r="FT15" s="34"/>
    </row>
    <row r="16" spans="1:278" s="141" customFormat="1" ht="124.5" customHeight="1">
      <c r="A16" s="584"/>
      <c r="B16" s="640"/>
      <c r="C16" s="620"/>
      <c r="D16" s="620"/>
      <c r="E16" s="600"/>
      <c r="F16" s="600"/>
      <c r="G16" s="600"/>
      <c r="H16" s="598"/>
      <c r="I16" s="625"/>
      <c r="J16" s="625"/>
      <c r="K16" s="635"/>
      <c r="L16" s="635"/>
      <c r="M16" s="598"/>
      <c r="N16" s="635"/>
      <c r="O16" s="628"/>
      <c r="P16" s="613"/>
      <c r="Q16" s="613"/>
      <c r="R16" s="613"/>
      <c r="S16" s="613"/>
      <c r="T16" s="616"/>
      <c r="U16" s="34"/>
      <c r="V16" s="34"/>
      <c r="W16" s="34"/>
      <c r="X16" s="34"/>
      <c r="Y16" s="34"/>
      <c r="Z16" s="34"/>
      <c r="AA16" s="34"/>
      <c r="AB16" s="34"/>
      <c r="AC16" s="34"/>
      <c r="AD16" s="34"/>
      <c r="AE16" s="34"/>
      <c r="AF16" s="34"/>
      <c r="AG16" s="34"/>
      <c r="AH16" s="34"/>
      <c r="AI16" s="34"/>
      <c r="AJ16" s="34"/>
      <c r="AK16" s="34"/>
      <c r="AL16" s="34"/>
      <c r="AM16" s="34"/>
      <c r="AN16" s="34"/>
      <c r="AO16" s="34"/>
      <c r="AP16" s="34"/>
      <c r="AQ16" s="34"/>
      <c r="AR16" s="34"/>
      <c r="AS16" s="34"/>
      <c r="AT16" s="34"/>
      <c r="AU16" s="34"/>
      <c r="AV16" s="34"/>
      <c r="AW16" s="34"/>
      <c r="AX16" s="34"/>
      <c r="AY16" s="34"/>
      <c r="AZ16" s="34"/>
      <c r="BA16" s="34"/>
      <c r="BB16" s="34"/>
      <c r="BC16" s="34"/>
      <c r="BD16" s="34"/>
      <c r="BE16" s="34"/>
      <c r="BF16" s="34"/>
      <c r="BG16" s="34"/>
      <c r="BH16" s="34"/>
      <c r="BI16" s="34"/>
      <c r="BJ16" s="34"/>
      <c r="BK16" s="34"/>
      <c r="BL16" s="34"/>
      <c r="BM16" s="34"/>
      <c r="BN16" s="34"/>
      <c r="BO16" s="34"/>
      <c r="BP16" s="34"/>
      <c r="BQ16" s="34"/>
      <c r="BR16" s="34"/>
      <c r="BS16" s="34"/>
      <c r="BT16" s="34"/>
      <c r="BU16" s="34"/>
      <c r="BV16" s="34"/>
      <c r="BW16" s="34"/>
      <c r="BX16" s="34"/>
      <c r="BY16" s="34"/>
      <c r="BZ16" s="34"/>
      <c r="CA16" s="34"/>
      <c r="CB16" s="34"/>
      <c r="CC16" s="34"/>
      <c r="CD16" s="34"/>
      <c r="CE16" s="34"/>
      <c r="CF16" s="34"/>
      <c r="CG16" s="34"/>
      <c r="CH16" s="34"/>
      <c r="CI16" s="34"/>
      <c r="CJ16" s="34"/>
      <c r="CK16" s="34"/>
      <c r="CL16" s="34"/>
      <c r="CM16" s="34"/>
      <c r="CN16" s="34"/>
      <c r="CO16" s="34"/>
      <c r="CP16" s="34"/>
      <c r="CQ16" s="34"/>
      <c r="CR16" s="34"/>
      <c r="CS16" s="34"/>
      <c r="CT16" s="34"/>
      <c r="CU16" s="34"/>
      <c r="CV16" s="34"/>
      <c r="CW16" s="34"/>
      <c r="CX16" s="34"/>
      <c r="CY16" s="34"/>
      <c r="CZ16" s="34"/>
      <c r="DA16" s="34"/>
      <c r="DB16" s="34"/>
      <c r="DC16" s="34"/>
      <c r="DD16" s="34"/>
      <c r="DE16" s="34"/>
      <c r="DF16" s="34"/>
      <c r="DG16" s="34"/>
      <c r="DH16" s="34"/>
      <c r="DI16" s="34"/>
      <c r="DJ16" s="34"/>
      <c r="DK16" s="34"/>
      <c r="DL16" s="34"/>
      <c r="DM16" s="34"/>
      <c r="DN16" s="34"/>
      <c r="DO16" s="34"/>
      <c r="DP16" s="34"/>
      <c r="DQ16" s="34"/>
      <c r="DR16" s="34"/>
      <c r="DS16" s="34"/>
      <c r="DT16" s="34"/>
      <c r="DU16" s="34"/>
      <c r="DV16" s="34"/>
      <c r="DW16" s="34"/>
      <c r="DX16" s="34"/>
      <c r="DY16" s="34"/>
      <c r="DZ16" s="34"/>
      <c r="EA16" s="34"/>
      <c r="EB16" s="34"/>
      <c r="EC16" s="34"/>
      <c r="ED16" s="34"/>
      <c r="EE16" s="34"/>
      <c r="EF16" s="34"/>
      <c r="EG16" s="34"/>
      <c r="EH16" s="34"/>
      <c r="EI16" s="34"/>
      <c r="EJ16" s="34"/>
      <c r="EK16" s="34"/>
      <c r="EL16" s="34"/>
      <c r="EM16" s="34"/>
      <c r="EN16" s="34"/>
      <c r="EO16" s="34"/>
      <c r="EP16" s="34"/>
      <c r="EQ16" s="34"/>
      <c r="ER16" s="34"/>
      <c r="ES16" s="34"/>
      <c r="ET16" s="34"/>
      <c r="EU16" s="34"/>
      <c r="EV16" s="34"/>
      <c r="EW16" s="34"/>
      <c r="EX16" s="34"/>
      <c r="EY16" s="34"/>
      <c r="EZ16" s="34"/>
      <c r="FA16" s="34"/>
      <c r="FB16" s="34"/>
      <c r="FC16" s="34"/>
      <c r="FD16" s="34"/>
      <c r="FE16" s="34"/>
      <c r="FF16" s="34"/>
      <c r="FG16" s="34"/>
      <c r="FH16" s="34"/>
      <c r="FI16" s="34"/>
      <c r="FJ16" s="34"/>
      <c r="FK16" s="34"/>
      <c r="FL16" s="34"/>
      <c r="FM16" s="34"/>
      <c r="FN16" s="34"/>
      <c r="FO16" s="34"/>
      <c r="FP16" s="34"/>
      <c r="FQ16" s="34"/>
      <c r="FR16" s="34"/>
      <c r="FS16" s="34"/>
      <c r="FT16" s="34"/>
    </row>
    <row r="17" spans="1:176" s="141" customFormat="1" ht="124.5" customHeight="1">
      <c r="A17" s="584"/>
      <c r="B17" s="640"/>
      <c r="C17" s="620"/>
      <c r="D17" s="620"/>
      <c r="E17" s="600"/>
      <c r="F17" s="600"/>
      <c r="G17" s="600"/>
      <c r="H17" s="598"/>
      <c r="I17" s="625"/>
      <c r="J17" s="625"/>
      <c r="K17" s="635"/>
      <c r="L17" s="635"/>
      <c r="M17" s="598"/>
      <c r="N17" s="635"/>
      <c r="O17" s="628"/>
      <c r="P17" s="613"/>
      <c r="Q17" s="613"/>
      <c r="R17" s="613"/>
      <c r="S17" s="613"/>
      <c r="T17" s="616"/>
      <c r="U17" s="34"/>
      <c r="V17" s="34"/>
      <c r="W17" s="34"/>
      <c r="X17" s="34"/>
      <c r="Y17" s="34"/>
      <c r="Z17" s="34"/>
      <c r="AA17" s="34"/>
      <c r="AB17" s="34"/>
      <c r="AC17" s="34"/>
      <c r="AD17" s="34"/>
      <c r="AE17" s="34"/>
      <c r="AF17" s="34"/>
      <c r="AG17" s="34"/>
      <c r="AH17" s="34"/>
      <c r="AI17" s="34"/>
      <c r="AJ17" s="34"/>
      <c r="AK17" s="34"/>
      <c r="AL17" s="34"/>
      <c r="AM17" s="34"/>
      <c r="AN17" s="34"/>
      <c r="AO17" s="34"/>
      <c r="AP17" s="34"/>
      <c r="AQ17" s="34"/>
      <c r="AR17" s="34"/>
      <c r="AS17" s="34"/>
      <c r="AT17" s="34"/>
      <c r="AU17" s="34"/>
      <c r="AV17" s="34"/>
      <c r="AW17" s="34"/>
      <c r="AX17" s="34"/>
      <c r="AY17" s="34"/>
      <c r="AZ17" s="34"/>
      <c r="BA17" s="34"/>
      <c r="BB17" s="34"/>
      <c r="BC17" s="34"/>
      <c r="BD17" s="34"/>
      <c r="BE17" s="34"/>
      <c r="BF17" s="34"/>
      <c r="BG17" s="34"/>
      <c r="BH17" s="34"/>
      <c r="BI17" s="34"/>
      <c r="BJ17" s="34"/>
      <c r="BK17" s="34"/>
      <c r="BL17" s="34"/>
      <c r="BM17" s="34"/>
      <c r="BN17" s="34"/>
      <c r="BO17" s="34"/>
      <c r="BP17" s="34"/>
      <c r="BQ17" s="34"/>
      <c r="BR17" s="34"/>
      <c r="BS17" s="34"/>
      <c r="BT17" s="34"/>
      <c r="BU17" s="34"/>
      <c r="BV17" s="34"/>
      <c r="BW17" s="34"/>
      <c r="BX17" s="34"/>
      <c r="BY17" s="34"/>
      <c r="BZ17" s="34"/>
      <c r="CA17" s="34"/>
      <c r="CB17" s="34"/>
      <c r="CC17" s="34"/>
      <c r="CD17" s="34"/>
      <c r="CE17" s="34"/>
      <c r="CF17" s="34"/>
      <c r="CG17" s="34"/>
      <c r="CH17" s="34"/>
      <c r="CI17" s="34"/>
      <c r="CJ17" s="34"/>
      <c r="CK17" s="34"/>
      <c r="CL17" s="34"/>
      <c r="CM17" s="34"/>
      <c r="CN17" s="34"/>
      <c r="CO17" s="34"/>
      <c r="CP17" s="34"/>
      <c r="CQ17" s="34"/>
      <c r="CR17" s="34"/>
      <c r="CS17" s="34"/>
      <c r="CT17" s="34"/>
      <c r="CU17" s="34"/>
      <c r="CV17" s="34"/>
      <c r="CW17" s="34"/>
      <c r="CX17" s="34"/>
      <c r="CY17" s="34"/>
      <c r="CZ17" s="34"/>
      <c r="DA17" s="34"/>
      <c r="DB17" s="34"/>
      <c r="DC17" s="34"/>
      <c r="DD17" s="34"/>
      <c r="DE17" s="34"/>
      <c r="DF17" s="34"/>
      <c r="DG17" s="34"/>
      <c r="DH17" s="34"/>
      <c r="DI17" s="34"/>
      <c r="DJ17" s="34"/>
      <c r="DK17" s="34"/>
      <c r="DL17" s="34"/>
      <c r="DM17" s="34"/>
      <c r="DN17" s="34"/>
      <c r="DO17" s="34"/>
      <c r="DP17" s="34"/>
      <c r="DQ17" s="34"/>
      <c r="DR17" s="34"/>
      <c r="DS17" s="34"/>
      <c r="DT17" s="34"/>
      <c r="DU17" s="34"/>
      <c r="DV17" s="34"/>
      <c r="DW17" s="34"/>
      <c r="DX17" s="34"/>
      <c r="DY17" s="34"/>
      <c r="DZ17" s="34"/>
      <c r="EA17" s="34"/>
      <c r="EB17" s="34"/>
      <c r="EC17" s="34"/>
      <c r="ED17" s="34"/>
      <c r="EE17" s="34"/>
      <c r="EF17" s="34"/>
      <c r="EG17" s="34"/>
      <c r="EH17" s="34"/>
      <c r="EI17" s="34"/>
      <c r="EJ17" s="34"/>
      <c r="EK17" s="34"/>
      <c r="EL17" s="34"/>
      <c r="EM17" s="34"/>
      <c r="EN17" s="34"/>
      <c r="EO17" s="34"/>
      <c r="EP17" s="34"/>
      <c r="EQ17" s="34"/>
      <c r="ER17" s="34"/>
      <c r="ES17" s="34"/>
      <c r="ET17" s="34"/>
      <c r="EU17" s="34"/>
      <c r="EV17" s="34"/>
      <c r="EW17" s="34"/>
      <c r="EX17" s="34"/>
      <c r="EY17" s="34"/>
      <c r="EZ17" s="34"/>
      <c r="FA17" s="34"/>
      <c r="FB17" s="34"/>
      <c r="FC17" s="34"/>
      <c r="FD17" s="34"/>
      <c r="FE17" s="34"/>
      <c r="FF17" s="34"/>
      <c r="FG17" s="34"/>
      <c r="FH17" s="34"/>
      <c r="FI17" s="34"/>
      <c r="FJ17" s="34"/>
      <c r="FK17" s="34"/>
      <c r="FL17" s="34"/>
      <c r="FM17" s="34"/>
      <c r="FN17" s="34"/>
      <c r="FO17" s="34"/>
      <c r="FP17" s="34"/>
      <c r="FQ17" s="34"/>
      <c r="FR17" s="34"/>
      <c r="FS17" s="34"/>
      <c r="FT17" s="34"/>
    </row>
    <row r="18" spans="1:176" s="141" customFormat="1" ht="124.5" customHeight="1">
      <c r="A18" s="584"/>
      <c r="B18" s="640"/>
      <c r="C18" s="620"/>
      <c r="D18" s="620"/>
      <c r="E18" s="600"/>
      <c r="F18" s="600"/>
      <c r="G18" s="600"/>
      <c r="H18" s="598"/>
      <c r="I18" s="625"/>
      <c r="J18" s="625"/>
      <c r="K18" s="635"/>
      <c r="L18" s="635"/>
      <c r="M18" s="598"/>
      <c r="N18" s="635"/>
      <c r="O18" s="628"/>
      <c r="P18" s="613"/>
      <c r="Q18" s="613"/>
      <c r="R18" s="613"/>
      <c r="S18" s="613"/>
      <c r="T18" s="616"/>
      <c r="U18" s="34"/>
      <c r="V18" s="34"/>
      <c r="W18" s="34"/>
      <c r="X18" s="34"/>
      <c r="Y18" s="34"/>
      <c r="Z18" s="34"/>
      <c r="AA18" s="34"/>
      <c r="AB18" s="34"/>
      <c r="AC18" s="34"/>
      <c r="AD18" s="34"/>
      <c r="AE18" s="34"/>
      <c r="AF18" s="34"/>
      <c r="AG18" s="34"/>
      <c r="AH18" s="34"/>
      <c r="AI18" s="34"/>
      <c r="AJ18" s="34"/>
      <c r="AK18" s="34"/>
      <c r="AL18" s="34"/>
      <c r="AM18" s="34"/>
      <c r="AN18" s="34"/>
      <c r="AO18" s="34"/>
      <c r="AP18" s="34"/>
      <c r="AQ18" s="34"/>
      <c r="AR18" s="34"/>
      <c r="AS18" s="34"/>
      <c r="AT18" s="34"/>
      <c r="AU18" s="34"/>
      <c r="AV18" s="34"/>
      <c r="AW18" s="34"/>
      <c r="AX18" s="34"/>
      <c r="AY18" s="34"/>
      <c r="AZ18" s="34"/>
      <c r="BA18" s="34"/>
      <c r="BB18" s="34"/>
      <c r="BC18" s="34"/>
      <c r="BD18" s="34"/>
      <c r="BE18" s="34"/>
      <c r="BF18" s="34"/>
      <c r="BG18" s="34"/>
      <c r="BH18" s="34"/>
      <c r="BI18" s="34"/>
      <c r="BJ18" s="34"/>
      <c r="BK18" s="34"/>
      <c r="BL18" s="34"/>
      <c r="BM18" s="34"/>
      <c r="BN18" s="34"/>
      <c r="BO18" s="34"/>
      <c r="BP18" s="34"/>
      <c r="BQ18" s="34"/>
      <c r="BR18" s="34"/>
      <c r="BS18" s="34"/>
      <c r="BT18" s="34"/>
      <c r="BU18" s="34"/>
      <c r="BV18" s="34"/>
      <c r="BW18" s="34"/>
      <c r="BX18" s="34"/>
      <c r="BY18" s="34"/>
      <c r="BZ18" s="34"/>
      <c r="CA18" s="34"/>
      <c r="CB18" s="34"/>
      <c r="CC18" s="34"/>
      <c r="CD18" s="34"/>
      <c r="CE18" s="34"/>
      <c r="CF18" s="34"/>
      <c r="CG18" s="34"/>
      <c r="CH18" s="34"/>
      <c r="CI18" s="34"/>
      <c r="CJ18" s="34"/>
      <c r="CK18" s="34"/>
      <c r="CL18" s="34"/>
      <c r="CM18" s="34"/>
      <c r="CN18" s="34"/>
      <c r="CO18" s="34"/>
      <c r="CP18" s="34"/>
      <c r="CQ18" s="34"/>
      <c r="CR18" s="34"/>
      <c r="CS18" s="34"/>
      <c r="CT18" s="34"/>
      <c r="CU18" s="34"/>
      <c r="CV18" s="34"/>
      <c r="CW18" s="34"/>
      <c r="CX18" s="34"/>
      <c r="CY18" s="34"/>
      <c r="CZ18" s="34"/>
      <c r="DA18" s="34"/>
      <c r="DB18" s="34"/>
      <c r="DC18" s="34"/>
      <c r="DD18" s="34"/>
      <c r="DE18" s="34"/>
      <c r="DF18" s="34"/>
      <c r="DG18" s="34"/>
      <c r="DH18" s="34"/>
      <c r="DI18" s="34"/>
      <c r="DJ18" s="34"/>
      <c r="DK18" s="34"/>
      <c r="DL18" s="34"/>
      <c r="DM18" s="34"/>
      <c r="DN18" s="34"/>
      <c r="DO18" s="34"/>
      <c r="DP18" s="34"/>
      <c r="DQ18" s="34"/>
      <c r="DR18" s="34"/>
      <c r="DS18" s="34"/>
      <c r="DT18" s="34"/>
      <c r="DU18" s="34"/>
      <c r="DV18" s="34"/>
      <c r="DW18" s="34"/>
      <c r="DX18" s="34"/>
      <c r="DY18" s="34"/>
      <c r="DZ18" s="34"/>
      <c r="EA18" s="34"/>
      <c r="EB18" s="34"/>
      <c r="EC18" s="34"/>
      <c r="ED18" s="34"/>
      <c r="EE18" s="34"/>
      <c r="EF18" s="34"/>
      <c r="EG18" s="34"/>
      <c r="EH18" s="34"/>
      <c r="EI18" s="34"/>
      <c r="EJ18" s="34"/>
      <c r="EK18" s="34"/>
      <c r="EL18" s="34"/>
      <c r="EM18" s="34"/>
      <c r="EN18" s="34"/>
      <c r="EO18" s="34"/>
      <c r="EP18" s="34"/>
      <c r="EQ18" s="34"/>
      <c r="ER18" s="34"/>
      <c r="ES18" s="34"/>
      <c r="ET18" s="34"/>
      <c r="EU18" s="34"/>
      <c r="EV18" s="34"/>
      <c r="EW18" s="34"/>
      <c r="EX18" s="34"/>
      <c r="EY18" s="34"/>
      <c r="EZ18" s="34"/>
      <c r="FA18" s="34"/>
      <c r="FB18" s="34"/>
      <c r="FC18" s="34"/>
      <c r="FD18" s="34"/>
      <c r="FE18" s="34"/>
      <c r="FF18" s="34"/>
      <c r="FG18" s="34"/>
      <c r="FH18" s="34"/>
      <c r="FI18" s="34"/>
      <c r="FJ18" s="34"/>
      <c r="FK18" s="34"/>
      <c r="FL18" s="34"/>
      <c r="FM18" s="34"/>
      <c r="FN18" s="34"/>
      <c r="FO18" s="34"/>
      <c r="FP18" s="34"/>
      <c r="FQ18" s="34"/>
      <c r="FR18" s="34"/>
      <c r="FS18" s="34"/>
      <c r="FT18" s="34"/>
    </row>
    <row r="19" spans="1:176" s="141" customFormat="1" ht="124.5" customHeight="1" thickBot="1">
      <c r="A19" s="618"/>
      <c r="B19" s="641"/>
      <c r="C19" s="621"/>
      <c r="D19" s="621"/>
      <c r="E19" s="622"/>
      <c r="F19" s="622"/>
      <c r="G19" s="622"/>
      <c r="H19" s="623"/>
      <c r="I19" s="626"/>
      <c r="J19" s="626"/>
      <c r="K19" s="636"/>
      <c r="L19" s="636"/>
      <c r="M19" s="623"/>
      <c r="N19" s="636"/>
      <c r="O19" s="629"/>
      <c r="P19" s="614"/>
      <c r="Q19" s="614"/>
      <c r="R19" s="614"/>
      <c r="S19" s="614"/>
      <c r="T19" s="617"/>
      <c r="U19" s="34"/>
      <c r="V19" s="34"/>
      <c r="W19" s="34"/>
      <c r="X19" s="34"/>
      <c r="Y19" s="34"/>
      <c r="Z19" s="34"/>
      <c r="AA19" s="34"/>
      <c r="AB19" s="34"/>
      <c r="AC19" s="34"/>
      <c r="AD19" s="34"/>
      <c r="AE19" s="34"/>
      <c r="AF19" s="34"/>
      <c r="AG19" s="34"/>
      <c r="AH19" s="34"/>
      <c r="AI19" s="34"/>
      <c r="AJ19" s="34"/>
      <c r="AK19" s="34"/>
      <c r="AL19" s="34"/>
      <c r="AM19" s="34"/>
      <c r="AN19" s="34"/>
      <c r="AO19" s="34"/>
      <c r="AP19" s="34"/>
      <c r="AQ19" s="34"/>
      <c r="AR19" s="34"/>
      <c r="AS19" s="34"/>
      <c r="AT19" s="34"/>
      <c r="AU19" s="34"/>
      <c r="AV19" s="34"/>
      <c r="AW19" s="34"/>
      <c r="AX19" s="34"/>
      <c r="AY19" s="34"/>
      <c r="AZ19" s="34"/>
      <c r="BA19" s="34"/>
      <c r="BB19" s="34"/>
      <c r="BC19" s="34"/>
      <c r="BD19" s="34"/>
      <c r="BE19" s="34"/>
      <c r="BF19" s="34"/>
      <c r="BG19" s="34"/>
      <c r="BH19" s="34"/>
      <c r="BI19" s="34"/>
      <c r="BJ19" s="34"/>
      <c r="BK19" s="34"/>
      <c r="BL19" s="34"/>
      <c r="BM19" s="34"/>
      <c r="BN19" s="34"/>
      <c r="BO19" s="34"/>
      <c r="BP19" s="34"/>
      <c r="BQ19" s="34"/>
      <c r="BR19" s="34"/>
      <c r="BS19" s="34"/>
      <c r="BT19" s="34"/>
      <c r="BU19" s="34"/>
      <c r="BV19" s="34"/>
      <c r="BW19" s="34"/>
      <c r="BX19" s="34"/>
      <c r="BY19" s="34"/>
      <c r="BZ19" s="34"/>
      <c r="CA19" s="34"/>
      <c r="CB19" s="34"/>
      <c r="CC19" s="34"/>
      <c r="CD19" s="34"/>
      <c r="CE19" s="34"/>
      <c r="CF19" s="34"/>
      <c r="CG19" s="34"/>
      <c r="CH19" s="34"/>
      <c r="CI19" s="34"/>
      <c r="CJ19" s="34"/>
      <c r="CK19" s="34"/>
      <c r="CL19" s="34"/>
      <c r="CM19" s="34"/>
      <c r="CN19" s="34"/>
      <c r="CO19" s="34"/>
      <c r="CP19" s="34"/>
      <c r="CQ19" s="34"/>
      <c r="CR19" s="34"/>
      <c r="CS19" s="34"/>
      <c r="CT19" s="34"/>
      <c r="CU19" s="34"/>
      <c r="CV19" s="34"/>
      <c r="CW19" s="34"/>
      <c r="CX19" s="34"/>
      <c r="CY19" s="34"/>
      <c r="CZ19" s="34"/>
      <c r="DA19" s="34"/>
      <c r="DB19" s="34"/>
      <c r="DC19" s="34"/>
      <c r="DD19" s="34"/>
      <c r="DE19" s="34"/>
      <c r="DF19" s="34"/>
      <c r="DG19" s="34"/>
      <c r="DH19" s="34"/>
      <c r="DI19" s="34"/>
      <c r="DJ19" s="34"/>
      <c r="DK19" s="34"/>
      <c r="DL19" s="34"/>
      <c r="DM19" s="34"/>
      <c r="DN19" s="34"/>
      <c r="DO19" s="34"/>
      <c r="DP19" s="34"/>
      <c r="DQ19" s="34"/>
      <c r="DR19" s="34"/>
      <c r="DS19" s="34"/>
      <c r="DT19" s="34"/>
      <c r="DU19" s="34"/>
      <c r="DV19" s="34"/>
      <c r="DW19" s="34"/>
      <c r="DX19" s="34"/>
      <c r="DY19" s="34"/>
      <c r="DZ19" s="34"/>
      <c r="EA19" s="34"/>
      <c r="EB19" s="34"/>
      <c r="EC19" s="34"/>
      <c r="ED19" s="34"/>
      <c r="EE19" s="34"/>
      <c r="EF19" s="34"/>
      <c r="EG19" s="34"/>
      <c r="EH19" s="34"/>
      <c r="EI19" s="34"/>
      <c r="EJ19" s="34"/>
      <c r="EK19" s="34"/>
      <c r="EL19" s="34"/>
      <c r="EM19" s="34"/>
      <c r="EN19" s="34"/>
      <c r="EO19" s="34"/>
      <c r="EP19" s="34"/>
      <c r="EQ19" s="34"/>
      <c r="ER19" s="34"/>
      <c r="ES19" s="34"/>
      <c r="ET19" s="34"/>
      <c r="EU19" s="34"/>
      <c r="EV19" s="34"/>
      <c r="EW19" s="34"/>
      <c r="EX19" s="34"/>
      <c r="EY19" s="34"/>
      <c r="EZ19" s="34"/>
      <c r="FA19" s="34"/>
      <c r="FB19" s="34"/>
      <c r="FC19" s="34"/>
      <c r="FD19" s="34"/>
      <c r="FE19" s="34"/>
      <c r="FF19" s="34"/>
      <c r="FG19" s="34"/>
      <c r="FH19" s="34"/>
      <c r="FI19" s="34"/>
      <c r="FJ19" s="34"/>
      <c r="FK19" s="34"/>
      <c r="FL19" s="34"/>
      <c r="FM19" s="34"/>
      <c r="FN19" s="34"/>
      <c r="FO19" s="34"/>
      <c r="FP19" s="34"/>
      <c r="FQ19" s="34"/>
      <c r="FR19" s="34"/>
      <c r="FS19" s="34"/>
      <c r="FT19" s="34"/>
    </row>
    <row r="20" spans="1:176" ht="209.25" customHeight="1" thickBot="1">
      <c r="A20" s="248">
        <f>+'Mapa Final'!A20</f>
        <v>3</v>
      </c>
      <c r="B20" s="249" t="str">
        <f>+'Mapa Final'!B20</f>
        <v>Extemporaneidad y errores en la presentación de novedades de nómina por los Despachos</v>
      </c>
      <c r="C20" s="250" t="str">
        <f>'Mapa Final'!C20</f>
        <v>Vulneración de los derechos fundamentales de los ciudadanos</v>
      </c>
      <c r="D20" s="250" t="str">
        <f>'Mapa Final'!D20</f>
        <v>Ausencia de controles en el procedimiento por parte de los nominadores.</v>
      </c>
      <c r="E20" s="250" t="str">
        <f>+'Mapa Final'!E20</f>
        <v>No acatamiento de la normatividad respecto a nómina, prestaciones sociales y seguridad social.  Actos administrativos presentados de forma incompleta o erronea.</v>
      </c>
      <c r="F20" s="250" t="str">
        <f>'Mapa Final'!F20</f>
        <v xml:space="preserve">Posibilidad de vulneración de los derechos fundamentales de los ciudadanos, por el no acatamiento de la normatividad respecto a nómina, prestaciones sociales y seguridad social.  Actos administrativos presentados de forma incompleta o erronea. </v>
      </c>
      <c r="G20" s="250" t="str">
        <f>'Mapa Final'!G20</f>
        <v>Ejecución y Administración de Procesos</v>
      </c>
      <c r="H20" s="212" t="str">
        <f>'Mapa Final'!I20</f>
        <v>Baja</v>
      </c>
      <c r="I20" s="212" t="str">
        <f>'Mapa Final'!L20</f>
        <v>Menor</v>
      </c>
      <c r="J20" s="212" t="str">
        <f>'Mapa Final'!N20</f>
        <v>Moderado</v>
      </c>
      <c r="K20" s="251" t="str">
        <f>'Mapa Final'!AA20</f>
        <v>Baja</v>
      </c>
      <c r="L20" s="251" t="str">
        <f>'Mapa Final'!AE20</f>
        <v>Menor</v>
      </c>
      <c r="M20" s="212" t="str">
        <f>'Mapa Final'!AG20</f>
        <v>Moderado</v>
      </c>
      <c r="N20" s="251" t="str">
        <f>'Mapa Final'!AH20</f>
        <v>Aceptar</v>
      </c>
      <c r="O20" s="214" t="s">
        <v>597</v>
      </c>
      <c r="P20" s="215"/>
      <c r="Q20" s="218" t="s">
        <v>8</v>
      </c>
      <c r="R20" s="219">
        <v>44927</v>
      </c>
      <c r="S20" s="219">
        <v>45016</v>
      </c>
      <c r="T20" s="243" t="s">
        <v>633</v>
      </c>
      <c r="U20" s="34"/>
      <c r="V20" s="34"/>
    </row>
    <row r="21" spans="1:176" ht="339" customHeight="1" thickBot="1">
      <c r="A21" s="253">
        <f>+'Mapa Final'!A21</f>
        <v>4</v>
      </c>
      <c r="B21" s="249" t="str">
        <f>+'Mapa Final'!B21</f>
        <v>Dilaciones en el procedimiento establecido para la recuperación de   mayores valores por conceptos de nómina</v>
      </c>
      <c r="C21" s="250" t="str">
        <f>'Mapa Final'!C21</f>
        <v>Afectación Económica</v>
      </c>
      <c r="D21" s="250" t="s">
        <v>598</v>
      </c>
      <c r="E21" s="250" t="str">
        <f>+'Mapa Final'!E21</f>
        <v>Herramientas de control respecto la gestión adelantada en cada caso y seguimiento al mismo</v>
      </c>
      <c r="F21" s="250" t="str">
        <f>'Mapa Final'!F21</f>
        <v>Posibilidad de afectación económica, que se presente dilación en los procesos de cobro de mayores valores pagados en nómina por alta carga laboral y multiplicada de tares de quien realiza la labor con una consecuente pérdida de acción coactiva para la recuperación de recursos, por falta de Herramientas de control respecto la gestión adelantada en cada caso y seguimiento al mismo</v>
      </c>
      <c r="G21" s="250" t="str">
        <f>'Mapa Final'!G21</f>
        <v>Ejecución y Administración de Procesos</v>
      </c>
      <c r="H21" s="212" t="str">
        <f>'Mapa Final'!I21</f>
        <v>Baja</v>
      </c>
      <c r="I21" s="212" t="str">
        <f>'Mapa Final'!L21</f>
        <v>Menor</v>
      </c>
      <c r="J21" s="212" t="str">
        <f>'Mapa Final'!N21</f>
        <v>Moderado</v>
      </c>
      <c r="K21" s="251" t="str">
        <f>'Mapa Final'!AA21</f>
        <v>Baja</v>
      </c>
      <c r="L21" s="251" t="str">
        <f>'Mapa Final'!AE21</f>
        <v>Menor</v>
      </c>
      <c r="M21" s="212" t="str">
        <f>'Mapa Final'!AG21</f>
        <v>Moderado</v>
      </c>
      <c r="N21" s="251" t="str">
        <f>'Mapa Final'!AH21</f>
        <v>Aceptar</v>
      </c>
      <c r="O21" s="214" t="s">
        <v>599</v>
      </c>
      <c r="P21" s="215"/>
      <c r="Q21" s="218" t="s">
        <v>8</v>
      </c>
      <c r="R21" s="219">
        <v>44927</v>
      </c>
      <c r="S21" s="219">
        <v>45016</v>
      </c>
      <c r="T21" s="243" t="s">
        <v>634</v>
      </c>
      <c r="U21" s="34"/>
      <c r="V21" s="34"/>
    </row>
    <row r="22" spans="1:176" ht="192" thickBot="1">
      <c r="A22" s="253">
        <f>+'Mapa Final'!A23</f>
        <v>5</v>
      </c>
      <c r="B22" s="249" t="str">
        <f>+'Mapa Final'!B23</f>
        <v xml:space="preserve">Oportunidad en el trámite </v>
      </c>
      <c r="C22" s="254" t="str">
        <f>+'Mapa Final'!C23</f>
        <v>Incumplimiento de las metas establecidas</v>
      </c>
      <c r="D22" s="254" t="str">
        <f>+'Mapa Final'!D23</f>
        <v xml:space="preserve">1. Falta de personal competente y excesiva carga laboral.                                                                                                                                                                                                                                               2. Dificultad en el acceso a la información solicitada como soporte, que no se encuentra digitalizada.                                                                                                                                                                                                                                                                                               </v>
      </c>
      <c r="E22" s="250" t="str">
        <f>+'Mapa Final'!E23</f>
        <v>Falta de recurso humano  asignado a dicha labor en Talento Humano</v>
      </c>
      <c r="F22" s="250" t="str">
        <f>'Mapa Final'!F23</f>
        <v>Posibilidad de Incumplimiento de las metas establecidas, en el trámite oportuno de consultas, derechos de petición relacionados con certificaciones, por falta de recurso humano  asignado a dicha labor en el Area de Talento Humano</v>
      </c>
      <c r="G22" s="250" t="str">
        <f>'Mapa Final'!G23</f>
        <v>Ejecución y Administración de Procesos</v>
      </c>
      <c r="H22" s="212" t="str">
        <f>'Mapa Final'!I23</f>
        <v>Media</v>
      </c>
      <c r="I22" s="212" t="str">
        <f>'Mapa Final'!L23</f>
        <v>Moderado</v>
      </c>
      <c r="J22" s="212" t="str">
        <f>'Mapa Final'!N23</f>
        <v>Moderado</v>
      </c>
      <c r="K22" s="251" t="str">
        <f>'Mapa Final'!AA23</f>
        <v>Baja</v>
      </c>
      <c r="L22" s="251" t="str">
        <f>'Mapa Final'!AE23</f>
        <v>Moderado</v>
      </c>
      <c r="M22" s="212" t="str">
        <f>'Mapa Final'!AG23</f>
        <v>Moderado</v>
      </c>
      <c r="N22" s="251" t="str">
        <f>'Mapa Final'!AH23</f>
        <v>Aceptar</v>
      </c>
      <c r="O22" s="214" t="s">
        <v>600</v>
      </c>
      <c r="P22" s="215"/>
      <c r="Q22" s="218" t="s">
        <v>8</v>
      </c>
      <c r="R22" s="219">
        <v>44927</v>
      </c>
      <c r="S22" s="219">
        <v>45016</v>
      </c>
      <c r="T22" s="243" t="s">
        <v>635</v>
      </c>
      <c r="U22" s="34"/>
      <c r="V22" s="34"/>
    </row>
    <row r="23" spans="1:176" ht="240.75" customHeight="1" thickBot="1">
      <c r="A23" s="255">
        <f>+'Mapa Final'!A27</f>
        <v>6</v>
      </c>
      <c r="B23" s="249" t="str">
        <f>+'Mapa Final'!B27</f>
        <v>Corrupción</v>
      </c>
      <c r="C23" s="250" t="str">
        <f>+'Mapa Final'!C27</f>
        <v>Reputacional(Corrupción)</v>
      </c>
      <c r="D23" s="250" t="str">
        <f>+'Mapa Final'!D27</f>
        <v xml:space="preserve">1.Insuficientes programas de capacitación para la toma de conciencia debido al desconocimiento de l ley antisoborno (ISO 37001:2016), Plan Anticorrupción y  de los  valores y principios propios de la entidad.
2. Desconocimiento del Código de Etica y Buen Gobierno.    
3.Carencia de compromiso  y transparencia de los servidores judiciales con la entidad  
4.Deficiencia del control y seguimiento de la gestión ejercida por los servidores judiciales.
5.Obtención de beneficios propios </v>
      </c>
      <c r="E23" s="250" t="str">
        <f>+'Mapa Final'!E27</f>
        <v xml:space="preserve">Carencia de transparencia, etica y valores . </v>
      </c>
      <c r="F23" s="250" t="str">
        <f>+'Mapa Final'!F27</f>
        <v>Posibilidad de afectacion en la reputacion de la Entidad, por actos indebidos de  los servidores judiciales debido a  la carencia en transparencia, etica y valores.</v>
      </c>
      <c r="G23" s="250" t="str">
        <f>+'Mapa Final'!G27</f>
        <v>Fraude Interno</v>
      </c>
      <c r="H23" s="212" t="str">
        <f>'Mapa Final'!I27</f>
        <v>Media</v>
      </c>
      <c r="I23" s="212" t="str">
        <f>'Mapa Final'!L27</f>
        <v>Mayor</v>
      </c>
      <c r="J23" s="212" t="str">
        <f>'Mapa Final'!N27</f>
        <v xml:space="preserve">Alto </v>
      </c>
      <c r="K23" s="251" t="str">
        <f>'Mapa Final'!AA27</f>
        <v>Baja</v>
      </c>
      <c r="L23" s="251" t="str">
        <f>'Mapa Final'!AE27</f>
        <v>Mayor</v>
      </c>
      <c r="M23" s="212" t="str">
        <f>'Mapa Final'!AG27</f>
        <v xml:space="preserve">Alto </v>
      </c>
      <c r="N23" s="251" t="str">
        <f>'Mapa Final'!AH27</f>
        <v>Reducir(compartir)</v>
      </c>
      <c r="O23" s="214" t="s">
        <v>601</v>
      </c>
      <c r="P23" s="215"/>
      <c r="Q23" s="218" t="s">
        <v>8</v>
      </c>
      <c r="R23" s="219">
        <v>44927</v>
      </c>
      <c r="S23" s="219">
        <v>45016</v>
      </c>
      <c r="T23" s="243" t="s">
        <v>636</v>
      </c>
      <c r="U23" s="34"/>
      <c r="V23" s="34"/>
    </row>
    <row r="24" spans="1:176" ht="307.5" customHeight="1" thickBot="1">
      <c r="A24" s="256">
        <f>+'Mapa Final'!A31</f>
        <v>7</v>
      </c>
      <c r="B24" s="260" t="s">
        <v>602</v>
      </c>
      <c r="C24" s="258" t="str">
        <f>+'Mapa Final'!C31</f>
        <v>Afectación Económica</v>
      </c>
      <c r="D24" s="258" t="str">
        <f>+'Mapa Final'!D31</f>
        <v xml:space="preserve">1. Errores en la parametrización y liquidación de incapacidades en el aplicativo EFINOMINA.                                                                                                                                                                                                                                                          2. Falta de delimitación de responsabilidades en la conciliación de recobros con el Área Financiera.                                                                                                                                                                                                                                               3. Vencimiento de términos legales para efectuar el recobro correspondiente.                                                                                                                                                                                                    4. Políticas de las EPS, entidades en liquidación.                                                                                                                                                                                                                                                                                         </v>
      </c>
      <c r="E24" s="258" t="str">
        <f>+'Mapa Final'!E31</f>
        <v xml:space="preserve">Falta de personal asignado exclusivamente a la ejecución del procedimiento. </v>
      </c>
      <c r="F24" s="261" t="s">
        <v>603</v>
      </c>
      <c r="G24" s="258" t="str">
        <f>+'Mapa Final'!G31</f>
        <v>Ejecución y Administración de Procesos</v>
      </c>
      <c r="H24" s="201" t="str">
        <f>'Mapa Final'!I31</f>
        <v>Media</v>
      </c>
      <c r="I24" s="201" t="str">
        <f>'Mapa Final'!L31</f>
        <v>Moderado</v>
      </c>
      <c r="J24" s="201" t="str">
        <f>'Mapa Final'!N31</f>
        <v>Moderado</v>
      </c>
      <c r="K24" s="259" t="str">
        <f>'Mapa Final'!AA31</f>
        <v>Baja</v>
      </c>
      <c r="L24" s="259" t="str">
        <f>'Mapa Final'!AE31</f>
        <v>Moderado</v>
      </c>
      <c r="M24" s="201" t="str">
        <f>'Mapa Final'!AG31</f>
        <v>Moderado</v>
      </c>
      <c r="N24" s="259" t="str">
        <f>'Mapa Final'!AH31</f>
        <v>Aceptar</v>
      </c>
      <c r="O24" s="206" t="s">
        <v>604</v>
      </c>
      <c r="P24" s="207"/>
      <c r="Q24" s="239" t="s">
        <v>8</v>
      </c>
      <c r="R24" s="240">
        <v>44927</v>
      </c>
      <c r="S24" s="240">
        <v>45016</v>
      </c>
      <c r="T24" s="244" t="s">
        <v>637</v>
      </c>
      <c r="U24" s="34"/>
      <c r="V24" s="34"/>
    </row>
  </sheetData>
  <mergeCells count="59">
    <mergeCell ref="B15:B19"/>
    <mergeCell ref="I10:I14"/>
    <mergeCell ref="J15:J19"/>
    <mergeCell ref="K15:K19"/>
    <mergeCell ref="L15:L19"/>
    <mergeCell ref="J10:J14"/>
    <mergeCell ref="C10:C14"/>
    <mergeCell ref="B10:B14"/>
    <mergeCell ref="F10:F14"/>
    <mergeCell ref="E10:E14"/>
    <mergeCell ref="D10:D14"/>
    <mergeCell ref="M15:M19"/>
    <mergeCell ref="N10:N14"/>
    <mergeCell ref="M10:M14"/>
    <mergeCell ref="L10:L14"/>
    <mergeCell ref="K10:K14"/>
    <mergeCell ref="Q15:Q19"/>
    <mergeCell ref="R15:R19"/>
    <mergeCell ref="S15:S19"/>
    <mergeCell ref="T15:T19"/>
    <mergeCell ref="N15:N19"/>
    <mergeCell ref="O15:O19"/>
    <mergeCell ref="A9:N9"/>
    <mergeCell ref="S10:S14"/>
    <mergeCell ref="T10:T14"/>
    <mergeCell ref="A15:A19"/>
    <mergeCell ref="C15:C19"/>
    <mergeCell ref="D15:D19"/>
    <mergeCell ref="E15:E19"/>
    <mergeCell ref="F15:F19"/>
    <mergeCell ref="G15:G19"/>
    <mergeCell ref="H15:H19"/>
    <mergeCell ref="I15:I19"/>
    <mergeCell ref="O10:O14"/>
    <mergeCell ref="P10:P14"/>
    <mergeCell ref="Q10:Q14"/>
    <mergeCell ref="R10:R14"/>
    <mergeCell ref="P15:P19"/>
    <mergeCell ref="D1:Q3"/>
    <mergeCell ref="O7:O8"/>
    <mergeCell ref="P7:Q7"/>
    <mergeCell ref="R7:S7"/>
    <mergeCell ref="T7:T8"/>
    <mergeCell ref="A10:A14"/>
    <mergeCell ref="R1:T3"/>
    <mergeCell ref="A4:C4"/>
    <mergeCell ref="D4:N4"/>
    <mergeCell ref="O4:Q4"/>
    <mergeCell ref="A5:C5"/>
    <mergeCell ref="D5:N5"/>
    <mergeCell ref="A6:C6"/>
    <mergeCell ref="D6:N6"/>
    <mergeCell ref="A7:F7"/>
    <mergeCell ref="H7:J7"/>
    <mergeCell ref="K7:M7"/>
    <mergeCell ref="N7:N8"/>
    <mergeCell ref="A1:C2"/>
    <mergeCell ref="H10:H14"/>
    <mergeCell ref="G10:G14"/>
  </mergeCells>
  <conditionalFormatting sqref="A7:B7 H7 H25:J1048576">
    <cfRule type="containsText" dxfId="1205" priority="936" operator="containsText" text="1- Bajo">
      <formula>NOT(ISERROR(SEARCH("1- Bajo",A7)))</formula>
    </cfRule>
    <cfRule type="containsText" dxfId="1204" priority="935" operator="containsText" text="4- Bajo">
      <formula>NOT(ISERROR(SEARCH("4- Bajo",A7)))</formula>
    </cfRule>
    <cfRule type="containsText" dxfId="1203" priority="934" operator="containsText" text="3- Bajo">
      <formula>NOT(ISERROR(SEARCH("3- Bajo",A7)))</formula>
    </cfRule>
  </conditionalFormatting>
  <conditionalFormatting sqref="A15:D15">
    <cfRule type="containsText" dxfId="1202" priority="832" operator="containsText" text="1- Bajo">
      <formula>NOT(ISERROR(SEARCH("1- Bajo",A15)))</formula>
    </cfRule>
    <cfRule type="containsText" dxfId="1201" priority="831" operator="containsText" text="4- Bajo">
      <formula>NOT(ISERROR(SEARCH("4- Bajo",A15)))</formula>
    </cfRule>
    <cfRule type="containsText" dxfId="1200" priority="830" operator="containsText" text="3- Bajo">
      <formula>NOT(ISERROR(SEARCH("3- Bajo",A15)))</formula>
    </cfRule>
    <cfRule type="containsText" dxfId="1199" priority="828" operator="containsText" text="6- Moderado">
      <formula>NOT(ISERROR(SEARCH("6- Moderado",A15)))</formula>
    </cfRule>
    <cfRule type="containsText" dxfId="1198" priority="827" operator="containsText" text="3- Moderado">
      <formula>NOT(ISERROR(SEARCH("3- Moderado",A15)))</formula>
    </cfRule>
    <cfRule type="containsText" dxfId="1197" priority="829" operator="containsText" text="4- Moderado">
      <formula>NOT(ISERROR(SEARCH("4- Moderado",A15)))</formula>
    </cfRule>
  </conditionalFormatting>
  <conditionalFormatting sqref="A20:D22">
    <cfRule type="containsText" dxfId="1196" priority="133" operator="containsText" text="1- Bajo">
      <formula>NOT(ISERROR(SEARCH("1- Bajo",A20)))</formula>
    </cfRule>
    <cfRule type="containsText" dxfId="1195" priority="129" operator="containsText" text="6- Moderado">
      <formula>NOT(ISERROR(SEARCH("6- Moderado",A20)))</formula>
    </cfRule>
    <cfRule type="containsText" dxfId="1194" priority="131" operator="containsText" text="3- Bajo">
      <formula>NOT(ISERROR(SEARCH("3- Bajo",A20)))</formula>
    </cfRule>
    <cfRule type="containsText" dxfId="1193" priority="130" operator="containsText" text="4- Moderado">
      <formula>NOT(ISERROR(SEARCH("4- Moderado",A20)))</formula>
    </cfRule>
    <cfRule type="containsText" dxfId="1192" priority="128" operator="containsText" text="3- Moderado">
      <formula>NOT(ISERROR(SEARCH("3- Moderado",A20)))</formula>
    </cfRule>
    <cfRule type="containsText" dxfId="1191" priority="132" operator="containsText" text="4- Bajo">
      <formula>NOT(ISERROR(SEARCH("4- Bajo",A20)))</formula>
    </cfRule>
  </conditionalFormatting>
  <conditionalFormatting sqref="A10:I10 E15:I15">
    <cfRule type="containsText" dxfId="1190" priority="891" operator="containsText" text="4- Moderado">
      <formula>NOT(ISERROR(SEARCH("4- Moderado",A10)))</formula>
    </cfRule>
    <cfRule type="containsText" dxfId="1189" priority="892" operator="containsText" text="3- Bajo">
      <formula>NOT(ISERROR(SEARCH("3- Bajo",A10)))</formula>
    </cfRule>
    <cfRule type="containsText" dxfId="1188" priority="893" operator="containsText" text="4- Bajo">
      <formula>NOT(ISERROR(SEARCH("4- Bajo",A10)))</formula>
    </cfRule>
    <cfRule type="containsText" dxfId="1187" priority="894" operator="containsText" text="1- Bajo">
      <formula>NOT(ISERROR(SEARCH("1- Bajo",A10)))</formula>
    </cfRule>
    <cfRule type="containsText" dxfId="1186" priority="889" operator="containsText" text="3- Moderado">
      <formula>NOT(ISERROR(SEARCH("3- Moderado",A10)))</formula>
    </cfRule>
    <cfRule type="containsText" dxfId="1185" priority="890" operator="containsText" text="6- Moderado">
      <formula>NOT(ISERROR(SEARCH("6- Moderado",A10)))</formula>
    </cfRule>
  </conditionalFormatting>
  <conditionalFormatting sqref="D8:J8">
    <cfRule type="containsText" dxfId="1184" priority="926" operator="containsText" text="4- Moderado">
      <formula>NOT(ISERROR(SEARCH("4- Moderado",D8)))</formula>
    </cfRule>
    <cfRule type="containsText" dxfId="1183" priority="924" operator="containsText" text="3- Moderado">
      <formula>NOT(ISERROR(SEARCH("3- Moderado",D8)))</formula>
    </cfRule>
    <cfRule type="containsText" dxfId="1182" priority="930" operator="containsText" text="1- Bajo">
      <formula>NOT(ISERROR(SEARCH("1- Bajo",D8)))</formula>
    </cfRule>
    <cfRule type="containsText" dxfId="1181" priority="925" operator="containsText" text="6- Moderado">
      <formula>NOT(ISERROR(SEARCH("6- Moderado",D8)))</formula>
    </cfRule>
    <cfRule type="containsText" dxfId="1180" priority="928" operator="containsText" text="4- Bajo">
      <formula>NOT(ISERROR(SEARCH("4- Bajo",D8)))</formula>
    </cfRule>
    <cfRule type="containsText" dxfId="1179" priority="927" operator="containsText" text="3- Bajo">
      <formula>NOT(ISERROR(SEARCH("3- Bajo",D8)))</formula>
    </cfRule>
  </conditionalFormatting>
  <conditionalFormatting sqref="E20:I21">
    <cfRule type="containsText" dxfId="1178" priority="246" operator="containsText" text="6- Moderado">
      <formula>NOT(ISERROR(SEARCH("6- Moderado",E20)))</formula>
    </cfRule>
    <cfRule type="containsText" dxfId="1177" priority="247" operator="containsText" text="4- Moderado">
      <formula>NOT(ISERROR(SEARCH("4- Moderado",E20)))</formula>
    </cfRule>
    <cfRule type="containsText" dxfId="1176" priority="248" operator="containsText" text="3- Bajo">
      <formula>NOT(ISERROR(SEARCH("3- Bajo",E20)))</formula>
    </cfRule>
    <cfRule type="containsText" dxfId="1175" priority="249" operator="containsText" text="4- Bajo">
      <formula>NOT(ISERROR(SEARCH("4- Bajo",E20)))</formula>
    </cfRule>
    <cfRule type="containsText" dxfId="1174" priority="250" operator="containsText" text="1- Bajo">
      <formula>NOT(ISERROR(SEARCH("1- Bajo",E20)))</formula>
    </cfRule>
    <cfRule type="containsText" dxfId="1173" priority="245" operator="containsText" text="3- Moderado">
      <formula>NOT(ISERROR(SEARCH("3- Moderado",E20)))</formula>
    </cfRule>
  </conditionalFormatting>
  <conditionalFormatting sqref="E22:I22">
    <cfRule type="containsText" dxfId="1172" priority="170" operator="containsText" text="4- Bajo">
      <formula>NOT(ISERROR(SEARCH("4- Bajo",E22)))</formula>
    </cfRule>
    <cfRule type="containsText" dxfId="1171" priority="169" operator="containsText" text="3- Bajo">
      <formula>NOT(ISERROR(SEARCH("3- Bajo",E22)))</formula>
    </cfRule>
    <cfRule type="containsText" dxfId="1170" priority="167" operator="containsText" text="6- Moderado">
      <formula>NOT(ISERROR(SEARCH("6- Moderado",E22)))</formula>
    </cfRule>
    <cfRule type="containsText" dxfId="1169" priority="168" operator="containsText" text="4- Moderado">
      <formula>NOT(ISERROR(SEARCH("4- Moderado",E22)))</formula>
    </cfRule>
    <cfRule type="containsText" dxfId="1168" priority="166" operator="containsText" text="3- Moderado">
      <formula>NOT(ISERROR(SEARCH("3- Moderado",E22)))</formula>
    </cfRule>
    <cfRule type="containsText" dxfId="1167" priority="171" operator="containsText" text="1- Bajo">
      <formula>NOT(ISERROR(SEARCH("1- Bajo",E22)))</formula>
    </cfRule>
  </conditionalFormatting>
  <conditionalFormatting sqref="H10 H15:H19">
    <cfRule type="containsText" dxfId="1166" priority="843" operator="containsText" text="Alta">
      <formula>NOT(ISERROR(SEARCH("Alta",H10)))</formula>
    </cfRule>
    <cfRule type="containsText" dxfId="1165" priority="844" operator="containsText" text="Muy Alta">
      <formula>NOT(ISERROR(SEARCH("Muy Alta",H10)))</formula>
    </cfRule>
    <cfRule type="containsText" dxfId="1164" priority="849" operator="containsText" text="Muy Baja">
      <formula>NOT(ISERROR(SEARCH("Muy Baja",H10)))</formula>
    </cfRule>
    <cfRule type="containsText" dxfId="1163" priority="850" operator="containsText" text="Baja">
      <formula>NOT(ISERROR(SEARCH("Baja",H10)))</formula>
    </cfRule>
    <cfRule type="containsText" dxfId="1162" priority="851" operator="containsText" text="Media">
      <formula>NOT(ISERROR(SEARCH("Media",H10)))</formula>
    </cfRule>
    <cfRule type="containsText" dxfId="1161" priority="852" operator="containsText" text="Alta">
      <formula>NOT(ISERROR(SEARCH("Alta",H10)))</formula>
    </cfRule>
    <cfRule type="containsText" dxfId="1160" priority="854" operator="containsText" text="Muy Alta">
      <formula>NOT(ISERROR(SEARCH("Muy Alta",H10)))</formula>
    </cfRule>
  </conditionalFormatting>
  <conditionalFormatting sqref="H10">
    <cfRule type="containsText" dxfId="1159" priority="842" operator="containsText" text="Muy Alta">
      <formula>NOT(ISERROR(SEARCH("Muy Alta",H10)))</formula>
    </cfRule>
  </conditionalFormatting>
  <conditionalFormatting sqref="H15:H21">
    <cfRule type="containsText" dxfId="1158" priority="234" operator="containsText" text="Muy Alta">
      <formula>NOT(ISERROR(SEARCH("Muy Alta",H15)))</formula>
    </cfRule>
  </conditionalFormatting>
  <conditionalFormatting sqref="H20:H21">
    <cfRule type="containsText" dxfId="1157" priority="232" operator="containsText" text="Alta">
      <formula>NOT(ISERROR(SEARCH("Alta",H20)))</formula>
    </cfRule>
    <cfRule type="containsText" dxfId="1156" priority="223" operator="containsText" text="Alta">
      <formula>NOT(ISERROR(SEARCH("Alta",H20)))</formula>
    </cfRule>
    <cfRule type="containsText" dxfId="1155" priority="224" operator="containsText" text="Muy Alta">
      <formula>NOT(ISERROR(SEARCH("Muy Alta",H20)))</formula>
    </cfRule>
    <cfRule type="containsText" dxfId="1154" priority="229" operator="containsText" text="Muy Baja">
      <formula>NOT(ISERROR(SEARCH("Muy Baja",H20)))</formula>
    </cfRule>
    <cfRule type="containsText" dxfId="1153" priority="230" operator="containsText" text="Baja">
      <formula>NOT(ISERROR(SEARCH("Baja",H20)))</formula>
    </cfRule>
    <cfRule type="containsText" dxfId="1152" priority="231" operator="containsText" text="Media">
      <formula>NOT(ISERROR(SEARCH("Media",H20)))</formula>
    </cfRule>
  </conditionalFormatting>
  <conditionalFormatting sqref="H20:H22">
    <cfRule type="containsText" dxfId="1151" priority="155" operator="containsText" text="Muy Alta">
      <formula>NOT(ISERROR(SEARCH("Muy Alta",H20)))</formula>
    </cfRule>
  </conditionalFormatting>
  <conditionalFormatting sqref="H22">
    <cfRule type="containsText" dxfId="1150" priority="153" operator="containsText" text="Alta">
      <formula>NOT(ISERROR(SEARCH("Alta",H22)))</formula>
    </cfRule>
    <cfRule type="containsText" dxfId="1149" priority="152" operator="containsText" text="Media">
      <formula>NOT(ISERROR(SEARCH("Media",H22)))</formula>
    </cfRule>
    <cfRule type="containsText" dxfId="1148" priority="151" operator="containsText" text="Baja">
      <formula>NOT(ISERROR(SEARCH("Baja",H22)))</formula>
    </cfRule>
    <cfRule type="containsText" dxfId="1147" priority="150" operator="containsText" text="Muy Baja">
      <formula>NOT(ISERROR(SEARCH("Muy Baja",H22)))</formula>
    </cfRule>
    <cfRule type="containsText" dxfId="1146" priority="145" operator="containsText" text="Muy Alta">
      <formula>NOT(ISERROR(SEARCH("Muy Alta",H22)))</formula>
    </cfRule>
    <cfRule type="containsText" dxfId="1145" priority="144" operator="containsText" text="Alta">
      <formula>NOT(ISERROR(SEARCH("Alta",H22)))</formula>
    </cfRule>
  </conditionalFormatting>
  <conditionalFormatting sqref="H22:H23">
    <cfRule type="containsText" dxfId="1144" priority="94" operator="containsText" text="Muy Alta">
      <formula>NOT(ISERROR(SEARCH("Muy Alta",H22)))</formula>
    </cfRule>
  </conditionalFormatting>
  <conditionalFormatting sqref="H23">
    <cfRule type="containsText" dxfId="1143" priority="90" operator="containsText" text="Baja">
      <formula>NOT(ISERROR(SEARCH("Baja",H23)))</formula>
    </cfRule>
    <cfRule type="containsText" dxfId="1142" priority="91" operator="containsText" text="Media">
      <formula>NOT(ISERROR(SEARCH("Media",H23)))</formula>
    </cfRule>
    <cfRule type="containsText" dxfId="1141" priority="92" operator="containsText" text="Alta">
      <formula>NOT(ISERROR(SEARCH("Alta",H23)))</formula>
    </cfRule>
    <cfRule type="containsText" dxfId="1140" priority="89" operator="containsText" text="Muy Baja">
      <formula>NOT(ISERROR(SEARCH("Muy Baja",H23)))</formula>
    </cfRule>
    <cfRule type="containsText" dxfId="1139" priority="83" operator="containsText" text="Alta">
      <formula>NOT(ISERROR(SEARCH("Alta",H23)))</formula>
    </cfRule>
    <cfRule type="containsText" dxfId="1138" priority="84" operator="containsText" text="Muy Alta">
      <formula>NOT(ISERROR(SEARCH("Muy Alta",H23)))</formula>
    </cfRule>
  </conditionalFormatting>
  <conditionalFormatting sqref="H23:H24">
    <cfRule type="containsText" dxfId="1137" priority="45" operator="containsText" text="Muy Alta">
      <formula>NOT(ISERROR(SEARCH("Muy Alta",H23)))</formula>
    </cfRule>
  </conditionalFormatting>
  <conditionalFormatting sqref="H24">
    <cfRule type="containsText" dxfId="1136" priority="35" operator="containsText" text="Muy Alta">
      <formula>NOT(ISERROR(SEARCH("Muy Alta",H24)))</formula>
    </cfRule>
    <cfRule type="containsText" dxfId="1135" priority="43" operator="containsText" text="Alta">
      <formula>NOT(ISERROR(SEARCH("Alta",H24)))</formula>
    </cfRule>
    <cfRule type="containsText" dxfId="1134" priority="33" operator="containsText" text="Muy Alta">
      <formula>NOT(ISERROR(SEARCH("Muy Alta",H24)))</formula>
    </cfRule>
    <cfRule type="containsText" dxfId="1133" priority="34" operator="containsText" text="Alta">
      <formula>NOT(ISERROR(SEARCH("Alta",H24)))</formula>
    </cfRule>
    <cfRule type="containsText" dxfId="1132" priority="40" operator="containsText" text="Muy Baja">
      <formula>NOT(ISERROR(SEARCH("Muy Baja",H24)))</formula>
    </cfRule>
    <cfRule type="containsText" dxfId="1131" priority="41" operator="containsText" text="Baja">
      <formula>NOT(ISERROR(SEARCH("Baja",H24)))</formula>
    </cfRule>
    <cfRule type="containsText" dxfId="1130" priority="42" operator="containsText" text="Media">
      <formula>NOT(ISERROR(SEARCH("Media",H24)))</formula>
    </cfRule>
  </conditionalFormatting>
  <conditionalFormatting sqref="H23:I23">
    <cfRule type="containsText" dxfId="1129" priority="109" operator="containsText" text="4- Bajo">
      <formula>NOT(ISERROR(SEARCH("4- Bajo",H23)))</formula>
    </cfRule>
    <cfRule type="containsText" dxfId="1128" priority="108" operator="containsText" text="3- Bajo">
      <formula>NOT(ISERROR(SEARCH("3- Bajo",H23)))</formula>
    </cfRule>
    <cfRule type="containsText" dxfId="1127" priority="107" operator="containsText" text="4- Moderado">
      <formula>NOT(ISERROR(SEARCH("4- Moderado",H23)))</formula>
    </cfRule>
    <cfRule type="containsText" dxfId="1126" priority="106" operator="containsText" text="6- Moderado">
      <formula>NOT(ISERROR(SEARCH("6- Moderado",H23)))</formula>
    </cfRule>
    <cfRule type="containsText" dxfId="1125" priority="105" operator="containsText" text="3- Moderado">
      <formula>NOT(ISERROR(SEARCH("3- Moderado",H23)))</formula>
    </cfRule>
    <cfRule type="containsText" dxfId="1124" priority="110" operator="containsText" text="1- Bajo">
      <formula>NOT(ISERROR(SEARCH("1- Bajo",H23)))</formula>
    </cfRule>
  </conditionalFormatting>
  <conditionalFormatting sqref="H24:I24">
    <cfRule type="containsText" dxfId="1123" priority="57" operator="containsText" text="6- Moderado">
      <formula>NOT(ISERROR(SEARCH("6- Moderado",H24)))</formula>
    </cfRule>
    <cfRule type="containsText" dxfId="1122" priority="56" operator="containsText" text="3- Moderado">
      <formula>NOT(ISERROR(SEARCH("3- Moderado",H24)))</formula>
    </cfRule>
    <cfRule type="containsText" dxfId="1121" priority="58" operator="containsText" text="4- Moderado">
      <formula>NOT(ISERROR(SEARCH("4- Moderado",H24)))</formula>
    </cfRule>
    <cfRule type="containsText" dxfId="1120" priority="61" operator="containsText" text="1- Bajo">
      <formula>NOT(ISERROR(SEARCH("1- Bajo",H24)))</formula>
    </cfRule>
    <cfRule type="containsText" dxfId="1119" priority="60" operator="containsText" text="4- Bajo">
      <formula>NOT(ISERROR(SEARCH("4- Bajo",H24)))</formula>
    </cfRule>
    <cfRule type="containsText" dxfId="1118" priority="59" operator="containsText" text="3- Bajo">
      <formula>NOT(ISERROR(SEARCH("3- Bajo",H24)))</formula>
    </cfRule>
  </conditionalFormatting>
  <conditionalFormatting sqref="H25:J1048576 A7:B7 H7">
    <cfRule type="containsText" dxfId="1117" priority="933" operator="containsText" text="4- Moderado">
      <formula>NOT(ISERROR(SEARCH("4- Moderado",A7)))</formula>
    </cfRule>
    <cfRule type="containsText" dxfId="1116" priority="932" operator="containsText" text="6- Moderado">
      <formula>NOT(ISERROR(SEARCH("6- Moderado",A7)))</formula>
    </cfRule>
    <cfRule type="containsText" dxfId="1115" priority="931" operator="containsText" text="3- Moderado">
      <formula>NOT(ISERROR(SEARCH("3- Moderado",A7)))</formula>
    </cfRule>
  </conditionalFormatting>
  <conditionalFormatting sqref="I10">
    <cfRule type="containsText" dxfId="1114" priority="848" operator="containsText" text="Leve">
      <formula>NOT(ISERROR(SEARCH("Leve",I10)))</formula>
    </cfRule>
    <cfRule type="containsText" dxfId="1113" priority="847" operator="containsText" text="Menor">
      <formula>NOT(ISERROR(SEARCH("Menor",I10)))</formula>
    </cfRule>
    <cfRule type="containsText" dxfId="1112" priority="846" operator="containsText" text="Mayor">
      <formula>NOT(ISERROR(SEARCH("Mayor",I10)))</formula>
    </cfRule>
    <cfRule type="containsText" dxfId="1111" priority="845" operator="containsText" text="Catastrófico">
      <formula>NOT(ISERROR(SEARCH("Catastrófico",I10)))</formula>
    </cfRule>
    <cfRule type="containsText" dxfId="1110" priority="853" operator="containsText" text="Moderado">
      <formula>NOT(ISERROR(SEARCH("Moderado",I10)))</formula>
    </cfRule>
  </conditionalFormatting>
  <conditionalFormatting sqref="I15:I24">
    <cfRule type="containsText" dxfId="1109" priority="44" operator="containsText" text="Moderado">
      <formula>NOT(ISERROR(SEARCH("Moderado",I15)))</formula>
    </cfRule>
    <cfRule type="containsText" dxfId="1108" priority="39" operator="containsText" text="Leve">
      <formula>NOT(ISERROR(SEARCH("Leve",I15)))</formula>
    </cfRule>
    <cfRule type="containsText" dxfId="1107" priority="38" operator="containsText" text="Menor">
      <formula>NOT(ISERROR(SEARCH("Menor",I15)))</formula>
    </cfRule>
    <cfRule type="containsText" dxfId="1106" priority="37" operator="containsText" text="Mayor">
      <formula>NOT(ISERROR(SEARCH("Mayor",I15)))</formula>
    </cfRule>
    <cfRule type="containsText" dxfId="1105" priority="36" operator="containsText" text="Catastrófico">
      <formula>NOT(ISERROR(SEARCH("Catastrófico",I15)))</formula>
    </cfRule>
  </conditionalFormatting>
  <conditionalFormatting sqref="J8 J25:J1048576">
    <cfRule type="containsText" dxfId="1104" priority="929" operator="containsText" text="2- Bajo">
      <formula>NOT(ISERROR(SEARCH("2- Bajo",J8)))</formula>
    </cfRule>
    <cfRule type="containsText" dxfId="1103" priority="919" operator="containsText" text="10- Alto">
      <formula>NOT(ISERROR(SEARCH("10- Alto",J8)))</formula>
    </cfRule>
    <cfRule type="containsText" dxfId="1102" priority="918" operator="containsText" text="12- Alto">
      <formula>NOT(ISERROR(SEARCH("12- Alto",J8)))</formula>
    </cfRule>
    <cfRule type="containsText" dxfId="1101" priority="917" operator="containsText" text="5- Extremo">
      <formula>NOT(ISERROR(SEARCH("5- Extremo",J8)))</formula>
    </cfRule>
    <cfRule type="containsText" dxfId="1100" priority="921" operator="containsText" text="8- Alto">
      <formula>NOT(ISERROR(SEARCH("8- Alto",J8)))</formula>
    </cfRule>
    <cfRule type="containsText" dxfId="1099" priority="922" operator="containsText" text="5- Alto">
      <formula>NOT(ISERROR(SEARCH("5- Alto",J8)))</formula>
    </cfRule>
    <cfRule type="containsText" dxfId="1098" priority="923" operator="containsText" text="4- Alto">
      <formula>NOT(ISERROR(SEARCH("4- Alto",J8)))</formula>
    </cfRule>
    <cfRule type="containsText" dxfId="1097" priority="915" operator="containsText" text="15- Extremo">
      <formula>NOT(ISERROR(SEARCH("15- Extremo",J8)))</formula>
    </cfRule>
    <cfRule type="containsText" dxfId="1096" priority="913" operator="containsText" text="25- Extremo">
      <formula>NOT(ISERROR(SEARCH("25- Extremo",J8)))</formula>
    </cfRule>
    <cfRule type="containsText" dxfId="1095" priority="914" operator="containsText" text="20- Extremo">
      <formula>NOT(ISERROR(SEARCH("20- Extremo",J8)))</formula>
    </cfRule>
    <cfRule type="containsText" dxfId="1094" priority="920" operator="containsText" text="9- Alto">
      <formula>NOT(ISERROR(SEARCH("9- Alto",J8)))</formula>
    </cfRule>
    <cfRule type="containsText" dxfId="1093" priority="916" operator="containsText" text="10- Extremo">
      <formula>NOT(ISERROR(SEARCH("10- Extremo",J8)))</formula>
    </cfRule>
  </conditionalFormatting>
  <conditionalFormatting sqref="J10">
    <cfRule type="containsText" dxfId="1092" priority="826" operator="containsText" text="Moderado">
      <formula>NOT(ISERROR(SEARCH("Moderado",J10)))</formula>
    </cfRule>
    <cfRule type="containsText" dxfId="1091" priority="866" operator="containsText" text="Bajo">
      <formula>NOT(ISERROR(SEARCH("Bajo",J10)))</formula>
    </cfRule>
    <cfRule type="containsText" dxfId="1090" priority="868" operator="containsText" text="Alto">
      <formula>NOT(ISERROR(SEARCH("Alto",J10)))</formula>
    </cfRule>
    <cfRule type="containsText" dxfId="1089" priority="869" operator="containsText" text="Extremo">
      <formula>NOT(ISERROR(SEARCH("Extremo",J10)))</formula>
    </cfRule>
    <cfRule type="containsText" dxfId="1088" priority="867" operator="containsText" text="Moderado">
      <formula>NOT(ISERROR(SEARCH("Moderado",J10)))</formula>
    </cfRule>
    <cfRule type="containsText" dxfId="1087" priority="825" operator="containsText" text="Extremo">
      <formula>NOT(ISERROR(SEARCH("Extremo",J10)))</formula>
    </cfRule>
    <cfRule type="containsText" dxfId="1086" priority="824" operator="containsText" text="Bajo">
      <formula>NOT(ISERROR(SEARCH("Bajo",J10)))</formula>
    </cfRule>
  </conditionalFormatting>
  <conditionalFormatting sqref="J15:J19 J10">
    <cfRule type="colorScale" priority="870">
      <colorScale>
        <cfvo type="min"/>
        <cfvo type="max"/>
        <color rgb="FFFF7128"/>
        <color rgb="FFFFEF9C"/>
      </colorScale>
    </cfRule>
  </conditionalFormatting>
  <conditionalFormatting sqref="J15:J24">
    <cfRule type="containsText" dxfId="1085" priority="51" operator="containsText" text="Bajo">
      <formula>NOT(ISERROR(SEARCH("Bajo",J15)))</formula>
    </cfRule>
    <cfRule type="containsText" dxfId="1084" priority="52" operator="containsText" text="Moderado">
      <formula>NOT(ISERROR(SEARCH("Moderado",J15)))</formula>
    </cfRule>
    <cfRule type="containsText" dxfId="1083" priority="53" operator="containsText" text="Alto">
      <formula>NOT(ISERROR(SEARCH("Alto",J15)))</formula>
    </cfRule>
    <cfRule type="containsText" dxfId="1082" priority="54" operator="containsText" text="Extremo">
      <formula>NOT(ISERROR(SEARCH("Extremo",J15)))</formula>
    </cfRule>
    <cfRule type="containsText" dxfId="1081" priority="29" operator="containsText" text="Moderado">
      <formula>NOT(ISERROR(SEARCH("Moderado",J15)))</formula>
    </cfRule>
    <cfRule type="containsText" dxfId="1080" priority="28" operator="containsText" text="Extremo">
      <formula>NOT(ISERROR(SEARCH("Extremo",J15)))</formula>
    </cfRule>
    <cfRule type="containsText" dxfId="1079" priority="27" operator="containsText" text="Bajo">
      <formula>NOT(ISERROR(SEARCH("Bajo",J15)))</formula>
    </cfRule>
  </conditionalFormatting>
  <conditionalFormatting sqref="J20:J21">
    <cfRule type="colorScale" priority="1134">
      <colorScale>
        <cfvo type="min"/>
        <cfvo type="max"/>
        <color rgb="FFFF7128"/>
        <color rgb="FFFFEF9C"/>
      </colorScale>
    </cfRule>
  </conditionalFormatting>
  <conditionalFormatting sqref="J22">
    <cfRule type="colorScale" priority="165">
      <colorScale>
        <cfvo type="min"/>
        <cfvo type="max"/>
        <color rgb="FFFF7128"/>
        <color rgb="FFFFEF9C"/>
      </colorScale>
    </cfRule>
  </conditionalFormatting>
  <conditionalFormatting sqref="J23">
    <cfRule type="colorScale" priority="104">
      <colorScale>
        <cfvo type="min"/>
        <cfvo type="max"/>
        <color rgb="FFFF7128"/>
        <color rgb="FFFFEF9C"/>
      </colorScale>
    </cfRule>
  </conditionalFormatting>
  <conditionalFormatting sqref="J24">
    <cfRule type="colorScale" priority="55">
      <colorScale>
        <cfvo type="min"/>
        <cfvo type="max"/>
        <color rgb="FFFF7128"/>
        <color rgb="FFFFEF9C"/>
      </colorScale>
    </cfRule>
  </conditionalFormatting>
  <conditionalFormatting sqref="K10">
    <cfRule type="containsText" dxfId="1078" priority="823" operator="containsText" text="Muy Baja">
      <formula>NOT(ISERROR(SEARCH("Muy Baja",K10)))</formula>
    </cfRule>
    <cfRule type="containsText" dxfId="1077" priority="822" operator="containsText" text="Baja">
      <formula>NOT(ISERROR(SEARCH("Baja",K10)))</formula>
    </cfRule>
    <cfRule type="containsText" dxfId="1076" priority="840" operator="containsText" text="Media">
      <formula>NOT(ISERROR(SEARCH("Media",K10)))</formula>
    </cfRule>
    <cfRule type="containsText" dxfId="1075" priority="820" operator="containsText" text="Muy Alta">
      <formula>NOT(ISERROR(SEARCH("Muy Alta",K10)))</formula>
    </cfRule>
    <cfRule type="containsText" dxfId="1074" priority="821" operator="containsText" text="Alta">
      <formula>NOT(ISERROR(SEARCH("Alta",K10)))</formula>
    </cfRule>
  </conditionalFormatting>
  <conditionalFormatting sqref="K15:K24">
    <cfRule type="containsText" dxfId="1073" priority="24" operator="containsText" text="Alta">
      <formula>NOT(ISERROR(SEARCH("Alta",K15)))</formula>
    </cfRule>
    <cfRule type="containsText" dxfId="1072" priority="31" operator="containsText" text="Media">
      <formula>NOT(ISERROR(SEARCH("Media",K15)))</formula>
    </cfRule>
    <cfRule type="containsText" dxfId="1071" priority="23" operator="containsText" text="Muy Alta">
      <formula>NOT(ISERROR(SEARCH("Muy Alta",K15)))</formula>
    </cfRule>
    <cfRule type="containsText" dxfId="1070" priority="26" operator="containsText" text="Muy Baja">
      <formula>NOT(ISERROR(SEARCH("Muy Baja",K15)))</formula>
    </cfRule>
    <cfRule type="containsText" dxfId="1069" priority="25" operator="containsText" text="Baja">
      <formula>NOT(ISERROR(SEARCH("Baja",K15)))</formula>
    </cfRule>
  </conditionalFormatting>
  <conditionalFormatting sqref="K10:L10 K15:L15">
    <cfRule type="containsText" dxfId="1068" priority="910" operator="containsText" text="3- Bajo">
      <formula>NOT(ISERROR(SEARCH("3- Bajo",K10)))</formula>
    </cfRule>
    <cfRule type="containsText" dxfId="1067" priority="909" operator="containsText" text="4- Moderado">
      <formula>NOT(ISERROR(SEARCH("4- Moderado",K10)))</formula>
    </cfRule>
    <cfRule type="containsText" dxfId="1066" priority="908" operator="containsText" text="6- Moderado">
      <formula>NOT(ISERROR(SEARCH("6- Moderado",K10)))</formula>
    </cfRule>
    <cfRule type="containsText" dxfId="1065" priority="907" operator="containsText" text="3- Moderado">
      <formula>NOT(ISERROR(SEARCH("3- Moderado",K10)))</formula>
    </cfRule>
    <cfRule type="containsText" dxfId="1064" priority="912" operator="containsText" text="1- Bajo">
      <formula>NOT(ISERROR(SEARCH("1- Bajo",K10)))</formula>
    </cfRule>
    <cfRule type="containsText" dxfId="1063" priority="911" operator="containsText" text="4- Bajo">
      <formula>NOT(ISERROR(SEARCH("4- Bajo",K10)))</formula>
    </cfRule>
  </conditionalFormatting>
  <conditionalFormatting sqref="K20:L24">
    <cfRule type="containsText" dxfId="1062" priority="66" operator="containsText" text="4- Bajo">
      <formula>NOT(ISERROR(SEARCH("4- Bajo",K20)))</formula>
    </cfRule>
    <cfRule type="containsText" dxfId="1061" priority="67" operator="containsText" text="1- Bajo">
      <formula>NOT(ISERROR(SEARCH("1- Bajo",K20)))</formula>
    </cfRule>
    <cfRule type="containsText" dxfId="1060" priority="62" operator="containsText" text="3- Moderado">
      <formula>NOT(ISERROR(SEARCH("3- Moderado",K20)))</formula>
    </cfRule>
    <cfRule type="containsText" dxfId="1059" priority="63" operator="containsText" text="6- Moderado">
      <formula>NOT(ISERROR(SEARCH("6- Moderado",K20)))</formula>
    </cfRule>
    <cfRule type="containsText" dxfId="1058" priority="64" operator="containsText" text="4- Moderado">
      <formula>NOT(ISERROR(SEARCH("4- Moderado",K20)))</formula>
    </cfRule>
    <cfRule type="containsText" dxfId="1057" priority="65" operator="containsText" text="3- Bajo">
      <formula>NOT(ISERROR(SEARCH("3- Bajo",K20)))</formula>
    </cfRule>
  </conditionalFormatting>
  <conditionalFormatting sqref="K8:M8">
    <cfRule type="containsText" dxfId="1056" priority="874" operator="containsText" text="3- Bajo">
      <formula>NOT(ISERROR(SEARCH("3- Bajo",K8)))</formula>
    </cfRule>
    <cfRule type="containsText" dxfId="1055" priority="873" operator="containsText" text="4- Moderado">
      <formula>NOT(ISERROR(SEARCH("4- Moderado",K8)))</formula>
    </cfRule>
    <cfRule type="containsText" dxfId="1054" priority="872" operator="containsText" text="6- Moderado">
      <formula>NOT(ISERROR(SEARCH("6- Moderado",K8)))</formula>
    </cfRule>
    <cfRule type="containsText" dxfId="1053" priority="871" operator="containsText" text="3- Moderado">
      <formula>NOT(ISERROR(SEARCH("3- Moderado",K8)))</formula>
    </cfRule>
    <cfRule type="containsText" dxfId="1052" priority="875" operator="containsText" text="4- Bajo">
      <formula>NOT(ISERROR(SEARCH("4- Bajo",K8)))</formula>
    </cfRule>
    <cfRule type="containsText" dxfId="1051" priority="876" operator="containsText" text="1- Bajo">
      <formula>NOT(ISERROR(SEARCH("1- Bajo",K8)))</formula>
    </cfRule>
  </conditionalFormatting>
  <conditionalFormatting sqref="L10">
    <cfRule type="containsText" dxfId="1050" priority="819" operator="containsText" text="Leve">
      <formula>NOT(ISERROR(SEARCH("Leve",L10)))</formula>
    </cfRule>
    <cfRule type="containsText" dxfId="1049" priority="818" operator="containsText" text="Menor">
      <formula>NOT(ISERROR(SEARCH("Menor",L10)))</formula>
    </cfRule>
    <cfRule type="containsText" dxfId="1048" priority="817" operator="containsText" text="Mayor">
      <formula>NOT(ISERROR(SEARCH("Mayor",L10)))</formula>
    </cfRule>
    <cfRule type="containsText" dxfId="1047" priority="816" operator="containsText" text="Catastrófico">
      <formula>NOT(ISERROR(SEARCH("Catastrófico",L10)))</formula>
    </cfRule>
  </conditionalFormatting>
  <conditionalFormatting sqref="L15:L24">
    <cfRule type="containsText" dxfId="1046" priority="21" operator="containsText" text="Menor">
      <formula>NOT(ISERROR(SEARCH("Menor",L15)))</formula>
    </cfRule>
    <cfRule type="containsText" dxfId="1045" priority="20" operator="containsText" text="Mayor">
      <formula>NOT(ISERROR(SEARCH("Mayor",L15)))</formula>
    </cfRule>
    <cfRule type="containsText" dxfId="1044" priority="19" operator="containsText" text="Catastrófico">
      <formula>NOT(ISERROR(SEARCH("Catastrófico",L15)))</formula>
    </cfRule>
    <cfRule type="containsText" dxfId="1043" priority="22" operator="containsText" text="Leve">
      <formula>NOT(ISERROR(SEARCH("Leve",L15)))</formula>
    </cfRule>
  </conditionalFormatting>
  <conditionalFormatting sqref="L10:M10">
    <cfRule type="containsText" dxfId="1042" priority="839" operator="containsText" text="Moderado">
      <formula>NOT(ISERROR(SEARCH("Moderado",L10)))</formula>
    </cfRule>
  </conditionalFormatting>
  <conditionalFormatting sqref="L15:M24">
    <cfRule type="containsText" dxfId="1041" priority="30" operator="containsText" text="Moderado">
      <formula>NOT(ISERROR(SEARCH("Moderado",L15)))</formula>
    </cfRule>
  </conditionalFormatting>
  <conditionalFormatting sqref="M10">
    <cfRule type="containsText" dxfId="1040" priority="864" operator="containsText" text="Extremo">
      <formula>NOT(ISERROR(SEARCH("Extremo",M10)))</formula>
    </cfRule>
    <cfRule type="containsText" dxfId="1039" priority="863" operator="containsText" text="Alto">
      <formula>NOT(ISERROR(SEARCH("Alto",M10)))</formula>
    </cfRule>
    <cfRule type="containsText" dxfId="1038" priority="861" operator="containsText" text="Bajo">
      <formula>NOT(ISERROR(SEARCH("Bajo",M10)))</formula>
    </cfRule>
    <cfRule type="containsText" dxfId="1037" priority="862" operator="containsText" text="Moderado">
      <formula>NOT(ISERROR(SEARCH("Moderado",M10)))</formula>
    </cfRule>
  </conditionalFormatting>
  <conditionalFormatting sqref="M15:M19 M10">
    <cfRule type="colorScale" priority="865">
      <colorScale>
        <cfvo type="min"/>
        <cfvo type="max"/>
        <color rgb="FFFF7128"/>
        <color rgb="FFFFEF9C"/>
      </colorScale>
    </cfRule>
  </conditionalFormatting>
  <conditionalFormatting sqref="M15:M24">
    <cfRule type="containsText" dxfId="1036" priority="49" operator="containsText" text="Extremo">
      <formula>NOT(ISERROR(SEARCH("Extremo",M15)))</formula>
    </cfRule>
    <cfRule type="containsText" dxfId="1035" priority="48" operator="containsText" text="Alto">
      <formula>NOT(ISERROR(SEARCH("Alto",M15)))</formula>
    </cfRule>
    <cfRule type="containsText" dxfId="1034" priority="47" operator="containsText" text="Moderado">
      <formula>NOT(ISERROR(SEARCH("Moderado",M15)))</formula>
    </cfRule>
    <cfRule type="containsText" dxfId="1033" priority="46" operator="containsText" text="Bajo">
      <formula>NOT(ISERROR(SEARCH("Bajo",M15)))</formula>
    </cfRule>
  </conditionalFormatting>
  <conditionalFormatting sqref="M20:M21">
    <cfRule type="colorScale" priority="1140">
      <colorScale>
        <cfvo type="min"/>
        <cfvo type="max"/>
        <color rgb="FFFF7128"/>
        <color rgb="FFFFEF9C"/>
      </colorScale>
    </cfRule>
  </conditionalFormatting>
  <conditionalFormatting sqref="M22">
    <cfRule type="colorScale" priority="160">
      <colorScale>
        <cfvo type="min"/>
        <cfvo type="max"/>
        <color rgb="FFFF7128"/>
        <color rgb="FFFFEF9C"/>
      </colorScale>
    </cfRule>
  </conditionalFormatting>
  <conditionalFormatting sqref="M23">
    <cfRule type="colorScale" priority="99">
      <colorScale>
        <cfvo type="min"/>
        <cfvo type="max"/>
        <color rgb="FFFF7128"/>
        <color rgb="FFFFEF9C"/>
      </colorScale>
    </cfRule>
  </conditionalFormatting>
  <conditionalFormatting sqref="M24">
    <cfRule type="colorScale" priority="50">
      <colorScale>
        <cfvo type="min"/>
        <cfvo type="max"/>
        <color rgb="FFFF7128"/>
        <color rgb="FFFFEF9C"/>
      </colorScale>
    </cfRule>
  </conditionalFormatting>
  <conditionalFormatting sqref="N20:N24">
    <cfRule type="containsText" dxfId="1032" priority="18" operator="containsText" text="1- Bajo">
      <formula>NOT(ISERROR(SEARCH("1- Bajo",N20)))</formula>
    </cfRule>
    <cfRule type="containsText" dxfId="1031" priority="17" operator="containsText" text="4- Bajo">
      <formula>NOT(ISERROR(SEARCH("4- Bajo",N20)))</formula>
    </cfRule>
    <cfRule type="containsText" dxfId="1030" priority="14" operator="containsText" text="6- Moderado">
      <formula>NOT(ISERROR(SEARCH("6- Moderado",N20)))</formula>
    </cfRule>
    <cfRule type="containsText" dxfId="1029" priority="15" operator="containsText" text="4- Moderado">
      <formula>NOT(ISERROR(SEARCH("4- Moderado",N20)))</formula>
    </cfRule>
    <cfRule type="containsText" dxfId="1028" priority="16" operator="containsText" text="3- Bajo">
      <formula>NOT(ISERROR(SEARCH("3- Bajo",N20)))</formula>
    </cfRule>
    <cfRule type="containsText" dxfId="1027" priority="13" operator="containsText" text="3- Moderado">
      <formula>NOT(ISERROR(SEARCH("3- Moderado",N20)))</formula>
    </cfRule>
  </conditionalFormatting>
  <conditionalFormatting sqref="N10:O10">
    <cfRule type="containsText" dxfId="1026" priority="2" operator="containsText" text="6- Moderado">
      <formula>NOT(ISERROR(SEARCH("6- Moderado",N10)))</formula>
    </cfRule>
    <cfRule type="containsText" dxfId="1025" priority="3" operator="containsText" text="4- Moderado">
      <formula>NOT(ISERROR(SEARCH("4- Moderado",N10)))</formula>
    </cfRule>
    <cfRule type="containsText" dxfId="1024" priority="4" operator="containsText" text="3- Bajo">
      <formula>NOT(ISERROR(SEARCH("3- Bajo",N10)))</formula>
    </cfRule>
    <cfRule type="containsText" dxfId="1023" priority="5" operator="containsText" text="4- Bajo">
      <formula>NOT(ISERROR(SEARCH("4- Bajo",N10)))</formula>
    </cfRule>
    <cfRule type="containsText" dxfId="1022" priority="6" operator="containsText" text="1- Bajo">
      <formula>NOT(ISERROR(SEARCH("1- Bajo",N10)))</formula>
    </cfRule>
    <cfRule type="containsText" dxfId="1021" priority="1" operator="containsText" text="3- Moderado">
      <formula>NOT(ISERROR(SEARCH("3- Moderado",N10)))</formula>
    </cfRule>
  </conditionalFormatting>
  <conditionalFormatting sqref="N15:O15">
    <cfRule type="containsText" dxfId="1020" priority="12" operator="containsText" text="1- Bajo">
      <formula>NOT(ISERROR(SEARCH("1- Bajo",N15)))</formula>
    </cfRule>
    <cfRule type="containsText" dxfId="1019" priority="11" operator="containsText" text="4- Bajo">
      <formula>NOT(ISERROR(SEARCH("4- Bajo",N15)))</formula>
    </cfRule>
    <cfRule type="containsText" dxfId="1018" priority="10" operator="containsText" text="3- Bajo">
      <formula>NOT(ISERROR(SEARCH("3- Bajo",N15)))</formula>
    </cfRule>
    <cfRule type="containsText" dxfId="1017" priority="9" operator="containsText" text="4- Moderado">
      <formula>NOT(ISERROR(SEARCH("4- Moderado",N15)))</formula>
    </cfRule>
    <cfRule type="containsText" dxfId="1016" priority="8" operator="containsText" text="6- Moderado">
      <formula>NOT(ISERROR(SEARCH("6- Moderado",N15)))</formula>
    </cfRule>
    <cfRule type="containsText" dxfId="1015" priority="7" operator="containsText" text="3- Moderado">
      <formula>NOT(ISERROR(SEARCH("3- Moderado",N15)))</formula>
    </cfRule>
  </conditionalFormatting>
  <dataValidations count="7">
    <dataValidation allowBlank="1" showInputMessage="1" showErrorMessage="1" prompt="seleccionar si el responsable de ejecutar las acciones es el nivel central" sqref="Q8"/>
    <dataValidation allowBlank="1" showInputMessage="1" showErrorMessage="1" prompt="Seleccionar si el responsable es el responsable de las acciones es el nivel central" sqref="P7:P8"/>
    <dataValidation allowBlank="1" showInputMessage="1" showErrorMessage="1" prompt="Describir las actividades que se van a desarrollar para el proyecto" sqref="O7"/>
    <dataValidation allowBlank="1" showInputMessage="1" showErrorMessage="1" prompt="El grado de afectación puede ser " sqref="I8"/>
    <dataValidation allowBlank="1" showInputMessage="1" showErrorMessage="1" prompt="Que tan factible es que materialize el riesgo?" sqref="H8"/>
    <dataValidation allowBlank="1" showInputMessage="1" showErrorMessage="1" prompt="Registrar qué factor  que ocasina el riesgo: un facot identtficado el contexto._x000a_O  personas, recursos, estilo de direccion , factores externos, , codiciones ambientales" sqref="F8:G8"/>
    <dataValidation allowBlank="1" showInputMessage="1" showErrorMessage="1" prompt="Seleccionar el tipo de riesgo teniendo en cuenta que  factor organizaconal afecta. Ver explicacion en hoja " sqref="E8"/>
  </dataValidations>
  <pageMargins left="0.7" right="0.7" top="0.75" bottom="0.75" header="0.3" footer="0.3"/>
  <pageSetup paperSize="14" orientation="portrait" horizontalDpi="4294967293" verticalDpi="0"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79998168889431442"/>
  </sheetPr>
  <dimension ref="A1:JR24"/>
  <sheetViews>
    <sheetView zoomScale="70" zoomScaleNormal="70" workbookViewId="0">
      <selection activeCell="F15" sqref="F15:F19"/>
    </sheetView>
  </sheetViews>
  <sheetFormatPr baseColWidth="10" defaultColWidth="11.42578125" defaultRowHeight="15"/>
  <cols>
    <col min="1" max="2" width="18.42578125" style="81" customWidth="1"/>
    <col min="3" max="3" width="15.5703125" customWidth="1"/>
    <col min="4" max="4" width="27.5703125" style="81" customWidth="1"/>
    <col min="5" max="5" width="18" style="142" customWidth="1"/>
    <col min="6" max="6" width="40.140625" customWidth="1"/>
    <col min="7" max="7" width="20.42578125" customWidth="1"/>
    <col min="8" max="8" width="10.42578125" style="143" customWidth="1"/>
    <col min="9" max="9" width="11.42578125" style="143" customWidth="1"/>
    <col min="10" max="10" width="10.140625" style="144" customWidth="1"/>
    <col min="11" max="11" width="11.42578125" style="143" customWidth="1"/>
    <col min="12" max="12" width="10.85546875" style="143" customWidth="1"/>
    <col min="13" max="13" width="18.28515625" style="143" bestFit="1" customWidth="1"/>
    <col min="14" max="14" width="18.28515625" bestFit="1" customWidth="1"/>
    <col min="15" max="15" width="32.85546875" style="231" customWidth="1"/>
    <col min="16" max="16" width="16.5703125" customWidth="1"/>
    <col min="17" max="17" width="14.28515625" customWidth="1"/>
    <col min="18" max="19" width="18" customWidth="1"/>
    <col min="20" max="20" width="44.85546875" style="90" customWidth="1"/>
    <col min="21" max="176" width="11.42578125" style="6"/>
  </cols>
  <sheetData>
    <row r="1" spans="1:278" s="131" customFormat="1" ht="16.5" customHeight="1">
      <c r="A1" s="450"/>
      <c r="B1" s="451"/>
      <c r="C1" s="451"/>
      <c r="D1" s="601" t="s">
        <v>654</v>
      </c>
      <c r="E1" s="601"/>
      <c r="F1" s="601"/>
      <c r="G1" s="601"/>
      <c r="H1" s="601"/>
      <c r="I1" s="601"/>
      <c r="J1" s="601"/>
      <c r="K1" s="601"/>
      <c r="L1" s="601"/>
      <c r="M1" s="601"/>
      <c r="N1" s="601"/>
      <c r="O1" s="601"/>
      <c r="P1" s="601"/>
      <c r="Q1" s="602"/>
      <c r="R1" s="585" t="s">
        <v>242</v>
      </c>
      <c r="S1" s="585"/>
      <c r="T1" s="585"/>
      <c r="U1" s="130"/>
      <c r="V1" s="130"/>
      <c r="W1" s="130"/>
      <c r="X1" s="130"/>
      <c r="Y1" s="130"/>
      <c r="Z1" s="130"/>
      <c r="AA1" s="130"/>
      <c r="AB1" s="130"/>
      <c r="AC1" s="130"/>
      <c r="AD1" s="130"/>
      <c r="AE1" s="130"/>
      <c r="AF1" s="130"/>
      <c r="AG1" s="130"/>
      <c r="AH1" s="130"/>
      <c r="AI1" s="130"/>
      <c r="AJ1" s="130"/>
      <c r="AK1" s="130"/>
      <c r="AL1" s="130"/>
      <c r="AM1" s="130"/>
      <c r="AN1" s="130"/>
      <c r="AO1" s="130"/>
      <c r="AP1" s="130"/>
      <c r="AQ1" s="130"/>
      <c r="AR1" s="130"/>
      <c r="AS1" s="130"/>
      <c r="AT1" s="130"/>
      <c r="AU1" s="130"/>
      <c r="AV1" s="130"/>
      <c r="AW1" s="130"/>
      <c r="AX1" s="130"/>
      <c r="AY1" s="130"/>
      <c r="AZ1" s="130"/>
      <c r="BA1" s="130"/>
      <c r="BB1" s="130"/>
      <c r="BC1" s="130"/>
      <c r="BD1" s="130"/>
      <c r="BE1" s="130"/>
      <c r="BF1" s="130"/>
      <c r="BG1" s="130"/>
      <c r="BH1" s="130"/>
      <c r="BI1" s="130"/>
      <c r="BJ1" s="130"/>
      <c r="BK1" s="130"/>
      <c r="BL1" s="130"/>
      <c r="BM1" s="130"/>
      <c r="BN1" s="130"/>
      <c r="BO1" s="130"/>
      <c r="BP1" s="130"/>
      <c r="BQ1" s="130"/>
      <c r="BR1" s="130"/>
      <c r="BS1" s="130"/>
      <c r="BT1" s="130"/>
      <c r="BU1" s="130"/>
      <c r="BV1" s="130"/>
      <c r="BW1" s="130"/>
      <c r="BX1" s="130"/>
      <c r="BY1" s="130"/>
      <c r="BZ1" s="130"/>
      <c r="CA1" s="130"/>
      <c r="CB1" s="130"/>
      <c r="CC1" s="130"/>
      <c r="CD1" s="130"/>
      <c r="CE1" s="130"/>
      <c r="CF1" s="130"/>
      <c r="CG1" s="130"/>
      <c r="CH1" s="130"/>
      <c r="CI1" s="130"/>
      <c r="CJ1" s="130"/>
      <c r="CK1" s="130"/>
      <c r="CL1" s="130"/>
      <c r="CM1" s="130"/>
      <c r="CN1" s="130"/>
      <c r="CO1" s="130"/>
      <c r="CP1" s="130"/>
      <c r="CQ1" s="130"/>
      <c r="CR1" s="130"/>
      <c r="CS1" s="130"/>
      <c r="CT1" s="130"/>
      <c r="CU1" s="130"/>
      <c r="CV1" s="130"/>
      <c r="CW1" s="130"/>
      <c r="CX1" s="130"/>
      <c r="CY1" s="130"/>
      <c r="CZ1" s="130"/>
      <c r="DA1" s="130"/>
      <c r="DB1" s="130"/>
      <c r="DC1" s="130"/>
      <c r="DD1" s="130"/>
      <c r="DE1" s="130"/>
      <c r="DF1" s="130"/>
      <c r="DG1" s="130"/>
      <c r="DH1" s="130"/>
      <c r="DI1" s="130"/>
      <c r="DJ1" s="130"/>
      <c r="DK1" s="130"/>
      <c r="DL1" s="130"/>
      <c r="DM1" s="130"/>
      <c r="DN1" s="130"/>
      <c r="DO1" s="130"/>
      <c r="DP1" s="130"/>
      <c r="DQ1" s="130"/>
      <c r="DR1" s="130"/>
      <c r="DS1" s="130"/>
      <c r="DT1" s="130"/>
      <c r="DU1" s="130"/>
      <c r="DV1" s="130"/>
      <c r="DW1" s="130"/>
      <c r="DX1" s="130"/>
      <c r="DY1" s="130"/>
      <c r="DZ1" s="130"/>
      <c r="EA1" s="130"/>
      <c r="EB1" s="130"/>
      <c r="EC1" s="130"/>
      <c r="ED1" s="130"/>
      <c r="EE1" s="130"/>
      <c r="EF1" s="130"/>
      <c r="EG1" s="130"/>
      <c r="EH1" s="130"/>
      <c r="EI1" s="130"/>
      <c r="EJ1" s="130"/>
      <c r="EK1" s="130"/>
      <c r="EL1" s="130"/>
      <c r="EM1" s="130"/>
      <c r="EN1" s="130"/>
      <c r="EO1" s="130"/>
      <c r="EP1" s="130"/>
      <c r="EQ1" s="130"/>
      <c r="ER1" s="130"/>
      <c r="ES1" s="130"/>
      <c r="ET1" s="130"/>
      <c r="EU1" s="130"/>
      <c r="EV1" s="130"/>
      <c r="EW1" s="130"/>
      <c r="EX1" s="130"/>
      <c r="EY1" s="130"/>
      <c r="EZ1" s="130"/>
      <c r="FA1" s="130"/>
      <c r="FB1" s="130"/>
      <c r="FC1" s="130"/>
      <c r="FD1" s="130"/>
      <c r="FE1" s="130"/>
      <c r="FF1" s="130"/>
      <c r="FG1" s="130"/>
      <c r="FH1" s="130"/>
      <c r="FI1" s="130"/>
      <c r="FJ1" s="130"/>
      <c r="FK1" s="130"/>
      <c r="FL1" s="130"/>
      <c r="FM1" s="130"/>
      <c r="FN1" s="130"/>
      <c r="FO1" s="130"/>
      <c r="FP1" s="130"/>
      <c r="FQ1" s="130"/>
      <c r="FR1" s="130"/>
      <c r="FS1" s="130"/>
      <c r="FT1" s="130"/>
      <c r="FU1" s="130"/>
      <c r="FV1" s="130"/>
      <c r="FW1" s="130"/>
      <c r="FX1" s="130"/>
      <c r="FY1" s="130"/>
      <c r="FZ1" s="130"/>
      <c r="GA1" s="130"/>
      <c r="GB1" s="130"/>
      <c r="GC1" s="130"/>
      <c r="GD1" s="130"/>
      <c r="GE1" s="130"/>
      <c r="GF1" s="130"/>
      <c r="GG1" s="130"/>
      <c r="GH1" s="130"/>
      <c r="GI1" s="130"/>
      <c r="GJ1" s="130"/>
      <c r="GK1" s="130"/>
      <c r="GL1" s="130"/>
      <c r="GM1" s="130"/>
      <c r="GN1" s="130"/>
      <c r="GO1" s="130"/>
      <c r="GP1" s="130"/>
      <c r="GQ1" s="130"/>
      <c r="GR1" s="130"/>
      <c r="GS1" s="130"/>
      <c r="GT1" s="130"/>
      <c r="GU1" s="130"/>
      <c r="GV1" s="130"/>
      <c r="GW1" s="130"/>
      <c r="GX1" s="130"/>
      <c r="GY1" s="130"/>
      <c r="GZ1" s="130"/>
      <c r="HA1" s="130"/>
      <c r="HB1" s="130"/>
      <c r="HC1" s="130"/>
      <c r="HD1" s="130"/>
      <c r="HE1" s="130"/>
      <c r="HF1" s="130"/>
      <c r="HG1" s="130"/>
      <c r="HH1" s="130"/>
      <c r="HI1" s="130"/>
      <c r="HJ1" s="130"/>
      <c r="HK1" s="130"/>
      <c r="HL1" s="130"/>
      <c r="HM1" s="130"/>
      <c r="HN1" s="130"/>
      <c r="HO1" s="130"/>
      <c r="HP1" s="130"/>
      <c r="HQ1" s="130"/>
      <c r="HR1" s="130"/>
      <c r="HS1" s="130"/>
      <c r="HT1" s="130"/>
      <c r="HU1" s="130"/>
      <c r="HV1" s="130"/>
      <c r="HW1" s="130"/>
      <c r="HX1" s="130"/>
      <c r="HY1" s="130"/>
      <c r="HZ1" s="130"/>
      <c r="IA1" s="130"/>
      <c r="IB1" s="130"/>
      <c r="IC1" s="130"/>
      <c r="ID1" s="130"/>
      <c r="IE1" s="130"/>
      <c r="IF1" s="130"/>
      <c r="IG1" s="130"/>
      <c r="IH1" s="130"/>
      <c r="II1" s="130"/>
      <c r="IJ1" s="130"/>
      <c r="IK1" s="130"/>
      <c r="IL1" s="130"/>
      <c r="IM1" s="130"/>
      <c r="IN1" s="130"/>
      <c r="IO1" s="130"/>
      <c r="IP1" s="130"/>
      <c r="IQ1" s="130"/>
      <c r="IR1" s="130"/>
      <c r="IS1" s="130"/>
      <c r="IT1" s="130"/>
      <c r="IU1" s="130"/>
      <c r="IV1" s="130"/>
      <c r="IW1" s="130"/>
      <c r="IX1" s="130"/>
      <c r="IY1" s="130"/>
      <c r="IZ1" s="130"/>
      <c r="JA1" s="130"/>
      <c r="JB1" s="130"/>
      <c r="JC1" s="130"/>
      <c r="JD1" s="130"/>
      <c r="JE1" s="130"/>
      <c r="JF1" s="130"/>
      <c r="JG1" s="130"/>
      <c r="JH1" s="130"/>
      <c r="JI1" s="130"/>
      <c r="JJ1" s="130"/>
      <c r="JK1" s="130"/>
      <c r="JL1" s="130"/>
      <c r="JM1" s="130"/>
      <c r="JN1" s="130"/>
      <c r="JO1" s="130"/>
      <c r="JP1" s="130"/>
      <c r="JQ1" s="130"/>
      <c r="JR1" s="130"/>
    </row>
    <row r="2" spans="1:278" s="131" customFormat="1" ht="39.75" customHeight="1">
      <c r="A2" s="452"/>
      <c r="B2" s="453"/>
      <c r="C2" s="453"/>
      <c r="D2" s="603"/>
      <c r="E2" s="603"/>
      <c r="F2" s="603"/>
      <c r="G2" s="603"/>
      <c r="H2" s="603"/>
      <c r="I2" s="603"/>
      <c r="J2" s="603"/>
      <c r="K2" s="603"/>
      <c r="L2" s="603"/>
      <c r="M2" s="603"/>
      <c r="N2" s="603"/>
      <c r="O2" s="603"/>
      <c r="P2" s="603"/>
      <c r="Q2" s="604"/>
      <c r="R2" s="585"/>
      <c r="S2" s="585"/>
      <c r="T2" s="585"/>
      <c r="U2" s="130"/>
      <c r="V2" s="130"/>
      <c r="W2" s="130"/>
      <c r="X2" s="130"/>
      <c r="Y2" s="130"/>
      <c r="Z2" s="130"/>
      <c r="AA2" s="130"/>
      <c r="AB2" s="130"/>
      <c r="AC2" s="130"/>
      <c r="AD2" s="130"/>
      <c r="AE2" s="130"/>
      <c r="AF2" s="130"/>
      <c r="AG2" s="130"/>
      <c r="AH2" s="130"/>
      <c r="AI2" s="130"/>
      <c r="AJ2" s="130"/>
      <c r="AK2" s="130"/>
      <c r="AL2" s="130"/>
      <c r="AM2" s="130"/>
      <c r="AN2" s="130"/>
      <c r="AO2" s="130"/>
      <c r="AP2" s="130"/>
      <c r="AQ2" s="130"/>
      <c r="AR2" s="130"/>
      <c r="AS2" s="130"/>
      <c r="AT2" s="130"/>
      <c r="AU2" s="130"/>
      <c r="AV2" s="130"/>
      <c r="AW2" s="130"/>
      <c r="AX2" s="130"/>
      <c r="AY2" s="130"/>
      <c r="AZ2" s="130"/>
      <c r="BA2" s="130"/>
      <c r="BB2" s="130"/>
      <c r="BC2" s="130"/>
      <c r="BD2" s="130"/>
      <c r="BE2" s="130"/>
      <c r="BF2" s="130"/>
      <c r="BG2" s="130"/>
      <c r="BH2" s="130"/>
      <c r="BI2" s="130"/>
      <c r="BJ2" s="130"/>
      <c r="BK2" s="130"/>
      <c r="BL2" s="130"/>
      <c r="BM2" s="130"/>
      <c r="BN2" s="130"/>
      <c r="BO2" s="130"/>
      <c r="BP2" s="130"/>
      <c r="BQ2" s="130"/>
      <c r="BR2" s="130"/>
      <c r="BS2" s="130"/>
      <c r="BT2" s="130"/>
      <c r="BU2" s="130"/>
      <c r="BV2" s="130"/>
      <c r="BW2" s="130"/>
      <c r="BX2" s="130"/>
      <c r="BY2" s="130"/>
      <c r="BZ2" s="130"/>
      <c r="CA2" s="130"/>
      <c r="CB2" s="130"/>
      <c r="CC2" s="130"/>
      <c r="CD2" s="130"/>
      <c r="CE2" s="130"/>
      <c r="CF2" s="130"/>
      <c r="CG2" s="130"/>
      <c r="CH2" s="130"/>
      <c r="CI2" s="130"/>
      <c r="CJ2" s="130"/>
      <c r="CK2" s="130"/>
      <c r="CL2" s="130"/>
      <c r="CM2" s="130"/>
      <c r="CN2" s="130"/>
      <c r="CO2" s="130"/>
      <c r="CP2" s="130"/>
      <c r="CQ2" s="130"/>
      <c r="CR2" s="130"/>
      <c r="CS2" s="130"/>
      <c r="CT2" s="130"/>
      <c r="CU2" s="130"/>
      <c r="CV2" s="130"/>
      <c r="CW2" s="130"/>
      <c r="CX2" s="130"/>
      <c r="CY2" s="130"/>
      <c r="CZ2" s="130"/>
      <c r="DA2" s="130"/>
      <c r="DB2" s="130"/>
      <c r="DC2" s="130"/>
      <c r="DD2" s="130"/>
      <c r="DE2" s="130"/>
      <c r="DF2" s="130"/>
      <c r="DG2" s="130"/>
      <c r="DH2" s="130"/>
      <c r="DI2" s="130"/>
      <c r="DJ2" s="130"/>
      <c r="DK2" s="130"/>
      <c r="DL2" s="130"/>
      <c r="DM2" s="130"/>
      <c r="DN2" s="130"/>
      <c r="DO2" s="130"/>
      <c r="DP2" s="130"/>
      <c r="DQ2" s="130"/>
      <c r="DR2" s="130"/>
      <c r="DS2" s="130"/>
      <c r="DT2" s="130"/>
      <c r="DU2" s="130"/>
      <c r="DV2" s="130"/>
      <c r="DW2" s="130"/>
      <c r="DX2" s="130"/>
      <c r="DY2" s="130"/>
      <c r="DZ2" s="130"/>
      <c r="EA2" s="130"/>
      <c r="EB2" s="130"/>
      <c r="EC2" s="130"/>
      <c r="ED2" s="130"/>
      <c r="EE2" s="130"/>
      <c r="EF2" s="130"/>
      <c r="EG2" s="130"/>
      <c r="EH2" s="130"/>
      <c r="EI2" s="130"/>
      <c r="EJ2" s="130"/>
      <c r="EK2" s="130"/>
      <c r="EL2" s="130"/>
      <c r="EM2" s="130"/>
      <c r="EN2" s="130"/>
      <c r="EO2" s="130"/>
      <c r="EP2" s="130"/>
      <c r="EQ2" s="130"/>
      <c r="ER2" s="130"/>
      <c r="ES2" s="130"/>
      <c r="ET2" s="130"/>
      <c r="EU2" s="130"/>
      <c r="EV2" s="130"/>
      <c r="EW2" s="130"/>
      <c r="EX2" s="130"/>
      <c r="EY2" s="130"/>
      <c r="EZ2" s="130"/>
      <c r="FA2" s="130"/>
      <c r="FB2" s="130"/>
      <c r="FC2" s="130"/>
      <c r="FD2" s="130"/>
      <c r="FE2" s="130"/>
      <c r="FF2" s="130"/>
      <c r="FG2" s="130"/>
      <c r="FH2" s="130"/>
      <c r="FI2" s="130"/>
      <c r="FJ2" s="130"/>
      <c r="FK2" s="130"/>
      <c r="FL2" s="130"/>
      <c r="FM2" s="130"/>
      <c r="FN2" s="130"/>
      <c r="FO2" s="130"/>
      <c r="FP2" s="130"/>
      <c r="FQ2" s="130"/>
      <c r="FR2" s="130"/>
      <c r="FS2" s="130"/>
      <c r="FT2" s="130"/>
      <c r="FU2" s="130"/>
      <c r="FV2" s="130"/>
      <c r="FW2" s="130"/>
      <c r="FX2" s="130"/>
      <c r="FY2" s="130"/>
      <c r="FZ2" s="130"/>
      <c r="GA2" s="130"/>
      <c r="GB2" s="130"/>
      <c r="GC2" s="130"/>
      <c r="GD2" s="130"/>
      <c r="GE2" s="130"/>
      <c r="GF2" s="130"/>
      <c r="GG2" s="130"/>
      <c r="GH2" s="130"/>
      <c r="GI2" s="130"/>
      <c r="GJ2" s="130"/>
      <c r="GK2" s="130"/>
      <c r="GL2" s="130"/>
      <c r="GM2" s="130"/>
      <c r="GN2" s="130"/>
      <c r="GO2" s="130"/>
      <c r="GP2" s="130"/>
      <c r="GQ2" s="130"/>
      <c r="GR2" s="130"/>
      <c r="GS2" s="130"/>
      <c r="GT2" s="130"/>
      <c r="GU2" s="130"/>
      <c r="GV2" s="130"/>
      <c r="GW2" s="130"/>
      <c r="GX2" s="130"/>
      <c r="GY2" s="130"/>
      <c r="GZ2" s="130"/>
      <c r="HA2" s="130"/>
      <c r="HB2" s="130"/>
      <c r="HC2" s="130"/>
      <c r="HD2" s="130"/>
      <c r="HE2" s="130"/>
      <c r="HF2" s="130"/>
      <c r="HG2" s="130"/>
      <c r="HH2" s="130"/>
      <c r="HI2" s="130"/>
      <c r="HJ2" s="130"/>
      <c r="HK2" s="130"/>
      <c r="HL2" s="130"/>
      <c r="HM2" s="130"/>
      <c r="HN2" s="130"/>
      <c r="HO2" s="130"/>
      <c r="HP2" s="130"/>
      <c r="HQ2" s="130"/>
      <c r="HR2" s="130"/>
      <c r="HS2" s="130"/>
      <c r="HT2" s="130"/>
      <c r="HU2" s="130"/>
      <c r="HV2" s="130"/>
      <c r="HW2" s="130"/>
      <c r="HX2" s="130"/>
      <c r="HY2" s="130"/>
      <c r="HZ2" s="130"/>
      <c r="IA2" s="130"/>
      <c r="IB2" s="130"/>
      <c r="IC2" s="130"/>
      <c r="ID2" s="130"/>
      <c r="IE2" s="130"/>
      <c r="IF2" s="130"/>
      <c r="IG2" s="130"/>
      <c r="IH2" s="130"/>
      <c r="II2" s="130"/>
      <c r="IJ2" s="130"/>
      <c r="IK2" s="130"/>
      <c r="IL2" s="130"/>
      <c r="IM2" s="130"/>
      <c r="IN2" s="130"/>
      <c r="IO2" s="130"/>
      <c r="IP2" s="130"/>
      <c r="IQ2" s="130"/>
      <c r="IR2" s="130"/>
      <c r="IS2" s="130"/>
      <c r="IT2" s="130"/>
      <c r="IU2" s="130"/>
      <c r="IV2" s="130"/>
      <c r="IW2" s="130"/>
      <c r="IX2" s="130"/>
      <c r="IY2" s="130"/>
      <c r="IZ2" s="130"/>
      <c r="JA2" s="130"/>
      <c r="JB2" s="130"/>
      <c r="JC2" s="130"/>
      <c r="JD2" s="130"/>
      <c r="JE2" s="130"/>
      <c r="JF2" s="130"/>
      <c r="JG2" s="130"/>
      <c r="JH2" s="130"/>
      <c r="JI2" s="130"/>
      <c r="JJ2" s="130"/>
      <c r="JK2" s="130"/>
      <c r="JL2" s="130"/>
      <c r="JM2" s="130"/>
      <c r="JN2" s="130"/>
      <c r="JO2" s="130"/>
      <c r="JP2" s="130"/>
      <c r="JQ2" s="130"/>
      <c r="JR2" s="130"/>
    </row>
    <row r="3" spans="1:278" s="131" customFormat="1" ht="3" customHeight="1">
      <c r="A3" s="2"/>
      <c r="B3" s="2"/>
      <c r="C3" s="155"/>
      <c r="D3" s="603"/>
      <c r="E3" s="603"/>
      <c r="F3" s="603"/>
      <c r="G3" s="603"/>
      <c r="H3" s="603"/>
      <c r="I3" s="603"/>
      <c r="J3" s="603"/>
      <c r="K3" s="603"/>
      <c r="L3" s="603"/>
      <c r="M3" s="603"/>
      <c r="N3" s="603"/>
      <c r="O3" s="603"/>
      <c r="P3" s="603"/>
      <c r="Q3" s="604"/>
      <c r="R3" s="585"/>
      <c r="S3" s="585"/>
      <c r="T3" s="585"/>
      <c r="U3" s="130"/>
      <c r="V3" s="130"/>
      <c r="W3" s="130"/>
      <c r="X3" s="130"/>
      <c r="Y3" s="130"/>
      <c r="Z3" s="130"/>
      <c r="AA3" s="130"/>
      <c r="AB3" s="130"/>
      <c r="AC3" s="130"/>
      <c r="AD3" s="130"/>
      <c r="AE3" s="130"/>
      <c r="AF3" s="130"/>
      <c r="AG3" s="130"/>
      <c r="AH3" s="130"/>
      <c r="AI3" s="130"/>
      <c r="AJ3" s="130"/>
      <c r="AK3" s="130"/>
      <c r="AL3" s="130"/>
      <c r="AM3" s="130"/>
      <c r="AN3" s="130"/>
      <c r="AO3" s="130"/>
      <c r="AP3" s="130"/>
      <c r="AQ3" s="130"/>
      <c r="AR3" s="130"/>
      <c r="AS3" s="130"/>
      <c r="AT3" s="130"/>
      <c r="AU3" s="130"/>
      <c r="AV3" s="130"/>
      <c r="AW3" s="130"/>
      <c r="AX3" s="130"/>
      <c r="AY3" s="130"/>
      <c r="AZ3" s="130"/>
      <c r="BA3" s="130"/>
      <c r="BB3" s="130"/>
      <c r="BC3" s="130"/>
      <c r="BD3" s="130"/>
      <c r="BE3" s="130"/>
      <c r="BF3" s="130"/>
      <c r="BG3" s="130"/>
      <c r="BH3" s="130"/>
      <c r="BI3" s="130"/>
      <c r="BJ3" s="130"/>
      <c r="BK3" s="130"/>
      <c r="BL3" s="130"/>
      <c r="BM3" s="130"/>
      <c r="BN3" s="130"/>
      <c r="BO3" s="130"/>
      <c r="BP3" s="130"/>
      <c r="BQ3" s="130"/>
      <c r="BR3" s="130"/>
      <c r="BS3" s="130"/>
      <c r="BT3" s="130"/>
      <c r="BU3" s="130"/>
      <c r="BV3" s="130"/>
      <c r="BW3" s="130"/>
      <c r="BX3" s="130"/>
      <c r="BY3" s="130"/>
      <c r="BZ3" s="130"/>
      <c r="CA3" s="130"/>
      <c r="CB3" s="130"/>
      <c r="CC3" s="130"/>
      <c r="CD3" s="130"/>
      <c r="CE3" s="130"/>
      <c r="CF3" s="130"/>
      <c r="CG3" s="130"/>
      <c r="CH3" s="130"/>
      <c r="CI3" s="130"/>
      <c r="CJ3" s="130"/>
      <c r="CK3" s="130"/>
      <c r="CL3" s="130"/>
      <c r="CM3" s="130"/>
      <c r="CN3" s="130"/>
      <c r="CO3" s="130"/>
      <c r="CP3" s="130"/>
      <c r="CQ3" s="130"/>
      <c r="CR3" s="130"/>
      <c r="CS3" s="130"/>
      <c r="CT3" s="130"/>
      <c r="CU3" s="130"/>
      <c r="CV3" s="130"/>
      <c r="CW3" s="130"/>
      <c r="CX3" s="130"/>
      <c r="CY3" s="130"/>
      <c r="CZ3" s="130"/>
      <c r="DA3" s="130"/>
      <c r="DB3" s="130"/>
      <c r="DC3" s="130"/>
      <c r="DD3" s="130"/>
      <c r="DE3" s="130"/>
      <c r="DF3" s="130"/>
      <c r="DG3" s="130"/>
      <c r="DH3" s="130"/>
      <c r="DI3" s="130"/>
      <c r="DJ3" s="130"/>
      <c r="DK3" s="130"/>
      <c r="DL3" s="130"/>
      <c r="DM3" s="130"/>
      <c r="DN3" s="130"/>
      <c r="DO3" s="130"/>
      <c r="DP3" s="130"/>
      <c r="DQ3" s="130"/>
      <c r="DR3" s="130"/>
      <c r="DS3" s="130"/>
      <c r="DT3" s="130"/>
      <c r="DU3" s="130"/>
      <c r="DV3" s="130"/>
      <c r="DW3" s="130"/>
      <c r="DX3" s="130"/>
      <c r="DY3" s="130"/>
      <c r="DZ3" s="130"/>
      <c r="EA3" s="130"/>
      <c r="EB3" s="130"/>
      <c r="EC3" s="130"/>
      <c r="ED3" s="130"/>
      <c r="EE3" s="130"/>
      <c r="EF3" s="130"/>
      <c r="EG3" s="130"/>
      <c r="EH3" s="130"/>
      <c r="EI3" s="130"/>
      <c r="EJ3" s="130"/>
      <c r="EK3" s="130"/>
      <c r="EL3" s="130"/>
      <c r="EM3" s="130"/>
      <c r="EN3" s="130"/>
      <c r="EO3" s="130"/>
      <c r="EP3" s="130"/>
      <c r="EQ3" s="130"/>
      <c r="ER3" s="130"/>
      <c r="ES3" s="130"/>
      <c r="ET3" s="130"/>
      <c r="EU3" s="130"/>
      <c r="EV3" s="130"/>
      <c r="EW3" s="130"/>
      <c r="EX3" s="130"/>
      <c r="EY3" s="130"/>
      <c r="EZ3" s="130"/>
      <c r="FA3" s="130"/>
      <c r="FB3" s="130"/>
      <c r="FC3" s="130"/>
      <c r="FD3" s="130"/>
      <c r="FE3" s="130"/>
      <c r="FF3" s="130"/>
      <c r="FG3" s="130"/>
      <c r="FH3" s="130"/>
      <c r="FI3" s="130"/>
      <c r="FJ3" s="130"/>
      <c r="FK3" s="130"/>
      <c r="FL3" s="130"/>
      <c r="FM3" s="130"/>
      <c r="FN3" s="130"/>
      <c r="FO3" s="130"/>
      <c r="FP3" s="130"/>
      <c r="FQ3" s="130"/>
      <c r="FR3" s="130"/>
      <c r="FS3" s="130"/>
      <c r="FT3" s="130"/>
      <c r="FU3" s="130"/>
      <c r="FV3" s="130"/>
      <c r="FW3" s="130"/>
      <c r="FX3" s="130"/>
      <c r="FY3" s="130"/>
      <c r="FZ3" s="130"/>
      <c r="GA3" s="130"/>
      <c r="GB3" s="130"/>
      <c r="GC3" s="130"/>
      <c r="GD3" s="130"/>
      <c r="GE3" s="130"/>
      <c r="GF3" s="130"/>
      <c r="GG3" s="130"/>
      <c r="GH3" s="130"/>
      <c r="GI3" s="130"/>
      <c r="GJ3" s="130"/>
      <c r="GK3" s="130"/>
      <c r="GL3" s="130"/>
      <c r="GM3" s="130"/>
      <c r="GN3" s="130"/>
      <c r="GO3" s="130"/>
      <c r="GP3" s="130"/>
      <c r="GQ3" s="130"/>
      <c r="GR3" s="130"/>
      <c r="GS3" s="130"/>
      <c r="GT3" s="130"/>
      <c r="GU3" s="130"/>
      <c r="GV3" s="130"/>
      <c r="GW3" s="130"/>
      <c r="GX3" s="130"/>
      <c r="GY3" s="130"/>
      <c r="GZ3" s="130"/>
      <c r="HA3" s="130"/>
      <c r="HB3" s="130"/>
      <c r="HC3" s="130"/>
      <c r="HD3" s="130"/>
      <c r="HE3" s="130"/>
      <c r="HF3" s="130"/>
      <c r="HG3" s="130"/>
      <c r="HH3" s="130"/>
      <c r="HI3" s="130"/>
      <c r="HJ3" s="130"/>
      <c r="HK3" s="130"/>
      <c r="HL3" s="130"/>
      <c r="HM3" s="130"/>
      <c r="HN3" s="130"/>
      <c r="HO3" s="130"/>
      <c r="HP3" s="130"/>
      <c r="HQ3" s="130"/>
      <c r="HR3" s="130"/>
      <c r="HS3" s="130"/>
      <c r="HT3" s="130"/>
      <c r="HU3" s="130"/>
      <c r="HV3" s="130"/>
      <c r="HW3" s="130"/>
      <c r="HX3" s="130"/>
      <c r="HY3" s="130"/>
      <c r="HZ3" s="130"/>
      <c r="IA3" s="130"/>
      <c r="IB3" s="130"/>
      <c r="IC3" s="130"/>
      <c r="ID3" s="130"/>
      <c r="IE3" s="130"/>
      <c r="IF3" s="130"/>
      <c r="IG3" s="130"/>
      <c r="IH3" s="130"/>
      <c r="II3" s="130"/>
      <c r="IJ3" s="130"/>
      <c r="IK3" s="130"/>
      <c r="IL3" s="130"/>
      <c r="IM3" s="130"/>
      <c r="IN3" s="130"/>
      <c r="IO3" s="130"/>
      <c r="IP3" s="130"/>
      <c r="IQ3" s="130"/>
      <c r="IR3" s="130"/>
      <c r="IS3" s="130"/>
      <c r="IT3" s="130"/>
      <c r="IU3" s="130"/>
      <c r="IV3" s="130"/>
      <c r="IW3" s="130"/>
      <c r="IX3" s="130"/>
      <c r="IY3" s="130"/>
      <c r="IZ3" s="130"/>
      <c r="JA3" s="130"/>
      <c r="JB3" s="130"/>
      <c r="JC3" s="130"/>
      <c r="JD3" s="130"/>
      <c r="JE3" s="130"/>
      <c r="JF3" s="130"/>
      <c r="JG3" s="130"/>
      <c r="JH3" s="130"/>
      <c r="JI3" s="130"/>
      <c r="JJ3" s="130"/>
      <c r="JK3" s="130"/>
      <c r="JL3" s="130"/>
      <c r="JM3" s="130"/>
      <c r="JN3" s="130"/>
      <c r="JO3" s="130"/>
      <c r="JP3" s="130"/>
      <c r="JQ3" s="130"/>
      <c r="JR3" s="130"/>
    </row>
    <row r="4" spans="1:278" s="131" customFormat="1" ht="41.25" customHeight="1">
      <c r="A4" s="443" t="s">
        <v>243</v>
      </c>
      <c r="B4" s="444"/>
      <c r="C4" s="445"/>
      <c r="D4" s="586" t="str">
        <f>'Mapa Final'!D4</f>
        <v>GESTION HUMANA</v>
      </c>
      <c r="E4" s="587"/>
      <c r="F4" s="587"/>
      <c r="G4" s="587"/>
      <c r="H4" s="587"/>
      <c r="I4" s="587"/>
      <c r="J4" s="587"/>
      <c r="K4" s="587"/>
      <c r="L4" s="587"/>
      <c r="M4" s="587"/>
      <c r="N4" s="588"/>
      <c r="O4" s="449"/>
      <c r="P4" s="449"/>
      <c r="Q4" s="449"/>
      <c r="R4" s="1"/>
      <c r="S4" s="1"/>
      <c r="T4" s="241"/>
      <c r="U4" s="130"/>
      <c r="V4" s="130"/>
      <c r="W4" s="130"/>
      <c r="X4" s="130"/>
      <c r="Y4" s="130"/>
      <c r="Z4" s="130"/>
      <c r="AA4" s="130"/>
      <c r="AB4" s="130"/>
      <c r="AC4" s="130"/>
      <c r="AD4" s="130"/>
      <c r="AE4" s="130"/>
      <c r="AF4" s="130"/>
      <c r="AG4" s="130"/>
      <c r="AH4" s="130"/>
      <c r="AI4" s="130"/>
      <c r="AJ4" s="130"/>
      <c r="AK4" s="130"/>
      <c r="AL4" s="130"/>
      <c r="AM4" s="130"/>
      <c r="AN4" s="130"/>
      <c r="AO4" s="130"/>
      <c r="AP4" s="130"/>
      <c r="AQ4" s="130"/>
      <c r="AR4" s="130"/>
      <c r="AS4" s="130"/>
      <c r="AT4" s="130"/>
      <c r="AU4" s="130"/>
      <c r="AV4" s="130"/>
      <c r="AW4" s="130"/>
      <c r="AX4" s="130"/>
      <c r="AY4" s="130"/>
      <c r="AZ4" s="130"/>
      <c r="BA4" s="130"/>
      <c r="BB4" s="130"/>
      <c r="BC4" s="130"/>
      <c r="BD4" s="130"/>
      <c r="BE4" s="130"/>
      <c r="BF4" s="130"/>
      <c r="BG4" s="130"/>
      <c r="BH4" s="130"/>
      <c r="BI4" s="130"/>
      <c r="BJ4" s="130"/>
      <c r="BK4" s="130"/>
      <c r="BL4" s="130"/>
      <c r="BM4" s="130"/>
      <c r="BN4" s="130"/>
      <c r="BO4" s="130"/>
      <c r="BP4" s="130"/>
      <c r="BQ4" s="130"/>
      <c r="BR4" s="130"/>
      <c r="BS4" s="130"/>
      <c r="BT4" s="130"/>
      <c r="BU4" s="130"/>
      <c r="BV4" s="130"/>
      <c r="BW4" s="130"/>
      <c r="BX4" s="130"/>
      <c r="BY4" s="130"/>
      <c r="BZ4" s="130"/>
      <c r="CA4" s="130"/>
      <c r="CB4" s="130"/>
      <c r="CC4" s="130"/>
      <c r="CD4" s="130"/>
      <c r="CE4" s="130"/>
      <c r="CF4" s="130"/>
      <c r="CG4" s="130"/>
      <c r="CH4" s="130"/>
      <c r="CI4" s="130"/>
      <c r="CJ4" s="130"/>
      <c r="CK4" s="130"/>
      <c r="CL4" s="130"/>
      <c r="CM4" s="130"/>
      <c r="CN4" s="130"/>
      <c r="CO4" s="130"/>
      <c r="CP4" s="130"/>
      <c r="CQ4" s="130"/>
      <c r="CR4" s="130"/>
      <c r="CS4" s="130"/>
      <c r="CT4" s="130"/>
      <c r="CU4" s="130"/>
      <c r="CV4" s="130"/>
      <c r="CW4" s="130"/>
      <c r="CX4" s="130"/>
      <c r="CY4" s="130"/>
      <c r="CZ4" s="130"/>
      <c r="DA4" s="130"/>
      <c r="DB4" s="130"/>
      <c r="DC4" s="130"/>
      <c r="DD4" s="130"/>
      <c r="DE4" s="130"/>
      <c r="DF4" s="130"/>
      <c r="DG4" s="130"/>
      <c r="DH4" s="130"/>
      <c r="DI4" s="130"/>
      <c r="DJ4" s="130"/>
      <c r="DK4" s="130"/>
      <c r="DL4" s="130"/>
      <c r="DM4" s="130"/>
      <c r="DN4" s="130"/>
      <c r="DO4" s="130"/>
      <c r="DP4" s="130"/>
      <c r="DQ4" s="130"/>
      <c r="DR4" s="130"/>
      <c r="DS4" s="130"/>
      <c r="DT4" s="130"/>
      <c r="DU4" s="130"/>
      <c r="DV4" s="130"/>
      <c r="DW4" s="130"/>
      <c r="DX4" s="130"/>
      <c r="DY4" s="130"/>
      <c r="DZ4" s="130"/>
      <c r="EA4" s="130"/>
      <c r="EB4" s="130"/>
      <c r="EC4" s="130"/>
      <c r="ED4" s="130"/>
      <c r="EE4" s="130"/>
      <c r="EF4" s="130"/>
      <c r="EG4" s="130"/>
      <c r="EH4" s="130"/>
      <c r="EI4" s="130"/>
      <c r="EJ4" s="130"/>
      <c r="EK4" s="130"/>
      <c r="EL4" s="130"/>
      <c r="EM4" s="130"/>
      <c r="EN4" s="130"/>
      <c r="EO4" s="130"/>
      <c r="EP4" s="130"/>
      <c r="EQ4" s="130"/>
      <c r="ER4" s="130"/>
      <c r="ES4" s="130"/>
      <c r="ET4" s="130"/>
      <c r="EU4" s="130"/>
      <c r="EV4" s="130"/>
      <c r="EW4" s="130"/>
      <c r="EX4" s="130"/>
      <c r="EY4" s="130"/>
      <c r="EZ4" s="130"/>
      <c r="FA4" s="130"/>
      <c r="FB4" s="130"/>
      <c r="FC4" s="130"/>
      <c r="FD4" s="130"/>
      <c r="FE4" s="130"/>
      <c r="FF4" s="130"/>
      <c r="FG4" s="130"/>
      <c r="FH4" s="130"/>
      <c r="FI4" s="130"/>
      <c r="FJ4" s="130"/>
      <c r="FK4" s="130"/>
      <c r="FL4" s="130"/>
      <c r="FM4" s="130"/>
      <c r="FN4" s="130"/>
      <c r="FO4" s="130"/>
      <c r="FP4" s="130"/>
      <c r="FQ4" s="130"/>
      <c r="FR4" s="130"/>
      <c r="FS4" s="130"/>
      <c r="FT4" s="130"/>
      <c r="FU4" s="130"/>
      <c r="FV4" s="130"/>
      <c r="FW4" s="130"/>
      <c r="FX4" s="130"/>
      <c r="FY4" s="130"/>
      <c r="FZ4" s="130"/>
      <c r="GA4" s="130"/>
      <c r="GB4" s="130"/>
      <c r="GC4" s="130"/>
      <c r="GD4" s="130"/>
      <c r="GE4" s="130"/>
      <c r="GF4" s="130"/>
      <c r="GG4" s="130"/>
      <c r="GH4" s="130"/>
      <c r="GI4" s="130"/>
      <c r="GJ4" s="130"/>
      <c r="GK4" s="130"/>
      <c r="GL4" s="130"/>
      <c r="GM4" s="130"/>
      <c r="GN4" s="130"/>
      <c r="GO4" s="130"/>
      <c r="GP4" s="130"/>
      <c r="GQ4" s="130"/>
      <c r="GR4" s="130"/>
      <c r="GS4" s="130"/>
      <c r="GT4" s="130"/>
      <c r="GU4" s="130"/>
      <c r="GV4" s="130"/>
      <c r="GW4" s="130"/>
      <c r="GX4" s="130"/>
      <c r="GY4" s="130"/>
      <c r="GZ4" s="130"/>
      <c r="HA4" s="130"/>
      <c r="HB4" s="130"/>
      <c r="HC4" s="130"/>
      <c r="HD4" s="130"/>
      <c r="HE4" s="130"/>
      <c r="HF4" s="130"/>
      <c r="HG4" s="130"/>
      <c r="HH4" s="130"/>
      <c r="HI4" s="130"/>
      <c r="HJ4" s="130"/>
      <c r="HK4" s="130"/>
      <c r="HL4" s="130"/>
      <c r="HM4" s="130"/>
      <c r="HN4" s="130"/>
      <c r="HO4" s="130"/>
      <c r="HP4" s="130"/>
      <c r="HQ4" s="130"/>
      <c r="HR4" s="130"/>
      <c r="HS4" s="130"/>
      <c r="HT4" s="130"/>
      <c r="HU4" s="130"/>
      <c r="HV4" s="130"/>
      <c r="HW4" s="130"/>
      <c r="HX4" s="130"/>
      <c r="HY4" s="130"/>
      <c r="HZ4" s="130"/>
      <c r="IA4" s="130"/>
      <c r="IB4" s="130"/>
      <c r="IC4" s="130"/>
      <c r="ID4" s="130"/>
      <c r="IE4" s="130"/>
      <c r="IF4" s="130"/>
      <c r="IG4" s="130"/>
      <c r="IH4" s="130"/>
      <c r="II4" s="130"/>
      <c r="IJ4" s="130"/>
      <c r="IK4" s="130"/>
      <c r="IL4" s="130"/>
      <c r="IM4" s="130"/>
      <c r="IN4" s="130"/>
      <c r="IO4" s="130"/>
      <c r="IP4" s="130"/>
      <c r="IQ4" s="130"/>
      <c r="IR4" s="130"/>
      <c r="IS4" s="130"/>
      <c r="IT4" s="130"/>
      <c r="IU4" s="130"/>
      <c r="IV4" s="130"/>
      <c r="IW4" s="130"/>
      <c r="IX4" s="130"/>
      <c r="IY4" s="130"/>
      <c r="IZ4" s="130"/>
      <c r="JA4" s="130"/>
      <c r="JB4" s="130"/>
      <c r="JC4" s="130"/>
      <c r="JD4" s="130"/>
      <c r="JE4" s="130"/>
      <c r="JF4" s="130"/>
      <c r="JG4" s="130"/>
      <c r="JH4" s="130"/>
      <c r="JI4" s="130"/>
      <c r="JJ4" s="130"/>
      <c r="JK4" s="130"/>
      <c r="JL4" s="130"/>
      <c r="JM4" s="130"/>
      <c r="JN4" s="130"/>
      <c r="JO4" s="130"/>
      <c r="JP4" s="130"/>
      <c r="JQ4" s="130"/>
      <c r="JR4" s="130"/>
    </row>
    <row r="5" spans="1:278" s="131" customFormat="1" ht="52.5" customHeight="1">
      <c r="A5" s="443" t="s">
        <v>245</v>
      </c>
      <c r="B5" s="444"/>
      <c r="C5" s="445"/>
      <c r="D5" s="589" t="str">
        <f>'Mapa Final'!D5</f>
        <v>Atender los requerimientos y necesidades en materia salarial, prestacional, de protección social, bienestar y pago de sentencias, brindando orientación a las Direcciones Seccionales en esta materia, a partir de herramientas de gestión y control que permitan ofrecer una respuesta ágil y oportuna a los clientes internos y externos en el marco del Sistema de Gestión de la Calidad, Medio Ambiente y Seguridad y Salud en el Trabajo de la Rama Judicial .</v>
      </c>
      <c r="E5" s="590"/>
      <c r="F5" s="590"/>
      <c r="G5" s="590"/>
      <c r="H5" s="590"/>
      <c r="I5" s="590"/>
      <c r="J5" s="590"/>
      <c r="K5" s="590"/>
      <c r="L5" s="590"/>
      <c r="M5" s="590"/>
      <c r="N5" s="591"/>
      <c r="O5" s="229"/>
      <c r="P5" s="1"/>
      <c r="Q5" s="1"/>
      <c r="R5" s="1"/>
      <c r="S5" s="1"/>
      <c r="T5" s="241"/>
      <c r="U5" s="130"/>
      <c r="V5" s="130"/>
      <c r="W5" s="130"/>
      <c r="X5" s="130"/>
      <c r="Y5" s="130"/>
      <c r="Z5" s="130"/>
      <c r="AA5" s="130"/>
      <c r="AB5" s="130"/>
      <c r="AC5" s="130"/>
      <c r="AD5" s="130"/>
      <c r="AE5" s="130"/>
      <c r="AF5" s="130"/>
      <c r="AG5" s="130"/>
      <c r="AH5" s="130"/>
      <c r="AI5" s="130"/>
      <c r="AJ5" s="130"/>
      <c r="AK5" s="130"/>
      <c r="AL5" s="130"/>
      <c r="AM5" s="130"/>
      <c r="AN5" s="130"/>
      <c r="AO5" s="130"/>
      <c r="AP5" s="130"/>
      <c r="AQ5" s="130"/>
      <c r="AR5" s="130"/>
      <c r="AS5" s="130"/>
      <c r="AT5" s="130"/>
      <c r="AU5" s="130"/>
      <c r="AV5" s="130"/>
      <c r="AW5" s="130"/>
      <c r="AX5" s="130"/>
      <c r="AY5" s="130"/>
      <c r="AZ5" s="130"/>
      <c r="BA5" s="130"/>
      <c r="BB5" s="130"/>
      <c r="BC5" s="130"/>
      <c r="BD5" s="130"/>
      <c r="BE5" s="130"/>
      <c r="BF5" s="130"/>
      <c r="BG5" s="130"/>
      <c r="BH5" s="130"/>
      <c r="BI5" s="130"/>
      <c r="BJ5" s="130"/>
      <c r="BK5" s="130"/>
      <c r="BL5" s="130"/>
      <c r="BM5" s="130"/>
      <c r="BN5" s="130"/>
      <c r="BO5" s="130"/>
      <c r="BP5" s="130"/>
      <c r="BQ5" s="130"/>
      <c r="BR5" s="130"/>
      <c r="BS5" s="130"/>
      <c r="BT5" s="130"/>
      <c r="BU5" s="130"/>
      <c r="BV5" s="130"/>
      <c r="BW5" s="130"/>
      <c r="BX5" s="130"/>
      <c r="BY5" s="130"/>
      <c r="BZ5" s="130"/>
      <c r="CA5" s="130"/>
      <c r="CB5" s="130"/>
      <c r="CC5" s="130"/>
      <c r="CD5" s="130"/>
      <c r="CE5" s="130"/>
      <c r="CF5" s="130"/>
      <c r="CG5" s="130"/>
      <c r="CH5" s="130"/>
      <c r="CI5" s="130"/>
      <c r="CJ5" s="130"/>
      <c r="CK5" s="130"/>
      <c r="CL5" s="130"/>
      <c r="CM5" s="130"/>
      <c r="CN5" s="130"/>
      <c r="CO5" s="130"/>
      <c r="CP5" s="130"/>
      <c r="CQ5" s="130"/>
      <c r="CR5" s="130"/>
      <c r="CS5" s="130"/>
      <c r="CT5" s="130"/>
      <c r="CU5" s="130"/>
      <c r="CV5" s="130"/>
      <c r="CW5" s="130"/>
      <c r="CX5" s="130"/>
      <c r="CY5" s="130"/>
      <c r="CZ5" s="130"/>
      <c r="DA5" s="130"/>
      <c r="DB5" s="130"/>
      <c r="DC5" s="130"/>
      <c r="DD5" s="130"/>
      <c r="DE5" s="130"/>
      <c r="DF5" s="130"/>
      <c r="DG5" s="130"/>
      <c r="DH5" s="130"/>
      <c r="DI5" s="130"/>
      <c r="DJ5" s="130"/>
      <c r="DK5" s="130"/>
      <c r="DL5" s="130"/>
      <c r="DM5" s="130"/>
      <c r="DN5" s="130"/>
      <c r="DO5" s="130"/>
      <c r="DP5" s="130"/>
      <c r="DQ5" s="130"/>
      <c r="DR5" s="130"/>
      <c r="DS5" s="130"/>
      <c r="DT5" s="130"/>
      <c r="DU5" s="130"/>
      <c r="DV5" s="130"/>
      <c r="DW5" s="130"/>
      <c r="DX5" s="130"/>
      <c r="DY5" s="130"/>
      <c r="DZ5" s="130"/>
      <c r="EA5" s="130"/>
      <c r="EB5" s="130"/>
      <c r="EC5" s="130"/>
      <c r="ED5" s="130"/>
      <c r="EE5" s="130"/>
      <c r="EF5" s="130"/>
      <c r="EG5" s="130"/>
      <c r="EH5" s="130"/>
      <c r="EI5" s="130"/>
      <c r="EJ5" s="130"/>
      <c r="EK5" s="130"/>
      <c r="EL5" s="130"/>
      <c r="EM5" s="130"/>
      <c r="EN5" s="130"/>
      <c r="EO5" s="130"/>
      <c r="EP5" s="130"/>
      <c r="EQ5" s="130"/>
      <c r="ER5" s="130"/>
      <c r="ES5" s="130"/>
      <c r="ET5" s="130"/>
      <c r="EU5" s="130"/>
      <c r="EV5" s="130"/>
      <c r="EW5" s="130"/>
      <c r="EX5" s="130"/>
      <c r="EY5" s="130"/>
      <c r="EZ5" s="130"/>
      <c r="FA5" s="130"/>
      <c r="FB5" s="130"/>
      <c r="FC5" s="130"/>
      <c r="FD5" s="130"/>
      <c r="FE5" s="130"/>
      <c r="FF5" s="130"/>
      <c r="FG5" s="130"/>
      <c r="FH5" s="130"/>
      <c r="FI5" s="130"/>
      <c r="FJ5" s="130"/>
      <c r="FK5" s="130"/>
      <c r="FL5" s="130"/>
      <c r="FM5" s="130"/>
      <c r="FN5" s="130"/>
      <c r="FO5" s="130"/>
      <c r="FP5" s="130"/>
      <c r="FQ5" s="130"/>
      <c r="FR5" s="130"/>
      <c r="FS5" s="130"/>
      <c r="FT5" s="130"/>
      <c r="FU5" s="130"/>
      <c r="FV5" s="130"/>
      <c r="FW5" s="130"/>
      <c r="FX5" s="130"/>
      <c r="FY5" s="130"/>
      <c r="FZ5" s="130"/>
      <c r="GA5" s="130"/>
      <c r="GB5" s="130"/>
      <c r="GC5" s="130"/>
      <c r="GD5" s="130"/>
      <c r="GE5" s="130"/>
      <c r="GF5" s="130"/>
      <c r="GG5" s="130"/>
      <c r="GH5" s="130"/>
      <c r="GI5" s="130"/>
      <c r="GJ5" s="130"/>
      <c r="GK5" s="130"/>
      <c r="GL5" s="130"/>
      <c r="GM5" s="130"/>
      <c r="GN5" s="130"/>
      <c r="GO5" s="130"/>
      <c r="GP5" s="130"/>
      <c r="GQ5" s="130"/>
      <c r="GR5" s="130"/>
      <c r="GS5" s="130"/>
      <c r="GT5" s="130"/>
      <c r="GU5" s="130"/>
      <c r="GV5" s="130"/>
      <c r="GW5" s="130"/>
      <c r="GX5" s="130"/>
      <c r="GY5" s="130"/>
      <c r="GZ5" s="130"/>
      <c r="HA5" s="130"/>
      <c r="HB5" s="130"/>
      <c r="HC5" s="130"/>
      <c r="HD5" s="130"/>
      <c r="HE5" s="130"/>
      <c r="HF5" s="130"/>
      <c r="HG5" s="130"/>
      <c r="HH5" s="130"/>
      <c r="HI5" s="130"/>
      <c r="HJ5" s="130"/>
      <c r="HK5" s="130"/>
      <c r="HL5" s="130"/>
      <c r="HM5" s="130"/>
      <c r="HN5" s="130"/>
      <c r="HO5" s="130"/>
      <c r="HP5" s="130"/>
      <c r="HQ5" s="130"/>
      <c r="HR5" s="130"/>
      <c r="HS5" s="130"/>
      <c r="HT5" s="130"/>
      <c r="HU5" s="130"/>
      <c r="HV5" s="130"/>
      <c r="HW5" s="130"/>
      <c r="HX5" s="130"/>
      <c r="HY5" s="130"/>
      <c r="HZ5" s="130"/>
      <c r="IA5" s="130"/>
      <c r="IB5" s="130"/>
      <c r="IC5" s="130"/>
      <c r="ID5" s="130"/>
      <c r="IE5" s="130"/>
      <c r="IF5" s="130"/>
      <c r="IG5" s="130"/>
      <c r="IH5" s="130"/>
      <c r="II5" s="130"/>
      <c r="IJ5" s="130"/>
      <c r="IK5" s="130"/>
      <c r="IL5" s="130"/>
      <c r="IM5" s="130"/>
      <c r="IN5" s="130"/>
      <c r="IO5" s="130"/>
      <c r="IP5" s="130"/>
      <c r="IQ5" s="130"/>
      <c r="IR5" s="130"/>
      <c r="IS5" s="130"/>
      <c r="IT5" s="130"/>
      <c r="IU5" s="130"/>
      <c r="IV5" s="130"/>
      <c r="IW5" s="130"/>
      <c r="IX5" s="130"/>
      <c r="IY5" s="130"/>
      <c r="IZ5" s="130"/>
      <c r="JA5" s="130"/>
      <c r="JB5" s="130"/>
      <c r="JC5" s="130"/>
      <c r="JD5" s="130"/>
      <c r="JE5" s="130"/>
      <c r="JF5" s="130"/>
      <c r="JG5" s="130"/>
      <c r="JH5" s="130"/>
      <c r="JI5" s="130"/>
      <c r="JJ5" s="130"/>
      <c r="JK5" s="130"/>
      <c r="JL5" s="130"/>
      <c r="JM5" s="130"/>
      <c r="JN5" s="130"/>
      <c r="JO5" s="130"/>
      <c r="JP5" s="130"/>
      <c r="JQ5" s="130"/>
      <c r="JR5" s="130"/>
    </row>
    <row r="6" spans="1:278" s="131" customFormat="1" ht="32.25" customHeight="1" thickBot="1">
      <c r="A6" s="443" t="s">
        <v>247</v>
      </c>
      <c r="B6" s="444"/>
      <c r="C6" s="445"/>
      <c r="D6" s="589" t="str">
        <f>'Mapa Final'!D6</f>
        <v>Nivel Seccional</v>
      </c>
      <c r="E6" s="590"/>
      <c r="F6" s="590"/>
      <c r="G6" s="590"/>
      <c r="H6" s="590"/>
      <c r="I6" s="590"/>
      <c r="J6" s="590"/>
      <c r="K6" s="590"/>
      <c r="L6" s="590"/>
      <c r="M6" s="590"/>
      <c r="N6" s="591"/>
      <c r="O6" s="229"/>
      <c r="P6" s="1"/>
      <c r="Q6" s="1"/>
      <c r="R6" s="1"/>
      <c r="S6" s="1"/>
      <c r="T6" s="241"/>
      <c r="U6" s="130"/>
      <c r="V6" s="130"/>
      <c r="W6" s="130"/>
      <c r="X6" s="130"/>
      <c r="Y6" s="130"/>
      <c r="Z6" s="130"/>
      <c r="AA6" s="130"/>
      <c r="AB6" s="130"/>
      <c r="AC6" s="130"/>
      <c r="AD6" s="130"/>
      <c r="AE6" s="130"/>
      <c r="AF6" s="130"/>
      <c r="AG6" s="130"/>
      <c r="AH6" s="130"/>
      <c r="AI6" s="130"/>
      <c r="AJ6" s="130"/>
      <c r="AK6" s="130"/>
      <c r="AL6" s="130"/>
      <c r="AM6" s="130"/>
      <c r="AN6" s="130"/>
      <c r="AO6" s="130"/>
      <c r="AP6" s="130"/>
      <c r="AQ6" s="130"/>
      <c r="AR6" s="130"/>
      <c r="AS6" s="130"/>
      <c r="AT6" s="130"/>
      <c r="AU6" s="130"/>
      <c r="AV6" s="130"/>
      <c r="AW6" s="130"/>
      <c r="AX6" s="130"/>
      <c r="AY6" s="130"/>
      <c r="AZ6" s="130"/>
      <c r="BA6" s="130"/>
      <c r="BB6" s="130"/>
      <c r="BC6" s="130"/>
      <c r="BD6" s="130"/>
      <c r="BE6" s="130"/>
      <c r="BF6" s="130"/>
      <c r="BG6" s="130"/>
      <c r="BH6" s="130"/>
      <c r="BI6" s="130"/>
      <c r="BJ6" s="130"/>
      <c r="BK6" s="130"/>
      <c r="BL6" s="130"/>
      <c r="BM6" s="130"/>
      <c r="BN6" s="130"/>
      <c r="BO6" s="130"/>
      <c r="BP6" s="130"/>
      <c r="BQ6" s="130"/>
      <c r="BR6" s="130"/>
      <c r="BS6" s="130"/>
      <c r="BT6" s="130"/>
      <c r="BU6" s="130"/>
      <c r="BV6" s="130"/>
      <c r="BW6" s="130"/>
      <c r="BX6" s="130"/>
      <c r="BY6" s="130"/>
      <c r="BZ6" s="130"/>
      <c r="CA6" s="130"/>
      <c r="CB6" s="130"/>
      <c r="CC6" s="130"/>
      <c r="CD6" s="130"/>
      <c r="CE6" s="130"/>
      <c r="CF6" s="130"/>
      <c r="CG6" s="130"/>
      <c r="CH6" s="130"/>
      <c r="CI6" s="130"/>
      <c r="CJ6" s="130"/>
      <c r="CK6" s="130"/>
      <c r="CL6" s="130"/>
      <c r="CM6" s="130"/>
      <c r="CN6" s="130"/>
      <c r="CO6" s="130"/>
      <c r="CP6" s="130"/>
      <c r="CQ6" s="130"/>
      <c r="CR6" s="130"/>
      <c r="CS6" s="130"/>
      <c r="CT6" s="130"/>
      <c r="CU6" s="130"/>
      <c r="CV6" s="130"/>
      <c r="CW6" s="130"/>
      <c r="CX6" s="130"/>
      <c r="CY6" s="130"/>
      <c r="CZ6" s="130"/>
      <c r="DA6" s="130"/>
      <c r="DB6" s="130"/>
      <c r="DC6" s="130"/>
      <c r="DD6" s="130"/>
      <c r="DE6" s="130"/>
      <c r="DF6" s="130"/>
      <c r="DG6" s="130"/>
      <c r="DH6" s="130"/>
      <c r="DI6" s="130"/>
      <c r="DJ6" s="130"/>
      <c r="DK6" s="130"/>
      <c r="DL6" s="130"/>
      <c r="DM6" s="130"/>
      <c r="DN6" s="130"/>
      <c r="DO6" s="130"/>
      <c r="DP6" s="130"/>
      <c r="DQ6" s="130"/>
      <c r="DR6" s="130"/>
      <c r="DS6" s="130"/>
      <c r="DT6" s="130"/>
      <c r="DU6" s="130"/>
      <c r="DV6" s="130"/>
      <c r="DW6" s="130"/>
      <c r="DX6" s="130"/>
      <c r="DY6" s="130"/>
      <c r="DZ6" s="130"/>
      <c r="EA6" s="130"/>
      <c r="EB6" s="130"/>
      <c r="EC6" s="130"/>
      <c r="ED6" s="130"/>
      <c r="EE6" s="130"/>
      <c r="EF6" s="130"/>
      <c r="EG6" s="130"/>
      <c r="EH6" s="130"/>
      <c r="EI6" s="130"/>
      <c r="EJ6" s="130"/>
      <c r="EK6" s="130"/>
      <c r="EL6" s="130"/>
      <c r="EM6" s="130"/>
      <c r="EN6" s="130"/>
      <c r="EO6" s="130"/>
      <c r="EP6" s="130"/>
      <c r="EQ6" s="130"/>
      <c r="ER6" s="130"/>
      <c r="ES6" s="130"/>
      <c r="ET6" s="130"/>
      <c r="EU6" s="130"/>
      <c r="EV6" s="130"/>
      <c r="EW6" s="130"/>
      <c r="EX6" s="130"/>
      <c r="EY6" s="130"/>
      <c r="EZ6" s="130"/>
      <c r="FA6" s="130"/>
      <c r="FB6" s="130"/>
      <c r="FC6" s="130"/>
      <c r="FD6" s="130"/>
      <c r="FE6" s="130"/>
      <c r="FF6" s="130"/>
      <c r="FG6" s="130"/>
      <c r="FH6" s="130"/>
      <c r="FI6" s="130"/>
      <c r="FJ6" s="130"/>
      <c r="FK6" s="130"/>
      <c r="FL6" s="130"/>
      <c r="FM6" s="130"/>
      <c r="FN6" s="130"/>
      <c r="FO6" s="130"/>
      <c r="FP6" s="130"/>
      <c r="FQ6" s="130"/>
      <c r="FR6" s="130"/>
      <c r="FS6" s="130"/>
      <c r="FT6" s="130"/>
      <c r="FU6" s="130"/>
      <c r="FV6" s="130"/>
      <c r="FW6" s="130"/>
      <c r="FX6" s="130"/>
      <c r="FY6" s="130"/>
      <c r="FZ6" s="130"/>
      <c r="GA6" s="130"/>
      <c r="GB6" s="130"/>
      <c r="GC6" s="130"/>
      <c r="GD6" s="130"/>
      <c r="GE6" s="130"/>
      <c r="GF6" s="130"/>
      <c r="GG6" s="130"/>
      <c r="GH6" s="130"/>
      <c r="GI6" s="130"/>
      <c r="GJ6" s="130"/>
      <c r="GK6" s="130"/>
      <c r="GL6" s="130"/>
      <c r="GM6" s="130"/>
      <c r="GN6" s="130"/>
      <c r="GO6" s="130"/>
      <c r="GP6" s="130"/>
      <c r="GQ6" s="130"/>
      <c r="GR6" s="130"/>
      <c r="GS6" s="130"/>
      <c r="GT6" s="130"/>
      <c r="GU6" s="130"/>
      <c r="GV6" s="130"/>
      <c r="GW6" s="130"/>
      <c r="GX6" s="130"/>
      <c r="GY6" s="130"/>
      <c r="GZ6" s="130"/>
      <c r="HA6" s="130"/>
      <c r="HB6" s="130"/>
      <c r="HC6" s="130"/>
      <c r="HD6" s="130"/>
      <c r="HE6" s="130"/>
      <c r="HF6" s="130"/>
      <c r="HG6" s="130"/>
      <c r="HH6" s="130"/>
      <c r="HI6" s="130"/>
      <c r="HJ6" s="130"/>
      <c r="HK6" s="130"/>
      <c r="HL6" s="130"/>
      <c r="HM6" s="130"/>
      <c r="HN6" s="130"/>
      <c r="HO6" s="130"/>
      <c r="HP6" s="130"/>
      <c r="HQ6" s="130"/>
      <c r="HR6" s="130"/>
      <c r="HS6" s="130"/>
      <c r="HT6" s="130"/>
      <c r="HU6" s="130"/>
      <c r="HV6" s="130"/>
      <c r="HW6" s="130"/>
      <c r="HX6" s="130"/>
      <c r="HY6" s="130"/>
      <c r="HZ6" s="130"/>
      <c r="IA6" s="130"/>
      <c r="IB6" s="130"/>
      <c r="IC6" s="130"/>
      <c r="ID6" s="130"/>
      <c r="IE6" s="130"/>
      <c r="IF6" s="130"/>
      <c r="IG6" s="130"/>
      <c r="IH6" s="130"/>
      <c r="II6" s="130"/>
      <c r="IJ6" s="130"/>
      <c r="IK6" s="130"/>
      <c r="IL6" s="130"/>
      <c r="IM6" s="130"/>
      <c r="IN6" s="130"/>
      <c r="IO6" s="130"/>
      <c r="IP6" s="130"/>
      <c r="IQ6" s="130"/>
      <c r="IR6" s="130"/>
      <c r="IS6" s="130"/>
      <c r="IT6" s="130"/>
      <c r="IU6" s="130"/>
      <c r="IV6" s="130"/>
      <c r="IW6" s="130"/>
      <c r="IX6" s="130"/>
      <c r="IY6" s="130"/>
      <c r="IZ6" s="130"/>
      <c r="JA6" s="130"/>
      <c r="JB6" s="130"/>
      <c r="JC6" s="130"/>
      <c r="JD6" s="130"/>
      <c r="JE6" s="130"/>
      <c r="JF6" s="130"/>
      <c r="JG6" s="130"/>
      <c r="JH6" s="130"/>
      <c r="JI6" s="130"/>
      <c r="JJ6" s="130"/>
      <c r="JK6" s="130"/>
      <c r="JL6" s="130"/>
      <c r="JM6" s="130"/>
      <c r="JN6" s="130"/>
      <c r="JO6" s="130"/>
      <c r="JP6" s="130"/>
      <c r="JQ6" s="130"/>
      <c r="JR6" s="130"/>
    </row>
    <row r="7" spans="1:278" s="138" customFormat="1" ht="40.5" customHeight="1" thickTop="1" thickBot="1">
      <c r="A7" s="592" t="s">
        <v>580</v>
      </c>
      <c r="B7" s="593"/>
      <c r="C7" s="593"/>
      <c r="D7" s="593"/>
      <c r="E7" s="593"/>
      <c r="F7" s="594"/>
      <c r="G7" s="145"/>
      <c r="H7" s="595" t="s">
        <v>581</v>
      </c>
      <c r="I7" s="595"/>
      <c r="J7" s="595"/>
      <c r="K7" s="595" t="s">
        <v>582</v>
      </c>
      <c r="L7" s="595"/>
      <c r="M7" s="595"/>
      <c r="N7" s="596" t="s">
        <v>583</v>
      </c>
      <c r="O7" s="605" t="s">
        <v>584</v>
      </c>
      <c r="P7" s="607" t="s">
        <v>585</v>
      </c>
      <c r="Q7" s="608"/>
      <c r="R7" s="607" t="s">
        <v>586</v>
      </c>
      <c r="S7" s="608"/>
      <c r="T7" s="609" t="s">
        <v>605</v>
      </c>
      <c r="U7" s="150"/>
      <c r="V7" s="150"/>
      <c r="W7" s="150"/>
      <c r="X7" s="150"/>
      <c r="Y7" s="150"/>
      <c r="Z7" s="150"/>
      <c r="AA7" s="150"/>
      <c r="AB7" s="150"/>
      <c r="AC7" s="150"/>
      <c r="AD7" s="150"/>
      <c r="AE7" s="150"/>
      <c r="AF7" s="150"/>
      <c r="AG7" s="150"/>
      <c r="AH7" s="150"/>
      <c r="AI7" s="150"/>
      <c r="AJ7" s="150"/>
      <c r="AK7" s="150"/>
      <c r="AL7" s="150"/>
      <c r="AM7" s="150"/>
      <c r="AN7" s="150"/>
      <c r="AO7" s="150"/>
      <c r="AP7" s="150"/>
      <c r="AQ7" s="150"/>
      <c r="AR7" s="150"/>
      <c r="AS7" s="150"/>
      <c r="AT7" s="150"/>
      <c r="AU7" s="150"/>
      <c r="AV7" s="150"/>
      <c r="AW7" s="150"/>
      <c r="AX7" s="150"/>
      <c r="AY7" s="150"/>
      <c r="AZ7" s="150"/>
      <c r="BA7" s="150"/>
      <c r="BB7" s="150"/>
      <c r="BC7" s="150"/>
      <c r="BD7" s="150"/>
      <c r="BE7" s="150"/>
      <c r="BF7" s="150"/>
      <c r="BG7" s="150"/>
      <c r="BH7" s="150"/>
      <c r="BI7" s="150"/>
      <c r="BJ7" s="150"/>
      <c r="BK7" s="150"/>
      <c r="BL7" s="150"/>
      <c r="BM7" s="150"/>
      <c r="BN7" s="150"/>
      <c r="BO7" s="150"/>
      <c r="BP7" s="150"/>
      <c r="BQ7" s="150"/>
      <c r="BR7" s="150"/>
      <c r="BS7" s="150"/>
      <c r="BT7" s="150"/>
      <c r="BU7" s="150"/>
      <c r="BV7" s="150"/>
      <c r="BW7" s="150"/>
      <c r="BX7" s="150"/>
      <c r="BY7" s="150"/>
      <c r="BZ7" s="150"/>
      <c r="CA7" s="150"/>
      <c r="CB7" s="150"/>
      <c r="CC7" s="150"/>
      <c r="CD7" s="150"/>
      <c r="CE7" s="150"/>
      <c r="CF7" s="150"/>
      <c r="CG7" s="150"/>
      <c r="CH7" s="150"/>
      <c r="CI7" s="150"/>
      <c r="CJ7" s="150"/>
      <c r="CK7" s="150"/>
      <c r="CL7" s="150"/>
      <c r="CM7" s="150"/>
      <c r="CN7" s="150"/>
      <c r="CO7" s="150"/>
      <c r="CP7" s="150"/>
      <c r="CQ7" s="150"/>
      <c r="CR7" s="150"/>
      <c r="CS7" s="150"/>
      <c r="CT7" s="150"/>
      <c r="CU7" s="150"/>
      <c r="CV7" s="150"/>
      <c r="CW7" s="150"/>
      <c r="CX7" s="150"/>
      <c r="CY7" s="150"/>
      <c r="CZ7" s="150"/>
      <c r="DA7" s="150"/>
      <c r="DB7" s="150"/>
      <c r="DC7" s="150"/>
      <c r="DD7" s="150"/>
      <c r="DE7" s="150"/>
      <c r="DF7" s="150"/>
      <c r="DG7" s="150"/>
      <c r="DH7" s="150"/>
      <c r="DI7" s="150"/>
      <c r="DJ7" s="150"/>
      <c r="DK7" s="150"/>
      <c r="DL7" s="150"/>
      <c r="DM7" s="150"/>
      <c r="DN7" s="150"/>
      <c r="DO7" s="150"/>
      <c r="DP7" s="150"/>
      <c r="DQ7" s="150"/>
      <c r="DR7" s="150"/>
      <c r="DS7" s="150"/>
      <c r="DT7" s="150"/>
      <c r="DU7" s="150"/>
      <c r="DV7" s="150"/>
      <c r="DW7" s="150"/>
      <c r="DX7" s="150"/>
      <c r="DY7" s="150"/>
      <c r="DZ7" s="150"/>
      <c r="EA7" s="150"/>
      <c r="EB7" s="150"/>
      <c r="EC7" s="150"/>
      <c r="ED7" s="150"/>
      <c r="EE7" s="150"/>
      <c r="EF7" s="150"/>
      <c r="EG7" s="150"/>
      <c r="EH7" s="150"/>
      <c r="EI7" s="150"/>
      <c r="EJ7" s="150"/>
      <c r="EK7" s="150"/>
      <c r="EL7" s="150"/>
      <c r="EM7" s="150"/>
      <c r="EN7" s="150"/>
      <c r="EO7" s="150"/>
      <c r="EP7" s="150"/>
      <c r="EQ7" s="150"/>
      <c r="ER7" s="150"/>
      <c r="ES7" s="150"/>
      <c r="ET7" s="150"/>
      <c r="EU7" s="150"/>
      <c r="EV7" s="150"/>
      <c r="EW7" s="150"/>
      <c r="EX7" s="150"/>
      <c r="EY7" s="150"/>
      <c r="EZ7" s="150"/>
      <c r="FA7" s="150"/>
      <c r="FB7" s="150"/>
      <c r="FC7" s="150"/>
      <c r="FD7" s="150"/>
      <c r="FE7" s="150"/>
      <c r="FF7" s="150"/>
      <c r="FG7" s="150"/>
      <c r="FH7" s="150"/>
      <c r="FI7" s="150"/>
      <c r="FJ7" s="150"/>
      <c r="FK7" s="150"/>
      <c r="FL7" s="150"/>
      <c r="FM7" s="150"/>
      <c r="FN7" s="150"/>
      <c r="FO7" s="150"/>
      <c r="FP7" s="150"/>
      <c r="FQ7" s="150"/>
      <c r="FR7" s="150"/>
      <c r="FS7" s="150"/>
      <c r="FT7" s="150"/>
    </row>
    <row r="8" spans="1:278" s="139" customFormat="1" ht="111" customHeight="1" thickTop="1" thickBot="1">
      <c r="A8" s="153" t="s">
        <v>27</v>
      </c>
      <c r="B8" s="153" t="s">
        <v>255</v>
      </c>
      <c r="C8" s="154" t="s">
        <v>195</v>
      </c>
      <c r="D8" s="146" t="s">
        <v>256</v>
      </c>
      <c r="E8" s="156" t="s">
        <v>199</v>
      </c>
      <c r="F8" s="156" t="s">
        <v>201</v>
      </c>
      <c r="G8" s="156" t="s">
        <v>203</v>
      </c>
      <c r="H8" s="147" t="s">
        <v>588</v>
      </c>
      <c r="I8" s="147" t="s">
        <v>546</v>
      </c>
      <c r="J8" s="147" t="s">
        <v>589</v>
      </c>
      <c r="K8" s="147" t="s">
        <v>588</v>
      </c>
      <c r="L8" s="147" t="s">
        <v>590</v>
      </c>
      <c r="M8" s="147" t="s">
        <v>589</v>
      </c>
      <c r="N8" s="596"/>
      <c r="O8" s="606"/>
      <c r="P8" s="148" t="s">
        <v>591</v>
      </c>
      <c r="Q8" s="148" t="s">
        <v>592</v>
      </c>
      <c r="R8" s="148" t="s">
        <v>593</v>
      </c>
      <c r="S8" s="148" t="s">
        <v>594</v>
      </c>
      <c r="T8" s="609"/>
      <c r="U8" s="151"/>
      <c r="V8" s="151"/>
      <c r="W8" s="151"/>
      <c r="X8" s="151"/>
      <c r="Y8" s="151"/>
      <c r="Z8" s="151"/>
      <c r="AA8" s="151"/>
      <c r="AB8" s="151"/>
      <c r="AC8" s="151"/>
      <c r="AD8" s="151"/>
      <c r="AE8" s="151"/>
      <c r="AF8" s="151"/>
      <c r="AG8" s="151"/>
      <c r="AH8" s="151"/>
      <c r="AI8" s="151"/>
      <c r="AJ8" s="151"/>
      <c r="AK8" s="151"/>
      <c r="AL8" s="151"/>
      <c r="AM8" s="151"/>
      <c r="AN8" s="151"/>
      <c r="AO8" s="151"/>
      <c r="AP8" s="151"/>
      <c r="AQ8" s="151"/>
      <c r="AR8" s="151"/>
      <c r="AS8" s="151"/>
      <c r="AT8" s="151"/>
      <c r="AU8" s="151"/>
      <c r="AV8" s="151"/>
      <c r="AW8" s="151"/>
      <c r="AX8" s="151"/>
      <c r="AY8" s="151"/>
      <c r="AZ8" s="151"/>
      <c r="BA8" s="151"/>
      <c r="BB8" s="151"/>
      <c r="BC8" s="151"/>
      <c r="BD8" s="151"/>
      <c r="BE8" s="151"/>
      <c r="BF8" s="151"/>
      <c r="BG8" s="151"/>
      <c r="BH8" s="151"/>
      <c r="BI8" s="151"/>
      <c r="BJ8" s="151"/>
      <c r="BK8" s="151"/>
      <c r="BL8" s="151"/>
      <c r="BM8" s="151"/>
      <c r="BN8" s="151"/>
      <c r="BO8" s="151"/>
      <c r="BP8" s="151"/>
      <c r="BQ8" s="151"/>
      <c r="BR8" s="151"/>
      <c r="BS8" s="151"/>
      <c r="BT8" s="151"/>
      <c r="BU8" s="151"/>
      <c r="BV8" s="151"/>
      <c r="BW8" s="151"/>
      <c r="BX8" s="151"/>
      <c r="BY8" s="151"/>
      <c r="BZ8" s="151"/>
      <c r="CA8" s="151"/>
      <c r="CB8" s="151"/>
      <c r="CC8" s="151"/>
      <c r="CD8" s="151"/>
      <c r="CE8" s="151"/>
      <c r="CF8" s="151"/>
      <c r="CG8" s="151"/>
      <c r="CH8" s="151"/>
      <c r="CI8" s="151"/>
      <c r="CJ8" s="151"/>
      <c r="CK8" s="151"/>
      <c r="CL8" s="151"/>
      <c r="CM8" s="151"/>
      <c r="CN8" s="151"/>
      <c r="CO8" s="151"/>
      <c r="CP8" s="151"/>
      <c r="CQ8" s="151"/>
      <c r="CR8" s="151"/>
      <c r="CS8" s="151"/>
      <c r="CT8" s="151"/>
      <c r="CU8" s="151"/>
      <c r="CV8" s="151"/>
      <c r="CW8" s="151"/>
      <c r="CX8" s="151"/>
      <c r="CY8" s="151"/>
      <c r="CZ8" s="151"/>
      <c r="DA8" s="151"/>
      <c r="DB8" s="151"/>
      <c r="DC8" s="151"/>
      <c r="DD8" s="151"/>
      <c r="DE8" s="151"/>
      <c r="DF8" s="151"/>
      <c r="DG8" s="151"/>
      <c r="DH8" s="151"/>
      <c r="DI8" s="151"/>
      <c r="DJ8" s="151"/>
      <c r="DK8" s="151"/>
      <c r="DL8" s="151"/>
      <c r="DM8" s="151"/>
      <c r="DN8" s="151"/>
      <c r="DO8" s="151"/>
      <c r="DP8" s="151"/>
      <c r="DQ8" s="151"/>
      <c r="DR8" s="151"/>
      <c r="DS8" s="151"/>
      <c r="DT8" s="151"/>
      <c r="DU8" s="151"/>
      <c r="DV8" s="151"/>
      <c r="DW8" s="151"/>
      <c r="DX8" s="151"/>
      <c r="DY8" s="151"/>
      <c r="DZ8" s="151"/>
      <c r="EA8" s="151"/>
      <c r="EB8" s="151"/>
      <c r="EC8" s="151"/>
      <c r="ED8" s="151"/>
      <c r="EE8" s="151"/>
      <c r="EF8" s="151"/>
      <c r="EG8" s="151"/>
      <c r="EH8" s="151"/>
      <c r="EI8" s="151"/>
      <c r="EJ8" s="151"/>
      <c r="EK8" s="151"/>
      <c r="EL8" s="151"/>
      <c r="EM8" s="151"/>
      <c r="EN8" s="151"/>
      <c r="EO8" s="151"/>
      <c r="EP8" s="151"/>
      <c r="EQ8" s="151"/>
      <c r="ER8" s="151"/>
      <c r="ES8" s="151"/>
      <c r="ET8" s="151"/>
      <c r="EU8" s="151"/>
      <c r="EV8" s="151"/>
      <c r="EW8" s="151"/>
      <c r="EX8" s="151"/>
      <c r="EY8" s="151"/>
      <c r="EZ8" s="151"/>
      <c r="FA8" s="151"/>
      <c r="FB8" s="151"/>
      <c r="FC8" s="151"/>
      <c r="FD8" s="151"/>
      <c r="FE8" s="151"/>
      <c r="FF8" s="151"/>
      <c r="FG8" s="151"/>
      <c r="FH8" s="151"/>
      <c r="FI8" s="151"/>
      <c r="FJ8" s="151"/>
      <c r="FK8" s="151"/>
      <c r="FL8" s="151"/>
      <c r="FM8" s="151"/>
      <c r="FN8" s="151"/>
      <c r="FO8" s="151"/>
      <c r="FP8" s="151"/>
      <c r="FQ8" s="151"/>
      <c r="FR8" s="151"/>
      <c r="FS8" s="151"/>
      <c r="FT8" s="151"/>
    </row>
    <row r="9" spans="1:278" s="140" customFormat="1" ht="20.25" customHeight="1" thickTop="1" thickBot="1">
      <c r="A9" s="610"/>
      <c r="B9" s="611"/>
      <c r="C9" s="611"/>
      <c r="D9" s="611"/>
      <c r="E9" s="611"/>
      <c r="F9" s="611"/>
      <c r="G9" s="611"/>
      <c r="H9" s="611"/>
      <c r="I9" s="611"/>
      <c r="J9" s="611"/>
      <c r="K9" s="611"/>
      <c r="L9" s="611"/>
      <c r="M9" s="611"/>
      <c r="N9" s="611"/>
      <c r="O9" s="230"/>
      <c r="T9" s="242"/>
      <c r="U9" s="152"/>
      <c r="V9" s="152"/>
      <c r="W9" s="152"/>
      <c r="X9" s="152"/>
      <c r="Y9" s="152"/>
      <c r="Z9" s="152"/>
      <c r="AA9" s="152"/>
      <c r="AB9" s="152"/>
      <c r="AC9" s="152"/>
      <c r="AD9" s="152"/>
      <c r="AE9" s="152"/>
      <c r="AF9" s="152"/>
      <c r="AG9" s="152"/>
      <c r="AH9" s="152"/>
      <c r="AI9" s="152"/>
      <c r="AJ9" s="152"/>
      <c r="AK9" s="152"/>
      <c r="AL9" s="152"/>
      <c r="AM9" s="152"/>
      <c r="AN9" s="152"/>
      <c r="AO9" s="152"/>
      <c r="AP9" s="152"/>
      <c r="AQ9" s="152"/>
      <c r="AR9" s="152"/>
      <c r="AS9" s="152"/>
      <c r="AT9" s="152"/>
      <c r="AU9" s="152"/>
      <c r="AV9" s="152"/>
      <c r="AW9" s="152"/>
      <c r="AX9" s="152"/>
      <c r="AY9" s="152"/>
      <c r="AZ9" s="152"/>
      <c r="BA9" s="152"/>
      <c r="BB9" s="152"/>
      <c r="BC9" s="152"/>
      <c r="BD9" s="152"/>
      <c r="BE9" s="152"/>
      <c r="BF9" s="152"/>
      <c r="BG9" s="152"/>
      <c r="BH9" s="152"/>
      <c r="BI9" s="152"/>
      <c r="BJ9" s="152"/>
      <c r="BK9" s="152"/>
      <c r="BL9" s="152"/>
      <c r="BM9" s="152"/>
      <c r="BN9" s="152"/>
      <c r="BO9" s="152"/>
      <c r="BP9" s="152"/>
      <c r="BQ9" s="152"/>
      <c r="BR9" s="152"/>
      <c r="BS9" s="152"/>
      <c r="BT9" s="152"/>
      <c r="BU9" s="152"/>
      <c r="BV9" s="152"/>
      <c r="BW9" s="152"/>
      <c r="BX9" s="152"/>
      <c r="BY9" s="152"/>
      <c r="BZ9" s="152"/>
      <c r="CA9" s="152"/>
      <c r="CB9" s="152"/>
      <c r="CC9" s="152"/>
      <c r="CD9" s="152"/>
      <c r="CE9" s="152"/>
      <c r="CF9" s="152"/>
      <c r="CG9" s="152"/>
      <c r="CH9" s="152"/>
      <c r="CI9" s="152"/>
      <c r="CJ9" s="152"/>
      <c r="CK9" s="152"/>
      <c r="CL9" s="152"/>
      <c r="CM9" s="152"/>
      <c r="CN9" s="152"/>
      <c r="CO9" s="152"/>
      <c r="CP9" s="152"/>
      <c r="CQ9" s="152"/>
      <c r="CR9" s="152"/>
      <c r="CS9" s="152"/>
      <c r="CT9" s="152"/>
      <c r="CU9" s="152"/>
      <c r="CV9" s="152"/>
      <c r="CW9" s="152"/>
      <c r="CX9" s="152"/>
      <c r="CY9" s="152"/>
      <c r="CZ9" s="152"/>
      <c r="DA9" s="152"/>
      <c r="DB9" s="152"/>
      <c r="DC9" s="152"/>
      <c r="DD9" s="152"/>
      <c r="DE9" s="152"/>
      <c r="DF9" s="152"/>
      <c r="DG9" s="152"/>
      <c r="DH9" s="152"/>
      <c r="DI9" s="152"/>
      <c r="DJ9" s="152"/>
      <c r="DK9" s="152"/>
      <c r="DL9" s="152"/>
      <c r="DM9" s="152"/>
      <c r="DN9" s="152"/>
      <c r="DO9" s="152"/>
      <c r="DP9" s="152"/>
      <c r="DQ9" s="152"/>
      <c r="DR9" s="152"/>
      <c r="DS9" s="152"/>
      <c r="DT9" s="152"/>
      <c r="DU9" s="152"/>
      <c r="DV9" s="152"/>
      <c r="DW9" s="152"/>
      <c r="DX9" s="152"/>
      <c r="DY9" s="152"/>
      <c r="DZ9" s="152"/>
      <c r="EA9" s="152"/>
      <c r="EB9" s="152"/>
      <c r="EC9" s="152"/>
      <c r="ED9" s="152"/>
      <c r="EE9" s="152"/>
      <c r="EF9" s="152"/>
      <c r="EG9" s="152"/>
      <c r="EH9" s="152"/>
      <c r="EI9" s="152"/>
      <c r="EJ9" s="152"/>
      <c r="EK9" s="152"/>
      <c r="EL9" s="152"/>
      <c r="EM9" s="152"/>
      <c r="EN9" s="152"/>
      <c r="EO9" s="152"/>
      <c r="EP9" s="152"/>
      <c r="EQ9" s="152"/>
      <c r="ER9" s="152"/>
      <c r="ES9" s="152"/>
      <c r="ET9" s="152"/>
      <c r="EU9" s="152"/>
      <c r="EV9" s="152"/>
      <c r="EW9" s="152"/>
      <c r="EX9" s="152"/>
      <c r="EY9" s="152"/>
      <c r="EZ9" s="152"/>
      <c r="FA9" s="152"/>
      <c r="FB9" s="152"/>
      <c r="FC9" s="152"/>
      <c r="FD9" s="152"/>
      <c r="FE9" s="152"/>
      <c r="FF9" s="152"/>
      <c r="FG9" s="152"/>
      <c r="FH9" s="152"/>
      <c r="FI9" s="152"/>
      <c r="FJ9" s="152"/>
      <c r="FK9" s="152"/>
      <c r="FL9" s="152"/>
      <c r="FM9" s="152"/>
      <c r="FN9" s="152"/>
      <c r="FO9" s="152"/>
      <c r="FP9" s="152"/>
      <c r="FQ9" s="152"/>
      <c r="FR9" s="152"/>
      <c r="FS9" s="152"/>
      <c r="FT9" s="152"/>
    </row>
    <row r="10" spans="1:278" s="141" customFormat="1" ht="134.25" customHeight="1">
      <c r="A10" s="583">
        <f>'Mapa Final'!A10</f>
        <v>1</v>
      </c>
      <c r="B10" s="639" t="str">
        <f>'Mapa Final'!B10</f>
        <v>Inexactitud de la información</v>
      </c>
      <c r="C10" s="599" t="str">
        <f>'Mapa Final'!C10</f>
        <v>Incumplimiento de las metas establecidas</v>
      </c>
      <c r="D10" s="599" t="str">
        <f>'Mapa Final'!D10</f>
        <v xml:space="preserve">1. Hojas de vida desactualizadas  
2. Altos volumenes de documentos generados por los despachos respecto novedades de nómina mensual.
3. Alta carga laboral de todas los servidores que intervienen en los procesos de talento humano e Insuficiente personal para adelantar los procesos y actividades relacionadas el procedimiento de archivo de HL.
4. Documentos deteriorados                                                                                                                                                                                                                                                                                                                                                                                                                                                                                                                                                                                                                                                                                                                                                                                                                                                                 5. Infraestructura física 
6. Carencia de implementación de  plataforma téconológica para el manejo del archivo digital de hoja de vida.                                                                                                                                                                                                                                                                                                 
 </v>
      </c>
      <c r="E10" s="599" t="str">
        <f>+'Mapa Final'!E10:E15</f>
        <v xml:space="preserve">Deficiencia en la planta de personal asignada para esta labor- </v>
      </c>
      <c r="F10" s="599" t="str">
        <f>'Mapa Final'!F10</f>
        <v>Posibilidad de incumplimiento de las metas establecidas,  debido a la deficiencia en la planta de personal asignada para el manejo de la integridad de la información de los servidores judiciales almacenada en archivos físicos (historias laborales, archivo de gestión) o en el sistema de Información que esta a cargo de la Dirección Ejecutiva Seccional.</v>
      </c>
      <c r="G10" s="599" t="str">
        <f>'Mapa Final'!G10</f>
        <v>Ejecución y Administración de Procesos</v>
      </c>
      <c r="H10" s="597" t="str">
        <f>'Mapa Final'!I10</f>
        <v>Media</v>
      </c>
      <c r="I10" s="597" t="str">
        <f>'Mapa Final'!L10</f>
        <v>Moderado</v>
      </c>
      <c r="J10" s="597" t="str">
        <f>'Mapa Final'!N10</f>
        <v>Moderado</v>
      </c>
      <c r="K10" s="637" t="str">
        <f>'Mapa Final'!AA10</f>
        <v>Media</v>
      </c>
      <c r="L10" s="637" t="str">
        <f>'Mapa Final'!AE10</f>
        <v>Moderado</v>
      </c>
      <c r="M10" s="597" t="str">
        <f>'Mapa Final'!AG10</f>
        <v>Moderado</v>
      </c>
      <c r="N10" s="637" t="str">
        <f>'Mapa Final'!AH10</f>
        <v>Aceptar</v>
      </c>
      <c r="O10" s="627" t="s">
        <v>644</v>
      </c>
      <c r="P10" s="630"/>
      <c r="Q10" s="633" t="s">
        <v>8</v>
      </c>
      <c r="R10" s="649">
        <v>45017</v>
      </c>
      <c r="S10" s="649">
        <v>45107</v>
      </c>
      <c r="T10" s="651" t="s">
        <v>638</v>
      </c>
      <c r="U10" s="34"/>
      <c r="V10" s="34"/>
      <c r="W10" s="34"/>
      <c r="X10" s="34"/>
      <c r="Y10" s="34"/>
      <c r="Z10" s="34"/>
      <c r="AA10" s="34"/>
      <c r="AB10" s="34"/>
      <c r="AC10" s="34"/>
      <c r="AD10" s="34"/>
      <c r="AE10" s="34"/>
      <c r="AF10" s="34"/>
      <c r="AG10" s="34"/>
      <c r="AH10" s="34"/>
      <c r="AI10" s="34"/>
      <c r="AJ10" s="34"/>
      <c r="AK10" s="34"/>
      <c r="AL10" s="34"/>
      <c r="AM10" s="34"/>
      <c r="AN10" s="34"/>
      <c r="AO10" s="34"/>
      <c r="AP10" s="34"/>
      <c r="AQ10" s="34"/>
      <c r="AR10" s="34"/>
      <c r="AS10" s="34"/>
      <c r="AT10" s="34"/>
      <c r="AU10" s="34"/>
      <c r="AV10" s="34"/>
      <c r="AW10" s="34"/>
      <c r="AX10" s="34"/>
      <c r="AY10" s="34"/>
      <c r="AZ10" s="34"/>
      <c r="BA10" s="34"/>
      <c r="BB10" s="34"/>
      <c r="BC10" s="34"/>
      <c r="BD10" s="34"/>
      <c r="BE10" s="34"/>
      <c r="BF10" s="34"/>
      <c r="BG10" s="34"/>
      <c r="BH10" s="34"/>
      <c r="BI10" s="34"/>
      <c r="BJ10" s="34"/>
      <c r="BK10" s="34"/>
      <c r="BL10" s="34"/>
      <c r="BM10" s="34"/>
      <c r="BN10" s="34"/>
      <c r="BO10" s="34"/>
      <c r="BP10" s="34"/>
      <c r="BQ10" s="34"/>
      <c r="BR10" s="34"/>
      <c r="BS10" s="34"/>
      <c r="BT10" s="34"/>
      <c r="BU10" s="34"/>
      <c r="BV10" s="34"/>
      <c r="BW10" s="34"/>
      <c r="BX10" s="34"/>
      <c r="BY10" s="34"/>
      <c r="BZ10" s="34"/>
      <c r="CA10" s="34"/>
      <c r="CB10" s="34"/>
      <c r="CC10" s="34"/>
      <c r="CD10" s="34"/>
      <c r="CE10" s="34"/>
      <c r="CF10" s="34"/>
      <c r="CG10" s="34"/>
      <c r="CH10" s="34"/>
      <c r="CI10" s="34"/>
      <c r="CJ10" s="34"/>
      <c r="CK10" s="34"/>
      <c r="CL10" s="34"/>
      <c r="CM10" s="34"/>
      <c r="CN10" s="34"/>
      <c r="CO10" s="34"/>
      <c r="CP10" s="34"/>
      <c r="CQ10" s="34"/>
      <c r="CR10" s="34"/>
      <c r="CS10" s="34"/>
      <c r="CT10" s="34"/>
      <c r="CU10" s="34"/>
      <c r="CV10" s="34"/>
      <c r="CW10" s="34"/>
      <c r="CX10" s="34"/>
      <c r="CY10" s="34"/>
      <c r="CZ10" s="34"/>
      <c r="DA10" s="34"/>
      <c r="DB10" s="34"/>
      <c r="DC10" s="34"/>
      <c r="DD10" s="34"/>
      <c r="DE10" s="34"/>
      <c r="DF10" s="34"/>
      <c r="DG10" s="34"/>
      <c r="DH10" s="34"/>
      <c r="DI10" s="34"/>
      <c r="DJ10" s="34"/>
      <c r="DK10" s="34"/>
      <c r="DL10" s="34"/>
      <c r="DM10" s="34"/>
      <c r="DN10" s="34"/>
      <c r="DO10" s="34"/>
      <c r="DP10" s="34"/>
      <c r="DQ10" s="34"/>
      <c r="DR10" s="34"/>
      <c r="DS10" s="34"/>
      <c r="DT10" s="34"/>
      <c r="DU10" s="34"/>
      <c r="DV10" s="34"/>
      <c r="DW10" s="34"/>
      <c r="DX10" s="34"/>
      <c r="DY10" s="34"/>
      <c r="DZ10" s="34"/>
      <c r="EA10" s="34"/>
      <c r="EB10" s="34"/>
      <c r="EC10" s="34"/>
      <c r="ED10" s="34"/>
      <c r="EE10" s="34"/>
      <c r="EF10" s="34"/>
      <c r="EG10" s="34"/>
      <c r="EH10" s="34"/>
      <c r="EI10" s="34"/>
      <c r="EJ10" s="34"/>
      <c r="EK10" s="34"/>
      <c r="EL10" s="34"/>
      <c r="EM10" s="34"/>
      <c r="EN10" s="34"/>
      <c r="EO10" s="34"/>
      <c r="EP10" s="34"/>
      <c r="EQ10" s="34"/>
      <c r="ER10" s="34"/>
      <c r="ES10" s="34"/>
      <c r="ET10" s="34"/>
      <c r="EU10" s="34"/>
      <c r="EV10" s="34"/>
      <c r="EW10" s="34"/>
      <c r="EX10" s="34"/>
      <c r="EY10" s="34"/>
      <c r="EZ10" s="34"/>
      <c r="FA10" s="34"/>
      <c r="FB10" s="34"/>
      <c r="FC10" s="34"/>
      <c r="FD10" s="34"/>
      <c r="FE10" s="34"/>
      <c r="FF10" s="34"/>
      <c r="FG10" s="34"/>
      <c r="FH10" s="34"/>
      <c r="FI10" s="34"/>
      <c r="FJ10" s="34"/>
      <c r="FK10" s="34"/>
      <c r="FL10" s="34"/>
      <c r="FM10" s="34"/>
      <c r="FN10" s="34"/>
      <c r="FO10" s="34"/>
      <c r="FP10" s="34"/>
      <c r="FQ10" s="34"/>
      <c r="FR10" s="34"/>
      <c r="FS10" s="34"/>
      <c r="FT10" s="34"/>
    </row>
    <row r="11" spans="1:278" s="141" customFormat="1" ht="83.25" customHeight="1">
      <c r="A11" s="584"/>
      <c r="B11" s="642"/>
      <c r="C11" s="600"/>
      <c r="D11" s="600"/>
      <c r="E11" s="600"/>
      <c r="F11" s="600"/>
      <c r="G11" s="600"/>
      <c r="H11" s="598"/>
      <c r="I11" s="598"/>
      <c r="J11" s="598"/>
      <c r="K11" s="638"/>
      <c r="L11" s="638"/>
      <c r="M11" s="598"/>
      <c r="N11" s="638"/>
      <c r="O11" s="628"/>
      <c r="P11" s="631"/>
      <c r="Q11" s="613"/>
      <c r="R11" s="650"/>
      <c r="S11" s="650"/>
      <c r="T11" s="652"/>
      <c r="U11" s="34"/>
      <c r="V11" s="34"/>
      <c r="W11" s="34"/>
      <c r="X11" s="34"/>
      <c r="Y11" s="34"/>
      <c r="Z11" s="34"/>
      <c r="AA11" s="34"/>
      <c r="AB11" s="34"/>
      <c r="AC11" s="34"/>
      <c r="AD11" s="34"/>
      <c r="AE11" s="34"/>
      <c r="AF11" s="34"/>
      <c r="AG11" s="34"/>
      <c r="AH11" s="34"/>
      <c r="AI11" s="34"/>
      <c r="AJ11" s="34"/>
      <c r="AK11" s="34"/>
      <c r="AL11" s="34"/>
      <c r="AM11" s="34"/>
      <c r="AN11" s="34"/>
      <c r="AO11" s="34"/>
      <c r="AP11" s="34"/>
      <c r="AQ11" s="34"/>
      <c r="AR11" s="34"/>
      <c r="AS11" s="34"/>
      <c r="AT11" s="34"/>
      <c r="AU11" s="34"/>
      <c r="AV11" s="34"/>
      <c r="AW11" s="34"/>
      <c r="AX11" s="34"/>
      <c r="AY11" s="34"/>
      <c r="AZ11" s="34"/>
      <c r="BA11" s="34"/>
      <c r="BB11" s="34"/>
      <c r="BC11" s="34"/>
      <c r="BD11" s="34"/>
      <c r="BE11" s="34"/>
      <c r="BF11" s="34"/>
      <c r="BG11" s="34"/>
      <c r="BH11" s="34"/>
      <c r="BI11" s="34"/>
      <c r="BJ11" s="34"/>
      <c r="BK11" s="34"/>
      <c r="BL11" s="34"/>
      <c r="BM11" s="34"/>
      <c r="BN11" s="34"/>
      <c r="BO11" s="34"/>
      <c r="BP11" s="34"/>
      <c r="BQ11" s="34"/>
      <c r="BR11" s="34"/>
      <c r="BS11" s="34"/>
      <c r="BT11" s="34"/>
      <c r="BU11" s="34"/>
      <c r="BV11" s="34"/>
      <c r="BW11" s="34"/>
      <c r="BX11" s="34"/>
      <c r="BY11" s="34"/>
      <c r="BZ11" s="34"/>
      <c r="CA11" s="34"/>
      <c r="CB11" s="34"/>
      <c r="CC11" s="34"/>
      <c r="CD11" s="34"/>
      <c r="CE11" s="34"/>
      <c r="CF11" s="34"/>
      <c r="CG11" s="34"/>
      <c r="CH11" s="34"/>
      <c r="CI11" s="34"/>
      <c r="CJ11" s="34"/>
      <c r="CK11" s="34"/>
      <c r="CL11" s="34"/>
      <c r="CM11" s="34"/>
      <c r="CN11" s="34"/>
      <c r="CO11" s="34"/>
      <c r="CP11" s="34"/>
      <c r="CQ11" s="34"/>
      <c r="CR11" s="34"/>
      <c r="CS11" s="34"/>
      <c r="CT11" s="34"/>
      <c r="CU11" s="34"/>
      <c r="CV11" s="34"/>
      <c r="CW11" s="34"/>
      <c r="CX11" s="34"/>
      <c r="CY11" s="34"/>
      <c r="CZ11" s="34"/>
      <c r="DA11" s="34"/>
      <c r="DB11" s="34"/>
      <c r="DC11" s="34"/>
      <c r="DD11" s="34"/>
      <c r="DE11" s="34"/>
      <c r="DF11" s="34"/>
      <c r="DG11" s="34"/>
      <c r="DH11" s="34"/>
      <c r="DI11" s="34"/>
      <c r="DJ11" s="34"/>
      <c r="DK11" s="34"/>
      <c r="DL11" s="34"/>
      <c r="DM11" s="34"/>
      <c r="DN11" s="34"/>
      <c r="DO11" s="34"/>
      <c r="DP11" s="34"/>
      <c r="DQ11" s="34"/>
      <c r="DR11" s="34"/>
      <c r="DS11" s="34"/>
      <c r="DT11" s="34"/>
      <c r="DU11" s="34"/>
      <c r="DV11" s="34"/>
      <c r="DW11" s="34"/>
      <c r="DX11" s="34"/>
      <c r="DY11" s="34"/>
      <c r="DZ11" s="34"/>
      <c r="EA11" s="34"/>
      <c r="EB11" s="34"/>
      <c r="EC11" s="34"/>
      <c r="ED11" s="34"/>
      <c r="EE11" s="34"/>
      <c r="EF11" s="34"/>
      <c r="EG11" s="34"/>
      <c r="EH11" s="34"/>
      <c r="EI11" s="34"/>
      <c r="EJ11" s="34"/>
      <c r="EK11" s="34"/>
      <c r="EL11" s="34"/>
      <c r="EM11" s="34"/>
      <c r="EN11" s="34"/>
      <c r="EO11" s="34"/>
      <c r="EP11" s="34"/>
      <c r="EQ11" s="34"/>
      <c r="ER11" s="34"/>
      <c r="ES11" s="34"/>
      <c r="ET11" s="34"/>
      <c r="EU11" s="34"/>
      <c r="EV11" s="34"/>
      <c r="EW11" s="34"/>
      <c r="EX11" s="34"/>
      <c r="EY11" s="34"/>
      <c r="EZ11" s="34"/>
      <c r="FA11" s="34"/>
      <c r="FB11" s="34"/>
      <c r="FC11" s="34"/>
      <c r="FD11" s="34"/>
      <c r="FE11" s="34"/>
      <c r="FF11" s="34"/>
      <c r="FG11" s="34"/>
      <c r="FH11" s="34"/>
      <c r="FI11" s="34"/>
      <c r="FJ11" s="34"/>
      <c r="FK11" s="34"/>
      <c r="FL11" s="34"/>
      <c r="FM11" s="34"/>
      <c r="FN11" s="34"/>
      <c r="FO11" s="34"/>
      <c r="FP11" s="34"/>
      <c r="FQ11" s="34"/>
      <c r="FR11" s="34"/>
      <c r="FS11" s="34"/>
      <c r="FT11" s="34"/>
    </row>
    <row r="12" spans="1:278" s="141" customFormat="1" ht="41.25" customHeight="1">
      <c r="A12" s="584"/>
      <c r="B12" s="642"/>
      <c r="C12" s="600"/>
      <c r="D12" s="600"/>
      <c r="E12" s="600"/>
      <c r="F12" s="600"/>
      <c r="G12" s="600"/>
      <c r="H12" s="598"/>
      <c r="I12" s="598"/>
      <c r="J12" s="598"/>
      <c r="K12" s="638"/>
      <c r="L12" s="638"/>
      <c r="M12" s="598"/>
      <c r="N12" s="638"/>
      <c r="O12" s="628"/>
      <c r="P12" s="631"/>
      <c r="Q12" s="613"/>
      <c r="R12" s="650"/>
      <c r="S12" s="650"/>
      <c r="T12" s="652"/>
      <c r="U12" s="34"/>
      <c r="V12" s="34"/>
      <c r="W12" s="34"/>
      <c r="X12" s="34"/>
      <c r="Y12" s="34"/>
      <c r="Z12" s="34"/>
      <c r="AA12" s="34"/>
      <c r="AB12" s="34"/>
      <c r="AC12" s="34"/>
      <c r="AD12" s="34"/>
      <c r="AE12" s="34"/>
      <c r="AF12" s="34"/>
      <c r="AG12" s="34"/>
      <c r="AH12" s="34"/>
      <c r="AI12" s="34"/>
      <c r="AJ12" s="34"/>
      <c r="AK12" s="34"/>
      <c r="AL12" s="34"/>
      <c r="AM12" s="34"/>
      <c r="AN12" s="34"/>
      <c r="AO12" s="34"/>
      <c r="AP12" s="34"/>
      <c r="AQ12" s="34"/>
      <c r="AR12" s="34"/>
      <c r="AS12" s="34"/>
      <c r="AT12" s="34"/>
      <c r="AU12" s="34"/>
      <c r="AV12" s="34"/>
      <c r="AW12" s="34"/>
      <c r="AX12" s="34"/>
      <c r="AY12" s="34"/>
      <c r="AZ12" s="34"/>
      <c r="BA12" s="34"/>
      <c r="BB12" s="34"/>
      <c r="BC12" s="34"/>
      <c r="BD12" s="34"/>
      <c r="BE12" s="34"/>
      <c r="BF12" s="34"/>
      <c r="BG12" s="34"/>
      <c r="BH12" s="34"/>
      <c r="BI12" s="34"/>
      <c r="BJ12" s="34"/>
      <c r="BK12" s="34"/>
      <c r="BL12" s="34"/>
      <c r="BM12" s="34"/>
      <c r="BN12" s="34"/>
      <c r="BO12" s="34"/>
      <c r="BP12" s="34"/>
      <c r="BQ12" s="34"/>
      <c r="BR12" s="34"/>
      <c r="BS12" s="34"/>
      <c r="BT12" s="34"/>
      <c r="BU12" s="34"/>
      <c r="BV12" s="34"/>
      <c r="BW12" s="34"/>
      <c r="BX12" s="34"/>
      <c r="BY12" s="34"/>
      <c r="BZ12" s="34"/>
      <c r="CA12" s="34"/>
      <c r="CB12" s="34"/>
      <c r="CC12" s="34"/>
      <c r="CD12" s="34"/>
      <c r="CE12" s="34"/>
      <c r="CF12" s="34"/>
      <c r="CG12" s="34"/>
      <c r="CH12" s="34"/>
      <c r="CI12" s="34"/>
      <c r="CJ12" s="34"/>
      <c r="CK12" s="34"/>
      <c r="CL12" s="34"/>
      <c r="CM12" s="34"/>
      <c r="CN12" s="34"/>
      <c r="CO12" s="34"/>
      <c r="CP12" s="34"/>
      <c r="CQ12" s="34"/>
      <c r="CR12" s="34"/>
      <c r="CS12" s="34"/>
      <c r="CT12" s="34"/>
      <c r="CU12" s="34"/>
      <c r="CV12" s="34"/>
      <c r="CW12" s="34"/>
      <c r="CX12" s="34"/>
      <c r="CY12" s="34"/>
      <c r="CZ12" s="34"/>
      <c r="DA12" s="34"/>
      <c r="DB12" s="34"/>
      <c r="DC12" s="34"/>
      <c r="DD12" s="34"/>
      <c r="DE12" s="34"/>
      <c r="DF12" s="34"/>
      <c r="DG12" s="34"/>
      <c r="DH12" s="34"/>
      <c r="DI12" s="34"/>
      <c r="DJ12" s="34"/>
      <c r="DK12" s="34"/>
      <c r="DL12" s="34"/>
      <c r="DM12" s="34"/>
      <c r="DN12" s="34"/>
      <c r="DO12" s="34"/>
      <c r="DP12" s="34"/>
      <c r="DQ12" s="34"/>
      <c r="DR12" s="34"/>
      <c r="DS12" s="34"/>
      <c r="DT12" s="34"/>
      <c r="DU12" s="34"/>
      <c r="DV12" s="34"/>
      <c r="DW12" s="34"/>
      <c r="DX12" s="34"/>
      <c r="DY12" s="34"/>
      <c r="DZ12" s="34"/>
      <c r="EA12" s="34"/>
      <c r="EB12" s="34"/>
      <c r="EC12" s="34"/>
      <c r="ED12" s="34"/>
      <c r="EE12" s="34"/>
      <c r="EF12" s="34"/>
      <c r="EG12" s="34"/>
      <c r="EH12" s="34"/>
      <c r="EI12" s="34"/>
      <c r="EJ12" s="34"/>
      <c r="EK12" s="34"/>
      <c r="EL12" s="34"/>
      <c r="EM12" s="34"/>
      <c r="EN12" s="34"/>
      <c r="EO12" s="34"/>
      <c r="EP12" s="34"/>
      <c r="EQ12" s="34"/>
      <c r="ER12" s="34"/>
      <c r="ES12" s="34"/>
      <c r="ET12" s="34"/>
      <c r="EU12" s="34"/>
      <c r="EV12" s="34"/>
      <c r="EW12" s="34"/>
      <c r="EX12" s="34"/>
      <c r="EY12" s="34"/>
      <c r="EZ12" s="34"/>
      <c r="FA12" s="34"/>
      <c r="FB12" s="34"/>
      <c r="FC12" s="34"/>
      <c r="FD12" s="34"/>
      <c r="FE12" s="34"/>
      <c r="FF12" s="34"/>
      <c r="FG12" s="34"/>
      <c r="FH12" s="34"/>
      <c r="FI12" s="34"/>
      <c r="FJ12" s="34"/>
      <c r="FK12" s="34"/>
      <c r="FL12" s="34"/>
      <c r="FM12" s="34"/>
      <c r="FN12" s="34"/>
      <c r="FO12" s="34"/>
      <c r="FP12" s="34"/>
      <c r="FQ12" s="34"/>
      <c r="FR12" s="34"/>
      <c r="FS12" s="34"/>
      <c r="FT12" s="34"/>
    </row>
    <row r="13" spans="1:278" s="141" customFormat="1" ht="40.5" customHeight="1">
      <c r="A13" s="584"/>
      <c r="B13" s="642"/>
      <c r="C13" s="600"/>
      <c r="D13" s="600"/>
      <c r="E13" s="600"/>
      <c r="F13" s="600"/>
      <c r="G13" s="600"/>
      <c r="H13" s="598"/>
      <c r="I13" s="598"/>
      <c r="J13" s="598"/>
      <c r="K13" s="638"/>
      <c r="L13" s="638"/>
      <c r="M13" s="598"/>
      <c r="N13" s="638"/>
      <c r="O13" s="628"/>
      <c r="P13" s="631"/>
      <c r="Q13" s="613"/>
      <c r="R13" s="650"/>
      <c r="S13" s="650"/>
      <c r="T13" s="652"/>
      <c r="U13" s="34"/>
      <c r="V13" s="34"/>
      <c r="W13" s="34"/>
      <c r="X13" s="34"/>
      <c r="Y13" s="34"/>
      <c r="Z13" s="34"/>
      <c r="AA13" s="34"/>
      <c r="AB13" s="34"/>
      <c r="AC13" s="34"/>
      <c r="AD13" s="34"/>
      <c r="AE13" s="34"/>
      <c r="AF13" s="34"/>
      <c r="AG13" s="34"/>
      <c r="AH13" s="34"/>
      <c r="AI13" s="34"/>
      <c r="AJ13" s="34"/>
      <c r="AK13" s="34"/>
      <c r="AL13" s="34"/>
      <c r="AM13" s="34"/>
      <c r="AN13" s="34"/>
      <c r="AO13" s="34"/>
      <c r="AP13" s="34"/>
      <c r="AQ13" s="34"/>
      <c r="AR13" s="34"/>
      <c r="AS13" s="34"/>
      <c r="AT13" s="34"/>
      <c r="AU13" s="34"/>
      <c r="AV13" s="34"/>
      <c r="AW13" s="34"/>
      <c r="AX13" s="34"/>
      <c r="AY13" s="34"/>
      <c r="AZ13" s="34"/>
      <c r="BA13" s="34"/>
      <c r="BB13" s="34"/>
      <c r="BC13" s="34"/>
      <c r="BD13" s="34"/>
      <c r="BE13" s="34"/>
      <c r="BF13" s="34"/>
      <c r="BG13" s="34"/>
      <c r="BH13" s="34"/>
      <c r="BI13" s="34"/>
      <c r="BJ13" s="34"/>
      <c r="BK13" s="34"/>
      <c r="BL13" s="34"/>
      <c r="BM13" s="34"/>
      <c r="BN13" s="34"/>
      <c r="BO13" s="34"/>
      <c r="BP13" s="34"/>
      <c r="BQ13" s="34"/>
      <c r="BR13" s="34"/>
      <c r="BS13" s="34"/>
      <c r="BT13" s="34"/>
      <c r="BU13" s="34"/>
      <c r="BV13" s="34"/>
      <c r="BW13" s="34"/>
      <c r="BX13" s="34"/>
      <c r="BY13" s="34"/>
      <c r="BZ13" s="34"/>
      <c r="CA13" s="34"/>
      <c r="CB13" s="34"/>
      <c r="CC13" s="34"/>
      <c r="CD13" s="34"/>
      <c r="CE13" s="34"/>
      <c r="CF13" s="34"/>
      <c r="CG13" s="34"/>
      <c r="CH13" s="34"/>
      <c r="CI13" s="34"/>
      <c r="CJ13" s="34"/>
      <c r="CK13" s="34"/>
      <c r="CL13" s="34"/>
      <c r="CM13" s="34"/>
      <c r="CN13" s="34"/>
      <c r="CO13" s="34"/>
      <c r="CP13" s="34"/>
      <c r="CQ13" s="34"/>
      <c r="CR13" s="34"/>
      <c r="CS13" s="34"/>
      <c r="CT13" s="34"/>
      <c r="CU13" s="34"/>
      <c r="CV13" s="34"/>
      <c r="CW13" s="34"/>
      <c r="CX13" s="34"/>
      <c r="CY13" s="34"/>
      <c r="CZ13" s="34"/>
      <c r="DA13" s="34"/>
      <c r="DB13" s="34"/>
      <c r="DC13" s="34"/>
      <c r="DD13" s="34"/>
      <c r="DE13" s="34"/>
      <c r="DF13" s="34"/>
      <c r="DG13" s="34"/>
      <c r="DH13" s="34"/>
      <c r="DI13" s="34"/>
      <c r="DJ13" s="34"/>
      <c r="DK13" s="34"/>
      <c r="DL13" s="34"/>
      <c r="DM13" s="34"/>
      <c r="DN13" s="34"/>
      <c r="DO13" s="34"/>
      <c r="DP13" s="34"/>
      <c r="DQ13" s="34"/>
      <c r="DR13" s="34"/>
      <c r="DS13" s="34"/>
      <c r="DT13" s="34"/>
      <c r="DU13" s="34"/>
      <c r="DV13" s="34"/>
      <c r="DW13" s="34"/>
      <c r="DX13" s="34"/>
      <c r="DY13" s="34"/>
      <c r="DZ13" s="34"/>
      <c r="EA13" s="34"/>
      <c r="EB13" s="34"/>
      <c r="EC13" s="34"/>
      <c r="ED13" s="34"/>
      <c r="EE13" s="34"/>
      <c r="EF13" s="34"/>
      <c r="EG13" s="34"/>
      <c r="EH13" s="34"/>
      <c r="EI13" s="34"/>
      <c r="EJ13" s="34"/>
      <c r="EK13" s="34"/>
      <c r="EL13" s="34"/>
      <c r="EM13" s="34"/>
      <c r="EN13" s="34"/>
      <c r="EO13" s="34"/>
      <c r="EP13" s="34"/>
      <c r="EQ13" s="34"/>
      <c r="ER13" s="34"/>
      <c r="ES13" s="34"/>
      <c r="ET13" s="34"/>
      <c r="EU13" s="34"/>
      <c r="EV13" s="34"/>
      <c r="EW13" s="34"/>
      <c r="EX13" s="34"/>
      <c r="EY13" s="34"/>
      <c r="EZ13" s="34"/>
      <c r="FA13" s="34"/>
      <c r="FB13" s="34"/>
      <c r="FC13" s="34"/>
      <c r="FD13" s="34"/>
      <c r="FE13" s="34"/>
      <c r="FF13" s="34"/>
      <c r="FG13" s="34"/>
      <c r="FH13" s="34"/>
      <c r="FI13" s="34"/>
      <c r="FJ13" s="34"/>
      <c r="FK13" s="34"/>
      <c r="FL13" s="34"/>
      <c r="FM13" s="34"/>
      <c r="FN13" s="34"/>
      <c r="FO13" s="34"/>
      <c r="FP13" s="34"/>
      <c r="FQ13" s="34"/>
      <c r="FR13" s="34"/>
      <c r="FS13" s="34"/>
      <c r="FT13" s="34"/>
    </row>
    <row r="14" spans="1:278" s="141" customFormat="1" ht="11.25" customHeight="1" thickBot="1">
      <c r="A14" s="584"/>
      <c r="B14" s="642"/>
      <c r="C14" s="600"/>
      <c r="D14" s="600"/>
      <c r="E14" s="600"/>
      <c r="F14" s="600"/>
      <c r="G14" s="600"/>
      <c r="H14" s="598"/>
      <c r="I14" s="598"/>
      <c r="J14" s="598"/>
      <c r="K14" s="638"/>
      <c r="L14" s="638"/>
      <c r="M14" s="598"/>
      <c r="N14" s="638"/>
      <c r="O14" s="629"/>
      <c r="P14" s="632"/>
      <c r="Q14" s="614"/>
      <c r="R14" s="650"/>
      <c r="S14" s="650"/>
      <c r="T14" s="652"/>
      <c r="U14" s="34"/>
      <c r="V14" s="34"/>
      <c r="W14" s="34"/>
      <c r="X14" s="34"/>
      <c r="Y14" s="34"/>
      <c r="Z14" s="34"/>
      <c r="AA14" s="34"/>
      <c r="AB14" s="34"/>
      <c r="AC14" s="34"/>
      <c r="AD14" s="34"/>
      <c r="AE14" s="34"/>
      <c r="AF14" s="34"/>
      <c r="AG14" s="34"/>
      <c r="AH14" s="34"/>
      <c r="AI14" s="34"/>
      <c r="AJ14" s="34"/>
      <c r="AK14" s="34"/>
      <c r="AL14" s="34"/>
      <c r="AM14" s="34"/>
      <c r="AN14" s="34"/>
      <c r="AO14" s="34"/>
      <c r="AP14" s="34"/>
      <c r="AQ14" s="34"/>
      <c r="AR14" s="34"/>
      <c r="AS14" s="34"/>
      <c r="AT14" s="34"/>
      <c r="AU14" s="34"/>
      <c r="AV14" s="34"/>
      <c r="AW14" s="34"/>
      <c r="AX14" s="34"/>
      <c r="AY14" s="34"/>
      <c r="AZ14" s="34"/>
      <c r="BA14" s="34"/>
      <c r="BB14" s="34"/>
      <c r="BC14" s="34"/>
      <c r="BD14" s="34"/>
      <c r="BE14" s="34"/>
      <c r="BF14" s="34"/>
      <c r="BG14" s="34"/>
      <c r="BH14" s="34"/>
      <c r="BI14" s="34"/>
      <c r="BJ14" s="34"/>
      <c r="BK14" s="34"/>
      <c r="BL14" s="34"/>
      <c r="BM14" s="34"/>
      <c r="BN14" s="34"/>
      <c r="BO14" s="34"/>
      <c r="BP14" s="34"/>
      <c r="BQ14" s="34"/>
      <c r="BR14" s="34"/>
      <c r="BS14" s="34"/>
      <c r="BT14" s="34"/>
      <c r="BU14" s="34"/>
      <c r="BV14" s="34"/>
      <c r="BW14" s="34"/>
      <c r="BX14" s="34"/>
      <c r="BY14" s="34"/>
      <c r="BZ14" s="34"/>
      <c r="CA14" s="34"/>
      <c r="CB14" s="34"/>
      <c r="CC14" s="34"/>
      <c r="CD14" s="34"/>
      <c r="CE14" s="34"/>
      <c r="CF14" s="34"/>
      <c r="CG14" s="34"/>
      <c r="CH14" s="34"/>
      <c r="CI14" s="34"/>
      <c r="CJ14" s="34"/>
      <c r="CK14" s="34"/>
      <c r="CL14" s="34"/>
      <c r="CM14" s="34"/>
      <c r="CN14" s="34"/>
      <c r="CO14" s="34"/>
      <c r="CP14" s="34"/>
      <c r="CQ14" s="34"/>
      <c r="CR14" s="34"/>
      <c r="CS14" s="34"/>
      <c r="CT14" s="34"/>
      <c r="CU14" s="34"/>
      <c r="CV14" s="34"/>
      <c r="CW14" s="34"/>
      <c r="CX14" s="34"/>
      <c r="CY14" s="34"/>
      <c r="CZ14" s="34"/>
      <c r="DA14" s="34"/>
      <c r="DB14" s="34"/>
      <c r="DC14" s="34"/>
      <c r="DD14" s="34"/>
      <c r="DE14" s="34"/>
      <c r="DF14" s="34"/>
      <c r="DG14" s="34"/>
      <c r="DH14" s="34"/>
      <c r="DI14" s="34"/>
      <c r="DJ14" s="34"/>
      <c r="DK14" s="34"/>
      <c r="DL14" s="34"/>
      <c r="DM14" s="34"/>
      <c r="DN14" s="34"/>
      <c r="DO14" s="34"/>
      <c r="DP14" s="34"/>
      <c r="DQ14" s="34"/>
      <c r="DR14" s="34"/>
      <c r="DS14" s="34"/>
      <c r="DT14" s="34"/>
      <c r="DU14" s="34"/>
      <c r="DV14" s="34"/>
      <c r="DW14" s="34"/>
      <c r="DX14" s="34"/>
      <c r="DY14" s="34"/>
      <c r="DZ14" s="34"/>
      <c r="EA14" s="34"/>
      <c r="EB14" s="34"/>
      <c r="EC14" s="34"/>
      <c r="ED14" s="34"/>
      <c r="EE14" s="34"/>
      <c r="EF14" s="34"/>
      <c r="EG14" s="34"/>
      <c r="EH14" s="34"/>
      <c r="EI14" s="34"/>
      <c r="EJ14" s="34"/>
      <c r="EK14" s="34"/>
      <c r="EL14" s="34"/>
      <c r="EM14" s="34"/>
      <c r="EN14" s="34"/>
      <c r="EO14" s="34"/>
      <c r="EP14" s="34"/>
      <c r="EQ14" s="34"/>
      <c r="ER14" s="34"/>
      <c r="ES14" s="34"/>
      <c r="ET14" s="34"/>
      <c r="EU14" s="34"/>
      <c r="EV14" s="34"/>
      <c r="EW14" s="34"/>
      <c r="EX14" s="34"/>
      <c r="EY14" s="34"/>
      <c r="EZ14" s="34"/>
      <c r="FA14" s="34"/>
      <c r="FB14" s="34"/>
      <c r="FC14" s="34"/>
      <c r="FD14" s="34"/>
      <c r="FE14" s="34"/>
      <c r="FF14" s="34"/>
      <c r="FG14" s="34"/>
      <c r="FH14" s="34"/>
      <c r="FI14" s="34"/>
      <c r="FJ14" s="34"/>
      <c r="FK14" s="34"/>
      <c r="FL14" s="34"/>
      <c r="FM14" s="34"/>
      <c r="FN14" s="34"/>
      <c r="FO14" s="34"/>
      <c r="FP14" s="34"/>
      <c r="FQ14" s="34"/>
      <c r="FR14" s="34"/>
      <c r="FS14" s="34"/>
      <c r="FT14" s="34"/>
    </row>
    <row r="15" spans="1:278" s="141" customFormat="1" ht="168" customHeight="1">
      <c r="A15" s="583">
        <f>+'Mapa Final'!A16</f>
        <v>2</v>
      </c>
      <c r="B15" s="639" t="str">
        <f>+'Mapa Final'!B16</f>
        <v>Inexactitud en la liquidación de sueldos y cesantías</v>
      </c>
      <c r="C15" s="619" t="str">
        <f>'Mapa Final'!C16</f>
        <v>Afectación Económica</v>
      </c>
      <c r="D15" s="619" t="str">
        <f>'Mapa Final'!D16</f>
        <v xml:space="preserve">1. Cambio en el software y entrada en producción sin la parametrización adecuada de acuerdo a la normatividad vigente, sin la debida y total capacitación a los liquidadores de nómina y prestaciones sociales
2. Capacitación y acompañamiento muy limitada  en funcionalidad de EFINOMINA a los usuarios liquidadores
3. Falta de estandarización y parametrización de conformidad a las normas establecidas en la Rama Judicial, en la forma de liquidación de cada una de las prestaciones sociales, dentro del aplicativo EFINOMINA.
4. No conformidades en la liquidación realizada por el sistema efinomina 
5. Falta de oportunidad en las respuestas presentadas  a través de tickets por los liquidadores de nómina por parte del equipo que presta soporte al sistema de Efinomina frente  a los inconvenientes reportados durante el proceso de liquidación de nómina, cesantías  y prestaciones socialesCambio en el software.
6. La normatividad vigente para vacaciones colectivas. 
7. En ocasióna a las anteriores casuas, intervención manual a través de ajuste por novedades ocasionales,  para corrección de errores generados por Efinomina en los diferentes procesos de liquidación de nómina, cesantías y prestaciones sociales.                                                                                                                                                                                                                                       8. Errores humanos en el registro de novedades por orientación errada del asesor del soporte. 
9. Falta de entrada en producción del módulo de reintegros o reliquidaciones de EFINOMINA                                                                                                                                                                                                                                                                                                                                                                                                                                                                                                                                    
</v>
      </c>
      <c r="E15" s="599" t="str">
        <f>+'Mapa Final'!E16</f>
        <v>La parametrización del software de nómina EFINOMINA, no satisface las necesidades actuales de las novedades de personal.</v>
      </c>
      <c r="F15" s="599" t="str">
        <f>'Mapa Final'!F16</f>
        <v>Posibilidad de afectacion economica, teniendo en cuenta que la parametrizacion del sofware de nomina EFINOMINA, no satisface las necesidades actuales de las novedades de personal. Por tanto, se presentan Inconsistencias en la liquidación de los procesos de nómina, prestación y/o cesantías en razon al tiempo de estabilización del nuevo aplicativo de nómina con la consecuente generación de mayor o menor valor pagado en nómina.</v>
      </c>
      <c r="G15" s="599" t="str">
        <f>'Mapa Final'!G16</f>
        <v>Ejecución y Administración de Procesos</v>
      </c>
      <c r="H15" s="597" t="str">
        <f>'Mapa Final'!I16</f>
        <v>Media</v>
      </c>
      <c r="I15" s="624" t="str">
        <f>'Mapa Final'!L16</f>
        <v>Moderado</v>
      </c>
      <c r="J15" s="624" t="str">
        <f>'Mapa Final'!N16</f>
        <v>Moderado</v>
      </c>
      <c r="K15" s="634" t="str">
        <f>'Mapa Final'!AA16</f>
        <v>Baja</v>
      </c>
      <c r="L15" s="634" t="str">
        <f>'Mapa Final'!AE16</f>
        <v>Moderado</v>
      </c>
      <c r="M15" s="597" t="str">
        <f>'Mapa Final'!AG16</f>
        <v>Moderado</v>
      </c>
      <c r="N15" s="634" t="str">
        <f>'Mapa Final'!AH16</f>
        <v>Aceptar</v>
      </c>
      <c r="O15" s="646" t="s">
        <v>632</v>
      </c>
      <c r="P15" s="633"/>
      <c r="Q15" s="627" t="s">
        <v>8</v>
      </c>
      <c r="R15" s="643">
        <v>45017</v>
      </c>
      <c r="S15" s="643">
        <v>45107</v>
      </c>
      <c r="T15" s="627" t="s">
        <v>639</v>
      </c>
      <c r="U15" s="34"/>
      <c r="V15" s="34"/>
      <c r="W15" s="34"/>
      <c r="X15" s="34"/>
      <c r="Y15" s="34"/>
      <c r="Z15" s="34"/>
      <c r="AA15" s="34"/>
      <c r="AB15" s="34"/>
      <c r="AC15" s="34"/>
      <c r="AD15" s="34"/>
      <c r="AE15" s="34"/>
      <c r="AF15" s="34"/>
      <c r="AG15" s="34"/>
      <c r="AH15" s="34"/>
      <c r="AI15" s="34"/>
      <c r="AJ15" s="34"/>
      <c r="AK15" s="34"/>
      <c r="AL15" s="34"/>
      <c r="AM15" s="34"/>
      <c r="AN15" s="34"/>
      <c r="AO15" s="34"/>
      <c r="AP15" s="34"/>
      <c r="AQ15" s="34"/>
      <c r="AR15" s="34"/>
      <c r="AS15" s="34"/>
      <c r="AT15" s="34"/>
      <c r="AU15" s="34"/>
      <c r="AV15" s="34"/>
      <c r="AW15" s="34"/>
      <c r="AX15" s="34"/>
      <c r="AY15" s="34"/>
      <c r="AZ15" s="34"/>
      <c r="BA15" s="34"/>
      <c r="BB15" s="34"/>
      <c r="BC15" s="34"/>
      <c r="BD15" s="34"/>
      <c r="BE15" s="34"/>
      <c r="BF15" s="34"/>
      <c r="BG15" s="34"/>
      <c r="BH15" s="34"/>
      <c r="BI15" s="34"/>
      <c r="BJ15" s="34"/>
      <c r="BK15" s="34"/>
      <c r="BL15" s="34"/>
      <c r="BM15" s="34"/>
      <c r="BN15" s="34"/>
      <c r="BO15" s="34"/>
      <c r="BP15" s="34"/>
      <c r="BQ15" s="34"/>
      <c r="BR15" s="34"/>
      <c r="BS15" s="34"/>
      <c r="BT15" s="34"/>
      <c r="BU15" s="34"/>
      <c r="BV15" s="34"/>
      <c r="BW15" s="34"/>
      <c r="BX15" s="34"/>
      <c r="BY15" s="34"/>
      <c r="BZ15" s="34"/>
      <c r="CA15" s="34"/>
      <c r="CB15" s="34"/>
      <c r="CC15" s="34"/>
      <c r="CD15" s="34"/>
      <c r="CE15" s="34"/>
      <c r="CF15" s="34"/>
      <c r="CG15" s="34"/>
      <c r="CH15" s="34"/>
      <c r="CI15" s="34"/>
      <c r="CJ15" s="34"/>
      <c r="CK15" s="34"/>
      <c r="CL15" s="34"/>
      <c r="CM15" s="34"/>
      <c r="CN15" s="34"/>
      <c r="CO15" s="34"/>
      <c r="CP15" s="34"/>
      <c r="CQ15" s="34"/>
      <c r="CR15" s="34"/>
      <c r="CS15" s="34"/>
      <c r="CT15" s="34"/>
      <c r="CU15" s="34"/>
      <c r="CV15" s="34"/>
      <c r="CW15" s="34"/>
      <c r="CX15" s="34"/>
      <c r="CY15" s="34"/>
      <c r="CZ15" s="34"/>
      <c r="DA15" s="34"/>
      <c r="DB15" s="34"/>
      <c r="DC15" s="34"/>
      <c r="DD15" s="34"/>
      <c r="DE15" s="34"/>
      <c r="DF15" s="34"/>
      <c r="DG15" s="34"/>
      <c r="DH15" s="34"/>
      <c r="DI15" s="34"/>
      <c r="DJ15" s="34"/>
      <c r="DK15" s="34"/>
      <c r="DL15" s="34"/>
      <c r="DM15" s="34"/>
      <c r="DN15" s="34"/>
      <c r="DO15" s="34"/>
      <c r="DP15" s="34"/>
      <c r="DQ15" s="34"/>
      <c r="DR15" s="34"/>
      <c r="DS15" s="34"/>
      <c r="DT15" s="34"/>
      <c r="DU15" s="34"/>
      <c r="DV15" s="34"/>
      <c r="DW15" s="34"/>
      <c r="DX15" s="34"/>
      <c r="DY15" s="34"/>
      <c r="DZ15" s="34"/>
      <c r="EA15" s="34"/>
      <c r="EB15" s="34"/>
      <c r="EC15" s="34"/>
      <c r="ED15" s="34"/>
      <c r="EE15" s="34"/>
      <c r="EF15" s="34"/>
      <c r="EG15" s="34"/>
      <c r="EH15" s="34"/>
      <c r="EI15" s="34"/>
      <c r="EJ15" s="34"/>
      <c r="EK15" s="34"/>
      <c r="EL15" s="34"/>
      <c r="EM15" s="34"/>
      <c r="EN15" s="34"/>
      <c r="EO15" s="34"/>
      <c r="EP15" s="34"/>
      <c r="EQ15" s="34"/>
      <c r="ER15" s="34"/>
      <c r="ES15" s="34"/>
      <c r="ET15" s="34"/>
      <c r="EU15" s="34"/>
      <c r="EV15" s="34"/>
      <c r="EW15" s="34"/>
      <c r="EX15" s="34"/>
      <c r="EY15" s="34"/>
      <c r="EZ15" s="34"/>
      <c r="FA15" s="34"/>
      <c r="FB15" s="34"/>
      <c r="FC15" s="34"/>
      <c r="FD15" s="34"/>
      <c r="FE15" s="34"/>
      <c r="FF15" s="34"/>
      <c r="FG15" s="34"/>
      <c r="FH15" s="34"/>
      <c r="FI15" s="34"/>
      <c r="FJ15" s="34"/>
      <c r="FK15" s="34"/>
      <c r="FL15" s="34"/>
      <c r="FM15" s="34"/>
      <c r="FN15" s="34"/>
      <c r="FO15" s="34"/>
      <c r="FP15" s="34"/>
      <c r="FQ15" s="34"/>
      <c r="FR15" s="34"/>
      <c r="FS15" s="34"/>
      <c r="FT15" s="34"/>
    </row>
    <row r="16" spans="1:278" s="141" customFormat="1" ht="168" customHeight="1">
      <c r="A16" s="584"/>
      <c r="B16" s="640"/>
      <c r="C16" s="620"/>
      <c r="D16" s="620"/>
      <c r="E16" s="600"/>
      <c r="F16" s="600"/>
      <c r="G16" s="600"/>
      <c r="H16" s="598"/>
      <c r="I16" s="625"/>
      <c r="J16" s="625"/>
      <c r="K16" s="635"/>
      <c r="L16" s="635"/>
      <c r="M16" s="598"/>
      <c r="N16" s="635"/>
      <c r="O16" s="647"/>
      <c r="P16" s="613"/>
      <c r="Q16" s="628"/>
      <c r="R16" s="644"/>
      <c r="S16" s="644"/>
      <c r="T16" s="628"/>
      <c r="U16" s="34"/>
      <c r="V16" s="34"/>
      <c r="W16" s="34"/>
      <c r="X16" s="34"/>
      <c r="Y16" s="34"/>
      <c r="Z16" s="34"/>
      <c r="AA16" s="34"/>
      <c r="AB16" s="34"/>
      <c r="AC16" s="34"/>
      <c r="AD16" s="34"/>
      <c r="AE16" s="34"/>
      <c r="AF16" s="34"/>
      <c r="AG16" s="34"/>
      <c r="AH16" s="34"/>
      <c r="AI16" s="34"/>
      <c r="AJ16" s="34"/>
      <c r="AK16" s="34"/>
      <c r="AL16" s="34"/>
      <c r="AM16" s="34"/>
      <c r="AN16" s="34"/>
      <c r="AO16" s="34"/>
      <c r="AP16" s="34"/>
      <c r="AQ16" s="34"/>
      <c r="AR16" s="34"/>
      <c r="AS16" s="34"/>
      <c r="AT16" s="34"/>
      <c r="AU16" s="34"/>
      <c r="AV16" s="34"/>
      <c r="AW16" s="34"/>
      <c r="AX16" s="34"/>
      <c r="AY16" s="34"/>
      <c r="AZ16" s="34"/>
      <c r="BA16" s="34"/>
      <c r="BB16" s="34"/>
      <c r="BC16" s="34"/>
      <c r="BD16" s="34"/>
      <c r="BE16" s="34"/>
      <c r="BF16" s="34"/>
      <c r="BG16" s="34"/>
      <c r="BH16" s="34"/>
      <c r="BI16" s="34"/>
      <c r="BJ16" s="34"/>
      <c r="BK16" s="34"/>
      <c r="BL16" s="34"/>
      <c r="BM16" s="34"/>
      <c r="BN16" s="34"/>
      <c r="BO16" s="34"/>
      <c r="BP16" s="34"/>
      <c r="BQ16" s="34"/>
      <c r="BR16" s="34"/>
      <c r="BS16" s="34"/>
      <c r="BT16" s="34"/>
      <c r="BU16" s="34"/>
      <c r="BV16" s="34"/>
      <c r="BW16" s="34"/>
      <c r="BX16" s="34"/>
      <c r="BY16" s="34"/>
      <c r="BZ16" s="34"/>
      <c r="CA16" s="34"/>
      <c r="CB16" s="34"/>
      <c r="CC16" s="34"/>
      <c r="CD16" s="34"/>
      <c r="CE16" s="34"/>
      <c r="CF16" s="34"/>
      <c r="CG16" s="34"/>
      <c r="CH16" s="34"/>
      <c r="CI16" s="34"/>
      <c r="CJ16" s="34"/>
      <c r="CK16" s="34"/>
      <c r="CL16" s="34"/>
      <c r="CM16" s="34"/>
      <c r="CN16" s="34"/>
      <c r="CO16" s="34"/>
      <c r="CP16" s="34"/>
      <c r="CQ16" s="34"/>
      <c r="CR16" s="34"/>
      <c r="CS16" s="34"/>
      <c r="CT16" s="34"/>
      <c r="CU16" s="34"/>
      <c r="CV16" s="34"/>
      <c r="CW16" s="34"/>
      <c r="CX16" s="34"/>
      <c r="CY16" s="34"/>
      <c r="CZ16" s="34"/>
      <c r="DA16" s="34"/>
      <c r="DB16" s="34"/>
      <c r="DC16" s="34"/>
      <c r="DD16" s="34"/>
      <c r="DE16" s="34"/>
      <c r="DF16" s="34"/>
      <c r="DG16" s="34"/>
      <c r="DH16" s="34"/>
      <c r="DI16" s="34"/>
      <c r="DJ16" s="34"/>
      <c r="DK16" s="34"/>
      <c r="DL16" s="34"/>
      <c r="DM16" s="34"/>
      <c r="DN16" s="34"/>
      <c r="DO16" s="34"/>
      <c r="DP16" s="34"/>
      <c r="DQ16" s="34"/>
      <c r="DR16" s="34"/>
      <c r="DS16" s="34"/>
      <c r="DT16" s="34"/>
      <c r="DU16" s="34"/>
      <c r="DV16" s="34"/>
      <c r="DW16" s="34"/>
      <c r="DX16" s="34"/>
      <c r="DY16" s="34"/>
      <c r="DZ16" s="34"/>
      <c r="EA16" s="34"/>
      <c r="EB16" s="34"/>
      <c r="EC16" s="34"/>
      <c r="ED16" s="34"/>
      <c r="EE16" s="34"/>
      <c r="EF16" s="34"/>
      <c r="EG16" s="34"/>
      <c r="EH16" s="34"/>
      <c r="EI16" s="34"/>
      <c r="EJ16" s="34"/>
      <c r="EK16" s="34"/>
      <c r="EL16" s="34"/>
      <c r="EM16" s="34"/>
      <c r="EN16" s="34"/>
      <c r="EO16" s="34"/>
      <c r="EP16" s="34"/>
      <c r="EQ16" s="34"/>
      <c r="ER16" s="34"/>
      <c r="ES16" s="34"/>
      <c r="ET16" s="34"/>
      <c r="EU16" s="34"/>
      <c r="EV16" s="34"/>
      <c r="EW16" s="34"/>
      <c r="EX16" s="34"/>
      <c r="EY16" s="34"/>
      <c r="EZ16" s="34"/>
      <c r="FA16" s="34"/>
      <c r="FB16" s="34"/>
      <c r="FC16" s="34"/>
      <c r="FD16" s="34"/>
      <c r="FE16" s="34"/>
      <c r="FF16" s="34"/>
      <c r="FG16" s="34"/>
      <c r="FH16" s="34"/>
      <c r="FI16" s="34"/>
      <c r="FJ16" s="34"/>
      <c r="FK16" s="34"/>
      <c r="FL16" s="34"/>
      <c r="FM16" s="34"/>
      <c r="FN16" s="34"/>
      <c r="FO16" s="34"/>
      <c r="FP16" s="34"/>
      <c r="FQ16" s="34"/>
      <c r="FR16" s="34"/>
      <c r="FS16" s="34"/>
      <c r="FT16" s="34"/>
    </row>
    <row r="17" spans="1:176" s="141" customFormat="1" ht="168" customHeight="1">
      <c r="A17" s="584"/>
      <c r="B17" s="640"/>
      <c r="C17" s="620"/>
      <c r="D17" s="620"/>
      <c r="E17" s="600"/>
      <c r="F17" s="600"/>
      <c r="G17" s="600"/>
      <c r="H17" s="598"/>
      <c r="I17" s="625"/>
      <c r="J17" s="625"/>
      <c r="K17" s="635"/>
      <c r="L17" s="635"/>
      <c r="M17" s="598"/>
      <c r="N17" s="635"/>
      <c r="O17" s="647"/>
      <c r="P17" s="613"/>
      <c r="Q17" s="628"/>
      <c r="R17" s="644"/>
      <c r="S17" s="644"/>
      <c r="T17" s="628"/>
      <c r="U17" s="34"/>
      <c r="V17" s="34"/>
      <c r="W17" s="34"/>
      <c r="X17" s="34"/>
      <c r="Y17" s="34"/>
      <c r="Z17" s="34"/>
      <c r="AA17" s="34"/>
      <c r="AB17" s="34"/>
      <c r="AC17" s="34"/>
      <c r="AD17" s="34"/>
      <c r="AE17" s="34"/>
      <c r="AF17" s="34"/>
      <c r="AG17" s="34"/>
      <c r="AH17" s="34"/>
      <c r="AI17" s="34"/>
      <c r="AJ17" s="34"/>
      <c r="AK17" s="34"/>
      <c r="AL17" s="34"/>
      <c r="AM17" s="34"/>
      <c r="AN17" s="34"/>
      <c r="AO17" s="34"/>
      <c r="AP17" s="34"/>
      <c r="AQ17" s="34"/>
      <c r="AR17" s="34"/>
      <c r="AS17" s="34"/>
      <c r="AT17" s="34"/>
      <c r="AU17" s="34"/>
      <c r="AV17" s="34"/>
      <c r="AW17" s="34"/>
      <c r="AX17" s="34"/>
      <c r="AY17" s="34"/>
      <c r="AZ17" s="34"/>
      <c r="BA17" s="34"/>
      <c r="BB17" s="34"/>
      <c r="BC17" s="34"/>
      <c r="BD17" s="34"/>
      <c r="BE17" s="34"/>
      <c r="BF17" s="34"/>
      <c r="BG17" s="34"/>
      <c r="BH17" s="34"/>
      <c r="BI17" s="34"/>
      <c r="BJ17" s="34"/>
      <c r="BK17" s="34"/>
      <c r="BL17" s="34"/>
      <c r="BM17" s="34"/>
      <c r="BN17" s="34"/>
      <c r="BO17" s="34"/>
      <c r="BP17" s="34"/>
      <c r="BQ17" s="34"/>
      <c r="BR17" s="34"/>
      <c r="BS17" s="34"/>
      <c r="BT17" s="34"/>
      <c r="BU17" s="34"/>
      <c r="BV17" s="34"/>
      <c r="BW17" s="34"/>
      <c r="BX17" s="34"/>
      <c r="BY17" s="34"/>
      <c r="BZ17" s="34"/>
      <c r="CA17" s="34"/>
      <c r="CB17" s="34"/>
      <c r="CC17" s="34"/>
      <c r="CD17" s="34"/>
      <c r="CE17" s="34"/>
      <c r="CF17" s="34"/>
      <c r="CG17" s="34"/>
      <c r="CH17" s="34"/>
      <c r="CI17" s="34"/>
      <c r="CJ17" s="34"/>
      <c r="CK17" s="34"/>
      <c r="CL17" s="34"/>
      <c r="CM17" s="34"/>
      <c r="CN17" s="34"/>
      <c r="CO17" s="34"/>
      <c r="CP17" s="34"/>
      <c r="CQ17" s="34"/>
      <c r="CR17" s="34"/>
      <c r="CS17" s="34"/>
      <c r="CT17" s="34"/>
      <c r="CU17" s="34"/>
      <c r="CV17" s="34"/>
      <c r="CW17" s="34"/>
      <c r="CX17" s="34"/>
      <c r="CY17" s="34"/>
      <c r="CZ17" s="34"/>
      <c r="DA17" s="34"/>
      <c r="DB17" s="34"/>
      <c r="DC17" s="34"/>
      <c r="DD17" s="34"/>
      <c r="DE17" s="34"/>
      <c r="DF17" s="34"/>
      <c r="DG17" s="34"/>
      <c r="DH17" s="34"/>
      <c r="DI17" s="34"/>
      <c r="DJ17" s="34"/>
      <c r="DK17" s="34"/>
      <c r="DL17" s="34"/>
      <c r="DM17" s="34"/>
      <c r="DN17" s="34"/>
      <c r="DO17" s="34"/>
      <c r="DP17" s="34"/>
      <c r="DQ17" s="34"/>
      <c r="DR17" s="34"/>
      <c r="DS17" s="34"/>
      <c r="DT17" s="34"/>
      <c r="DU17" s="34"/>
      <c r="DV17" s="34"/>
      <c r="DW17" s="34"/>
      <c r="DX17" s="34"/>
      <c r="DY17" s="34"/>
      <c r="DZ17" s="34"/>
      <c r="EA17" s="34"/>
      <c r="EB17" s="34"/>
      <c r="EC17" s="34"/>
      <c r="ED17" s="34"/>
      <c r="EE17" s="34"/>
      <c r="EF17" s="34"/>
      <c r="EG17" s="34"/>
      <c r="EH17" s="34"/>
      <c r="EI17" s="34"/>
      <c r="EJ17" s="34"/>
      <c r="EK17" s="34"/>
      <c r="EL17" s="34"/>
      <c r="EM17" s="34"/>
      <c r="EN17" s="34"/>
      <c r="EO17" s="34"/>
      <c r="EP17" s="34"/>
      <c r="EQ17" s="34"/>
      <c r="ER17" s="34"/>
      <c r="ES17" s="34"/>
      <c r="ET17" s="34"/>
      <c r="EU17" s="34"/>
      <c r="EV17" s="34"/>
      <c r="EW17" s="34"/>
      <c r="EX17" s="34"/>
      <c r="EY17" s="34"/>
      <c r="EZ17" s="34"/>
      <c r="FA17" s="34"/>
      <c r="FB17" s="34"/>
      <c r="FC17" s="34"/>
      <c r="FD17" s="34"/>
      <c r="FE17" s="34"/>
      <c r="FF17" s="34"/>
      <c r="FG17" s="34"/>
      <c r="FH17" s="34"/>
      <c r="FI17" s="34"/>
      <c r="FJ17" s="34"/>
      <c r="FK17" s="34"/>
      <c r="FL17" s="34"/>
      <c r="FM17" s="34"/>
      <c r="FN17" s="34"/>
      <c r="FO17" s="34"/>
      <c r="FP17" s="34"/>
      <c r="FQ17" s="34"/>
      <c r="FR17" s="34"/>
      <c r="FS17" s="34"/>
      <c r="FT17" s="34"/>
    </row>
    <row r="18" spans="1:176" s="141" customFormat="1" ht="168" customHeight="1">
      <c r="A18" s="584"/>
      <c r="B18" s="640"/>
      <c r="C18" s="620"/>
      <c r="D18" s="620"/>
      <c r="E18" s="600"/>
      <c r="F18" s="600"/>
      <c r="G18" s="600"/>
      <c r="H18" s="598"/>
      <c r="I18" s="625"/>
      <c r="J18" s="625"/>
      <c r="K18" s="635"/>
      <c r="L18" s="635"/>
      <c r="M18" s="598"/>
      <c r="N18" s="635"/>
      <c r="O18" s="647"/>
      <c r="P18" s="613"/>
      <c r="Q18" s="628"/>
      <c r="R18" s="644"/>
      <c r="S18" s="644"/>
      <c r="T18" s="628"/>
      <c r="U18" s="34"/>
      <c r="V18" s="34"/>
      <c r="W18" s="34"/>
      <c r="X18" s="34"/>
      <c r="Y18" s="34"/>
      <c r="Z18" s="34"/>
      <c r="AA18" s="34"/>
      <c r="AB18" s="34"/>
      <c r="AC18" s="34"/>
      <c r="AD18" s="34"/>
      <c r="AE18" s="34"/>
      <c r="AF18" s="34"/>
      <c r="AG18" s="34"/>
      <c r="AH18" s="34"/>
      <c r="AI18" s="34"/>
      <c r="AJ18" s="34"/>
      <c r="AK18" s="34"/>
      <c r="AL18" s="34"/>
      <c r="AM18" s="34"/>
      <c r="AN18" s="34"/>
      <c r="AO18" s="34"/>
      <c r="AP18" s="34"/>
      <c r="AQ18" s="34"/>
      <c r="AR18" s="34"/>
      <c r="AS18" s="34"/>
      <c r="AT18" s="34"/>
      <c r="AU18" s="34"/>
      <c r="AV18" s="34"/>
      <c r="AW18" s="34"/>
      <c r="AX18" s="34"/>
      <c r="AY18" s="34"/>
      <c r="AZ18" s="34"/>
      <c r="BA18" s="34"/>
      <c r="BB18" s="34"/>
      <c r="BC18" s="34"/>
      <c r="BD18" s="34"/>
      <c r="BE18" s="34"/>
      <c r="BF18" s="34"/>
      <c r="BG18" s="34"/>
      <c r="BH18" s="34"/>
      <c r="BI18" s="34"/>
      <c r="BJ18" s="34"/>
      <c r="BK18" s="34"/>
      <c r="BL18" s="34"/>
      <c r="BM18" s="34"/>
      <c r="BN18" s="34"/>
      <c r="BO18" s="34"/>
      <c r="BP18" s="34"/>
      <c r="BQ18" s="34"/>
      <c r="BR18" s="34"/>
      <c r="BS18" s="34"/>
      <c r="BT18" s="34"/>
      <c r="BU18" s="34"/>
      <c r="BV18" s="34"/>
      <c r="BW18" s="34"/>
      <c r="BX18" s="34"/>
      <c r="BY18" s="34"/>
      <c r="BZ18" s="34"/>
      <c r="CA18" s="34"/>
      <c r="CB18" s="34"/>
      <c r="CC18" s="34"/>
      <c r="CD18" s="34"/>
      <c r="CE18" s="34"/>
      <c r="CF18" s="34"/>
      <c r="CG18" s="34"/>
      <c r="CH18" s="34"/>
      <c r="CI18" s="34"/>
      <c r="CJ18" s="34"/>
      <c r="CK18" s="34"/>
      <c r="CL18" s="34"/>
      <c r="CM18" s="34"/>
      <c r="CN18" s="34"/>
      <c r="CO18" s="34"/>
      <c r="CP18" s="34"/>
      <c r="CQ18" s="34"/>
      <c r="CR18" s="34"/>
      <c r="CS18" s="34"/>
      <c r="CT18" s="34"/>
      <c r="CU18" s="34"/>
      <c r="CV18" s="34"/>
      <c r="CW18" s="34"/>
      <c r="CX18" s="34"/>
      <c r="CY18" s="34"/>
      <c r="CZ18" s="34"/>
      <c r="DA18" s="34"/>
      <c r="DB18" s="34"/>
      <c r="DC18" s="34"/>
      <c r="DD18" s="34"/>
      <c r="DE18" s="34"/>
      <c r="DF18" s="34"/>
      <c r="DG18" s="34"/>
      <c r="DH18" s="34"/>
      <c r="DI18" s="34"/>
      <c r="DJ18" s="34"/>
      <c r="DK18" s="34"/>
      <c r="DL18" s="34"/>
      <c r="DM18" s="34"/>
      <c r="DN18" s="34"/>
      <c r="DO18" s="34"/>
      <c r="DP18" s="34"/>
      <c r="DQ18" s="34"/>
      <c r="DR18" s="34"/>
      <c r="DS18" s="34"/>
      <c r="DT18" s="34"/>
      <c r="DU18" s="34"/>
      <c r="DV18" s="34"/>
      <c r="DW18" s="34"/>
      <c r="DX18" s="34"/>
      <c r="DY18" s="34"/>
      <c r="DZ18" s="34"/>
      <c r="EA18" s="34"/>
      <c r="EB18" s="34"/>
      <c r="EC18" s="34"/>
      <c r="ED18" s="34"/>
      <c r="EE18" s="34"/>
      <c r="EF18" s="34"/>
      <c r="EG18" s="34"/>
      <c r="EH18" s="34"/>
      <c r="EI18" s="34"/>
      <c r="EJ18" s="34"/>
      <c r="EK18" s="34"/>
      <c r="EL18" s="34"/>
      <c r="EM18" s="34"/>
      <c r="EN18" s="34"/>
      <c r="EO18" s="34"/>
      <c r="EP18" s="34"/>
      <c r="EQ18" s="34"/>
      <c r="ER18" s="34"/>
      <c r="ES18" s="34"/>
      <c r="ET18" s="34"/>
      <c r="EU18" s="34"/>
      <c r="EV18" s="34"/>
      <c r="EW18" s="34"/>
      <c r="EX18" s="34"/>
      <c r="EY18" s="34"/>
      <c r="EZ18" s="34"/>
      <c r="FA18" s="34"/>
      <c r="FB18" s="34"/>
      <c r="FC18" s="34"/>
      <c r="FD18" s="34"/>
      <c r="FE18" s="34"/>
      <c r="FF18" s="34"/>
      <c r="FG18" s="34"/>
      <c r="FH18" s="34"/>
      <c r="FI18" s="34"/>
      <c r="FJ18" s="34"/>
      <c r="FK18" s="34"/>
      <c r="FL18" s="34"/>
      <c r="FM18" s="34"/>
      <c r="FN18" s="34"/>
      <c r="FO18" s="34"/>
      <c r="FP18" s="34"/>
      <c r="FQ18" s="34"/>
      <c r="FR18" s="34"/>
      <c r="FS18" s="34"/>
      <c r="FT18" s="34"/>
    </row>
    <row r="19" spans="1:176" s="141" customFormat="1" ht="70.5" customHeight="1" thickBot="1">
      <c r="A19" s="618"/>
      <c r="B19" s="641"/>
      <c r="C19" s="621"/>
      <c r="D19" s="621"/>
      <c r="E19" s="622"/>
      <c r="F19" s="622"/>
      <c r="G19" s="622"/>
      <c r="H19" s="623"/>
      <c r="I19" s="626"/>
      <c r="J19" s="626"/>
      <c r="K19" s="636"/>
      <c r="L19" s="636"/>
      <c r="M19" s="623"/>
      <c r="N19" s="636"/>
      <c r="O19" s="648"/>
      <c r="P19" s="614"/>
      <c r="Q19" s="629"/>
      <c r="R19" s="645"/>
      <c r="S19" s="645"/>
      <c r="T19" s="629"/>
      <c r="U19" s="34"/>
      <c r="V19" s="34"/>
      <c r="W19" s="34"/>
      <c r="X19" s="34"/>
      <c r="Y19" s="34"/>
      <c r="Z19" s="34"/>
      <c r="AA19" s="34"/>
      <c r="AB19" s="34"/>
      <c r="AC19" s="34"/>
      <c r="AD19" s="34"/>
      <c r="AE19" s="34"/>
      <c r="AF19" s="34"/>
      <c r="AG19" s="34"/>
      <c r="AH19" s="34"/>
      <c r="AI19" s="34"/>
      <c r="AJ19" s="34"/>
      <c r="AK19" s="34"/>
      <c r="AL19" s="34"/>
      <c r="AM19" s="34"/>
      <c r="AN19" s="34"/>
      <c r="AO19" s="34"/>
      <c r="AP19" s="34"/>
      <c r="AQ19" s="34"/>
      <c r="AR19" s="34"/>
      <c r="AS19" s="34"/>
      <c r="AT19" s="34"/>
      <c r="AU19" s="34"/>
      <c r="AV19" s="34"/>
      <c r="AW19" s="34"/>
      <c r="AX19" s="34"/>
      <c r="AY19" s="34"/>
      <c r="AZ19" s="34"/>
      <c r="BA19" s="34"/>
      <c r="BB19" s="34"/>
      <c r="BC19" s="34"/>
      <c r="BD19" s="34"/>
      <c r="BE19" s="34"/>
      <c r="BF19" s="34"/>
      <c r="BG19" s="34"/>
      <c r="BH19" s="34"/>
      <c r="BI19" s="34"/>
      <c r="BJ19" s="34"/>
      <c r="BK19" s="34"/>
      <c r="BL19" s="34"/>
      <c r="BM19" s="34"/>
      <c r="BN19" s="34"/>
      <c r="BO19" s="34"/>
      <c r="BP19" s="34"/>
      <c r="BQ19" s="34"/>
      <c r="BR19" s="34"/>
      <c r="BS19" s="34"/>
      <c r="BT19" s="34"/>
      <c r="BU19" s="34"/>
      <c r="BV19" s="34"/>
      <c r="BW19" s="34"/>
      <c r="BX19" s="34"/>
      <c r="BY19" s="34"/>
      <c r="BZ19" s="34"/>
      <c r="CA19" s="34"/>
      <c r="CB19" s="34"/>
      <c r="CC19" s="34"/>
      <c r="CD19" s="34"/>
      <c r="CE19" s="34"/>
      <c r="CF19" s="34"/>
      <c r="CG19" s="34"/>
      <c r="CH19" s="34"/>
      <c r="CI19" s="34"/>
      <c r="CJ19" s="34"/>
      <c r="CK19" s="34"/>
      <c r="CL19" s="34"/>
      <c r="CM19" s="34"/>
      <c r="CN19" s="34"/>
      <c r="CO19" s="34"/>
      <c r="CP19" s="34"/>
      <c r="CQ19" s="34"/>
      <c r="CR19" s="34"/>
      <c r="CS19" s="34"/>
      <c r="CT19" s="34"/>
      <c r="CU19" s="34"/>
      <c r="CV19" s="34"/>
      <c r="CW19" s="34"/>
      <c r="CX19" s="34"/>
      <c r="CY19" s="34"/>
      <c r="CZ19" s="34"/>
      <c r="DA19" s="34"/>
      <c r="DB19" s="34"/>
      <c r="DC19" s="34"/>
      <c r="DD19" s="34"/>
      <c r="DE19" s="34"/>
      <c r="DF19" s="34"/>
      <c r="DG19" s="34"/>
      <c r="DH19" s="34"/>
      <c r="DI19" s="34"/>
      <c r="DJ19" s="34"/>
      <c r="DK19" s="34"/>
      <c r="DL19" s="34"/>
      <c r="DM19" s="34"/>
      <c r="DN19" s="34"/>
      <c r="DO19" s="34"/>
      <c r="DP19" s="34"/>
      <c r="DQ19" s="34"/>
      <c r="DR19" s="34"/>
      <c r="DS19" s="34"/>
      <c r="DT19" s="34"/>
      <c r="DU19" s="34"/>
      <c r="DV19" s="34"/>
      <c r="DW19" s="34"/>
      <c r="DX19" s="34"/>
      <c r="DY19" s="34"/>
      <c r="DZ19" s="34"/>
      <c r="EA19" s="34"/>
      <c r="EB19" s="34"/>
      <c r="EC19" s="34"/>
      <c r="ED19" s="34"/>
      <c r="EE19" s="34"/>
      <c r="EF19" s="34"/>
      <c r="EG19" s="34"/>
      <c r="EH19" s="34"/>
      <c r="EI19" s="34"/>
      <c r="EJ19" s="34"/>
      <c r="EK19" s="34"/>
      <c r="EL19" s="34"/>
      <c r="EM19" s="34"/>
      <c r="EN19" s="34"/>
      <c r="EO19" s="34"/>
      <c r="EP19" s="34"/>
      <c r="EQ19" s="34"/>
      <c r="ER19" s="34"/>
      <c r="ES19" s="34"/>
      <c r="ET19" s="34"/>
      <c r="EU19" s="34"/>
      <c r="EV19" s="34"/>
      <c r="EW19" s="34"/>
      <c r="EX19" s="34"/>
      <c r="EY19" s="34"/>
      <c r="EZ19" s="34"/>
      <c r="FA19" s="34"/>
      <c r="FB19" s="34"/>
      <c r="FC19" s="34"/>
      <c r="FD19" s="34"/>
      <c r="FE19" s="34"/>
      <c r="FF19" s="34"/>
      <c r="FG19" s="34"/>
      <c r="FH19" s="34"/>
      <c r="FI19" s="34"/>
      <c r="FJ19" s="34"/>
      <c r="FK19" s="34"/>
      <c r="FL19" s="34"/>
      <c r="FM19" s="34"/>
      <c r="FN19" s="34"/>
      <c r="FO19" s="34"/>
      <c r="FP19" s="34"/>
      <c r="FQ19" s="34"/>
      <c r="FR19" s="34"/>
      <c r="FS19" s="34"/>
      <c r="FT19" s="34"/>
    </row>
    <row r="20" spans="1:176" ht="241.5" customHeight="1" thickBot="1">
      <c r="A20" s="248">
        <f>+'Mapa Final'!A20</f>
        <v>3</v>
      </c>
      <c r="B20" s="249" t="str">
        <f>+'Mapa Final'!B20</f>
        <v>Extemporaneidad y errores en la presentación de novedades de nómina por los Despachos</v>
      </c>
      <c r="C20" s="250" t="str">
        <f>'Mapa Final'!C20</f>
        <v>Vulneración de los derechos fundamentales de los ciudadanos</v>
      </c>
      <c r="D20" s="250" t="str">
        <f>'Mapa Final'!D20</f>
        <v>Ausencia de controles en el procedimiento por parte de los nominadores.</v>
      </c>
      <c r="E20" s="250" t="str">
        <f>+'Mapa Final'!E20</f>
        <v>No acatamiento de la normatividad respecto a nómina, prestaciones sociales y seguridad social.  Actos administrativos presentados de forma incompleta o erronea.</v>
      </c>
      <c r="F20" s="250" t="str">
        <f>'Mapa Final'!F20</f>
        <v xml:space="preserve">Posibilidad de vulneración de los derechos fundamentales de los ciudadanos, por el no acatamiento de la normatividad respecto a nómina, prestaciones sociales y seguridad social.  Actos administrativos presentados de forma incompleta o erronea. </v>
      </c>
      <c r="G20" s="250" t="str">
        <f>'Mapa Final'!G20</f>
        <v>Ejecución y Administración de Procesos</v>
      </c>
      <c r="H20" s="212" t="str">
        <f>'Mapa Final'!I20</f>
        <v>Baja</v>
      </c>
      <c r="I20" s="212" t="str">
        <f>'Mapa Final'!L20</f>
        <v>Menor</v>
      </c>
      <c r="J20" s="212" t="str">
        <f>'Mapa Final'!N20</f>
        <v>Moderado</v>
      </c>
      <c r="K20" s="251" t="str">
        <f>'Mapa Final'!AA20</f>
        <v>Baja</v>
      </c>
      <c r="L20" s="251" t="str">
        <f>'Mapa Final'!AE20</f>
        <v>Menor</v>
      </c>
      <c r="M20" s="212" t="str">
        <f>'Mapa Final'!AG20</f>
        <v>Moderado</v>
      </c>
      <c r="N20" s="251" t="str">
        <f>'Mapa Final'!AH20</f>
        <v>Aceptar</v>
      </c>
      <c r="O20" s="214" t="s">
        <v>597</v>
      </c>
      <c r="P20" s="215"/>
      <c r="Q20" s="252" t="s">
        <v>8</v>
      </c>
      <c r="R20" s="252">
        <v>45017</v>
      </c>
      <c r="S20" s="252">
        <v>45107</v>
      </c>
      <c r="T20" s="214" t="s">
        <v>640</v>
      </c>
      <c r="U20" s="34"/>
      <c r="V20" s="34"/>
    </row>
    <row r="21" spans="1:176" ht="279.75" customHeight="1" thickBot="1">
      <c r="A21" s="253">
        <f>+'Mapa Final'!A21</f>
        <v>4</v>
      </c>
      <c r="B21" s="249" t="str">
        <f>+'Mapa Final'!B21</f>
        <v>Dilaciones en el procedimiento establecido para la recuperación de   mayores valores por conceptos de nómina</v>
      </c>
      <c r="C21" s="250" t="str">
        <f>'Mapa Final'!C21</f>
        <v>Afectación Económica</v>
      </c>
      <c r="D21" s="250" t="s">
        <v>598</v>
      </c>
      <c r="E21" s="250" t="str">
        <f>+'Mapa Final'!E21</f>
        <v>Herramientas de control respecto la gestión adelantada en cada caso y seguimiento al mismo</v>
      </c>
      <c r="F21" s="250" t="str">
        <f>'Mapa Final'!F21</f>
        <v>Posibilidad de afectación económica, que se presente dilación en los procesos de cobro de mayores valores pagados en nómina por alta carga laboral y multiplicada de tares de quien realiza la labor con una consecuente pérdida de acción coactiva para la recuperación de recursos, por falta de Herramientas de control respecto la gestión adelantada en cada caso y seguimiento al mismo</v>
      </c>
      <c r="G21" s="250" t="str">
        <f>'Mapa Final'!G21</f>
        <v>Ejecución y Administración de Procesos</v>
      </c>
      <c r="H21" s="212" t="str">
        <f>'Mapa Final'!I21</f>
        <v>Baja</v>
      </c>
      <c r="I21" s="212" t="str">
        <f>'Mapa Final'!L21</f>
        <v>Menor</v>
      </c>
      <c r="J21" s="212" t="str">
        <f>'Mapa Final'!N21</f>
        <v>Moderado</v>
      </c>
      <c r="K21" s="251" t="str">
        <f>'Mapa Final'!AA21</f>
        <v>Baja</v>
      </c>
      <c r="L21" s="251" t="str">
        <f>'Mapa Final'!AE21</f>
        <v>Menor</v>
      </c>
      <c r="M21" s="212" t="str">
        <f>'Mapa Final'!AG21</f>
        <v>Moderado</v>
      </c>
      <c r="N21" s="251" t="str">
        <f>'Mapa Final'!AH21</f>
        <v>Aceptar</v>
      </c>
      <c r="O21" s="214" t="s">
        <v>599</v>
      </c>
      <c r="P21" s="215"/>
      <c r="Q21" s="218" t="s">
        <v>8</v>
      </c>
      <c r="R21" s="219">
        <v>45017</v>
      </c>
      <c r="S21" s="219">
        <v>45107</v>
      </c>
      <c r="T21" s="243" t="s">
        <v>641</v>
      </c>
      <c r="U21" s="34"/>
      <c r="V21" s="34"/>
    </row>
    <row r="22" spans="1:176" ht="241.5" customHeight="1" thickBot="1">
      <c r="A22" s="253">
        <f>+'Mapa Final'!A23</f>
        <v>5</v>
      </c>
      <c r="B22" s="249" t="str">
        <f>+'Mapa Final'!B23</f>
        <v xml:space="preserve">Oportunidad en el trámite </v>
      </c>
      <c r="C22" s="254" t="str">
        <f>+'Mapa Final'!C23</f>
        <v>Incumplimiento de las metas establecidas</v>
      </c>
      <c r="D22" s="254" t="str">
        <f>+'Mapa Final'!D23</f>
        <v xml:space="preserve">1. Falta de personal competente y excesiva carga laboral.                                                                                                                                                                                                                                               2. Dificultad en el acceso a la información solicitada como soporte, que no se encuentra digitalizada.                                                                                                                                                                                                                                                                                               </v>
      </c>
      <c r="E22" s="250" t="str">
        <f>+'Mapa Final'!E23</f>
        <v>Falta de recurso humano  asignado a dicha labor en Talento Humano</v>
      </c>
      <c r="F22" s="250" t="str">
        <f>'Mapa Final'!F23</f>
        <v>Posibilidad de Incumplimiento de las metas establecidas, en el trámite oportuno de consultas, derechos de petición relacionados con certificaciones, por falta de recurso humano  asignado a dicha labor en el Area de Talento Humano</v>
      </c>
      <c r="G22" s="250" t="str">
        <f>'Mapa Final'!G23</f>
        <v>Ejecución y Administración de Procesos</v>
      </c>
      <c r="H22" s="212" t="str">
        <f>'Mapa Final'!I23</f>
        <v>Media</v>
      </c>
      <c r="I22" s="212" t="str">
        <f>'Mapa Final'!L23</f>
        <v>Moderado</v>
      </c>
      <c r="J22" s="212" t="str">
        <f>'Mapa Final'!N23</f>
        <v>Moderado</v>
      </c>
      <c r="K22" s="251" t="str">
        <f>'Mapa Final'!AA23</f>
        <v>Baja</v>
      </c>
      <c r="L22" s="251" t="str">
        <f>'Mapa Final'!AE23</f>
        <v>Moderado</v>
      </c>
      <c r="M22" s="212" t="str">
        <f>'Mapa Final'!AG23</f>
        <v>Moderado</v>
      </c>
      <c r="N22" s="251" t="str">
        <f>'Mapa Final'!AH23</f>
        <v>Aceptar</v>
      </c>
      <c r="O22" s="214" t="s">
        <v>606</v>
      </c>
      <c r="P22" s="215"/>
      <c r="Q22" s="218" t="s">
        <v>8</v>
      </c>
      <c r="R22" s="322">
        <v>45017</v>
      </c>
      <c r="S22" s="322">
        <v>45107</v>
      </c>
      <c r="T22" s="214" t="s">
        <v>625</v>
      </c>
      <c r="U22" s="34"/>
      <c r="V22" s="34"/>
    </row>
    <row r="23" spans="1:176" ht="240.75" customHeight="1" thickBot="1">
      <c r="A23" s="255">
        <f>+'Mapa Final'!A27</f>
        <v>6</v>
      </c>
      <c r="B23" s="249" t="str">
        <f>+'Mapa Final'!B27</f>
        <v>Corrupción</v>
      </c>
      <c r="C23" s="250" t="str">
        <f>+'Mapa Final'!C27</f>
        <v>Reputacional(Corrupción)</v>
      </c>
      <c r="D23" s="250" t="str">
        <f>+'Mapa Final'!D27</f>
        <v xml:space="preserve">1.Insuficientes programas de capacitación para la toma de conciencia debido al desconocimiento de l ley antisoborno (ISO 37001:2016), Plan Anticorrupción y  de los  valores y principios propios de la entidad.
2. Desconocimiento del Código de Etica y Buen Gobierno.    
3.Carencia de compromiso  y transparencia de los servidores judiciales con la entidad  
4.Deficiencia del control y seguimiento de la gestión ejercida por los servidores judiciales.
5.Obtención de beneficios propios </v>
      </c>
      <c r="E23" s="250" t="str">
        <f>+'Mapa Final'!E27</f>
        <v xml:space="preserve">Carencia de transparencia, etica y valores . </v>
      </c>
      <c r="F23" s="250" t="str">
        <f>+'Mapa Final'!F27</f>
        <v>Posibilidad de afectacion en la reputacion de la Entidad, por actos indebidos de  los servidores judiciales debido a  la carencia en transparencia, etica y valores.</v>
      </c>
      <c r="G23" s="250" t="str">
        <f>+'Mapa Final'!G27</f>
        <v>Fraude Interno</v>
      </c>
      <c r="H23" s="212" t="str">
        <f>'Mapa Final'!I27</f>
        <v>Media</v>
      </c>
      <c r="I23" s="212" t="str">
        <f>'Mapa Final'!L27</f>
        <v>Mayor</v>
      </c>
      <c r="J23" s="212" t="str">
        <f>'Mapa Final'!N27</f>
        <v xml:space="preserve">Alto </v>
      </c>
      <c r="K23" s="251" t="str">
        <f>'Mapa Final'!AA27</f>
        <v>Baja</v>
      </c>
      <c r="L23" s="251" t="str">
        <f>'Mapa Final'!AE27</f>
        <v>Mayor</v>
      </c>
      <c r="M23" s="212" t="str">
        <f>'Mapa Final'!AG27</f>
        <v xml:space="preserve">Alto </v>
      </c>
      <c r="N23" s="251" t="str">
        <f>'Mapa Final'!AH27</f>
        <v>Reducir(compartir)</v>
      </c>
      <c r="O23" s="214" t="s">
        <v>601</v>
      </c>
      <c r="P23" s="215"/>
      <c r="Q23" s="218" t="s">
        <v>8</v>
      </c>
      <c r="R23" s="219">
        <v>45017</v>
      </c>
      <c r="S23" s="219">
        <v>45107</v>
      </c>
      <c r="T23" s="214" t="s">
        <v>643</v>
      </c>
      <c r="U23" s="34"/>
      <c r="V23" s="34"/>
    </row>
    <row r="24" spans="1:176" ht="360" customHeight="1" thickBot="1">
      <c r="A24" s="256">
        <f>+'Mapa Final'!A31</f>
        <v>7</v>
      </c>
      <c r="B24" s="257" t="str">
        <f>+'Mapa Final'!B31</f>
        <v>Omisión en la ejecución del procedimiento de recobro de incapacidades y licencias, ante las EPS y ARL.</v>
      </c>
      <c r="C24" s="258" t="str">
        <f>+'Mapa Final'!C31</f>
        <v>Afectación Económica</v>
      </c>
      <c r="D24" s="258" t="s">
        <v>349</v>
      </c>
      <c r="E24" s="258" t="str">
        <f>+'Mapa Final'!E31</f>
        <v xml:space="preserve">Falta de personal asignado exclusivamente a la ejecución del procedimiento. </v>
      </c>
      <c r="F24" s="258" t="str">
        <f>+'Mapa Final'!F31</f>
        <v xml:space="preserve">Posibilidad de afectacion econominca, por falta de gestión en la ejecución del procedimiento de recobro de incapacidades y licencias, ante las EPS y ARL. Falta de personal asignado exclusivamente a la ejecución del procedimiento. </v>
      </c>
      <c r="G24" s="258" t="str">
        <f>+'Mapa Final'!G31</f>
        <v>Ejecución y Administración de Procesos</v>
      </c>
      <c r="H24" s="201" t="str">
        <f>'Mapa Final'!I31</f>
        <v>Media</v>
      </c>
      <c r="I24" s="201" t="str">
        <f>'Mapa Final'!L31</f>
        <v>Moderado</v>
      </c>
      <c r="J24" s="201" t="str">
        <f>'Mapa Final'!N31</f>
        <v>Moderado</v>
      </c>
      <c r="K24" s="259" t="str">
        <f>'Mapa Final'!AA31</f>
        <v>Baja</v>
      </c>
      <c r="L24" s="259" t="str">
        <f>'Mapa Final'!AE31</f>
        <v>Moderado</v>
      </c>
      <c r="M24" s="201" t="str">
        <f>'Mapa Final'!AG31</f>
        <v>Moderado</v>
      </c>
      <c r="N24" s="259" t="str">
        <f>'Mapa Final'!AH31</f>
        <v>Aceptar</v>
      </c>
      <c r="O24" s="206" t="s">
        <v>604</v>
      </c>
      <c r="P24" s="207"/>
      <c r="Q24" s="245" t="s">
        <v>8</v>
      </c>
      <c r="R24" s="246">
        <v>45017</v>
      </c>
      <c r="S24" s="246">
        <v>45107</v>
      </c>
      <c r="T24" s="247" t="s">
        <v>642</v>
      </c>
      <c r="U24" s="34"/>
      <c r="V24" s="34"/>
    </row>
  </sheetData>
  <mergeCells count="59">
    <mergeCell ref="A1:C2"/>
    <mergeCell ref="D1:Q3"/>
    <mergeCell ref="R1:T3"/>
    <mergeCell ref="A4:C4"/>
    <mergeCell ref="D4:N4"/>
    <mergeCell ref="O4:Q4"/>
    <mergeCell ref="A5:C5"/>
    <mergeCell ref="D5:N5"/>
    <mergeCell ref="A6:C6"/>
    <mergeCell ref="D6:N6"/>
    <mergeCell ref="A7:F7"/>
    <mergeCell ref="H7:J7"/>
    <mergeCell ref="K7:M7"/>
    <mergeCell ref="N7:N8"/>
    <mergeCell ref="A10:A14"/>
    <mergeCell ref="B10:B14"/>
    <mergeCell ref="C10:C14"/>
    <mergeCell ref="D10:D14"/>
    <mergeCell ref="E10:E14"/>
    <mergeCell ref="O7:O8"/>
    <mergeCell ref="P7:Q7"/>
    <mergeCell ref="R7:S7"/>
    <mergeCell ref="T7:T8"/>
    <mergeCell ref="A9:N9"/>
    <mergeCell ref="Q10:Q14"/>
    <mergeCell ref="F10:F14"/>
    <mergeCell ref="G10:G14"/>
    <mergeCell ref="H10:H14"/>
    <mergeCell ref="I10:I14"/>
    <mergeCell ref="J10:J14"/>
    <mergeCell ref="K10:K14"/>
    <mergeCell ref="M15:M19"/>
    <mergeCell ref="R10:R14"/>
    <mergeCell ref="S10:S14"/>
    <mergeCell ref="T10:T14"/>
    <mergeCell ref="A15:A19"/>
    <mergeCell ref="B15:B19"/>
    <mergeCell ref="C15:C19"/>
    <mergeCell ref="D15:D19"/>
    <mergeCell ref="E15:E19"/>
    <mergeCell ref="F15:F19"/>
    <mergeCell ref="G15:G19"/>
    <mergeCell ref="L10:L14"/>
    <mergeCell ref="M10:M14"/>
    <mergeCell ref="N10:N14"/>
    <mergeCell ref="O10:O14"/>
    <mergeCell ref="P10:P14"/>
    <mergeCell ref="H15:H19"/>
    <mergeCell ref="I15:I19"/>
    <mergeCell ref="J15:J19"/>
    <mergeCell ref="K15:K19"/>
    <mergeCell ref="L15:L19"/>
    <mergeCell ref="N15:N19"/>
    <mergeCell ref="T15:T19"/>
    <mergeCell ref="P15:P19"/>
    <mergeCell ref="Q15:Q19"/>
    <mergeCell ref="R15:R19"/>
    <mergeCell ref="S15:S19"/>
    <mergeCell ref="O15:O19"/>
  </mergeCells>
  <conditionalFormatting sqref="A7:B7 H7 N15 H25:J1048576">
    <cfRule type="containsText" dxfId="1014" priority="880" operator="containsText" text="3- Bajo">
      <formula>NOT(ISERROR(SEARCH("3- Bajo",A7)))</formula>
    </cfRule>
    <cfRule type="containsText" dxfId="1013" priority="881" operator="containsText" text="4- Bajo">
      <formula>NOT(ISERROR(SEARCH("4- Bajo",A7)))</formula>
    </cfRule>
    <cfRule type="containsText" dxfId="1012" priority="882" operator="containsText" text="1- Bajo">
      <formula>NOT(ISERROR(SEARCH("1- Bajo",A7)))</formula>
    </cfRule>
  </conditionalFormatting>
  <conditionalFormatting sqref="A15:D15">
    <cfRule type="containsText" dxfId="1011" priority="774" operator="containsText" text="6- Moderado">
      <formula>NOT(ISERROR(SEARCH("6- Moderado",A15)))</formula>
    </cfRule>
    <cfRule type="containsText" dxfId="1010" priority="778" operator="containsText" text="1- Bajo">
      <formula>NOT(ISERROR(SEARCH("1- Bajo",A15)))</formula>
    </cfRule>
    <cfRule type="containsText" dxfId="1009" priority="777" operator="containsText" text="4- Bajo">
      <formula>NOT(ISERROR(SEARCH("4- Bajo",A15)))</formula>
    </cfRule>
    <cfRule type="containsText" dxfId="1008" priority="776" operator="containsText" text="3- Bajo">
      <formula>NOT(ISERROR(SEARCH("3- Bajo",A15)))</formula>
    </cfRule>
    <cfRule type="containsText" dxfId="1007" priority="775" operator="containsText" text="4- Moderado">
      <formula>NOT(ISERROR(SEARCH("4- Moderado",A15)))</formula>
    </cfRule>
    <cfRule type="containsText" dxfId="1006" priority="773" operator="containsText" text="3- Moderado">
      <formula>NOT(ISERROR(SEARCH("3- Moderado",A15)))</formula>
    </cfRule>
  </conditionalFormatting>
  <conditionalFormatting sqref="A20:D22">
    <cfRule type="containsText" dxfId="1005" priority="152" operator="containsText" text="3- Moderado">
      <formula>NOT(ISERROR(SEARCH("3- Moderado",A20)))</formula>
    </cfRule>
    <cfRule type="containsText" dxfId="1004" priority="154" operator="containsText" text="4- Moderado">
      <formula>NOT(ISERROR(SEARCH("4- Moderado",A20)))</formula>
    </cfRule>
    <cfRule type="containsText" dxfId="1003" priority="155" operator="containsText" text="3- Bajo">
      <formula>NOT(ISERROR(SEARCH("3- Bajo",A20)))</formula>
    </cfRule>
    <cfRule type="containsText" dxfId="1002" priority="156" operator="containsText" text="4- Bajo">
      <formula>NOT(ISERROR(SEARCH("4- Bajo",A20)))</formula>
    </cfRule>
    <cfRule type="containsText" dxfId="1001" priority="157" operator="containsText" text="1- Bajo">
      <formula>NOT(ISERROR(SEARCH("1- Bajo",A20)))</formula>
    </cfRule>
    <cfRule type="containsText" dxfId="1000" priority="153" operator="containsText" text="6- Moderado">
      <formula>NOT(ISERROR(SEARCH("6- Moderado",A20)))</formula>
    </cfRule>
  </conditionalFormatting>
  <conditionalFormatting sqref="A10:I10 E15:I15">
    <cfRule type="containsText" dxfId="999" priority="837" operator="containsText" text="4- Moderado">
      <formula>NOT(ISERROR(SEARCH("4- Moderado",A10)))</formula>
    </cfRule>
    <cfRule type="containsText" dxfId="998" priority="838" operator="containsText" text="3- Bajo">
      <formula>NOT(ISERROR(SEARCH("3- Bajo",A10)))</formula>
    </cfRule>
    <cfRule type="containsText" dxfId="997" priority="839" operator="containsText" text="4- Bajo">
      <formula>NOT(ISERROR(SEARCH("4- Bajo",A10)))</formula>
    </cfRule>
    <cfRule type="containsText" dxfId="996" priority="835" operator="containsText" text="3- Moderado">
      <formula>NOT(ISERROR(SEARCH("3- Moderado",A10)))</formula>
    </cfRule>
    <cfRule type="containsText" dxfId="995" priority="840" operator="containsText" text="1- Bajo">
      <formula>NOT(ISERROR(SEARCH("1- Bajo",A10)))</formula>
    </cfRule>
    <cfRule type="containsText" dxfId="994" priority="836" operator="containsText" text="6- Moderado">
      <formula>NOT(ISERROR(SEARCH("6- Moderado",A10)))</formula>
    </cfRule>
  </conditionalFormatting>
  <conditionalFormatting sqref="D8:J8">
    <cfRule type="containsText" dxfId="993" priority="870" operator="containsText" text="3- Moderado">
      <formula>NOT(ISERROR(SEARCH("3- Moderado",D8)))</formula>
    </cfRule>
    <cfRule type="containsText" dxfId="992" priority="876" operator="containsText" text="1- Bajo">
      <formula>NOT(ISERROR(SEARCH("1- Bajo",D8)))</formula>
    </cfRule>
    <cfRule type="containsText" dxfId="991" priority="874" operator="containsText" text="4- Bajo">
      <formula>NOT(ISERROR(SEARCH("4- Bajo",D8)))</formula>
    </cfRule>
    <cfRule type="containsText" dxfId="990" priority="871" operator="containsText" text="6- Moderado">
      <formula>NOT(ISERROR(SEARCH("6- Moderado",D8)))</formula>
    </cfRule>
    <cfRule type="containsText" dxfId="989" priority="872" operator="containsText" text="4- Moderado">
      <formula>NOT(ISERROR(SEARCH("4- Moderado",D8)))</formula>
    </cfRule>
    <cfRule type="containsText" dxfId="988" priority="873" operator="containsText" text="3- Bajo">
      <formula>NOT(ISERROR(SEARCH("3- Bajo",D8)))</formula>
    </cfRule>
  </conditionalFormatting>
  <conditionalFormatting sqref="E20:I21">
    <cfRule type="containsText" dxfId="987" priority="272" operator="containsText" text="3- Bajo">
      <formula>NOT(ISERROR(SEARCH("3- Bajo",E20)))</formula>
    </cfRule>
    <cfRule type="containsText" dxfId="986" priority="269" operator="containsText" text="3- Moderado">
      <formula>NOT(ISERROR(SEARCH("3- Moderado",E20)))</formula>
    </cfRule>
    <cfRule type="containsText" dxfId="985" priority="270" operator="containsText" text="6- Moderado">
      <formula>NOT(ISERROR(SEARCH("6- Moderado",E20)))</formula>
    </cfRule>
    <cfRule type="containsText" dxfId="984" priority="273" operator="containsText" text="4- Bajo">
      <formula>NOT(ISERROR(SEARCH("4- Bajo",E20)))</formula>
    </cfRule>
    <cfRule type="containsText" dxfId="983" priority="274" operator="containsText" text="1- Bajo">
      <formula>NOT(ISERROR(SEARCH("1- Bajo",E20)))</formula>
    </cfRule>
    <cfRule type="containsText" dxfId="982" priority="271" operator="containsText" text="4- Moderado">
      <formula>NOT(ISERROR(SEARCH("4- Moderado",E20)))</formula>
    </cfRule>
  </conditionalFormatting>
  <conditionalFormatting sqref="E22:I22">
    <cfRule type="containsText" dxfId="981" priority="192" operator="containsText" text="4- Moderado">
      <formula>NOT(ISERROR(SEARCH("4- Moderado",E22)))</formula>
    </cfRule>
    <cfRule type="containsText" dxfId="980" priority="193" operator="containsText" text="3- Bajo">
      <formula>NOT(ISERROR(SEARCH("3- Bajo",E22)))</formula>
    </cfRule>
    <cfRule type="containsText" dxfId="979" priority="194" operator="containsText" text="4- Bajo">
      <formula>NOT(ISERROR(SEARCH("4- Bajo",E22)))</formula>
    </cfRule>
    <cfRule type="containsText" dxfId="978" priority="195" operator="containsText" text="1- Bajo">
      <formula>NOT(ISERROR(SEARCH("1- Bajo",E22)))</formula>
    </cfRule>
    <cfRule type="containsText" dxfId="977" priority="190" operator="containsText" text="3- Moderado">
      <formula>NOT(ISERROR(SEARCH("3- Moderado",E22)))</formula>
    </cfRule>
    <cfRule type="containsText" dxfId="976" priority="191" operator="containsText" text="6- Moderado">
      <formula>NOT(ISERROR(SEARCH("6- Moderado",E22)))</formula>
    </cfRule>
  </conditionalFormatting>
  <conditionalFormatting sqref="H10 H15:H19">
    <cfRule type="containsText" dxfId="975" priority="798" operator="containsText" text="Alta">
      <formula>NOT(ISERROR(SEARCH("Alta",H10)))</formula>
    </cfRule>
    <cfRule type="containsText" dxfId="974" priority="796" operator="containsText" text="Baja">
      <formula>NOT(ISERROR(SEARCH("Baja",H10)))</formula>
    </cfRule>
    <cfRule type="containsText" dxfId="973" priority="795" operator="containsText" text="Muy Baja">
      <formula>NOT(ISERROR(SEARCH("Muy Baja",H10)))</formula>
    </cfRule>
    <cfRule type="containsText" dxfId="972" priority="800" operator="containsText" text="Muy Alta">
      <formula>NOT(ISERROR(SEARCH("Muy Alta",H10)))</formula>
    </cfRule>
    <cfRule type="containsText" dxfId="971" priority="789" operator="containsText" text="Alta">
      <formula>NOT(ISERROR(SEARCH("Alta",H10)))</formula>
    </cfRule>
    <cfRule type="containsText" dxfId="970" priority="790" operator="containsText" text="Muy Alta">
      <formula>NOT(ISERROR(SEARCH("Muy Alta",H10)))</formula>
    </cfRule>
    <cfRule type="containsText" dxfId="969" priority="797" operator="containsText" text="Media">
      <formula>NOT(ISERROR(SEARCH("Media",H10)))</formula>
    </cfRule>
  </conditionalFormatting>
  <conditionalFormatting sqref="H10">
    <cfRule type="containsText" dxfId="968" priority="788" operator="containsText" text="Muy Alta">
      <formula>NOT(ISERROR(SEARCH("Muy Alta",H10)))</formula>
    </cfRule>
  </conditionalFormatting>
  <conditionalFormatting sqref="H15:H21">
    <cfRule type="containsText" dxfId="967" priority="258" operator="containsText" text="Muy Alta">
      <formula>NOT(ISERROR(SEARCH("Muy Alta",H15)))</formula>
    </cfRule>
  </conditionalFormatting>
  <conditionalFormatting sqref="H20:H21">
    <cfRule type="containsText" dxfId="966" priority="247" operator="containsText" text="Alta">
      <formula>NOT(ISERROR(SEARCH("Alta",H20)))</formula>
    </cfRule>
    <cfRule type="containsText" dxfId="965" priority="248" operator="containsText" text="Muy Alta">
      <formula>NOT(ISERROR(SEARCH("Muy Alta",H20)))</formula>
    </cfRule>
    <cfRule type="containsText" dxfId="964" priority="253" operator="containsText" text="Muy Baja">
      <formula>NOT(ISERROR(SEARCH("Muy Baja",H20)))</formula>
    </cfRule>
    <cfRule type="containsText" dxfId="963" priority="256" operator="containsText" text="Alta">
      <formula>NOT(ISERROR(SEARCH("Alta",H20)))</formula>
    </cfRule>
    <cfRule type="containsText" dxfId="962" priority="254" operator="containsText" text="Baja">
      <formula>NOT(ISERROR(SEARCH("Baja",H20)))</formula>
    </cfRule>
    <cfRule type="containsText" dxfId="961" priority="255" operator="containsText" text="Media">
      <formula>NOT(ISERROR(SEARCH("Media",H20)))</formula>
    </cfRule>
  </conditionalFormatting>
  <conditionalFormatting sqref="H20:H22">
    <cfRule type="containsText" dxfId="960" priority="179" operator="containsText" text="Muy Alta">
      <formula>NOT(ISERROR(SEARCH("Muy Alta",H20)))</formula>
    </cfRule>
  </conditionalFormatting>
  <conditionalFormatting sqref="H22">
    <cfRule type="containsText" dxfId="959" priority="174" operator="containsText" text="Muy Baja">
      <formula>NOT(ISERROR(SEARCH("Muy Baja",H22)))</formula>
    </cfRule>
    <cfRule type="containsText" dxfId="958" priority="168" operator="containsText" text="Alta">
      <formula>NOT(ISERROR(SEARCH("Alta",H22)))</formula>
    </cfRule>
    <cfRule type="containsText" dxfId="957" priority="169" operator="containsText" text="Muy Alta">
      <formula>NOT(ISERROR(SEARCH("Muy Alta",H22)))</formula>
    </cfRule>
    <cfRule type="containsText" dxfId="956" priority="177" operator="containsText" text="Alta">
      <formula>NOT(ISERROR(SEARCH("Alta",H22)))</formula>
    </cfRule>
    <cfRule type="containsText" dxfId="955" priority="176" operator="containsText" text="Media">
      <formula>NOT(ISERROR(SEARCH("Media",H22)))</formula>
    </cfRule>
    <cfRule type="containsText" dxfId="954" priority="175" operator="containsText" text="Baja">
      <formula>NOT(ISERROR(SEARCH("Baja",H22)))</formula>
    </cfRule>
  </conditionalFormatting>
  <conditionalFormatting sqref="H22:H23">
    <cfRule type="containsText" dxfId="953" priority="118" operator="containsText" text="Muy Alta">
      <formula>NOT(ISERROR(SEARCH("Muy Alta",H22)))</formula>
    </cfRule>
  </conditionalFormatting>
  <conditionalFormatting sqref="H23">
    <cfRule type="containsText" dxfId="952" priority="116" operator="containsText" text="Alta">
      <formula>NOT(ISERROR(SEARCH("Alta",H23)))</formula>
    </cfRule>
    <cfRule type="containsText" dxfId="951" priority="113" operator="containsText" text="Muy Baja">
      <formula>NOT(ISERROR(SEARCH("Muy Baja",H23)))</formula>
    </cfRule>
    <cfRule type="containsText" dxfId="950" priority="115" operator="containsText" text="Media">
      <formula>NOT(ISERROR(SEARCH("Media",H23)))</formula>
    </cfRule>
    <cfRule type="containsText" dxfId="949" priority="108" operator="containsText" text="Muy Alta">
      <formula>NOT(ISERROR(SEARCH("Muy Alta",H23)))</formula>
    </cfRule>
    <cfRule type="containsText" dxfId="948" priority="107" operator="containsText" text="Alta">
      <formula>NOT(ISERROR(SEARCH("Alta",H23)))</formula>
    </cfRule>
    <cfRule type="containsText" dxfId="947" priority="114" operator="containsText" text="Baja">
      <formula>NOT(ISERROR(SEARCH("Baja",H23)))</formula>
    </cfRule>
  </conditionalFormatting>
  <conditionalFormatting sqref="H23:H24">
    <cfRule type="containsText" dxfId="946" priority="69" operator="containsText" text="Muy Alta">
      <formula>NOT(ISERROR(SEARCH("Muy Alta",H23)))</formula>
    </cfRule>
  </conditionalFormatting>
  <conditionalFormatting sqref="H24">
    <cfRule type="containsText" dxfId="945" priority="58" operator="containsText" text="Alta">
      <formula>NOT(ISERROR(SEARCH("Alta",H24)))</formula>
    </cfRule>
    <cfRule type="containsText" dxfId="944" priority="59" operator="containsText" text="Muy Alta">
      <formula>NOT(ISERROR(SEARCH("Muy Alta",H24)))</formula>
    </cfRule>
    <cfRule type="containsText" dxfId="943" priority="64" operator="containsText" text="Muy Baja">
      <formula>NOT(ISERROR(SEARCH("Muy Baja",H24)))</formula>
    </cfRule>
    <cfRule type="containsText" dxfId="942" priority="65" operator="containsText" text="Baja">
      <formula>NOT(ISERROR(SEARCH("Baja",H24)))</formula>
    </cfRule>
    <cfRule type="containsText" dxfId="941" priority="66" operator="containsText" text="Media">
      <formula>NOT(ISERROR(SEARCH("Media",H24)))</formula>
    </cfRule>
    <cfRule type="containsText" dxfId="940" priority="67" operator="containsText" text="Alta">
      <formula>NOT(ISERROR(SEARCH("Alta",H24)))</formula>
    </cfRule>
    <cfRule type="containsText" dxfId="939" priority="57" operator="containsText" text="Muy Alta">
      <formula>NOT(ISERROR(SEARCH("Muy Alta",H24)))</formula>
    </cfRule>
  </conditionalFormatting>
  <conditionalFormatting sqref="H23:I23">
    <cfRule type="containsText" dxfId="938" priority="134" operator="containsText" text="1- Bajo">
      <formula>NOT(ISERROR(SEARCH("1- Bajo",H23)))</formula>
    </cfRule>
    <cfRule type="containsText" dxfId="937" priority="132" operator="containsText" text="3- Bajo">
      <formula>NOT(ISERROR(SEARCH("3- Bajo",H23)))</formula>
    </cfRule>
    <cfRule type="containsText" dxfId="936" priority="131" operator="containsText" text="4- Moderado">
      <formula>NOT(ISERROR(SEARCH("4- Moderado",H23)))</formula>
    </cfRule>
    <cfRule type="containsText" dxfId="935" priority="130" operator="containsText" text="6- Moderado">
      <formula>NOT(ISERROR(SEARCH("6- Moderado",H23)))</formula>
    </cfRule>
    <cfRule type="containsText" dxfId="934" priority="129" operator="containsText" text="3- Moderado">
      <formula>NOT(ISERROR(SEARCH("3- Moderado",H23)))</formula>
    </cfRule>
    <cfRule type="containsText" dxfId="933" priority="133" operator="containsText" text="4- Bajo">
      <formula>NOT(ISERROR(SEARCH("4- Bajo",H23)))</formula>
    </cfRule>
  </conditionalFormatting>
  <conditionalFormatting sqref="H24:I24">
    <cfRule type="containsText" dxfId="932" priority="85" operator="containsText" text="1- Bajo">
      <formula>NOT(ISERROR(SEARCH("1- Bajo",H24)))</formula>
    </cfRule>
    <cfRule type="containsText" dxfId="931" priority="80" operator="containsText" text="3- Moderado">
      <formula>NOT(ISERROR(SEARCH("3- Moderado",H24)))</formula>
    </cfRule>
    <cfRule type="containsText" dxfId="930" priority="82" operator="containsText" text="4- Moderado">
      <formula>NOT(ISERROR(SEARCH("4- Moderado",H24)))</formula>
    </cfRule>
    <cfRule type="containsText" dxfId="929" priority="81" operator="containsText" text="6- Moderado">
      <formula>NOT(ISERROR(SEARCH("6- Moderado",H24)))</formula>
    </cfRule>
    <cfRule type="containsText" dxfId="928" priority="84" operator="containsText" text="4- Bajo">
      <formula>NOT(ISERROR(SEARCH("4- Bajo",H24)))</formula>
    </cfRule>
    <cfRule type="containsText" dxfId="927" priority="83" operator="containsText" text="3- Bajo">
      <formula>NOT(ISERROR(SEARCH("3- Bajo",H24)))</formula>
    </cfRule>
  </conditionalFormatting>
  <conditionalFormatting sqref="H25:J1048576 A7:B7 H7 N15">
    <cfRule type="containsText" dxfId="926" priority="878" operator="containsText" text="6- Moderado">
      <formula>NOT(ISERROR(SEARCH("6- Moderado",A7)))</formula>
    </cfRule>
    <cfRule type="containsText" dxfId="925" priority="877" operator="containsText" text="3- Moderado">
      <formula>NOT(ISERROR(SEARCH("3- Moderado",A7)))</formula>
    </cfRule>
    <cfRule type="containsText" dxfId="924" priority="879" operator="containsText" text="4- Moderado">
      <formula>NOT(ISERROR(SEARCH("4- Moderado",A7)))</formula>
    </cfRule>
  </conditionalFormatting>
  <conditionalFormatting sqref="I10">
    <cfRule type="containsText" dxfId="923" priority="791" operator="containsText" text="Catastrófico">
      <formula>NOT(ISERROR(SEARCH("Catastrófico",I10)))</formula>
    </cfRule>
    <cfRule type="containsText" dxfId="922" priority="792" operator="containsText" text="Mayor">
      <formula>NOT(ISERROR(SEARCH("Mayor",I10)))</formula>
    </cfRule>
    <cfRule type="containsText" dxfId="921" priority="793" operator="containsText" text="Menor">
      <formula>NOT(ISERROR(SEARCH("Menor",I10)))</formula>
    </cfRule>
    <cfRule type="containsText" dxfId="920" priority="794" operator="containsText" text="Leve">
      <formula>NOT(ISERROR(SEARCH("Leve",I10)))</formula>
    </cfRule>
    <cfRule type="containsText" dxfId="919" priority="799" operator="containsText" text="Moderado">
      <formula>NOT(ISERROR(SEARCH("Moderado",I10)))</formula>
    </cfRule>
  </conditionalFormatting>
  <conditionalFormatting sqref="I15:I24">
    <cfRule type="containsText" dxfId="918" priority="61" operator="containsText" text="Mayor">
      <formula>NOT(ISERROR(SEARCH("Mayor",I15)))</formula>
    </cfRule>
    <cfRule type="containsText" dxfId="917" priority="63" operator="containsText" text="Leve">
      <formula>NOT(ISERROR(SEARCH("Leve",I15)))</formula>
    </cfRule>
    <cfRule type="containsText" dxfId="916" priority="68" operator="containsText" text="Moderado">
      <formula>NOT(ISERROR(SEARCH("Moderado",I15)))</formula>
    </cfRule>
    <cfRule type="containsText" dxfId="915" priority="60" operator="containsText" text="Catastrófico">
      <formula>NOT(ISERROR(SEARCH("Catastrófico",I15)))</formula>
    </cfRule>
    <cfRule type="containsText" dxfId="914" priority="62" operator="containsText" text="Menor">
      <formula>NOT(ISERROR(SEARCH("Menor",I15)))</formula>
    </cfRule>
  </conditionalFormatting>
  <conditionalFormatting sqref="J8 J25:J1048576">
    <cfRule type="containsText" dxfId="913" priority="866" operator="containsText" text="9- Alto">
      <formula>NOT(ISERROR(SEARCH("9- Alto",J8)))</formula>
    </cfRule>
    <cfRule type="containsText" dxfId="912" priority="867" operator="containsText" text="8- Alto">
      <formula>NOT(ISERROR(SEARCH("8- Alto",J8)))</formula>
    </cfRule>
    <cfRule type="containsText" dxfId="911" priority="868" operator="containsText" text="5- Alto">
      <formula>NOT(ISERROR(SEARCH("5- Alto",J8)))</formula>
    </cfRule>
    <cfRule type="containsText" dxfId="910" priority="869" operator="containsText" text="4- Alto">
      <formula>NOT(ISERROR(SEARCH("4- Alto",J8)))</formula>
    </cfRule>
    <cfRule type="containsText" dxfId="909" priority="863" operator="containsText" text="5- Extremo">
      <formula>NOT(ISERROR(SEARCH("5- Extremo",J8)))</formula>
    </cfRule>
    <cfRule type="containsText" dxfId="908" priority="865" operator="containsText" text="10- Alto">
      <formula>NOT(ISERROR(SEARCH("10- Alto",J8)))</formula>
    </cfRule>
    <cfRule type="containsText" dxfId="907" priority="864" operator="containsText" text="12- Alto">
      <formula>NOT(ISERROR(SEARCH("12- Alto",J8)))</formula>
    </cfRule>
    <cfRule type="containsText" dxfId="906" priority="859" operator="containsText" text="25- Extremo">
      <formula>NOT(ISERROR(SEARCH("25- Extremo",J8)))</formula>
    </cfRule>
    <cfRule type="containsText" dxfId="905" priority="860" operator="containsText" text="20- Extremo">
      <formula>NOT(ISERROR(SEARCH("20- Extremo",J8)))</formula>
    </cfRule>
    <cfRule type="containsText" dxfId="904" priority="861" operator="containsText" text="15- Extremo">
      <formula>NOT(ISERROR(SEARCH("15- Extremo",J8)))</formula>
    </cfRule>
    <cfRule type="containsText" dxfId="903" priority="862" operator="containsText" text="10- Extremo">
      <formula>NOT(ISERROR(SEARCH("10- Extremo",J8)))</formula>
    </cfRule>
    <cfRule type="containsText" dxfId="902" priority="875" operator="containsText" text="2- Bajo">
      <formula>NOT(ISERROR(SEARCH("2- Bajo",J8)))</formula>
    </cfRule>
  </conditionalFormatting>
  <conditionalFormatting sqref="J10">
    <cfRule type="containsText" dxfId="901" priority="812" operator="containsText" text="Bajo">
      <formula>NOT(ISERROR(SEARCH("Bajo",J10)))</formula>
    </cfRule>
    <cfRule type="containsText" dxfId="900" priority="813" operator="containsText" text="Moderado">
      <formula>NOT(ISERROR(SEARCH("Moderado",J10)))</formula>
    </cfRule>
    <cfRule type="containsText" dxfId="899" priority="815" operator="containsText" text="Extremo">
      <formula>NOT(ISERROR(SEARCH("Extremo",J10)))</formula>
    </cfRule>
    <cfRule type="containsText" dxfId="898" priority="770" operator="containsText" text="Bajo">
      <formula>NOT(ISERROR(SEARCH("Bajo",J10)))</formula>
    </cfRule>
    <cfRule type="containsText" dxfId="897" priority="771" operator="containsText" text="Extremo">
      <formula>NOT(ISERROR(SEARCH("Extremo",J10)))</formula>
    </cfRule>
    <cfRule type="containsText" dxfId="896" priority="772" operator="containsText" text="Moderado">
      <formula>NOT(ISERROR(SEARCH("Moderado",J10)))</formula>
    </cfRule>
    <cfRule type="containsText" dxfId="895" priority="814" operator="containsText" text="Alto">
      <formula>NOT(ISERROR(SEARCH("Alto",J10)))</formula>
    </cfRule>
  </conditionalFormatting>
  <conditionalFormatting sqref="J15:J19 J10">
    <cfRule type="colorScale" priority="816">
      <colorScale>
        <cfvo type="min"/>
        <cfvo type="max"/>
        <color rgb="FFFF7128"/>
        <color rgb="FFFFEF9C"/>
      </colorScale>
    </cfRule>
  </conditionalFormatting>
  <conditionalFormatting sqref="J15:J24">
    <cfRule type="containsText" dxfId="894" priority="78" operator="containsText" text="Extremo">
      <formula>NOT(ISERROR(SEARCH("Extremo",J15)))</formula>
    </cfRule>
    <cfRule type="containsText" dxfId="893" priority="77" operator="containsText" text="Alto">
      <formula>NOT(ISERROR(SEARCH("Alto",J15)))</formula>
    </cfRule>
    <cfRule type="containsText" dxfId="892" priority="76" operator="containsText" text="Moderado">
      <formula>NOT(ISERROR(SEARCH("Moderado",J15)))</formula>
    </cfRule>
    <cfRule type="containsText" dxfId="891" priority="75" operator="containsText" text="Bajo">
      <formula>NOT(ISERROR(SEARCH("Bajo",J15)))</formula>
    </cfRule>
    <cfRule type="containsText" dxfId="890" priority="52" operator="containsText" text="Extremo">
      <formula>NOT(ISERROR(SEARCH("Extremo",J15)))</formula>
    </cfRule>
    <cfRule type="containsText" dxfId="889" priority="51" operator="containsText" text="Bajo">
      <formula>NOT(ISERROR(SEARCH("Bajo",J15)))</formula>
    </cfRule>
    <cfRule type="containsText" dxfId="888" priority="53" operator="containsText" text="Moderado">
      <formula>NOT(ISERROR(SEARCH("Moderado",J15)))</formula>
    </cfRule>
  </conditionalFormatting>
  <conditionalFormatting sqref="J20:J21">
    <cfRule type="colorScale" priority="1205">
      <colorScale>
        <cfvo type="min"/>
        <cfvo type="max"/>
        <color rgb="FFFF7128"/>
        <color rgb="FFFFEF9C"/>
      </colorScale>
    </cfRule>
  </conditionalFormatting>
  <conditionalFormatting sqref="J22">
    <cfRule type="colorScale" priority="189">
      <colorScale>
        <cfvo type="min"/>
        <cfvo type="max"/>
        <color rgb="FFFF7128"/>
        <color rgb="FFFFEF9C"/>
      </colorScale>
    </cfRule>
  </conditionalFormatting>
  <conditionalFormatting sqref="J23">
    <cfRule type="colorScale" priority="128">
      <colorScale>
        <cfvo type="min"/>
        <cfvo type="max"/>
        <color rgb="FFFF7128"/>
        <color rgb="FFFFEF9C"/>
      </colorScale>
    </cfRule>
  </conditionalFormatting>
  <conditionalFormatting sqref="J24">
    <cfRule type="colorScale" priority="79">
      <colorScale>
        <cfvo type="min"/>
        <cfvo type="max"/>
        <color rgb="FFFF7128"/>
        <color rgb="FFFFEF9C"/>
      </colorScale>
    </cfRule>
  </conditionalFormatting>
  <conditionalFormatting sqref="K10">
    <cfRule type="containsText" dxfId="887" priority="766" operator="containsText" text="Muy Alta">
      <formula>NOT(ISERROR(SEARCH("Muy Alta",K10)))</formula>
    </cfRule>
    <cfRule type="containsText" dxfId="886" priority="767" operator="containsText" text="Alta">
      <formula>NOT(ISERROR(SEARCH("Alta",K10)))</formula>
    </cfRule>
    <cfRule type="containsText" dxfId="885" priority="768" operator="containsText" text="Baja">
      <formula>NOT(ISERROR(SEARCH("Baja",K10)))</formula>
    </cfRule>
    <cfRule type="containsText" dxfId="884" priority="769" operator="containsText" text="Muy Baja">
      <formula>NOT(ISERROR(SEARCH("Muy Baja",K10)))</formula>
    </cfRule>
    <cfRule type="containsText" dxfId="883" priority="786" operator="containsText" text="Media">
      <formula>NOT(ISERROR(SEARCH("Media",K10)))</formula>
    </cfRule>
  </conditionalFormatting>
  <conditionalFormatting sqref="K15:K24">
    <cfRule type="containsText" dxfId="882" priority="49" operator="containsText" text="Baja">
      <formula>NOT(ISERROR(SEARCH("Baja",K15)))</formula>
    </cfRule>
    <cfRule type="containsText" dxfId="881" priority="50" operator="containsText" text="Muy Baja">
      <formula>NOT(ISERROR(SEARCH("Muy Baja",K15)))</formula>
    </cfRule>
    <cfRule type="containsText" dxfId="880" priority="47" operator="containsText" text="Muy Alta">
      <formula>NOT(ISERROR(SEARCH("Muy Alta",K15)))</formula>
    </cfRule>
    <cfRule type="containsText" dxfId="879" priority="55" operator="containsText" text="Media">
      <formula>NOT(ISERROR(SEARCH("Media",K15)))</formula>
    </cfRule>
    <cfRule type="containsText" dxfId="878" priority="48" operator="containsText" text="Alta">
      <formula>NOT(ISERROR(SEARCH("Alta",K15)))</formula>
    </cfRule>
  </conditionalFormatting>
  <conditionalFormatting sqref="K10:L10 K15:L15">
    <cfRule type="containsText" dxfId="877" priority="854" operator="containsText" text="6- Moderado">
      <formula>NOT(ISERROR(SEARCH("6- Moderado",K10)))</formula>
    </cfRule>
    <cfRule type="containsText" dxfId="876" priority="853" operator="containsText" text="3- Moderado">
      <formula>NOT(ISERROR(SEARCH("3- Moderado",K10)))</formula>
    </cfRule>
    <cfRule type="containsText" dxfId="875" priority="858" operator="containsText" text="1- Bajo">
      <formula>NOT(ISERROR(SEARCH("1- Bajo",K10)))</formula>
    </cfRule>
    <cfRule type="containsText" dxfId="874" priority="857" operator="containsText" text="4- Bajo">
      <formula>NOT(ISERROR(SEARCH("4- Bajo",K10)))</formula>
    </cfRule>
    <cfRule type="containsText" dxfId="873" priority="855" operator="containsText" text="4- Moderado">
      <formula>NOT(ISERROR(SEARCH("4- Moderado",K10)))</formula>
    </cfRule>
    <cfRule type="containsText" dxfId="872" priority="856" operator="containsText" text="3- Bajo">
      <formula>NOT(ISERROR(SEARCH("3- Bajo",K10)))</formula>
    </cfRule>
  </conditionalFormatting>
  <conditionalFormatting sqref="K20:L24">
    <cfRule type="containsText" dxfId="871" priority="86" operator="containsText" text="3- Moderado">
      <formula>NOT(ISERROR(SEARCH("3- Moderado",K20)))</formula>
    </cfRule>
    <cfRule type="containsText" dxfId="870" priority="87" operator="containsText" text="6- Moderado">
      <formula>NOT(ISERROR(SEARCH("6- Moderado",K20)))</formula>
    </cfRule>
    <cfRule type="containsText" dxfId="869" priority="89" operator="containsText" text="3- Bajo">
      <formula>NOT(ISERROR(SEARCH("3- Bajo",K20)))</formula>
    </cfRule>
    <cfRule type="containsText" dxfId="868" priority="90" operator="containsText" text="4- Bajo">
      <formula>NOT(ISERROR(SEARCH("4- Bajo",K20)))</formula>
    </cfRule>
    <cfRule type="containsText" dxfId="867" priority="91" operator="containsText" text="1- Bajo">
      <formula>NOT(ISERROR(SEARCH("1- Bajo",K20)))</formula>
    </cfRule>
    <cfRule type="containsText" dxfId="866" priority="88" operator="containsText" text="4- Moderado">
      <formula>NOT(ISERROR(SEARCH("4- Moderado",K20)))</formula>
    </cfRule>
  </conditionalFormatting>
  <conditionalFormatting sqref="K8:M8">
    <cfRule type="containsText" dxfId="865" priority="818" operator="containsText" text="6- Moderado">
      <formula>NOT(ISERROR(SEARCH("6- Moderado",K8)))</formula>
    </cfRule>
    <cfRule type="containsText" dxfId="864" priority="817" operator="containsText" text="3- Moderado">
      <formula>NOT(ISERROR(SEARCH("3- Moderado",K8)))</formula>
    </cfRule>
    <cfRule type="containsText" dxfId="863" priority="822" operator="containsText" text="1- Bajo">
      <formula>NOT(ISERROR(SEARCH("1- Bajo",K8)))</formula>
    </cfRule>
    <cfRule type="containsText" dxfId="862" priority="821" operator="containsText" text="4- Bajo">
      <formula>NOT(ISERROR(SEARCH("4- Bajo",K8)))</formula>
    </cfRule>
    <cfRule type="containsText" dxfId="861" priority="820" operator="containsText" text="3- Bajo">
      <formula>NOT(ISERROR(SEARCH("3- Bajo",K8)))</formula>
    </cfRule>
    <cfRule type="containsText" dxfId="860" priority="819" operator="containsText" text="4- Moderado">
      <formula>NOT(ISERROR(SEARCH("4- Moderado",K8)))</formula>
    </cfRule>
  </conditionalFormatting>
  <conditionalFormatting sqref="L10">
    <cfRule type="containsText" dxfId="859" priority="762" operator="containsText" text="Catastrófico">
      <formula>NOT(ISERROR(SEARCH("Catastrófico",L10)))</formula>
    </cfRule>
    <cfRule type="containsText" dxfId="858" priority="763" operator="containsText" text="Mayor">
      <formula>NOT(ISERROR(SEARCH("Mayor",L10)))</formula>
    </cfRule>
    <cfRule type="containsText" dxfId="857" priority="764" operator="containsText" text="Menor">
      <formula>NOT(ISERROR(SEARCH("Menor",L10)))</formula>
    </cfRule>
    <cfRule type="containsText" dxfId="856" priority="765" operator="containsText" text="Leve">
      <formula>NOT(ISERROR(SEARCH("Leve",L10)))</formula>
    </cfRule>
  </conditionalFormatting>
  <conditionalFormatting sqref="L15:L24">
    <cfRule type="containsText" dxfId="855" priority="46" operator="containsText" text="Leve">
      <formula>NOT(ISERROR(SEARCH("Leve",L15)))</formula>
    </cfRule>
    <cfRule type="containsText" dxfId="854" priority="45" operator="containsText" text="Menor">
      <formula>NOT(ISERROR(SEARCH("Menor",L15)))</formula>
    </cfRule>
    <cfRule type="containsText" dxfId="853" priority="44" operator="containsText" text="Mayor">
      <formula>NOT(ISERROR(SEARCH("Mayor",L15)))</formula>
    </cfRule>
    <cfRule type="containsText" dxfId="852" priority="43" operator="containsText" text="Catastrófico">
      <formula>NOT(ISERROR(SEARCH("Catastrófico",L15)))</formula>
    </cfRule>
  </conditionalFormatting>
  <conditionalFormatting sqref="L10:M10">
    <cfRule type="containsText" dxfId="851" priority="785" operator="containsText" text="Moderado">
      <formula>NOT(ISERROR(SEARCH("Moderado",L10)))</formula>
    </cfRule>
  </conditionalFormatting>
  <conditionalFormatting sqref="L15:M24">
    <cfRule type="containsText" dxfId="850" priority="54" operator="containsText" text="Moderado">
      <formula>NOT(ISERROR(SEARCH("Moderado",L15)))</formula>
    </cfRule>
  </conditionalFormatting>
  <conditionalFormatting sqref="M10">
    <cfRule type="containsText" dxfId="849" priority="810" operator="containsText" text="Extremo">
      <formula>NOT(ISERROR(SEARCH("Extremo",M10)))</formula>
    </cfRule>
    <cfRule type="containsText" dxfId="848" priority="809" operator="containsText" text="Alto">
      <formula>NOT(ISERROR(SEARCH("Alto",M10)))</formula>
    </cfRule>
    <cfRule type="containsText" dxfId="847" priority="808" operator="containsText" text="Moderado">
      <formula>NOT(ISERROR(SEARCH("Moderado",M10)))</formula>
    </cfRule>
    <cfRule type="containsText" dxfId="846" priority="807" operator="containsText" text="Bajo">
      <formula>NOT(ISERROR(SEARCH("Bajo",M10)))</formula>
    </cfRule>
  </conditionalFormatting>
  <conditionalFormatting sqref="M15:M19 M10">
    <cfRule type="colorScale" priority="811">
      <colorScale>
        <cfvo type="min"/>
        <cfvo type="max"/>
        <color rgb="FFFF7128"/>
        <color rgb="FFFFEF9C"/>
      </colorScale>
    </cfRule>
  </conditionalFormatting>
  <conditionalFormatting sqref="M15:M24">
    <cfRule type="containsText" dxfId="845" priority="71" operator="containsText" text="Moderado">
      <formula>NOT(ISERROR(SEARCH("Moderado",M15)))</formula>
    </cfRule>
    <cfRule type="containsText" dxfId="844" priority="72" operator="containsText" text="Alto">
      <formula>NOT(ISERROR(SEARCH("Alto",M15)))</formula>
    </cfRule>
    <cfRule type="containsText" dxfId="843" priority="73" operator="containsText" text="Extremo">
      <formula>NOT(ISERROR(SEARCH("Extremo",M15)))</formula>
    </cfRule>
    <cfRule type="containsText" dxfId="842" priority="70" operator="containsText" text="Bajo">
      <formula>NOT(ISERROR(SEARCH("Bajo",M15)))</formula>
    </cfRule>
  </conditionalFormatting>
  <conditionalFormatting sqref="M20:M21">
    <cfRule type="colorScale" priority="1211">
      <colorScale>
        <cfvo type="min"/>
        <cfvo type="max"/>
        <color rgb="FFFF7128"/>
        <color rgb="FFFFEF9C"/>
      </colorScale>
    </cfRule>
  </conditionalFormatting>
  <conditionalFormatting sqref="M22">
    <cfRule type="colorScale" priority="184">
      <colorScale>
        <cfvo type="min"/>
        <cfvo type="max"/>
        <color rgb="FFFF7128"/>
        <color rgb="FFFFEF9C"/>
      </colorScale>
    </cfRule>
  </conditionalFormatting>
  <conditionalFormatting sqref="M23">
    <cfRule type="colorScale" priority="123">
      <colorScale>
        <cfvo type="min"/>
        <cfvo type="max"/>
        <color rgb="FFFF7128"/>
        <color rgb="FFFFEF9C"/>
      </colorScale>
    </cfRule>
  </conditionalFormatting>
  <conditionalFormatting sqref="M24">
    <cfRule type="colorScale" priority="74">
      <colorScale>
        <cfvo type="min"/>
        <cfvo type="max"/>
        <color rgb="FFFF7128"/>
        <color rgb="FFFFEF9C"/>
      </colorScale>
    </cfRule>
  </conditionalFormatting>
  <conditionalFormatting sqref="N20:N24">
    <cfRule type="containsText" dxfId="841" priority="42" operator="containsText" text="1- Bajo">
      <formula>NOT(ISERROR(SEARCH("1- Bajo",N20)))</formula>
    </cfRule>
    <cfRule type="containsText" dxfId="840" priority="41" operator="containsText" text="4- Bajo">
      <formula>NOT(ISERROR(SEARCH("4- Bajo",N20)))</formula>
    </cfRule>
    <cfRule type="containsText" dxfId="839" priority="40" operator="containsText" text="3- Bajo">
      <formula>NOT(ISERROR(SEARCH("3- Bajo",N20)))</formula>
    </cfRule>
    <cfRule type="containsText" dxfId="838" priority="39" operator="containsText" text="4- Moderado">
      <formula>NOT(ISERROR(SEARCH("4- Moderado",N20)))</formula>
    </cfRule>
    <cfRule type="containsText" dxfId="837" priority="38" operator="containsText" text="6- Moderado">
      <formula>NOT(ISERROR(SEARCH("6- Moderado",N20)))</formula>
    </cfRule>
    <cfRule type="containsText" dxfId="836" priority="37" operator="containsText" text="3- Moderado">
      <formula>NOT(ISERROR(SEARCH("3- Moderado",N20)))</formula>
    </cfRule>
  </conditionalFormatting>
  <conditionalFormatting sqref="N10:O10">
    <cfRule type="containsText" dxfId="835" priority="14" operator="containsText" text="6- Moderado">
      <formula>NOT(ISERROR(SEARCH("6- Moderado",N10)))</formula>
    </cfRule>
    <cfRule type="containsText" dxfId="834" priority="15" operator="containsText" text="4- Moderado">
      <formula>NOT(ISERROR(SEARCH("4- Moderado",N10)))</formula>
    </cfRule>
    <cfRule type="containsText" dxfId="833" priority="16" operator="containsText" text="3- Bajo">
      <formula>NOT(ISERROR(SEARCH("3- Bajo",N10)))</formula>
    </cfRule>
    <cfRule type="containsText" dxfId="832" priority="17" operator="containsText" text="4- Bajo">
      <formula>NOT(ISERROR(SEARCH("4- Bajo",N10)))</formula>
    </cfRule>
    <cfRule type="containsText" dxfId="831" priority="18" operator="containsText" text="1- Bajo">
      <formula>NOT(ISERROR(SEARCH("1- Bajo",N10)))</formula>
    </cfRule>
    <cfRule type="containsText" dxfId="830" priority="13" operator="containsText" text="3- Moderado">
      <formula>NOT(ISERROR(SEARCH("3- Moderado",N10)))</formula>
    </cfRule>
  </conditionalFormatting>
  <conditionalFormatting sqref="Q20:S20">
    <cfRule type="containsText" dxfId="829" priority="19" operator="containsText" text="3- Moderado">
      <formula>NOT(ISERROR(SEARCH("3- Moderado",Q20)))</formula>
    </cfRule>
    <cfRule type="containsText" dxfId="828" priority="20" operator="containsText" text="6- Moderado">
      <formula>NOT(ISERROR(SEARCH("6- Moderado",Q20)))</formula>
    </cfRule>
    <cfRule type="containsText" dxfId="827" priority="21" operator="containsText" text="4- Moderado">
      <formula>NOT(ISERROR(SEARCH("4- Moderado",Q20)))</formula>
    </cfRule>
    <cfRule type="containsText" dxfId="826" priority="22" operator="containsText" text="3- Bajo">
      <formula>NOT(ISERROR(SEARCH("3- Bajo",Q20)))</formula>
    </cfRule>
    <cfRule type="containsText" dxfId="825" priority="23" operator="containsText" text="4- Bajo">
      <formula>NOT(ISERROR(SEARCH("4- Bajo",Q20)))</formula>
    </cfRule>
    <cfRule type="containsText" dxfId="824" priority="24" operator="containsText" text="1- Bajo">
      <formula>NOT(ISERROR(SEARCH("1- Bajo",Q20)))</formula>
    </cfRule>
  </conditionalFormatting>
  <conditionalFormatting sqref="Q15:S15">
    <cfRule type="containsText" dxfId="823" priority="29" operator="containsText" text="4- Bajo">
      <formula>NOT(ISERROR(SEARCH("4- Bajo",Q15)))</formula>
    </cfRule>
    <cfRule type="containsText" dxfId="822" priority="30" operator="containsText" text="1- Bajo">
      <formula>NOT(ISERROR(SEARCH("1- Bajo",Q15)))</formula>
    </cfRule>
    <cfRule type="containsText" dxfId="821" priority="25" operator="containsText" text="3- Moderado">
      <formula>NOT(ISERROR(SEARCH("3- Moderado",Q15)))</formula>
    </cfRule>
    <cfRule type="containsText" dxfId="820" priority="26" operator="containsText" text="6- Moderado">
      <formula>NOT(ISERROR(SEARCH("6- Moderado",Q15)))</formula>
    </cfRule>
    <cfRule type="containsText" dxfId="819" priority="27" operator="containsText" text="4- Moderado">
      <formula>NOT(ISERROR(SEARCH("4- Moderado",Q15)))</formula>
    </cfRule>
    <cfRule type="containsText" dxfId="818" priority="28" operator="containsText" text="3- Bajo">
      <formula>NOT(ISERROR(SEARCH("3- Bajo",Q15)))</formula>
    </cfRule>
  </conditionalFormatting>
  <conditionalFormatting sqref="R10:S10">
    <cfRule type="containsText" dxfId="817" priority="33" operator="containsText" text="4- Moderado">
      <formula>NOT(ISERROR(SEARCH("4- Moderado",R10)))</formula>
    </cfRule>
    <cfRule type="containsText" dxfId="816" priority="34" operator="containsText" text="3- Bajo">
      <formula>NOT(ISERROR(SEARCH("3- Bajo",R10)))</formula>
    </cfRule>
    <cfRule type="containsText" dxfId="815" priority="31" operator="containsText" text="3- Moderado">
      <formula>NOT(ISERROR(SEARCH("3- Moderado",R10)))</formula>
    </cfRule>
    <cfRule type="containsText" dxfId="814" priority="32" operator="containsText" text="6- Moderado">
      <formula>NOT(ISERROR(SEARCH("6- Moderado",R10)))</formula>
    </cfRule>
    <cfRule type="containsText" dxfId="813" priority="36" operator="containsText" text="1- Bajo">
      <formula>NOT(ISERROR(SEARCH("1- Bajo",R10)))</formula>
    </cfRule>
    <cfRule type="containsText" dxfId="812" priority="35" operator="containsText" text="4- Bajo">
      <formula>NOT(ISERROR(SEARCH("4- Bajo",R10)))</formula>
    </cfRule>
  </conditionalFormatting>
  <conditionalFormatting sqref="T15">
    <cfRule type="containsText" dxfId="811" priority="7" operator="containsText" text="3- Moderado">
      <formula>NOT(ISERROR(SEARCH("3- Moderado",T15)))</formula>
    </cfRule>
    <cfRule type="containsText" dxfId="810" priority="8" operator="containsText" text="6- Moderado">
      <formula>NOT(ISERROR(SEARCH("6- Moderado",T15)))</formula>
    </cfRule>
    <cfRule type="containsText" dxfId="809" priority="9" operator="containsText" text="4- Moderado">
      <formula>NOT(ISERROR(SEARCH("4- Moderado",T15)))</formula>
    </cfRule>
    <cfRule type="containsText" dxfId="808" priority="10" operator="containsText" text="3- Bajo">
      <formula>NOT(ISERROR(SEARCH("3- Bajo",T15)))</formula>
    </cfRule>
    <cfRule type="containsText" dxfId="807" priority="11" operator="containsText" text="4- Bajo">
      <formula>NOT(ISERROR(SEARCH("4- Bajo",T15)))</formula>
    </cfRule>
    <cfRule type="containsText" dxfId="806" priority="12" operator="containsText" text="1- Bajo">
      <formula>NOT(ISERROR(SEARCH("1- Bajo",T15)))</formula>
    </cfRule>
  </conditionalFormatting>
  <conditionalFormatting sqref="T10">
    <cfRule type="containsText" dxfId="805" priority="1" operator="containsText" text="3- Moderado">
      <formula>NOT(ISERROR(SEARCH("3- Moderado",T10)))</formula>
    </cfRule>
    <cfRule type="containsText" dxfId="804" priority="2" operator="containsText" text="6- Moderado">
      <formula>NOT(ISERROR(SEARCH("6- Moderado",T10)))</formula>
    </cfRule>
    <cfRule type="containsText" dxfId="803" priority="3" operator="containsText" text="4- Moderado">
      <formula>NOT(ISERROR(SEARCH("4- Moderado",T10)))</formula>
    </cfRule>
    <cfRule type="containsText" dxfId="802" priority="4" operator="containsText" text="3- Bajo">
      <formula>NOT(ISERROR(SEARCH("3- Bajo",T10)))</formula>
    </cfRule>
    <cfRule type="containsText" dxfId="801" priority="5" operator="containsText" text="4- Bajo">
      <formula>NOT(ISERROR(SEARCH("4- Bajo",T10)))</formula>
    </cfRule>
    <cfRule type="containsText" dxfId="800" priority="6" operator="containsText" text="1- Bajo">
      <formula>NOT(ISERROR(SEARCH("1- Bajo",T10)))</formula>
    </cfRule>
  </conditionalFormatting>
  <dataValidations count="7">
    <dataValidation allowBlank="1" showInputMessage="1" showErrorMessage="1" prompt="Seleccionar el tipo de riesgo teniendo en cuenta que  factor organizaconal afecta. Ver explicacion en hoja " sqref="E8"/>
    <dataValidation allowBlank="1" showInputMessage="1" showErrorMessage="1" prompt="Registrar qué factor  que ocasina el riesgo: un facot identtficado el contexto._x000a_O  personas, recursos, estilo de direccion , factores externos, , codiciones ambientales" sqref="F8:G8"/>
    <dataValidation allowBlank="1" showInputMessage="1" showErrorMessage="1" prompt="Que tan factible es que materialize el riesgo?" sqref="H8"/>
    <dataValidation allowBlank="1" showInputMessage="1" showErrorMessage="1" prompt="El grado de afectación puede ser " sqref="I8"/>
    <dataValidation allowBlank="1" showInputMessage="1" showErrorMessage="1" prompt="Describir las actividades que se van a desarrollar para el proyecto" sqref="O7"/>
    <dataValidation allowBlank="1" showInputMessage="1" showErrorMessage="1" prompt="Seleccionar si el responsable es el responsable de las acciones es el nivel central" sqref="P7:P8"/>
    <dataValidation allowBlank="1" showInputMessage="1" showErrorMessage="1" prompt="seleccionar si el responsable de ejecutar las acciones es el nivel central" sqref="Q8"/>
  </dataValidations>
  <pageMargins left="0.7" right="0.7" top="0.75" bottom="0.75" header="0.3" footer="0.3"/>
  <pageSetup paperSize="14" orientation="portrait" horizontalDpi="4294967293" verticalDpi="0" r:id="rId1"/>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R24"/>
  <sheetViews>
    <sheetView workbookViewId="0">
      <selection activeCell="A9" sqref="A9:N9"/>
    </sheetView>
  </sheetViews>
  <sheetFormatPr baseColWidth="10" defaultColWidth="11.42578125" defaultRowHeight="15"/>
  <cols>
    <col min="1" max="2" width="18.42578125" style="81" customWidth="1"/>
    <col min="3" max="3" width="15.5703125" customWidth="1"/>
    <col min="4" max="4" width="27.5703125" style="81" customWidth="1"/>
    <col min="5" max="5" width="18" style="142" customWidth="1"/>
    <col min="6" max="6" width="40.140625" customWidth="1"/>
    <col min="7" max="7" width="20.42578125" customWidth="1"/>
    <col min="8" max="8" width="10.42578125" style="143" customWidth="1"/>
    <col min="9" max="9" width="11.42578125" style="143" customWidth="1"/>
    <col min="10" max="10" width="10.140625" style="144" customWidth="1"/>
    <col min="11" max="11" width="11.42578125" style="143" customWidth="1"/>
    <col min="12" max="12" width="10.85546875" style="143" customWidth="1"/>
    <col min="13" max="13" width="18.28515625" style="143" bestFit="1" customWidth="1"/>
    <col min="14" max="14" width="18.28515625" bestFit="1" customWidth="1"/>
    <col min="15" max="15" width="32.85546875" style="231" customWidth="1"/>
    <col min="16" max="16" width="16.5703125" customWidth="1"/>
    <col min="17" max="17" width="14.28515625" customWidth="1"/>
    <col min="18" max="19" width="18" customWidth="1"/>
    <col min="20" max="20" width="44.85546875" style="90" customWidth="1"/>
    <col min="21" max="176" width="11.42578125" style="6"/>
  </cols>
  <sheetData>
    <row r="1" spans="1:278" s="131" customFormat="1" ht="16.5" customHeight="1">
      <c r="A1" s="450"/>
      <c r="B1" s="451"/>
      <c r="C1" s="451"/>
      <c r="D1" s="601" t="s">
        <v>653</v>
      </c>
      <c r="E1" s="601"/>
      <c r="F1" s="601"/>
      <c r="G1" s="601"/>
      <c r="H1" s="601"/>
      <c r="I1" s="601"/>
      <c r="J1" s="601"/>
      <c r="K1" s="601"/>
      <c r="L1" s="601"/>
      <c r="M1" s="601"/>
      <c r="N1" s="601"/>
      <c r="O1" s="601"/>
      <c r="P1" s="601"/>
      <c r="Q1" s="602"/>
      <c r="R1" s="585" t="s">
        <v>242</v>
      </c>
      <c r="S1" s="585"/>
      <c r="T1" s="585"/>
      <c r="U1" s="130"/>
      <c r="V1" s="130"/>
      <c r="W1" s="130"/>
      <c r="X1" s="130"/>
      <c r="Y1" s="130"/>
      <c r="Z1" s="130"/>
      <c r="AA1" s="130"/>
      <c r="AB1" s="130"/>
      <c r="AC1" s="130"/>
      <c r="AD1" s="130"/>
      <c r="AE1" s="130"/>
      <c r="AF1" s="130"/>
      <c r="AG1" s="130"/>
      <c r="AH1" s="130"/>
      <c r="AI1" s="130"/>
      <c r="AJ1" s="130"/>
      <c r="AK1" s="130"/>
      <c r="AL1" s="130"/>
      <c r="AM1" s="130"/>
      <c r="AN1" s="130"/>
      <c r="AO1" s="130"/>
      <c r="AP1" s="130"/>
      <c r="AQ1" s="130"/>
      <c r="AR1" s="130"/>
      <c r="AS1" s="130"/>
      <c r="AT1" s="130"/>
      <c r="AU1" s="130"/>
      <c r="AV1" s="130"/>
      <c r="AW1" s="130"/>
      <c r="AX1" s="130"/>
      <c r="AY1" s="130"/>
      <c r="AZ1" s="130"/>
      <c r="BA1" s="130"/>
      <c r="BB1" s="130"/>
      <c r="BC1" s="130"/>
      <c r="BD1" s="130"/>
      <c r="BE1" s="130"/>
      <c r="BF1" s="130"/>
      <c r="BG1" s="130"/>
      <c r="BH1" s="130"/>
      <c r="BI1" s="130"/>
      <c r="BJ1" s="130"/>
      <c r="BK1" s="130"/>
      <c r="BL1" s="130"/>
      <c r="BM1" s="130"/>
      <c r="BN1" s="130"/>
      <c r="BO1" s="130"/>
      <c r="BP1" s="130"/>
      <c r="BQ1" s="130"/>
      <c r="BR1" s="130"/>
      <c r="BS1" s="130"/>
      <c r="BT1" s="130"/>
      <c r="BU1" s="130"/>
      <c r="BV1" s="130"/>
      <c r="BW1" s="130"/>
      <c r="BX1" s="130"/>
      <c r="BY1" s="130"/>
      <c r="BZ1" s="130"/>
      <c r="CA1" s="130"/>
      <c r="CB1" s="130"/>
      <c r="CC1" s="130"/>
      <c r="CD1" s="130"/>
      <c r="CE1" s="130"/>
      <c r="CF1" s="130"/>
      <c r="CG1" s="130"/>
      <c r="CH1" s="130"/>
      <c r="CI1" s="130"/>
      <c r="CJ1" s="130"/>
      <c r="CK1" s="130"/>
      <c r="CL1" s="130"/>
      <c r="CM1" s="130"/>
      <c r="CN1" s="130"/>
      <c r="CO1" s="130"/>
      <c r="CP1" s="130"/>
      <c r="CQ1" s="130"/>
      <c r="CR1" s="130"/>
      <c r="CS1" s="130"/>
      <c r="CT1" s="130"/>
      <c r="CU1" s="130"/>
      <c r="CV1" s="130"/>
      <c r="CW1" s="130"/>
      <c r="CX1" s="130"/>
      <c r="CY1" s="130"/>
      <c r="CZ1" s="130"/>
      <c r="DA1" s="130"/>
      <c r="DB1" s="130"/>
      <c r="DC1" s="130"/>
      <c r="DD1" s="130"/>
      <c r="DE1" s="130"/>
      <c r="DF1" s="130"/>
      <c r="DG1" s="130"/>
      <c r="DH1" s="130"/>
      <c r="DI1" s="130"/>
      <c r="DJ1" s="130"/>
      <c r="DK1" s="130"/>
      <c r="DL1" s="130"/>
      <c r="DM1" s="130"/>
      <c r="DN1" s="130"/>
      <c r="DO1" s="130"/>
      <c r="DP1" s="130"/>
      <c r="DQ1" s="130"/>
      <c r="DR1" s="130"/>
      <c r="DS1" s="130"/>
      <c r="DT1" s="130"/>
      <c r="DU1" s="130"/>
      <c r="DV1" s="130"/>
      <c r="DW1" s="130"/>
      <c r="DX1" s="130"/>
      <c r="DY1" s="130"/>
      <c r="DZ1" s="130"/>
      <c r="EA1" s="130"/>
      <c r="EB1" s="130"/>
      <c r="EC1" s="130"/>
      <c r="ED1" s="130"/>
      <c r="EE1" s="130"/>
      <c r="EF1" s="130"/>
      <c r="EG1" s="130"/>
      <c r="EH1" s="130"/>
      <c r="EI1" s="130"/>
      <c r="EJ1" s="130"/>
      <c r="EK1" s="130"/>
      <c r="EL1" s="130"/>
      <c r="EM1" s="130"/>
      <c r="EN1" s="130"/>
      <c r="EO1" s="130"/>
      <c r="EP1" s="130"/>
      <c r="EQ1" s="130"/>
      <c r="ER1" s="130"/>
      <c r="ES1" s="130"/>
      <c r="ET1" s="130"/>
      <c r="EU1" s="130"/>
      <c r="EV1" s="130"/>
      <c r="EW1" s="130"/>
      <c r="EX1" s="130"/>
      <c r="EY1" s="130"/>
      <c r="EZ1" s="130"/>
      <c r="FA1" s="130"/>
      <c r="FB1" s="130"/>
      <c r="FC1" s="130"/>
      <c r="FD1" s="130"/>
      <c r="FE1" s="130"/>
      <c r="FF1" s="130"/>
      <c r="FG1" s="130"/>
      <c r="FH1" s="130"/>
      <c r="FI1" s="130"/>
      <c r="FJ1" s="130"/>
      <c r="FK1" s="130"/>
      <c r="FL1" s="130"/>
      <c r="FM1" s="130"/>
      <c r="FN1" s="130"/>
      <c r="FO1" s="130"/>
      <c r="FP1" s="130"/>
      <c r="FQ1" s="130"/>
      <c r="FR1" s="130"/>
      <c r="FS1" s="130"/>
      <c r="FT1" s="130"/>
      <c r="FU1" s="130"/>
      <c r="FV1" s="130"/>
      <c r="FW1" s="130"/>
      <c r="FX1" s="130"/>
      <c r="FY1" s="130"/>
      <c r="FZ1" s="130"/>
      <c r="GA1" s="130"/>
      <c r="GB1" s="130"/>
      <c r="GC1" s="130"/>
      <c r="GD1" s="130"/>
      <c r="GE1" s="130"/>
      <c r="GF1" s="130"/>
      <c r="GG1" s="130"/>
      <c r="GH1" s="130"/>
      <c r="GI1" s="130"/>
      <c r="GJ1" s="130"/>
      <c r="GK1" s="130"/>
      <c r="GL1" s="130"/>
      <c r="GM1" s="130"/>
      <c r="GN1" s="130"/>
      <c r="GO1" s="130"/>
      <c r="GP1" s="130"/>
      <c r="GQ1" s="130"/>
      <c r="GR1" s="130"/>
      <c r="GS1" s="130"/>
      <c r="GT1" s="130"/>
      <c r="GU1" s="130"/>
      <c r="GV1" s="130"/>
      <c r="GW1" s="130"/>
      <c r="GX1" s="130"/>
      <c r="GY1" s="130"/>
      <c r="GZ1" s="130"/>
      <c r="HA1" s="130"/>
      <c r="HB1" s="130"/>
      <c r="HC1" s="130"/>
      <c r="HD1" s="130"/>
      <c r="HE1" s="130"/>
      <c r="HF1" s="130"/>
      <c r="HG1" s="130"/>
      <c r="HH1" s="130"/>
      <c r="HI1" s="130"/>
      <c r="HJ1" s="130"/>
      <c r="HK1" s="130"/>
      <c r="HL1" s="130"/>
      <c r="HM1" s="130"/>
      <c r="HN1" s="130"/>
      <c r="HO1" s="130"/>
      <c r="HP1" s="130"/>
      <c r="HQ1" s="130"/>
      <c r="HR1" s="130"/>
      <c r="HS1" s="130"/>
      <c r="HT1" s="130"/>
      <c r="HU1" s="130"/>
      <c r="HV1" s="130"/>
      <c r="HW1" s="130"/>
      <c r="HX1" s="130"/>
      <c r="HY1" s="130"/>
      <c r="HZ1" s="130"/>
      <c r="IA1" s="130"/>
      <c r="IB1" s="130"/>
      <c r="IC1" s="130"/>
      <c r="ID1" s="130"/>
      <c r="IE1" s="130"/>
      <c r="IF1" s="130"/>
      <c r="IG1" s="130"/>
      <c r="IH1" s="130"/>
      <c r="II1" s="130"/>
      <c r="IJ1" s="130"/>
      <c r="IK1" s="130"/>
      <c r="IL1" s="130"/>
      <c r="IM1" s="130"/>
      <c r="IN1" s="130"/>
      <c r="IO1" s="130"/>
      <c r="IP1" s="130"/>
      <c r="IQ1" s="130"/>
      <c r="IR1" s="130"/>
      <c r="IS1" s="130"/>
      <c r="IT1" s="130"/>
      <c r="IU1" s="130"/>
      <c r="IV1" s="130"/>
      <c r="IW1" s="130"/>
      <c r="IX1" s="130"/>
      <c r="IY1" s="130"/>
      <c r="IZ1" s="130"/>
      <c r="JA1" s="130"/>
      <c r="JB1" s="130"/>
      <c r="JC1" s="130"/>
      <c r="JD1" s="130"/>
      <c r="JE1" s="130"/>
      <c r="JF1" s="130"/>
      <c r="JG1" s="130"/>
      <c r="JH1" s="130"/>
      <c r="JI1" s="130"/>
      <c r="JJ1" s="130"/>
      <c r="JK1" s="130"/>
      <c r="JL1" s="130"/>
      <c r="JM1" s="130"/>
      <c r="JN1" s="130"/>
      <c r="JO1" s="130"/>
      <c r="JP1" s="130"/>
      <c r="JQ1" s="130"/>
      <c r="JR1" s="130"/>
    </row>
    <row r="2" spans="1:278" s="131" customFormat="1" ht="39.75" customHeight="1">
      <c r="A2" s="452"/>
      <c r="B2" s="453"/>
      <c r="C2" s="453"/>
      <c r="D2" s="603"/>
      <c r="E2" s="603"/>
      <c r="F2" s="603"/>
      <c r="G2" s="603"/>
      <c r="H2" s="603"/>
      <c r="I2" s="603"/>
      <c r="J2" s="603"/>
      <c r="K2" s="603"/>
      <c r="L2" s="603"/>
      <c r="M2" s="603"/>
      <c r="N2" s="603"/>
      <c r="O2" s="603"/>
      <c r="P2" s="603"/>
      <c r="Q2" s="604"/>
      <c r="R2" s="585"/>
      <c r="S2" s="585"/>
      <c r="T2" s="585"/>
      <c r="U2" s="130"/>
      <c r="V2" s="130"/>
      <c r="W2" s="130"/>
      <c r="X2" s="130"/>
      <c r="Y2" s="130"/>
      <c r="Z2" s="130"/>
      <c r="AA2" s="130"/>
      <c r="AB2" s="130"/>
      <c r="AC2" s="130"/>
      <c r="AD2" s="130"/>
      <c r="AE2" s="130"/>
      <c r="AF2" s="130"/>
      <c r="AG2" s="130"/>
      <c r="AH2" s="130"/>
      <c r="AI2" s="130"/>
      <c r="AJ2" s="130"/>
      <c r="AK2" s="130"/>
      <c r="AL2" s="130"/>
      <c r="AM2" s="130"/>
      <c r="AN2" s="130"/>
      <c r="AO2" s="130"/>
      <c r="AP2" s="130"/>
      <c r="AQ2" s="130"/>
      <c r="AR2" s="130"/>
      <c r="AS2" s="130"/>
      <c r="AT2" s="130"/>
      <c r="AU2" s="130"/>
      <c r="AV2" s="130"/>
      <c r="AW2" s="130"/>
      <c r="AX2" s="130"/>
      <c r="AY2" s="130"/>
      <c r="AZ2" s="130"/>
      <c r="BA2" s="130"/>
      <c r="BB2" s="130"/>
      <c r="BC2" s="130"/>
      <c r="BD2" s="130"/>
      <c r="BE2" s="130"/>
      <c r="BF2" s="130"/>
      <c r="BG2" s="130"/>
      <c r="BH2" s="130"/>
      <c r="BI2" s="130"/>
      <c r="BJ2" s="130"/>
      <c r="BK2" s="130"/>
      <c r="BL2" s="130"/>
      <c r="BM2" s="130"/>
      <c r="BN2" s="130"/>
      <c r="BO2" s="130"/>
      <c r="BP2" s="130"/>
      <c r="BQ2" s="130"/>
      <c r="BR2" s="130"/>
      <c r="BS2" s="130"/>
      <c r="BT2" s="130"/>
      <c r="BU2" s="130"/>
      <c r="BV2" s="130"/>
      <c r="BW2" s="130"/>
      <c r="BX2" s="130"/>
      <c r="BY2" s="130"/>
      <c r="BZ2" s="130"/>
      <c r="CA2" s="130"/>
      <c r="CB2" s="130"/>
      <c r="CC2" s="130"/>
      <c r="CD2" s="130"/>
      <c r="CE2" s="130"/>
      <c r="CF2" s="130"/>
      <c r="CG2" s="130"/>
      <c r="CH2" s="130"/>
      <c r="CI2" s="130"/>
      <c r="CJ2" s="130"/>
      <c r="CK2" s="130"/>
      <c r="CL2" s="130"/>
      <c r="CM2" s="130"/>
      <c r="CN2" s="130"/>
      <c r="CO2" s="130"/>
      <c r="CP2" s="130"/>
      <c r="CQ2" s="130"/>
      <c r="CR2" s="130"/>
      <c r="CS2" s="130"/>
      <c r="CT2" s="130"/>
      <c r="CU2" s="130"/>
      <c r="CV2" s="130"/>
      <c r="CW2" s="130"/>
      <c r="CX2" s="130"/>
      <c r="CY2" s="130"/>
      <c r="CZ2" s="130"/>
      <c r="DA2" s="130"/>
      <c r="DB2" s="130"/>
      <c r="DC2" s="130"/>
      <c r="DD2" s="130"/>
      <c r="DE2" s="130"/>
      <c r="DF2" s="130"/>
      <c r="DG2" s="130"/>
      <c r="DH2" s="130"/>
      <c r="DI2" s="130"/>
      <c r="DJ2" s="130"/>
      <c r="DK2" s="130"/>
      <c r="DL2" s="130"/>
      <c r="DM2" s="130"/>
      <c r="DN2" s="130"/>
      <c r="DO2" s="130"/>
      <c r="DP2" s="130"/>
      <c r="DQ2" s="130"/>
      <c r="DR2" s="130"/>
      <c r="DS2" s="130"/>
      <c r="DT2" s="130"/>
      <c r="DU2" s="130"/>
      <c r="DV2" s="130"/>
      <c r="DW2" s="130"/>
      <c r="DX2" s="130"/>
      <c r="DY2" s="130"/>
      <c r="DZ2" s="130"/>
      <c r="EA2" s="130"/>
      <c r="EB2" s="130"/>
      <c r="EC2" s="130"/>
      <c r="ED2" s="130"/>
      <c r="EE2" s="130"/>
      <c r="EF2" s="130"/>
      <c r="EG2" s="130"/>
      <c r="EH2" s="130"/>
      <c r="EI2" s="130"/>
      <c r="EJ2" s="130"/>
      <c r="EK2" s="130"/>
      <c r="EL2" s="130"/>
      <c r="EM2" s="130"/>
      <c r="EN2" s="130"/>
      <c r="EO2" s="130"/>
      <c r="EP2" s="130"/>
      <c r="EQ2" s="130"/>
      <c r="ER2" s="130"/>
      <c r="ES2" s="130"/>
      <c r="ET2" s="130"/>
      <c r="EU2" s="130"/>
      <c r="EV2" s="130"/>
      <c r="EW2" s="130"/>
      <c r="EX2" s="130"/>
      <c r="EY2" s="130"/>
      <c r="EZ2" s="130"/>
      <c r="FA2" s="130"/>
      <c r="FB2" s="130"/>
      <c r="FC2" s="130"/>
      <c r="FD2" s="130"/>
      <c r="FE2" s="130"/>
      <c r="FF2" s="130"/>
      <c r="FG2" s="130"/>
      <c r="FH2" s="130"/>
      <c r="FI2" s="130"/>
      <c r="FJ2" s="130"/>
      <c r="FK2" s="130"/>
      <c r="FL2" s="130"/>
      <c r="FM2" s="130"/>
      <c r="FN2" s="130"/>
      <c r="FO2" s="130"/>
      <c r="FP2" s="130"/>
      <c r="FQ2" s="130"/>
      <c r="FR2" s="130"/>
      <c r="FS2" s="130"/>
      <c r="FT2" s="130"/>
      <c r="FU2" s="130"/>
      <c r="FV2" s="130"/>
      <c r="FW2" s="130"/>
      <c r="FX2" s="130"/>
      <c r="FY2" s="130"/>
      <c r="FZ2" s="130"/>
      <c r="GA2" s="130"/>
      <c r="GB2" s="130"/>
      <c r="GC2" s="130"/>
      <c r="GD2" s="130"/>
      <c r="GE2" s="130"/>
      <c r="GF2" s="130"/>
      <c r="GG2" s="130"/>
      <c r="GH2" s="130"/>
      <c r="GI2" s="130"/>
      <c r="GJ2" s="130"/>
      <c r="GK2" s="130"/>
      <c r="GL2" s="130"/>
      <c r="GM2" s="130"/>
      <c r="GN2" s="130"/>
      <c r="GO2" s="130"/>
      <c r="GP2" s="130"/>
      <c r="GQ2" s="130"/>
      <c r="GR2" s="130"/>
      <c r="GS2" s="130"/>
      <c r="GT2" s="130"/>
      <c r="GU2" s="130"/>
      <c r="GV2" s="130"/>
      <c r="GW2" s="130"/>
      <c r="GX2" s="130"/>
      <c r="GY2" s="130"/>
      <c r="GZ2" s="130"/>
      <c r="HA2" s="130"/>
      <c r="HB2" s="130"/>
      <c r="HC2" s="130"/>
      <c r="HD2" s="130"/>
      <c r="HE2" s="130"/>
      <c r="HF2" s="130"/>
      <c r="HG2" s="130"/>
      <c r="HH2" s="130"/>
      <c r="HI2" s="130"/>
      <c r="HJ2" s="130"/>
      <c r="HK2" s="130"/>
      <c r="HL2" s="130"/>
      <c r="HM2" s="130"/>
      <c r="HN2" s="130"/>
      <c r="HO2" s="130"/>
      <c r="HP2" s="130"/>
      <c r="HQ2" s="130"/>
      <c r="HR2" s="130"/>
      <c r="HS2" s="130"/>
      <c r="HT2" s="130"/>
      <c r="HU2" s="130"/>
      <c r="HV2" s="130"/>
      <c r="HW2" s="130"/>
      <c r="HX2" s="130"/>
      <c r="HY2" s="130"/>
      <c r="HZ2" s="130"/>
      <c r="IA2" s="130"/>
      <c r="IB2" s="130"/>
      <c r="IC2" s="130"/>
      <c r="ID2" s="130"/>
      <c r="IE2" s="130"/>
      <c r="IF2" s="130"/>
      <c r="IG2" s="130"/>
      <c r="IH2" s="130"/>
      <c r="II2" s="130"/>
      <c r="IJ2" s="130"/>
      <c r="IK2" s="130"/>
      <c r="IL2" s="130"/>
      <c r="IM2" s="130"/>
      <c r="IN2" s="130"/>
      <c r="IO2" s="130"/>
      <c r="IP2" s="130"/>
      <c r="IQ2" s="130"/>
      <c r="IR2" s="130"/>
      <c r="IS2" s="130"/>
      <c r="IT2" s="130"/>
      <c r="IU2" s="130"/>
      <c r="IV2" s="130"/>
      <c r="IW2" s="130"/>
      <c r="IX2" s="130"/>
      <c r="IY2" s="130"/>
      <c r="IZ2" s="130"/>
      <c r="JA2" s="130"/>
      <c r="JB2" s="130"/>
      <c r="JC2" s="130"/>
      <c r="JD2" s="130"/>
      <c r="JE2" s="130"/>
      <c r="JF2" s="130"/>
      <c r="JG2" s="130"/>
      <c r="JH2" s="130"/>
      <c r="JI2" s="130"/>
      <c r="JJ2" s="130"/>
      <c r="JK2" s="130"/>
      <c r="JL2" s="130"/>
      <c r="JM2" s="130"/>
      <c r="JN2" s="130"/>
      <c r="JO2" s="130"/>
      <c r="JP2" s="130"/>
      <c r="JQ2" s="130"/>
      <c r="JR2" s="130"/>
    </row>
    <row r="3" spans="1:278" s="131" customFormat="1" ht="3" customHeight="1">
      <c r="A3" s="2"/>
      <c r="B3" s="2"/>
      <c r="C3" s="316"/>
      <c r="D3" s="603"/>
      <c r="E3" s="603"/>
      <c r="F3" s="603"/>
      <c r="G3" s="603"/>
      <c r="H3" s="603"/>
      <c r="I3" s="603"/>
      <c r="J3" s="603"/>
      <c r="K3" s="603"/>
      <c r="L3" s="603"/>
      <c r="M3" s="603"/>
      <c r="N3" s="603"/>
      <c r="O3" s="603"/>
      <c r="P3" s="603"/>
      <c r="Q3" s="604"/>
      <c r="R3" s="585"/>
      <c r="S3" s="585"/>
      <c r="T3" s="585"/>
      <c r="U3" s="130"/>
      <c r="V3" s="130"/>
      <c r="W3" s="130"/>
      <c r="X3" s="130"/>
      <c r="Y3" s="130"/>
      <c r="Z3" s="130"/>
      <c r="AA3" s="130"/>
      <c r="AB3" s="130"/>
      <c r="AC3" s="130"/>
      <c r="AD3" s="130"/>
      <c r="AE3" s="130"/>
      <c r="AF3" s="130"/>
      <c r="AG3" s="130"/>
      <c r="AH3" s="130"/>
      <c r="AI3" s="130"/>
      <c r="AJ3" s="130"/>
      <c r="AK3" s="130"/>
      <c r="AL3" s="130"/>
      <c r="AM3" s="130"/>
      <c r="AN3" s="130"/>
      <c r="AO3" s="130"/>
      <c r="AP3" s="130"/>
      <c r="AQ3" s="130"/>
      <c r="AR3" s="130"/>
      <c r="AS3" s="130"/>
      <c r="AT3" s="130"/>
      <c r="AU3" s="130"/>
      <c r="AV3" s="130"/>
      <c r="AW3" s="130"/>
      <c r="AX3" s="130"/>
      <c r="AY3" s="130"/>
      <c r="AZ3" s="130"/>
      <c r="BA3" s="130"/>
      <c r="BB3" s="130"/>
      <c r="BC3" s="130"/>
      <c r="BD3" s="130"/>
      <c r="BE3" s="130"/>
      <c r="BF3" s="130"/>
      <c r="BG3" s="130"/>
      <c r="BH3" s="130"/>
      <c r="BI3" s="130"/>
      <c r="BJ3" s="130"/>
      <c r="BK3" s="130"/>
      <c r="BL3" s="130"/>
      <c r="BM3" s="130"/>
      <c r="BN3" s="130"/>
      <c r="BO3" s="130"/>
      <c r="BP3" s="130"/>
      <c r="BQ3" s="130"/>
      <c r="BR3" s="130"/>
      <c r="BS3" s="130"/>
      <c r="BT3" s="130"/>
      <c r="BU3" s="130"/>
      <c r="BV3" s="130"/>
      <c r="BW3" s="130"/>
      <c r="BX3" s="130"/>
      <c r="BY3" s="130"/>
      <c r="BZ3" s="130"/>
      <c r="CA3" s="130"/>
      <c r="CB3" s="130"/>
      <c r="CC3" s="130"/>
      <c r="CD3" s="130"/>
      <c r="CE3" s="130"/>
      <c r="CF3" s="130"/>
      <c r="CG3" s="130"/>
      <c r="CH3" s="130"/>
      <c r="CI3" s="130"/>
      <c r="CJ3" s="130"/>
      <c r="CK3" s="130"/>
      <c r="CL3" s="130"/>
      <c r="CM3" s="130"/>
      <c r="CN3" s="130"/>
      <c r="CO3" s="130"/>
      <c r="CP3" s="130"/>
      <c r="CQ3" s="130"/>
      <c r="CR3" s="130"/>
      <c r="CS3" s="130"/>
      <c r="CT3" s="130"/>
      <c r="CU3" s="130"/>
      <c r="CV3" s="130"/>
      <c r="CW3" s="130"/>
      <c r="CX3" s="130"/>
      <c r="CY3" s="130"/>
      <c r="CZ3" s="130"/>
      <c r="DA3" s="130"/>
      <c r="DB3" s="130"/>
      <c r="DC3" s="130"/>
      <c r="DD3" s="130"/>
      <c r="DE3" s="130"/>
      <c r="DF3" s="130"/>
      <c r="DG3" s="130"/>
      <c r="DH3" s="130"/>
      <c r="DI3" s="130"/>
      <c r="DJ3" s="130"/>
      <c r="DK3" s="130"/>
      <c r="DL3" s="130"/>
      <c r="DM3" s="130"/>
      <c r="DN3" s="130"/>
      <c r="DO3" s="130"/>
      <c r="DP3" s="130"/>
      <c r="DQ3" s="130"/>
      <c r="DR3" s="130"/>
      <c r="DS3" s="130"/>
      <c r="DT3" s="130"/>
      <c r="DU3" s="130"/>
      <c r="DV3" s="130"/>
      <c r="DW3" s="130"/>
      <c r="DX3" s="130"/>
      <c r="DY3" s="130"/>
      <c r="DZ3" s="130"/>
      <c r="EA3" s="130"/>
      <c r="EB3" s="130"/>
      <c r="EC3" s="130"/>
      <c r="ED3" s="130"/>
      <c r="EE3" s="130"/>
      <c r="EF3" s="130"/>
      <c r="EG3" s="130"/>
      <c r="EH3" s="130"/>
      <c r="EI3" s="130"/>
      <c r="EJ3" s="130"/>
      <c r="EK3" s="130"/>
      <c r="EL3" s="130"/>
      <c r="EM3" s="130"/>
      <c r="EN3" s="130"/>
      <c r="EO3" s="130"/>
      <c r="EP3" s="130"/>
      <c r="EQ3" s="130"/>
      <c r="ER3" s="130"/>
      <c r="ES3" s="130"/>
      <c r="ET3" s="130"/>
      <c r="EU3" s="130"/>
      <c r="EV3" s="130"/>
      <c r="EW3" s="130"/>
      <c r="EX3" s="130"/>
      <c r="EY3" s="130"/>
      <c r="EZ3" s="130"/>
      <c r="FA3" s="130"/>
      <c r="FB3" s="130"/>
      <c r="FC3" s="130"/>
      <c r="FD3" s="130"/>
      <c r="FE3" s="130"/>
      <c r="FF3" s="130"/>
      <c r="FG3" s="130"/>
      <c r="FH3" s="130"/>
      <c r="FI3" s="130"/>
      <c r="FJ3" s="130"/>
      <c r="FK3" s="130"/>
      <c r="FL3" s="130"/>
      <c r="FM3" s="130"/>
      <c r="FN3" s="130"/>
      <c r="FO3" s="130"/>
      <c r="FP3" s="130"/>
      <c r="FQ3" s="130"/>
      <c r="FR3" s="130"/>
      <c r="FS3" s="130"/>
      <c r="FT3" s="130"/>
      <c r="FU3" s="130"/>
      <c r="FV3" s="130"/>
      <c r="FW3" s="130"/>
      <c r="FX3" s="130"/>
      <c r="FY3" s="130"/>
      <c r="FZ3" s="130"/>
      <c r="GA3" s="130"/>
      <c r="GB3" s="130"/>
      <c r="GC3" s="130"/>
      <c r="GD3" s="130"/>
      <c r="GE3" s="130"/>
      <c r="GF3" s="130"/>
      <c r="GG3" s="130"/>
      <c r="GH3" s="130"/>
      <c r="GI3" s="130"/>
      <c r="GJ3" s="130"/>
      <c r="GK3" s="130"/>
      <c r="GL3" s="130"/>
      <c r="GM3" s="130"/>
      <c r="GN3" s="130"/>
      <c r="GO3" s="130"/>
      <c r="GP3" s="130"/>
      <c r="GQ3" s="130"/>
      <c r="GR3" s="130"/>
      <c r="GS3" s="130"/>
      <c r="GT3" s="130"/>
      <c r="GU3" s="130"/>
      <c r="GV3" s="130"/>
      <c r="GW3" s="130"/>
      <c r="GX3" s="130"/>
      <c r="GY3" s="130"/>
      <c r="GZ3" s="130"/>
      <c r="HA3" s="130"/>
      <c r="HB3" s="130"/>
      <c r="HC3" s="130"/>
      <c r="HD3" s="130"/>
      <c r="HE3" s="130"/>
      <c r="HF3" s="130"/>
      <c r="HG3" s="130"/>
      <c r="HH3" s="130"/>
      <c r="HI3" s="130"/>
      <c r="HJ3" s="130"/>
      <c r="HK3" s="130"/>
      <c r="HL3" s="130"/>
      <c r="HM3" s="130"/>
      <c r="HN3" s="130"/>
      <c r="HO3" s="130"/>
      <c r="HP3" s="130"/>
      <c r="HQ3" s="130"/>
      <c r="HR3" s="130"/>
      <c r="HS3" s="130"/>
      <c r="HT3" s="130"/>
      <c r="HU3" s="130"/>
      <c r="HV3" s="130"/>
      <c r="HW3" s="130"/>
      <c r="HX3" s="130"/>
      <c r="HY3" s="130"/>
      <c r="HZ3" s="130"/>
      <c r="IA3" s="130"/>
      <c r="IB3" s="130"/>
      <c r="IC3" s="130"/>
      <c r="ID3" s="130"/>
      <c r="IE3" s="130"/>
      <c r="IF3" s="130"/>
      <c r="IG3" s="130"/>
      <c r="IH3" s="130"/>
      <c r="II3" s="130"/>
      <c r="IJ3" s="130"/>
      <c r="IK3" s="130"/>
      <c r="IL3" s="130"/>
      <c r="IM3" s="130"/>
      <c r="IN3" s="130"/>
      <c r="IO3" s="130"/>
      <c r="IP3" s="130"/>
      <c r="IQ3" s="130"/>
      <c r="IR3" s="130"/>
      <c r="IS3" s="130"/>
      <c r="IT3" s="130"/>
      <c r="IU3" s="130"/>
      <c r="IV3" s="130"/>
      <c r="IW3" s="130"/>
      <c r="IX3" s="130"/>
      <c r="IY3" s="130"/>
      <c r="IZ3" s="130"/>
      <c r="JA3" s="130"/>
      <c r="JB3" s="130"/>
      <c r="JC3" s="130"/>
      <c r="JD3" s="130"/>
      <c r="JE3" s="130"/>
      <c r="JF3" s="130"/>
      <c r="JG3" s="130"/>
      <c r="JH3" s="130"/>
      <c r="JI3" s="130"/>
      <c r="JJ3" s="130"/>
      <c r="JK3" s="130"/>
      <c r="JL3" s="130"/>
      <c r="JM3" s="130"/>
      <c r="JN3" s="130"/>
      <c r="JO3" s="130"/>
      <c r="JP3" s="130"/>
      <c r="JQ3" s="130"/>
      <c r="JR3" s="130"/>
    </row>
    <row r="4" spans="1:278" s="131" customFormat="1" ht="41.25" customHeight="1">
      <c r="A4" s="443" t="s">
        <v>243</v>
      </c>
      <c r="B4" s="444"/>
      <c r="C4" s="445"/>
      <c r="D4" s="586" t="str">
        <f>'Mapa Final'!D4</f>
        <v>GESTION HUMANA</v>
      </c>
      <c r="E4" s="587"/>
      <c r="F4" s="587"/>
      <c r="G4" s="587"/>
      <c r="H4" s="587"/>
      <c r="I4" s="587"/>
      <c r="J4" s="587"/>
      <c r="K4" s="587"/>
      <c r="L4" s="587"/>
      <c r="M4" s="587"/>
      <c r="N4" s="588"/>
      <c r="O4" s="449"/>
      <c r="P4" s="449"/>
      <c r="Q4" s="449"/>
      <c r="R4" s="1"/>
      <c r="S4" s="1"/>
      <c r="T4" s="241"/>
      <c r="U4" s="130"/>
      <c r="V4" s="130"/>
      <c r="W4" s="130"/>
      <c r="X4" s="130"/>
      <c r="Y4" s="130"/>
      <c r="Z4" s="130"/>
      <c r="AA4" s="130"/>
      <c r="AB4" s="130"/>
      <c r="AC4" s="130"/>
      <c r="AD4" s="130"/>
      <c r="AE4" s="130"/>
      <c r="AF4" s="130"/>
      <c r="AG4" s="130"/>
      <c r="AH4" s="130"/>
      <c r="AI4" s="130"/>
      <c r="AJ4" s="130"/>
      <c r="AK4" s="130"/>
      <c r="AL4" s="130"/>
      <c r="AM4" s="130"/>
      <c r="AN4" s="130"/>
      <c r="AO4" s="130"/>
      <c r="AP4" s="130"/>
      <c r="AQ4" s="130"/>
      <c r="AR4" s="130"/>
      <c r="AS4" s="130"/>
      <c r="AT4" s="130"/>
      <c r="AU4" s="130"/>
      <c r="AV4" s="130"/>
      <c r="AW4" s="130"/>
      <c r="AX4" s="130"/>
      <c r="AY4" s="130"/>
      <c r="AZ4" s="130"/>
      <c r="BA4" s="130"/>
      <c r="BB4" s="130"/>
      <c r="BC4" s="130"/>
      <c r="BD4" s="130"/>
      <c r="BE4" s="130"/>
      <c r="BF4" s="130"/>
      <c r="BG4" s="130"/>
      <c r="BH4" s="130"/>
      <c r="BI4" s="130"/>
      <c r="BJ4" s="130"/>
      <c r="BK4" s="130"/>
      <c r="BL4" s="130"/>
      <c r="BM4" s="130"/>
      <c r="BN4" s="130"/>
      <c r="BO4" s="130"/>
      <c r="BP4" s="130"/>
      <c r="BQ4" s="130"/>
      <c r="BR4" s="130"/>
      <c r="BS4" s="130"/>
      <c r="BT4" s="130"/>
      <c r="BU4" s="130"/>
      <c r="BV4" s="130"/>
      <c r="BW4" s="130"/>
      <c r="BX4" s="130"/>
      <c r="BY4" s="130"/>
      <c r="BZ4" s="130"/>
      <c r="CA4" s="130"/>
      <c r="CB4" s="130"/>
      <c r="CC4" s="130"/>
      <c r="CD4" s="130"/>
      <c r="CE4" s="130"/>
      <c r="CF4" s="130"/>
      <c r="CG4" s="130"/>
      <c r="CH4" s="130"/>
      <c r="CI4" s="130"/>
      <c r="CJ4" s="130"/>
      <c r="CK4" s="130"/>
      <c r="CL4" s="130"/>
      <c r="CM4" s="130"/>
      <c r="CN4" s="130"/>
      <c r="CO4" s="130"/>
      <c r="CP4" s="130"/>
      <c r="CQ4" s="130"/>
      <c r="CR4" s="130"/>
      <c r="CS4" s="130"/>
      <c r="CT4" s="130"/>
      <c r="CU4" s="130"/>
      <c r="CV4" s="130"/>
      <c r="CW4" s="130"/>
      <c r="CX4" s="130"/>
      <c r="CY4" s="130"/>
      <c r="CZ4" s="130"/>
      <c r="DA4" s="130"/>
      <c r="DB4" s="130"/>
      <c r="DC4" s="130"/>
      <c r="DD4" s="130"/>
      <c r="DE4" s="130"/>
      <c r="DF4" s="130"/>
      <c r="DG4" s="130"/>
      <c r="DH4" s="130"/>
      <c r="DI4" s="130"/>
      <c r="DJ4" s="130"/>
      <c r="DK4" s="130"/>
      <c r="DL4" s="130"/>
      <c r="DM4" s="130"/>
      <c r="DN4" s="130"/>
      <c r="DO4" s="130"/>
      <c r="DP4" s="130"/>
      <c r="DQ4" s="130"/>
      <c r="DR4" s="130"/>
      <c r="DS4" s="130"/>
      <c r="DT4" s="130"/>
      <c r="DU4" s="130"/>
      <c r="DV4" s="130"/>
      <c r="DW4" s="130"/>
      <c r="DX4" s="130"/>
      <c r="DY4" s="130"/>
      <c r="DZ4" s="130"/>
      <c r="EA4" s="130"/>
      <c r="EB4" s="130"/>
      <c r="EC4" s="130"/>
      <c r="ED4" s="130"/>
      <c r="EE4" s="130"/>
      <c r="EF4" s="130"/>
      <c r="EG4" s="130"/>
      <c r="EH4" s="130"/>
      <c r="EI4" s="130"/>
      <c r="EJ4" s="130"/>
      <c r="EK4" s="130"/>
      <c r="EL4" s="130"/>
      <c r="EM4" s="130"/>
      <c r="EN4" s="130"/>
      <c r="EO4" s="130"/>
      <c r="EP4" s="130"/>
      <c r="EQ4" s="130"/>
      <c r="ER4" s="130"/>
      <c r="ES4" s="130"/>
      <c r="ET4" s="130"/>
      <c r="EU4" s="130"/>
      <c r="EV4" s="130"/>
      <c r="EW4" s="130"/>
      <c r="EX4" s="130"/>
      <c r="EY4" s="130"/>
      <c r="EZ4" s="130"/>
      <c r="FA4" s="130"/>
      <c r="FB4" s="130"/>
      <c r="FC4" s="130"/>
      <c r="FD4" s="130"/>
      <c r="FE4" s="130"/>
      <c r="FF4" s="130"/>
      <c r="FG4" s="130"/>
      <c r="FH4" s="130"/>
      <c r="FI4" s="130"/>
      <c r="FJ4" s="130"/>
      <c r="FK4" s="130"/>
      <c r="FL4" s="130"/>
      <c r="FM4" s="130"/>
      <c r="FN4" s="130"/>
      <c r="FO4" s="130"/>
      <c r="FP4" s="130"/>
      <c r="FQ4" s="130"/>
      <c r="FR4" s="130"/>
      <c r="FS4" s="130"/>
      <c r="FT4" s="130"/>
      <c r="FU4" s="130"/>
      <c r="FV4" s="130"/>
      <c r="FW4" s="130"/>
      <c r="FX4" s="130"/>
      <c r="FY4" s="130"/>
      <c r="FZ4" s="130"/>
      <c r="GA4" s="130"/>
      <c r="GB4" s="130"/>
      <c r="GC4" s="130"/>
      <c r="GD4" s="130"/>
      <c r="GE4" s="130"/>
      <c r="GF4" s="130"/>
      <c r="GG4" s="130"/>
      <c r="GH4" s="130"/>
      <c r="GI4" s="130"/>
      <c r="GJ4" s="130"/>
      <c r="GK4" s="130"/>
      <c r="GL4" s="130"/>
      <c r="GM4" s="130"/>
      <c r="GN4" s="130"/>
      <c r="GO4" s="130"/>
      <c r="GP4" s="130"/>
      <c r="GQ4" s="130"/>
      <c r="GR4" s="130"/>
      <c r="GS4" s="130"/>
      <c r="GT4" s="130"/>
      <c r="GU4" s="130"/>
      <c r="GV4" s="130"/>
      <c r="GW4" s="130"/>
      <c r="GX4" s="130"/>
      <c r="GY4" s="130"/>
      <c r="GZ4" s="130"/>
      <c r="HA4" s="130"/>
      <c r="HB4" s="130"/>
      <c r="HC4" s="130"/>
      <c r="HD4" s="130"/>
      <c r="HE4" s="130"/>
      <c r="HF4" s="130"/>
      <c r="HG4" s="130"/>
      <c r="HH4" s="130"/>
      <c r="HI4" s="130"/>
      <c r="HJ4" s="130"/>
      <c r="HK4" s="130"/>
      <c r="HL4" s="130"/>
      <c r="HM4" s="130"/>
      <c r="HN4" s="130"/>
      <c r="HO4" s="130"/>
      <c r="HP4" s="130"/>
      <c r="HQ4" s="130"/>
      <c r="HR4" s="130"/>
      <c r="HS4" s="130"/>
      <c r="HT4" s="130"/>
      <c r="HU4" s="130"/>
      <c r="HV4" s="130"/>
      <c r="HW4" s="130"/>
      <c r="HX4" s="130"/>
      <c r="HY4" s="130"/>
      <c r="HZ4" s="130"/>
      <c r="IA4" s="130"/>
      <c r="IB4" s="130"/>
      <c r="IC4" s="130"/>
      <c r="ID4" s="130"/>
      <c r="IE4" s="130"/>
      <c r="IF4" s="130"/>
      <c r="IG4" s="130"/>
      <c r="IH4" s="130"/>
      <c r="II4" s="130"/>
      <c r="IJ4" s="130"/>
      <c r="IK4" s="130"/>
      <c r="IL4" s="130"/>
      <c r="IM4" s="130"/>
      <c r="IN4" s="130"/>
      <c r="IO4" s="130"/>
      <c r="IP4" s="130"/>
      <c r="IQ4" s="130"/>
      <c r="IR4" s="130"/>
      <c r="IS4" s="130"/>
      <c r="IT4" s="130"/>
      <c r="IU4" s="130"/>
      <c r="IV4" s="130"/>
      <c r="IW4" s="130"/>
      <c r="IX4" s="130"/>
      <c r="IY4" s="130"/>
      <c r="IZ4" s="130"/>
      <c r="JA4" s="130"/>
      <c r="JB4" s="130"/>
      <c r="JC4" s="130"/>
      <c r="JD4" s="130"/>
      <c r="JE4" s="130"/>
      <c r="JF4" s="130"/>
      <c r="JG4" s="130"/>
      <c r="JH4" s="130"/>
      <c r="JI4" s="130"/>
      <c r="JJ4" s="130"/>
      <c r="JK4" s="130"/>
      <c r="JL4" s="130"/>
      <c r="JM4" s="130"/>
      <c r="JN4" s="130"/>
      <c r="JO4" s="130"/>
      <c r="JP4" s="130"/>
      <c r="JQ4" s="130"/>
      <c r="JR4" s="130"/>
    </row>
    <row r="5" spans="1:278" s="131" customFormat="1" ht="52.5" customHeight="1">
      <c r="A5" s="443" t="s">
        <v>245</v>
      </c>
      <c r="B5" s="444"/>
      <c r="C5" s="445"/>
      <c r="D5" s="589" t="str">
        <f>'Mapa Final'!D5</f>
        <v>Atender los requerimientos y necesidades en materia salarial, prestacional, de protección social, bienestar y pago de sentencias, brindando orientación a las Direcciones Seccionales en esta materia, a partir de herramientas de gestión y control que permitan ofrecer una respuesta ágil y oportuna a los clientes internos y externos en el marco del Sistema de Gestión de la Calidad, Medio Ambiente y Seguridad y Salud en el Trabajo de la Rama Judicial .</v>
      </c>
      <c r="E5" s="590"/>
      <c r="F5" s="590"/>
      <c r="G5" s="590"/>
      <c r="H5" s="590"/>
      <c r="I5" s="590"/>
      <c r="J5" s="590"/>
      <c r="K5" s="590"/>
      <c r="L5" s="590"/>
      <c r="M5" s="590"/>
      <c r="N5" s="591"/>
      <c r="O5" s="229"/>
      <c r="P5" s="1"/>
      <c r="Q5" s="1"/>
      <c r="R5" s="1"/>
      <c r="S5" s="1"/>
      <c r="T5" s="241"/>
      <c r="U5" s="130"/>
      <c r="V5" s="130"/>
      <c r="W5" s="130"/>
      <c r="X5" s="130"/>
      <c r="Y5" s="130"/>
      <c r="Z5" s="130"/>
      <c r="AA5" s="130"/>
      <c r="AB5" s="130"/>
      <c r="AC5" s="130"/>
      <c r="AD5" s="130"/>
      <c r="AE5" s="130"/>
      <c r="AF5" s="130"/>
      <c r="AG5" s="130"/>
      <c r="AH5" s="130"/>
      <c r="AI5" s="130"/>
      <c r="AJ5" s="130"/>
      <c r="AK5" s="130"/>
      <c r="AL5" s="130"/>
      <c r="AM5" s="130"/>
      <c r="AN5" s="130"/>
      <c r="AO5" s="130"/>
      <c r="AP5" s="130"/>
      <c r="AQ5" s="130"/>
      <c r="AR5" s="130"/>
      <c r="AS5" s="130"/>
      <c r="AT5" s="130"/>
      <c r="AU5" s="130"/>
      <c r="AV5" s="130"/>
      <c r="AW5" s="130"/>
      <c r="AX5" s="130"/>
      <c r="AY5" s="130"/>
      <c r="AZ5" s="130"/>
      <c r="BA5" s="130"/>
      <c r="BB5" s="130"/>
      <c r="BC5" s="130"/>
      <c r="BD5" s="130"/>
      <c r="BE5" s="130"/>
      <c r="BF5" s="130"/>
      <c r="BG5" s="130"/>
      <c r="BH5" s="130"/>
      <c r="BI5" s="130"/>
      <c r="BJ5" s="130"/>
      <c r="BK5" s="130"/>
      <c r="BL5" s="130"/>
      <c r="BM5" s="130"/>
      <c r="BN5" s="130"/>
      <c r="BO5" s="130"/>
      <c r="BP5" s="130"/>
      <c r="BQ5" s="130"/>
      <c r="BR5" s="130"/>
      <c r="BS5" s="130"/>
      <c r="BT5" s="130"/>
      <c r="BU5" s="130"/>
      <c r="BV5" s="130"/>
      <c r="BW5" s="130"/>
      <c r="BX5" s="130"/>
      <c r="BY5" s="130"/>
      <c r="BZ5" s="130"/>
      <c r="CA5" s="130"/>
      <c r="CB5" s="130"/>
      <c r="CC5" s="130"/>
      <c r="CD5" s="130"/>
      <c r="CE5" s="130"/>
      <c r="CF5" s="130"/>
      <c r="CG5" s="130"/>
      <c r="CH5" s="130"/>
      <c r="CI5" s="130"/>
      <c r="CJ5" s="130"/>
      <c r="CK5" s="130"/>
      <c r="CL5" s="130"/>
      <c r="CM5" s="130"/>
      <c r="CN5" s="130"/>
      <c r="CO5" s="130"/>
      <c r="CP5" s="130"/>
      <c r="CQ5" s="130"/>
      <c r="CR5" s="130"/>
      <c r="CS5" s="130"/>
      <c r="CT5" s="130"/>
      <c r="CU5" s="130"/>
      <c r="CV5" s="130"/>
      <c r="CW5" s="130"/>
      <c r="CX5" s="130"/>
      <c r="CY5" s="130"/>
      <c r="CZ5" s="130"/>
      <c r="DA5" s="130"/>
      <c r="DB5" s="130"/>
      <c r="DC5" s="130"/>
      <c r="DD5" s="130"/>
      <c r="DE5" s="130"/>
      <c r="DF5" s="130"/>
      <c r="DG5" s="130"/>
      <c r="DH5" s="130"/>
      <c r="DI5" s="130"/>
      <c r="DJ5" s="130"/>
      <c r="DK5" s="130"/>
      <c r="DL5" s="130"/>
      <c r="DM5" s="130"/>
      <c r="DN5" s="130"/>
      <c r="DO5" s="130"/>
      <c r="DP5" s="130"/>
      <c r="DQ5" s="130"/>
      <c r="DR5" s="130"/>
      <c r="DS5" s="130"/>
      <c r="DT5" s="130"/>
      <c r="DU5" s="130"/>
      <c r="DV5" s="130"/>
      <c r="DW5" s="130"/>
      <c r="DX5" s="130"/>
      <c r="DY5" s="130"/>
      <c r="DZ5" s="130"/>
      <c r="EA5" s="130"/>
      <c r="EB5" s="130"/>
      <c r="EC5" s="130"/>
      <c r="ED5" s="130"/>
      <c r="EE5" s="130"/>
      <c r="EF5" s="130"/>
      <c r="EG5" s="130"/>
      <c r="EH5" s="130"/>
      <c r="EI5" s="130"/>
      <c r="EJ5" s="130"/>
      <c r="EK5" s="130"/>
      <c r="EL5" s="130"/>
      <c r="EM5" s="130"/>
      <c r="EN5" s="130"/>
      <c r="EO5" s="130"/>
      <c r="EP5" s="130"/>
      <c r="EQ5" s="130"/>
      <c r="ER5" s="130"/>
      <c r="ES5" s="130"/>
      <c r="ET5" s="130"/>
      <c r="EU5" s="130"/>
      <c r="EV5" s="130"/>
      <c r="EW5" s="130"/>
      <c r="EX5" s="130"/>
      <c r="EY5" s="130"/>
      <c r="EZ5" s="130"/>
      <c r="FA5" s="130"/>
      <c r="FB5" s="130"/>
      <c r="FC5" s="130"/>
      <c r="FD5" s="130"/>
      <c r="FE5" s="130"/>
      <c r="FF5" s="130"/>
      <c r="FG5" s="130"/>
      <c r="FH5" s="130"/>
      <c r="FI5" s="130"/>
      <c r="FJ5" s="130"/>
      <c r="FK5" s="130"/>
      <c r="FL5" s="130"/>
      <c r="FM5" s="130"/>
      <c r="FN5" s="130"/>
      <c r="FO5" s="130"/>
      <c r="FP5" s="130"/>
      <c r="FQ5" s="130"/>
      <c r="FR5" s="130"/>
      <c r="FS5" s="130"/>
      <c r="FT5" s="130"/>
      <c r="FU5" s="130"/>
      <c r="FV5" s="130"/>
      <c r="FW5" s="130"/>
      <c r="FX5" s="130"/>
      <c r="FY5" s="130"/>
      <c r="FZ5" s="130"/>
      <c r="GA5" s="130"/>
      <c r="GB5" s="130"/>
      <c r="GC5" s="130"/>
      <c r="GD5" s="130"/>
      <c r="GE5" s="130"/>
      <c r="GF5" s="130"/>
      <c r="GG5" s="130"/>
      <c r="GH5" s="130"/>
      <c r="GI5" s="130"/>
      <c r="GJ5" s="130"/>
      <c r="GK5" s="130"/>
      <c r="GL5" s="130"/>
      <c r="GM5" s="130"/>
      <c r="GN5" s="130"/>
      <c r="GO5" s="130"/>
      <c r="GP5" s="130"/>
      <c r="GQ5" s="130"/>
      <c r="GR5" s="130"/>
      <c r="GS5" s="130"/>
      <c r="GT5" s="130"/>
      <c r="GU5" s="130"/>
      <c r="GV5" s="130"/>
      <c r="GW5" s="130"/>
      <c r="GX5" s="130"/>
      <c r="GY5" s="130"/>
      <c r="GZ5" s="130"/>
      <c r="HA5" s="130"/>
      <c r="HB5" s="130"/>
      <c r="HC5" s="130"/>
      <c r="HD5" s="130"/>
      <c r="HE5" s="130"/>
      <c r="HF5" s="130"/>
      <c r="HG5" s="130"/>
      <c r="HH5" s="130"/>
      <c r="HI5" s="130"/>
      <c r="HJ5" s="130"/>
      <c r="HK5" s="130"/>
      <c r="HL5" s="130"/>
      <c r="HM5" s="130"/>
      <c r="HN5" s="130"/>
      <c r="HO5" s="130"/>
      <c r="HP5" s="130"/>
      <c r="HQ5" s="130"/>
      <c r="HR5" s="130"/>
      <c r="HS5" s="130"/>
      <c r="HT5" s="130"/>
      <c r="HU5" s="130"/>
      <c r="HV5" s="130"/>
      <c r="HW5" s="130"/>
      <c r="HX5" s="130"/>
      <c r="HY5" s="130"/>
      <c r="HZ5" s="130"/>
      <c r="IA5" s="130"/>
      <c r="IB5" s="130"/>
      <c r="IC5" s="130"/>
      <c r="ID5" s="130"/>
      <c r="IE5" s="130"/>
      <c r="IF5" s="130"/>
      <c r="IG5" s="130"/>
      <c r="IH5" s="130"/>
      <c r="II5" s="130"/>
      <c r="IJ5" s="130"/>
      <c r="IK5" s="130"/>
      <c r="IL5" s="130"/>
      <c r="IM5" s="130"/>
      <c r="IN5" s="130"/>
      <c r="IO5" s="130"/>
      <c r="IP5" s="130"/>
      <c r="IQ5" s="130"/>
      <c r="IR5" s="130"/>
      <c r="IS5" s="130"/>
      <c r="IT5" s="130"/>
      <c r="IU5" s="130"/>
      <c r="IV5" s="130"/>
      <c r="IW5" s="130"/>
      <c r="IX5" s="130"/>
      <c r="IY5" s="130"/>
      <c r="IZ5" s="130"/>
      <c r="JA5" s="130"/>
      <c r="JB5" s="130"/>
      <c r="JC5" s="130"/>
      <c r="JD5" s="130"/>
      <c r="JE5" s="130"/>
      <c r="JF5" s="130"/>
      <c r="JG5" s="130"/>
      <c r="JH5" s="130"/>
      <c r="JI5" s="130"/>
      <c r="JJ5" s="130"/>
      <c r="JK5" s="130"/>
      <c r="JL5" s="130"/>
      <c r="JM5" s="130"/>
      <c r="JN5" s="130"/>
      <c r="JO5" s="130"/>
      <c r="JP5" s="130"/>
      <c r="JQ5" s="130"/>
      <c r="JR5" s="130"/>
    </row>
    <row r="6" spans="1:278" s="131" customFormat="1" ht="32.25" customHeight="1" thickBot="1">
      <c r="A6" s="443" t="s">
        <v>247</v>
      </c>
      <c r="B6" s="444"/>
      <c r="C6" s="445"/>
      <c r="D6" s="589" t="str">
        <f>'Mapa Final'!D6</f>
        <v>Nivel Seccional</v>
      </c>
      <c r="E6" s="590"/>
      <c r="F6" s="590"/>
      <c r="G6" s="590"/>
      <c r="H6" s="590"/>
      <c r="I6" s="590"/>
      <c r="J6" s="590"/>
      <c r="K6" s="590"/>
      <c r="L6" s="590"/>
      <c r="M6" s="590"/>
      <c r="N6" s="591"/>
      <c r="O6" s="229"/>
      <c r="P6" s="1"/>
      <c r="Q6" s="1"/>
      <c r="R6" s="1"/>
      <c r="S6" s="1"/>
      <c r="T6" s="241"/>
      <c r="U6" s="130"/>
      <c r="V6" s="130"/>
      <c r="W6" s="130"/>
      <c r="X6" s="130"/>
      <c r="Y6" s="130"/>
      <c r="Z6" s="130"/>
      <c r="AA6" s="130"/>
      <c r="AB6" s="130"/>
      <c r="AC6" s="130"/>
      <c r="AD6" s="130"/>
      <c r="AE6" s="130"/>
      <c r="AF6" s="130"/>
      <c r="AG6" s="130"/>
      <c r="AH6" s="130"/>
      <c r="AI6" s="130"/>
      <c r="AJ6" s="130"/>
      <c r="AK6" s="130"/>
      <c r="AL6" s="130"/>
      <c r="AM6" s="130"/>
      <c r="AN6" s="130"/>
      <c r="AO6" s="130"/>
      <c r="AP6" s="130"/>
      <c r="AQ6" s="130"/>
      <c r="AR6" s="130"/>
      <c r="AS6" s="130"/>
      <c r="AT6" s="130"/>
      <c r="AU6" s="130"/>
      <c r="AV6" s="130"/>
      <c r="AW6" s="130"/>
      <c r="AX6" s="130"/>
      <c r="AY6" s="130"/>
      <c r="AZ6" s="130"/>
      <c r="BA6" s="130"/>
      <c r="BB6" s="130"/>
      <c r="BC6" s="130"/>
      <c r="BD6" s="130"/>
      <c r="BE6" s="130"/>
      <c r="BF6" s="130"/>
      <c r="BG6" s="130"/>
      <c r="BH6" s="130"/>
      <c r="BI6" s="130"/>
      <c r="BJ6" s="130"/>
      <c r="BK6" s="130"/>
      <c r="BL6" s="130"/>
      <c r="BM6" s="130"/>
      <c r="BN6" s="130"/>
      <c r="BO6" s="130"/>
      <c r="BP6" s="130"/>
      <c r="BQ6" s="130"/>
      <c r="BR6" s="130"/>
      <c r="BS6" s="130"/>
      <c r="BT6" s="130"/>
      <c r="BU6" s="130"/>
      <c r="BV6" s="130"/>
      <c r="BW6" s="130"/>
      <c r="BX6" s="130"/>
      <c r="BY6" s="130"/>
      <c r="BZ6" s="130"/>
      <c r="CA6" s="130"/>
      <c r="CB6" s="130"/>
      <c r="CC6" s="130"/>
      <c r="CD6" s="130"/>
      <c r="CE6" s="130"/>
      <c r="CF6" s="130"/>
      <c r="CG6" s="130"/>
      <c r="CH6" s="130"/>
      <c r="CI6" s="130"/>
      <c r="CJ6" s="130"/>
      <c r="CK6" s="130"/>
      <c r="CL6" s="130"/>
      <c r="CM6" s="130"/>
      <c r="CN6" s="130"/>
      <c r="CO6" s="130"/>
      <c r="CP6" s="130"/>
      <c r="CQ6" s="130"/>
      <c r="CR6" s="130"/>
      <c r="CS6" s="130"/>
      <c r="CT6" s="130"/>
      <c r="CU6" s="130"/>
      <c r="CV6" s="130"/>
      <c r="CW6" s="130"/>
      <c r="CX6" s="130"/>
      <c r="CY6" s="130"/>
      <c r="CZ6" s="130"/>
      <c r="DA6" s="130"/>
      <c r="DB6" s="130"/>
      <c r="DC6" s="130"/>
      <c r="DD6" s="130"/>
      <c r="DE6" s="130"/>
      <c r="DF6" s="130"/>
      <c r="DG6" s="130"/>
      <c r="DH6" s="130"/>
      <c r="DI6" s="130"/>
      <c r="DJ6" s="130"/>
      <c r="DK6" s="130"/>
      <c r="DL6" s="130"/>
      <c r="DM6" s="130"/>
      <c r="DN6" s="130"/>
      <c r="DO6" s="130"/>
      <c r="DP6" s="130"/>
      <c r="DQ6" s="130"/>
      <c r="DR6" s="130"/>
      <c r="DS6" s="130"/>
      <c r="DT6" s="130"/>
      <c r="DU6" s="130"/>
      <c r="DV6" s="130"/>
      <c r="DW6" s="130"/>
      <c r="DX6" s="130"/>
      <c r="DY6" s="130"/>
      <c r="DZ6" s="130"/>
      <c r="EA6" s="130"/>
      <c r="EB6" s="130"/>
      <c r="EC6" s="130"/>
      <c r="ED6" s="130"/>
      <c r="EE6" s="130"/>
      <c r="EF6" s="130"/>
      <c r="EG6" s="130"/>
      <c r="EH6" s="130"/>
      <c r="EI6" s="130"/>
      <c r="EJ6" s="130"/>
      <c r="EK6" s="130"/>
      <c r="EL6" s="130"/>
      <c r="EM6" s="130"/>
      <c r="EN6" s="130"/>
      <c r="EO6" s="130"/>
      <c r="EP6" s="130"/>
      <c r="EQ6" s="130"/>
      <c r="ER6" s="130"/>
      <c r="ES6" s="130"/>
      <c r="ET6" s="130"/>
      <c r="EU6" s="130"/>
      <c r="EV6" s="130"/>
      <c r="EW6" s="130"/>
      <c r="EX6" s="130"/>
      <c r="EY6" s="130"/>
      <c r="EZ6" s="130"/>
      <c r="FA6" s="130"/>
      <c r="FB6" s="130"/>
      <c r="FC6" s="130"/>
      <c r="FD6" s="130"/>
      <c r="FE6" s="130"/>
      <c r="FF6" s="130"/>
      <c r="FG6" s="130"/>
      <c r="FH6" s="130"/>
      <c r="FI6" s="130"/>
      <c r="FJ6" s="130"/>
      <c r="FK6" s="130"/>
      <c r="FL6" s="130"/>
      <c r="FM6" s="130"/>
      <c r="FN6" s="130"/>
      <c r="FO6" s="130"/>
      <c r="FP6" s="130"/>
      <c r="FQ6" s="130"/>
      <c r="FR6" s="130"/>
      <c r="FS6" s="130"/>
      <c r="FT6" s="130"/>
      <c r="FU6" s="130"/>
      <c r="FV6" s="130"/>
      <c r="FW6" s="130"/>
      <c r="FX6" s="130"/>
      <c r="FY6" s="130"/>
      <c r="FZ6" s="130"/>
      <c r="GA6" s="130"/>
      <c r="GB6" s="130"/>
      <c r="GC6" s="130"/>
      <c r="GD6" s="130"/>
      <c r="GE6" s="130"/>
      <c r="GF6" s="130"/>
      <c r="GG6" s="130"/>
      <c r="GH6" s="130"/>
      <c r="GI6" s="130"/>
      <c r="GJ6" s="130"/>
      <c r="GK6" s="130"/>
      <c r="GL6" s="130"/>
      <c r="GM6" s="130"/>
      <c r="GN6" s="130"/>
      <c r="GO6" s="130"/>
      <c r="GP6" s="130"/>
      <c r="GQ6" s="130"/>
      <c r="GR6" s="130"/>
      <c r="GS6" s="130"/>
      <c r="GT6" s="130"/>
      <c r="GU6" s="130"/>
      <c r="GV6" s="130"/>
      <c r="GW6" s="130"/>
      <c r="GX6" s="130"/>
      <c r="GY6" s="130"/>
      <c r="GZ6" s="130"/>
      <c r="HA6" s="130"/>
      <c r="HB6" s="130"/>
      <c r="HC6" s="130"/>
      <c r="HD6" s="130"/>
      <c r="HE6" s="130"/>
      <c r="HF6" s="130"/>
      <c r="HG6" s="130"/>
      <c r="HH6" s="130"/>
      <c r="HI6" s="130"/>
      <c r="HJ6" s="130"/>
      <c r="HK6" s="130"/>
      <c r="HL6" s="130"/>
      <c r="HM6" s="130"/>
      <c r="HN6" s="130"/>
      <c r="HO6" s="130"/>
      <c r="HP6" s="130"/>
      <c r="HQ6" s="130"/>
      <c r="HR6" s="130"/>
      <c r="HS6" s="130"/>
      <c r="HT6" s="130"/>
      <c r="HU6" s="130"/>
      <c r="HV6" s="130"/>
      <c r="HW6" s="130"/>
      <c r="HX6" s="130"/>
      <c r="HY6" s="130"/>
      <c r="HZ6" s="130"/>
      <c r="IA6" s="130"/>
      <c r="IB6" s="130"/>
      <c r="IC6" s="130"/>
      <c r="ID6" s="130"/>
      <c r="IE6" s="130"/>
      <c r="IF6" s="130"/>
      <c r="IG6" s="130"/>
      <c r="IH6" s="130"/>
      <c r="II6" s="130"/>
      <c r="IJ6" s="130"/>
      <c r="IK6" s="130"/>
      <c r="IL6" s="130"/>
      <c r="IM6" s="130"/>
      <c r="IN6" s="130"/>
      <c r="IO6" s="130"/>
      <c r="IP6" s="130"/>
      <c r="IQ6" s="130"/>
      <c r="IR6" s="130"/>
      <c r="IS6" s="130"/>
      <c r="IT6" s="130"/>
      <c r="IU6" s="130"/>
      <c r="IV6" s="130"/>
      <c r="IW6" s="130"/>
      <c r="IX6" s="130"/>
      <c r="IY6" s="130"/>
      <c r="IZ6" s="130"/>
      <c r="JA6" s="130"/>
      <c r="JB6" s="130"/>
      <c r="JC6" s="130"/>
      <c r="JD6" s="130"/>
      <c r="JE6" s="130"/>
      <c r="JF6" s="130"/>
      <c r="JG6" s="130"/>
      <c r="JH6" s="130"/>
      <c r="JI6" s="130"/>
      <c r="JJ6" s="130"/>
      <c r="JK6" s="130"/>
      <c r="JL6" s="130"/>
      <c r="JM6" s="130"/>
      <c r="JN6" s="130"/>
      <c r="JO6" s="130"/>
      <c r="JP6" s="130"/>
      <c r="JQ6" s="130"/>
      <c r="JR6" s="130"/>
    </row>
    <row r="7" spans="1:278" s="138" customFormat="1" ht="40.5" customHeight="1" thickTop="1" thickBot="1">
      <c r="A7" s="592" t="s">
        <v>580</v>
      </c>
      <c r="B7" s="593"/>
      <c r="C7" s="593"/>
      <c r="D7" s="593"/>
      <c r="E7" s="593"/>
      <c r="F7" s="594"/>
      <c r="G7" s="145"/>
      <c r="H7" s="595" t="s">
        <v>581</v>
      </c>
      <c r="I7" s="595"/>
      <c r="J7" s="595"/>
      <c r="K7" s="595" t="s">
        <v>582</v>
      </c>
      <c r="L7" s="595"/>
      <c r="M7" s="595"/>
      <c r="N7" s="596" t="s">
        <v>583</v>
      </c>
      <c r="O7" s="605" t="s">
        <v>584</v>
      </c>
      <c r="P7" s="607" t="s">
        <v>585</v>
      </c>
      <c r="Q7" s="608"/>
      <c r="R7" s="607" t="s">
        <v>586</v>
      </c>
      <c r="S7" s="608"/>
      <c r="T7" s="609" t="s">
        <v>645</v>
      </c>
      <c r="U7" s="150"/>
      <c r="V7" s="150"/>
      <c r="W7" s="150"/>
      <c r="X7" s="150"/>
      <c r="Y7" s="150"/>
      <c r="Z7" s="150"/>
      <c r="AA7" s="150"/>
      <c r="AB7" s="150"/>
      <c r="AC7" s="150"/>
      <c r="AD7" s="150"/>
      <c r="AE7" s="150"/>
      <c r="AF7" s="150"/>
      <c r="AG7" s="150"/>
      <c r="AH7" s="150"/>
      <c r="AI7" s="150"/>
      <c r="AJ7" s="150"/>
      <c r="AK7" s="150"/>
      <c r="AL7" s="150"/>
      <c r="AM7" s="150"/>
      <c r="AN7" s="150"/>
      <c r="AO7" s="150"/>
      <c r="AP7" s="150"/>
      <c r="AQ7" s="150"/>
      <c r="AR7" s="150"/>
      <c r="AS7" s="150"/>
      <c r="AT7" s="150"/>
      <c r="AU7" s="150"/>
      <c r="AV7" s="150"/>
      <c r="AW7" s="150"/>
      <c r="AX7" s="150"/>
      <c r="AY7" s="150"/>
      <c r="AZ7" s="150"/>
      <c r="BA7" s="150"/>
      <c r="BB7" s="150"/>
      <c r="BC7" s="150"/>
      <c r="BD7" s="150"/>
      <c r="BE7" s="150"/>
      <c r="BF7" s="150"/>
      <c r="BG7" s="150"/>
      <c r="BH7" s="150"/>
      <c r="BI7" s="150"/>
      <c r="BJ7" s="150"/>
      <c r="BK7" s="150"/>
      <c r="BL7" s="150"/>
      <c r="BM7" s="150"/>
      <c r="BN7" s="150"/>
      <c r="BO7" s="150"/>
      <c r="BP7" s="150"/>
      <c r="BQ7" s="150"/>
      <c r="BR7" s="150"/>
      <c r="BS7" s="150"/>
      <c r="BT7" s="150"/>
      <c r="BU7" s="150"/>
      <c r="BV7" s="150"/>
      <c r="BW7" s="150"/>
      <c r="BX7" s="150"/>
      <c r="BY7" s="150"/>
      <c r="BZ7" s="150"/>
      <c r="CA7" s="150"/>
      <c r="CB7" s="150"/>
      <c r="CC7" s="150"/>
      <c r="CD7" s="150"/>
      <c r="CE7" s="150"/>
      <c r="CF7" s="150"/>
      <c r="CG7" s="150"/>
      <c r="CH7" s="150"/>
      <c r="CI7" s="150"/>
      <c r="CJ7" s="150"/>
      <c r="CK7" s="150"/>
      <c r="CL7" s="150"/>
      <c r="CM7" s="150"/>
      <c r="CN7" s="150"/>
      <c r="CO7" s="150"/>
      <c r="CP7" s="150"/>
      <c r="CQ7" s="150"/>
      <c r="CR7" s="150"/>
      <c r="CS7" s="150"/>
      <c r="CT7" s="150"/>
      <c r="CU7" s="150"/>
      <c r="CV7" s="150"/>
      <c r="CW7" s="150"/>
      <c r="CX7" s="150"/>
      <c r="CY7" s="150"/>
      <c r="CZ7" s="150"/>
      <c r="DA7" s="150"/>
      <c r="DB7" s="150"/>
      <c r="DC7" s="150"/>
      <c r="DD7" s="150"/>
      <c r="DE7" s="150"/>
      <c r="DF7" s="150"/>
      <c r="DG7" s="150"/>
      <c r="DH7" s="150"/>
      <c r="DI7" s="150"/>
      <c r="DJ7" s="150"/>
      <c r="DK7" s="150"/>
      <c r="DL7" s="150"/>
      <c r="DM7" s="150"/>
      <c r="DN7" s="150"/>
      <c r="DO7" s="150"/>
      <c r="DP7" s="150"/>
      <c r="DQ7" s="150"/>
      <c r="DR7" s="150"/>
      <c r="DS7" s="150"/>
      <c r="DT7" s="150"/>
      <c r="DU7" s="150"/>
      <c r="DV7" s="150"/>
      <c r="DW7" s="150"/>
      <c r="DX7" s="150"/>
      <c r="DY7" s="150"/>
      <c r="DZ7" s="150"/>
      <c r="EA7" s="150"/>
      <c r="EB7" s="150"/>
      <c r="EC7" s="150"/>
      <c r="ED7" s="150"/>
      <c r="EE7" s="150"/>
      <c r="EF7" s="150"/>
      <c r="EG7" s="150"/>
      <c r="EH7" s="150"/>
      <c r="EI7" s="150"/>
      <c r="EJ7" s="150"/>
      <c r="EK7" s="150"/>
      <c r="EL7" s="150"/>
      <c r="EM7" s="150"/>
      <c r="EN7" s="150"/>
      <c r="EO7" s="150"/>
      <c r="EP7" s="150"/>
      <c r="EQ7" s="150"/>
      <c r="ER7" s="150"/>
      <c r="ES7" s="150"/>
      <c r="ET7" s="150"/>
      <c r="EU7" s="150"/>
      <c r="EV7" s="150"/>
      <c r="EW7" s="150"/>
      <c r="EX7" s="150"/>
      <c r="EY7" s="150"/>
      <c r="EZ7" s="150"/>
      <c r="FA7" s="150"/>
      <c r="FB7" s="150"/>
      <c r="FC7" s="150"/>
      <c r="FD7" s="150"/>
      <c r="FE7" s="150"/>
      <c r="FF7" s="150"/>
      <c r="FG7" s="150"/>
      <c r="FH7" s="150"/>
      <c r="FI7" s="150"/>
      <c r="FJ7" s="150"/>
      <c r="FK7" s="150"/>
      <c r="FL7" s="150"/>
      <c r="FM7" s="150"/>
      <c r="FN7" s="150"/>
      <c r="FO7" s="150"/>
      <c r="FP7" s="150"/>
      <c r="FQ7" s="150"/>
      <c r="FR7" s="150"/>
      <c r="FS7" s="150"/>
      <c r="FT7" s="150"/>
    </row>
    <row r="8" spans="1:278" s="139" customFormat="1" ht="111" customHeight="1" thickTop="1" thickBot="1">
      <c r="A8" s="153" t="s">
        <v>27</v>
      </c>
      <c r="B8" s="153" t="s">
        <v>255</v>
      </c>
      <c r="C8" s="154" t="s">
        <v>195</v>
      </c>
      <c r="D8" s="146" t="s">
        <v>256</v>
      </c>
      <c r="E8" s="317" t="s">
        <v>199</v>
      </c>
      <c r="F8" s="317" t="s">
        <v>201</v>
      </c>
      <c r="G8" s="317" t="s">
        <v>203</v>
      </c>
      <c r="H8" s="147" t="s">
        <v>588</v>
      </c>
      <c r="I8" s="147" t="s">
        <v>546</v>
      </c>
      <c r="J8" s="147" t="s">
        <v>589</v>
      </c>
      <c r="K8" s="147" t="s">
        <v>588</v>
      </c>
      <c r="L8" s="147" t="s">
        <v>590</v>
      </c>
      <c r="M8" s="147" t="s">
        <v>589</v>
      </c>
      <c r="N8" s="596"/>
      <c r="O8" s="606"/>
      <c r="P8" s="148" t="s">
        <v>591</v>
      </c>
      <c r="Q8" s="148" t="s">
        <v>592</v>
      </c>
      <c r="R8" s="148" t="s">
        <v>593</v>
      </c>
      <c r="S8" s="148" t="s">
        <v>594</v>
      </c>
      <c r="T8" s="609"/>
      <c r="U8" s="151"/>
      <c r="V8" s="151"/>
      <c r="W8" s="151"/>
      <c r="X8" s="151"/>
      <c r="Y8" s="151"/>
      <c r="Z8" s="151"/>
      <c r="AA8" s="151"/>
      <c r="AB8" s="151"/>
      <c r="AC8" s="151"/>
      <c r="AD8" s="151"/>
      <c r="AE8" s="151"/>
      <c r="AF8" s="151"/>
      <c r="AG8" s="151"/>
      <c r="AH8" s="151"/>
      <c r="AI8" s="151"/>
      <c r="AJ8" s="151"/>
      <c r="AK8" s="151"/>
      <c r="AL8" s="151"/>
      <c r="AM8" s="151"/>
      <c r="AN8" s="151"/>
      <c r="AO8" s="151"/>
      <c r="AP8" s="151"/>
      <c r="AQ8" s="151"/>
      <c r="AR8" s="151"/>
      <c r="AS8" s="151"/>
      <c r="AT8" s="151"/>
      <c r="AU8" s="151"/>
      <c r="AV8" s="151"/>
      <c r="AW8" s="151"/>
      <c r="AX8" s="151"/>
      <c r="AY8" s="151"/>
      <c r="AZ8" s="151"/>
      <c r="BA8" s="151"/>
      <c r="BB8" s="151"/>
      <c r="BC8" s="151"/>
      <c r="BD8" s="151"/>
      <c r="BE8" s="151"/>
      <c r="BF8" s="151"/>
      <c r="BG8" s="151"/>
      <c r="BH8" s="151"/>
      <c r="BI8" s="151"/>
      <c r="BJ8" s="151"/>
      <c r="BK8" s="151"/>
      <c r="BL8" s="151"/>
      <c r="BM8" s="151"/>
      <c r="BN8" s="151"/>
      <c r="BO8" s="151"/>
      <c r="BP8" s="151"/>
      <c r="BQ8" s="151"/>
      <c r="BR8" s="151"/>
      <c r="BS8" s="151"/>
      <c r="BT8" s="151"/>
      <c r="BU8" s="151"/>
      <c r="BV8" s="151"/>
      <c r="BW8" s="151"/>
      <c r="BX8" s="151"/>
      <c r="BY8" s="151"/>
      <c r="BZ8" s="151"/>
      <c r="CA8" s="151"/>
      <c r="CB8" s="151"/>
      <c r="CC8" s="151"/>
      <c r="CD8" s="151"/>
      <c r="CE8" s="151"/>
      <c r="CF8" s="151"/>
      <c r="CG8" s="151"/>
      <c r="CH8" s="151"/>
      <c r="CI8" s="151"/>
      <c r="CJ8" s="151"/>
      <c r="CK8" s="151"/>
      <c r="CL8" s="151"/>
      <c r="CM8" s="151"/>
      <c r="CN8" s="151"/>
      <c r="CO8" s="151"/>
      <c r="CP8" s="151"/>
      <c r="CQ8" s="151"/>
      <c r="CR8" s="151"/>
      <c r="CS8" s="151"/>
      <c r="CT8" s="151"/>
      <c r="CU8" s="151"/>
      <c r="CV8" s="151"/>
      <c r="CW8" s="151"/>
      <c r="CX8" s="151"/>
      <c r="CY8" s="151"/>
      <c r="CZ8" s="151"/>
      <c r="DA8" s="151"/>
      <c r="DB8" s="151"/>
      <c r="DC8" s="151"/>
      <c r="DD8" s="151"/>
      <c r="DE8" s="151"/>
      <c r="DF8" s="151"/>
      <c r="DG8" s="151"/>
      <c r="DH8" s="151"/>
      <c r="DI8" s="151"/>
      <c r="DJ8" s="151"/>
      <c r="DK8" s="151"/>
      <c r="DL8" s="151"/>
      <c r="DM8" s="151"/>
      <c r="DN8" s="151"/>
      <c r="DO8" s="151"/>
      <c r="DP8" s="151"/>
      <c r="DQ8" s="151"/>
      <c r="DR8" s="151"/>
      <c r="DS8" s="151"/>
      <c r="DT8" s="151"/>
      <c r="DU8" s="151"/>
      <c r="DV8" s="151"/>
      <c r="DW8" s="151"/>
      <c r="DX8" s="151"/>
      <c r="DY8" s="151"/>
      <c r="DZ8" s="151"/>
      <c r="EA8" s="151"/>
      <c r="EB8" s="151"/>
      <c r="EC8" s="151"/>
      <c r="ED8" s="151"/>
      <c r="EE8" s="151"/>
      <c r="EF8" s="151"/>
      <c r="EG8" s="151"/>
      <c r="EH8" s="151"/>
      <c r="EI8" s="151"/>
      <c r="EJ8" s="151"/>
      <c r="EK8" s="151"/>
      <c r="EL8" s="151"/>
      <c r="EM8" s="151"/>
      <c r="EN8" s="151"/>
      <c r="EO8" s="151"/>
      <c r="EP8" s="151"/>
      <c r="EQ8" s="151"/>
      <c r="ER8" s="151"/>
      <c r="ES8" s="151"/>
      <c r="ET8" s="151"/>
      <c r="EU8" s="151"/>
      <c r="EV8" s="151"/>
      <c r="EW8" s="151"/>
      <c r="EX8" s="151"/>
      <c r="EY8" s="151"/>
      <c r="EZ8" s="151"/>
      <c r="FA8" s="151"/>
      <c r="FB8" s="151"/>
      <c r="FC8" s="151"/>
      <c r="FD8" s="151"/>
      <c r="FE8" s="151"/>
      <c r="FF8" s="151"/>
      <c r="FG8" s="151"/>
      <c r="FH8" s="151"/>
      <c r="FI8" s="151"/>
      <c r="FJ8" s="151"/>
      <c r="FK8" s="151"/>
      <c r="FL8" s="151"/>
      <c r="FM8" s="151"/>
      <c r="FN8" s="151"/>
      <c r="FO8" s="151"/>
      <c r="FP8" s="151"/>
      <c r="FQ8" s="151"/>
      <c r="FR8" s="151"/>
      <c r="FS8" s="151"/>
      <c r="FT8" s="151"/>
    </row>
    <row r="9" spans="1:278" s="140" customFormat="1" ht="20.25" customHeight="1" thickTop="1" thickBot="1">
      <c r="A9" s="610"/>
      <c r="B9" s="611"/>
      <c r="C9" s="611"/>
      <c r="D9" s="611"/>
      <c r="E9" s="611"/>
      <c r="F9" s="611"/>
      <c r="G9" s="611"/>
      <c r="H9" s="611"/>
      <c r="I9" s="611"/>
      <c r="J9" s="611"/>
      <c r="K9" s="611"/>
      <c r="L9" s="611"/>
      <c r="M9" s="611"/>
      <c r="N9" s="611"/>
      <c r="O9" s="230"/>
      <c r="T9" s="242"/>
      <c r="U9" s="152"/>
      <c r="V9" s="152"/>
      <c r="W9" s="152"/>
      <c r="X9" s="152"/>
      <c r="Y9" s="152"/>
      <c r="Z9" s="152"/>
      <c r="AA9" s="152"/>
      <c r="AB9" s="152"/>
      <c r="AC9" s="152"/>
      <c r="AD9" s="152"/>
      <c r="AE9" s="152"/>
      <c r="AF9" s="152"/>
      <c r="AG9" s="152"/>
      <c r="AH9" s="152"/>
      <c r="AI9" s="152"/>
      <c r="AJ9" s="152"/>
      <c r="AK9" s="152"/>
      <c r="AL9" s="152"/>
      <c r="AM9" s="152"/>
      <c r="AN9" s="152"/>
      <c r="AO9" s="152"/>
      <c r="AP9" s="152"/>
      <c r="AQ9" s="152"/>
      <c r="AR9" s="152"/>
      <c r="AS9" s="152"/>
      <c r="AT9" s="152"/>
      <c r="AU9" s="152"/>
      <c r="AV9" s="152"/>
      <c r="AW9" s="152"/>
      <c r="AX9" s="152"/>
      <c r="AY9" s="152"/>
      <c r="AZ9" s="152"/>
      <c r="BA9" s="152"/>
      <c r="BB9" s="152"/>
      <c r="BC9" s="152"/>
      <c r="BD9" s="152"/>
      <c r="BE9" s="152"/>
      <c r="BF9" s="152"/>
      <c r="BG9" s="152"/>
      <c r="BH9" s="152"/>
      <c r="BI9" s="152"/>
      <c r="BJ9" s="152"/>
      <c r="BK9" s="152"/>
      <c r="BL9" s="152"/>
      <c r="BM9" s="152"/>
      <c r="BN9" s="152"/>
      <c r="BO9" s="152"/>
      <c r="BP9" s="152"/>
      <c r="BQ9" s="152"/>
      <c r="BR9" s="152"/>
      <c r="BS9" s="152"/>
      <c r="BT9" s="152"/>
      <c r="BU9" s="152"/>
      <c r="BV9" s="152"/>
      <c r="BW9" s="152"/>
      <c r="BX9" s="152"/>
      <c r="BY9" s="152"/>
      <c r="BZ9" s="152"/>
      <c r="CA9" s="152"/>
      <c r="CB9" s="152"/>
      <c r="CC9" s="152"/>
      <c r="CD9" s="152"/>
      <c r="CE9" s="152"/>
      <c r="CF9" s="152"/>
      <c r="CG9" s="152"/>
      <c r="CH9" s="152"/>
      <c r="CI9" s="152"/>
      <c r="CJ9" s="152"/>
      <c r="CK9" s="152"/>
      <c r="CL9" s="152"/>
      <c r="CM9" s="152"/>
      <c r="CN9" s="152"/>
      <c r="CO9" s="152"/>
      <c r="CP9" s="152"/>
      <c r="CQ9" s="152"/>
      <c r="CR9" s="152"/>
      <c r="CS9" s="152"/>
      <c r="CT9" s="152"/>
      <c r="CU9" s="152"/>
      <c r="CV9" s="152"/>
      <c r="CW9" s="152"/>
      <c r="CX9" s="152"/>
      <c r="CY9" s="152"/>
      <c r="CZ9" s="152"/>
      <c r="DA9" s="152"/>
      <c r="DB9" s="152"/>
      <c r="DC9" s="152"/>
      <c r="DD9" s="152"/>
      <c r="DE9" s="152"/>
      <c r="DF9" s="152"/>
      <c r="DG9" s="152"/>
      <c r="DH9" s="152"/>
      <c r="DI9" s="152"/>
      <c r="DJ9" s="152"/>
      <c r="DK9" s="152"/>
      <c r="DL9" s="152"/>
      <c r="DM9" s="152"/>
      <c r="DN9" s="152"/>
      <c r="DO9" s="152"/>
      <c r="DP9" s="152"/>
      <c r="DQ9" s="152"/>
      <c r="DR9" s="152"/>
      <c r="DS9" s="152"/>
      <c r="DT9" s="152"/>
      <c r="DU9" s="152"/>
      <c r="DV9" s="152"/>
      <c r="DW9" s="152"/>
      <c r="DX9" s="152"/>
      <c r="DY9" s="152"/>
      <c r="DZ9" s="152"/>
      <c r="EA9" s="152"/>
      <c r="EB9" s="152"/>
      <c r="EC9" s="152"/>
      <c r="ED9" s="152"/>
      <c r="EE9" s="152"/>
      <c r="EF9" s="152"/>
      <c r="EG9" s="152"/>
      <c r="EH9" s="152"/>
      <c r="EI9" s="152"/>
      <c r="EJ9" s="152"/>
      <c r="EK9" s="152"/>
      <c r="EL9" s="152"/>
      <c r="EM9" s="152"/>
      <c r="EN9" s="152"/>
      <c r="EO9" s="152"/>
      <c r="EP9" s="152"/>
      <c r="EQ9" s="152"/>
      <c r="ER9" s="152"/>
      <c r="ES9" s="152"/>
      <c r="ET9" s="152"/>
      <c r="EU9" s="152"/>
      <c r="EV9" s="152"/>
      <c r="EW9" s="152"/>
      <c r="EX9" s="152"/>
      <c r="EY9" s="152"/>
      <c r="EZ9" s="152"/>
      <c r="FA9" s="152"/>
      <c r="FB9" s="152"/>
      <c r="FC9" s="152"/>
      <c r="FD9" s="152"/>
      <c r="FE9" s="152"/>
      <c r="FF9" s="152"/>
      <c r="FG9" s="152"/>
      <c r="FH9" s="152"/>
      <c r="FI9" s="152"/>
      <c r="FJ9" s="152"/>
      <c r="FK9" s="152"/>
      <c r="FL9" s="152"/>
      <c r="FM9" s="152"/>
      <c r="FN9" s="152"/>
      <c r="FO9" s="152"/>
      <c r="FP9" s="152"/>
      <c r="FQ9" s="152"/>
      <c r="FR9" s="152"/>
      <c r="FS9" s="152"/>
      <c r="FT9" s="152"/>
    </row>
    <row r="10" spans="1:278" s="141" customFormat="1" ht="134.25" customHeight="1">
      <c r="A10" s="583">
        <f>'Mapa Final'!A10</f>
        <v>1</v>
      </c>
      <c r="B10" s="639" t="str">
        <f>'Mapa Final'!B10</f>
        <v>Inexactitud de la información</v>
      </c>
      <c r="C10" s="599" t="str">
        <f>'Mapa Final'!C10</f>
        <v>Incumplimiento de las metas establecidas</v>
      </c>
      <c r="D10" s="599" t="str">
        <f>'Mapa Final'!D10</f>
        <v xml:space="preserve">1. Hojas de vida desactualizadas  
2. Altos volumenes de documentos generados por los despachos respecto novedades de nómina mensual.
3. Alta carga laboral de todas los servidores que intervienen en los procesos de talento humano e Insuficiente personal para adelantar los procesos y actividades relacionadas el procedimiento de archivo de HL.
4. Documentos deteriorados                                                                                                                                                                                                                                                                                                                                                                                                                                                                                                                                                                                                                                                                                                                                                                                                                                                                 5. Infraestructura física 
6. Carencia de implementación de  plataforma téconológica para el manejo del archivo digital de hoja de vida.                                                                                                                                                                                                                                                                                                 
 </v>
      </c>
      <c r="E10" s="599" t="str">
        <f>+'Mapa Final'!E10:E15</f>
        <v xml:space="preserve">Deficiencia en la planta de personal asignada para esta labor- </v>
      </c>
      <c r="F10" s="599" t="str">
        <f>'Mapa Final'!F10</f>
        <v>Posibilidad de incumplimiento de las metas establecidas,  debido a la deficiencia en la planta de personal asignada para el manejo de la integridad de la información de los servidores judiciales almacenada en archivos físicos (historias laborales, archivo de gestión) o en el sistema de Información que esta a cargo de la Dirección Ejecutiva Seccional.</v>
      </c>
      <c r="G10" s="599" t="str">
        <f>'Mapa Final'!G10</f>
        <v>Ejecución y Administración de Procesos</v>
      </c>
      <c r="H10" s="597" t="str">
        <f>'Mapa Final'!I10</f>
        <v>Media</v>
      </c>
      <c r="I10" s="597" t="str">
        <f>'Mapa Final'!L10</f>
        <v>Moderado</v>
      </c>
      <c r="J10" s="597" t="str">
        <f>'Mapa Final'!N10</f>
        <v>Moderado</v>
      </c>
      <c r="K10" s="637" t="str">
        <f>'Mapa Final'!AA10</f>
        <v>Media</v>
      </c>
      <c r="L10" s="637" t="str">
        <f>'Mapa Final'!AE10</f>
        <v>Moderado</v>
      </c>
      <c r="M10" s="597" t="str">
        <f>'Mapa Final'!AG10</f>
        <v>Moderado</v>
      </c>
      <c r="N10" s="637" t="str">
        <f>'Mapa Final'!AH10</f>
        <v>Aceptar</v>
      </c>
      <c r="O10" s="627" t="s">
        <v>644</v>
      </c>
      <c r="P10" s="630"/>
      <c r="Q10" s="633" t="s">
        <v>8</v>
      </c>
      <c r="R10" s="649">
        <v>45108</v>
      </c>
      <c r="S10" s="649">
        <v>45199</v>
      </c>
      <c r="T10" s="651" t="s">
        <v>647</v>
      </c>
      <c r="U10" s="34"/>
      <c r="V10" s="34"/>
      <c r="W10" s="34"/>
      <c r="X10" s="34"/>
      <c r="Y10" s="34"/>
      <c r="Z10" s="34"/>
      <c r="AA10" s="34"/>
      <c r="AB10" s="34"/>
      <c r="AC10" s="34"/>
      <c r="AD10" s="34"/>
      <c r="AE10" s="34"/>
      <c r="AF10" s="34"/>
      <c r="AG10" s="34"/>
      <c r="AH10" s="34"/>
      <c r="AI10" s="34"/>
      <c r="AJ10" s="34"/>
      <c r="AK10" s="34"/>
      <c r="AL10" s="34"/>
      <c r="AM10" s="34"/>
      <c r="AN10" s="34"/>
      <c r="AO10" s="34"/>
      <c r="AP10" s="34"/>
      <c r="AQ10" s="34"/>
      <c r="AR10" s="34"/>
      <c r="AS10" s="34"/>
      <c r="AT10" s="34"/>
      <c r="AU10" s="34"/>
      <c r="AV10" s="34"/>
      <c r="AW10" s="34"/>
      <c r="AX10" s="34"/>
      <c r="AY10" s="34"/>
      <c r="AZ10" s="34"/>
      <c r="BA10" s="34"/>
      <c r="BB10" s="34"/>
      <c r="BC10" s="34"/>
      <c r="BD10" s="34"/>
      <c r="BE10" s="34"/>
      <c r="BF10" s="34"/>
      <c r="BG10" s="34"/>
      <c r="BH10" s="34"/>
      <c r="BI10" s="34"/>
      <c r="BJ10" s="34"/>
      <c r="BK10" s="34"/>
      <c r="BL10" s="34"/>
      <c r="BM10" s="34"/>
      <c r="BN10" s="34"/>
      <c r="BO10" s="34"/>
      <c r="BP10" s="34"/>
      <c r="BQ10" s="34"/>
      <c r="BR10" s="34"/>
      <c r="BS10" s="34"/>
      <c r="BT10" s="34"/>
      <c r="BU10" s="34"/>
      <c r="BV10" s="34"/>
      <c r="BW10" s="34"/>
      <c r="BX10" s="34"/>
      <c r="BY10" s="34"/>
      <c r="BZ10" s="34"/>
      <c r="CA10" s="34"/>
      <c r="CB10" s="34"/>
      <c r="CC10" s="34"/>
      <c r="CD10" s="34"/>
      <c r="CE10" s="34"/>
      <c r="CF10" s="34"/>
      <c r="CG10" s="34"/>
      <c r="CH10" s="34"/>
      <c r="CI10" s="34"/>
      <c r="CJ10" s="34"/>
      <c r="CK10" s="34"/>
      <c r="CL10" s="34"/>
      <c r="CM10" s="34"/>
      <c r="CN10" s="34"/>
      <c r="CO10" s="34"/>
      <c r="CP10" s="34"/>
      <c r="CQ10" s="34"/>
      <c r="CR10" s="34"/>
      <c r="CS10" s="34"/>
      <c r="CT10" s="34"/>
      <c r="CU10" s="34"/>
      <c r="CV10" s="34"/>
      <c r="CW10" s="34"/>
      <c r="CX10" s="34"/>
      <c r="CY10" s="34"/>
      <c r="CZ10" s="34"/>
      <c r="DA10" s="34"/>
      <c r="DB10" s="34"/>
      <c r="DC10" s="34"/>
      <c r="DD10" s="34"/>
      <c r="DE10" s="34"/>
      <c r="DF10" s="34"/>
      <c r="DG10" s="34"/>
      <c r="DH10" s="34"/>
      <c r="DI10" s="34"/>
      <c r="DJ10" s="34"/>
      <c r="DK10" s="34"/>
      <c r="DL10" s="34"/>
      <c r="DM10" s="34"/>
      <c r="DN10" s="34"/>
      <c r="DO10" s="34"/>
      <c r="DP10" s="34"/>
      <c r="DQ10" s="34"/>
      <c r="DR10" s="34"/>
      <c r="DS10" s="34"/>
      <c r="DT10" s="34"/>
      <c r="DU10" s="34"/>
      <c r="DV10" s="34"/>
      <c r="DW10" s="34"/>
      <c r="DX10" s="34"/>
      <c r="DY10" s="34"/>
      <c r="DZ10" s="34"/>
      <c r="EA10" s="34"/>
      <c r="EB10" s="34"/>
      <c r="EC10" s="34"/>
      <c r="ED10" s="34"/>
      <c r="EE10" s="34"/>
      <c r="EF10" s="34"/>
      <c r="EG10" s="34"/>
      <c r="EH10" s="34"/>
      <c r="EI10" s="34"/>
      <c r="EJ10" s="34"/>
      <c r="EK10" s="34"/>
      <c r="EL10" s="34"/>
      <c r="EM10" s="34"/>
      <c r="EN10" s="34"/>
      <c r="EO10" s="34"/>
      <c r="EP10" s="34"/>
      <c r="EQ10" s="34"/>
      <c r="ER10" s="34"/>
      <c r="ES10" s="34"/>
      <c r="ET10" s="34"/>
      <c r="EU10" s="34"/>
      <c r="EV10" s="34"/>
      <c r="EW10" s="34"/>
      <c r="EX10" s="34"/>
      <c r="EY10" s="34"/>
      <c r="EZ10" s="34"/>
      <c r="FA10" s="34"/>
      <c r="FB10" s="34"/>
      <c r="FC10" s="34"/>
      <c r="FD10" s="34"/>
      <c r="FE10" s="34"/>
      <c r="FF10" s="34"/>
      <c r="FG10" s="34"/>
      <c r="FH10" s="34"/>
      <c r="FI10" s="34"/>
      <c r="FJ10" s="34"/>
      <c r="FK10" s="34"/>
      <c r="FL10" s="34"/>
      <c r="FM10" s="34"/>
      <c r="FN10" s="34"/>
      <c r="FO10" s="34"/>
      <c r="FP10" s="34"/>
      <c r="FQ10" s="34"/>
      <c r="FR10" s="34"/>
      <c r="FS10" s="34"/>
      <c r="FT10" s="34"/>
    </row>
    <row r="11" spans="1:278" s="141" customFormat="1" ht="83.25" customHeight="1">
      <c r="A11" s="584"/>
      <c r="B11" s="642"/>
      <c r="C11" s="600"/>
      <c r="D11" s="600"/>
      <c r="E11" s="600"/>
      <c r="F11" s="600"/>
      <c r="G11" s="600"/>
      <c r="H11" s="598"/>
      <c r="I11" s="598"/>
      <c r="J11" s="598"/>
      <c r="K11" s="638"/>
      <c r="L11" s="638"/>
      <c r="M11" s="598"/>
      <c r="N11" s="638"/>
      <c r="O11" s="628"/>
      <c r="P11" s="631"/>
      <c r="Q11" s="613"/>
      <c r="R11" s="650"/>
      <c r="S11" s="650"/>
      <c r="T11" s="652"/>
      <c r="U11" s="34"/>
      <c r="V11" s="34"/>
      <c r="W11" s="34"/>
      <c r="X11" s="34"/>
      <c r="Y11" s="34"/>
      <c r="Z11" s="34"/>
      <c r="AA11" s="34"/>
      <c r="AB11" s="34"/>
      <c r="AC11" s="34"/>
      <c r="AD11" s="34"/>
      <c r="AE11" s="34"/>
      <c r="AF11" s="34"/>
      <c r="AG11" s="34"/>
      <c r="AH11" s="34"/>
      <c r="AI11" s="34"/>
      <c r="AJ11" s="34"/>
      <c r="AK11" s="34"/>
      <c r="AL11" s="34"/>
      <c r="AM11" s="34"/>
      <c r="AN11" s="34"/>
      <c r="AO11" s="34"/>
      <c r="AP11" s="34"/>
      <c r="AQ11" s="34"/>
      <c r="AR11" s="34"/>
      <c r="AS11" s="34"/>
      <c r="AT11" s="34"/>
      <c r="AU11" s="34"/>
      <c r="AV11" s="34"/>
      <c r="AW11" s="34"/>
      <c r="AX11" s="34"/>
      <c r="AY11" s="34"/>
      <c r="AZ11" s="34"/>
      <c r="BA11" s="34"/>
      <c r="BB11" s="34"/>
      <c r="BC11" s="34"/>
      <c r="BD11" s="34"/>
      <c r="BE11" s="34"/>
      <c r="BF11" s="34"/>
      <c r="BG11" s="34"/>
      <c r="BH11" s="34"/>
      <c r="BI11" s="34"/>
      <c r="BJ11" s="34"/>
      <c r="BK11" s="34"/>
      <c r="BL11" s="34"/>
      <c r="BM11" s="34"/>
      <c r="BN11" s="34"/>
      <c r="BO11" s="34"/>
      <c r="BP11" s="34"/>
      <c r="BQ11" s="34"/>
      <c r="BR11" s="34"/>
      <c r="BS11" s="34"/>
      <c r="BT11" s="34"/>
      <c r="BU11" s="34"/>
      <c r="BV11" s="34"/>
      <c r="BW11" s="34"/>
      <c r="BX11" s="34"/>
      <c r="BY11" s="34"/>
      <c r="BZ11" s="34"/>
      <c r="CA11" s="34"/>
      <c r="CB11" s="34"/>
      <c r="CC11" s="34"/>
      <c r="CD11" s="34"/>
      <c r="CE11" s="34"/>
      <c r="CF11" s="34"/>
      <c r="CG11" s="34"/>
      <c r="CH11" s="34"/>
      <c r="CI11" s="34"/>
      <c r="CJ11" s="34"/>
      <c r="CK11" s="34"/>
      <c r="CL11" s="34"/>
      <c r="CM11" s="34"/>
      <c r="CN11" s="34"/>
      <c r="CO11" s="34"/>
      <c r="CP11" s="34"/>
      <c r="CQ11" s="34"/>
      <c r="CR11" s="34"/>
      <c r="CS11" s="34"/>
      <c r="CT11" s="34"/>
      <c r="CU11" s="34"/>
      <c r="CV11" s="34"/>
      <c r="CW11" s="34"/>
      <c r="CX11" s="34"/>
      <c r="CY11" s="34"/>
      <c r="CZ11" s="34"/>
      <c r="DA11" s="34"/>
      <c r="DB11" s="34"/>
      <c r="DC11" s="34"/>
      <c r="DD11" s="34"/>
      <c r="DE11" s="34"/>
      <c r="DF11" s="34"/>
      <c r="DG11" s="34"/>
      <c r="DH11" s="34"/>
      <c r="DI11" s="34"/>
      <c r="DJ11" s="34"/>
      <c r="DK11" s="34"/>
      <c r="DL11" s="34"/>
      <c r="DM11" s="34"/>
      <c r="DN11" s="34"/>
      <c r="DO11" s="34"/>
      <c r="DP11" s="34"/>
      <c r="DQ11" s="34"/>
      <c r="DR11" s="34"/>
      <c r="DS11" s="34"/>
      <c r="DT11" s="34"/>
      <c r="DU11" s="34"/>
      <c r="DV11" s="34"/>
      <c r="DW11" s="34"/>
      <c r="DX11" s="34"/>
      <c r="DY11" s="34"/>
      <c r="DZ11" s="34"/>
      <c r="EA11" s="34"/>
      <c r="EB11" s="34"/>
      <c r="EC11" s="34"/>
      <c r="ED11" s="34"/>
      <c r="EE11" s="34"/>
      <c r="EF11" s="34"/>
      <c r="EG11" s="34"/>
      <c r="EH11" s="34"/>
      <c r="EI11" s="34"/>
      <c r="EJ11" s="34"/>
      <c r="EK11" s="34"/>
      <c r="EL11" s="34"/>
      <c r="EM11" s="34"/>
      <c r="EN11" s="34"/>
      <c r="EO11" s="34"/>
      <c r="EP11" s="34"/>
      <c r="EQ11" s="34"/>
      <c r="ER11" s="34"/>
      <c r="ES11" s="34"/>
      <c r="ET11" s="34"/>
      <c r="EU11" s="34"/>
      <c r="EV11" s="34"/>
      <c r="EW11" s="34"/>
      <c r="EX11" s="34"/>
      <c r="EY11" s="34"/>
      <c r="EZ11" s="34"/>
      <c r="FA11" s="34"/>
      <c r="FB11" s="34"/>
      <c r="FC11" s="34"/>
      <c r="FD11" s="34"/>
      <c r="FE11" s="34"/>
      <c r="FF11" s="34"/>
      <c r="FG11" s="34"/>
      <c r="FH11" s="34"/>
      <c r="FI11" s="34"/>
      <c r="FJ11" s="34"/>
      <c r="FK11" s="34"/>
      <c r="FL11" s="34"/>
      <c r="FM11" s="34"/>
      <c r="FN11" s="34"/>
      <c r="FO11" s="34"/>
      <c r="FP11" s="34"/>
      <c r="FQ11" s="34"/>
      <c r="FR11" s="34"/>
      <c r="FS11" s="34"/>
      <c r="FT11" s="34"/>
    </row>
    <row r="12" spans="1:278" s="141" customFormat="1" ht="41.25" customHeight="1">
      <c r="A12" s="584"/>
      <c r="B12" s="642"/>
      <c r="C12" s="600"/>
      <c r="D12" s="600"/>
      <c r="E12" s="600"/>
      <c r="F12" s="600"/>
      <c r="G12" s="600"/>
      <c r="H12" s="598"/>
      <c r="I12" s="598"/>
      <c r="J12" s="598"/>
      <c r="K12" s="638"/>
      <c r="L12" s="638"/>
      <c r="M12" s="598"/>
      <c r="N12" s="638"/>
      <c r="O12" s="628"/>
      <c r="P12" s="631"/>
      <c r="Q12" s="613"/>
      <c r="R12" s="650"/>
      <c r="S12" s="650"/>
      <c r="T12" s="652"/>
      <c r="U12" s="34"/>
      <c r="V12" s="34"/>
      <c r="W12" s="34"/>
      <c r="X12" s="34"/>
      <c r="Y12" s="34"/>
      <c r="Z12" s="34"/>
      <c r="AA12" s="34"/>
      <c r="AB12" s="34"/>
      <c r="AC12" s="34"/>
      <c r="AD12" s="34"/>
      <c r="AE12" s="34"/>
      <c r="AF12" s="34"/>
      <c r="AG12" s="34"/>
      <c r="AH12" s="34"/>
      <c r="AI12" s="34"/>
      <c r="AJ12" s="34"/>
      <c r="AK12" s="34"/>
      <c r="AL12" s="34"/>
      <c r="AM12" s="34"/>
      <c r="AN12" s="34"/>
      <c r="AO12" s="34"/>
      <c r="AP12" s="34"/>
      <c r="AQ12" s="34"/>
      <c r="AR12" s="34"/>
      <c r="AS12" s="34"/>
      <c r="AT12" s="34"/>
      <c r="AU12" s="34"/>
      <c r="AV12" s="34"/>
      <c r="AW12" s="34"/>
      <c r="AX12" s="34"/>
      <c r="AY12" s="34"/>
      <c r="AZ12" s="34"/>
      <c r="BA12" s="34"/>
      <c r="BB12" s="34"/>
      <c r="BC12" s="34"/>
      <c r="BD12" s="34"/>
      <c r="BE12" s="34"/>
      <c r="BF12" s="34"/>
      <c r="BG12" s="34"/>
      <c r="BH12" s="34"/>
      <c r="BI12" s="34"/>
      <c r="BJ12" s="34"/>
      <c r="BK12" s="34"/>
      <c r="BL12" s="34"/>
      <c r="BM12" s="34"/>
      <c r="BN12" s="34"/>
      <c r="BO12" s="34"/>
      <c r="BP12" s="34"/>
      <c r="BQ12" s="34"/>
      <c r="BR12" s="34"/>
      <c r="BS12" s="34"/>
      <c r="BT12" s="34"/>
      <c r="BU12" s="34"/>
      <c r="BV12" s="34"/>
      <c r="BW12" s="34"/>
      <c r="BX12" s="34"/>
      <c r="BY12" s="34"/>
      <c r="BZ12" s="34"/>
      <c r="CA12" s="34"/>
      <c r="CB12" s="34"/>
      <c r="CC12" s="34"/>
      <c r="CD12" s="34"/>
      <c r="CE12" s="34"/>
      <c r="CF12" s="34"/>
      <c r="CG12" s="34"/>
      <c r="CH12" s="34"/>
      <c r="CI12" s="34"/>
      <c r="CJ12" s="34"/>
      <c r="CK12" s="34"/>
      <c r="CL12" s="34"/>
      <c r="CM12" s="34"/>
      <c r="CN12" s="34"/>
      <c r="CO12" s="34"/>
      <c r="CP12" s="34"/>
      <c r="CQ12" s="34"/>
      <c r="CR12" s="34"/>
      <c r="CS12" s="34"/>
      <c r="CT12" s="34"/>
      <c r="CU12" s="34"/>
      <c r="CV12" s="34"/>
      <c r="CW12" s="34"/>
      <c r="CX12" s="34"/>
      <c r="CY12" s="34"/>
      <c r="CZ12" s="34"/>
      <c r="DA12" s="34"/>
      <c r="DB12" s="34"/>
      <c r="DC12" s="34"/>
      <c r="DD12" s="34"/>
      <c r="DE12" s="34"/>
      <c r="DF12" s="34"/>
      <c r="DG12" s="34"/>
      <c r="DH12" s="34"/>
      <c r="DI12" s="34"/>
      <c r="DJ12" s="34"/>
      <c r="DK12" s="34"/>
      <c r="DL12" s="34"/>
      <c r="DM12" s="34"/>
      <c r="DN12" s="34"/>
      <c r="DO12" s="34"/>
      <c r="DP12" s="34"/>
      <c r="DQ12" s="34"/>
      <c r="DR12" s="34"/>
      <c r="DS12" s="34"/>
      <c r="DT12" s="34"/>
      <c r="DU12" s="34"/>
      <c r="DV12" s="34"/>
      <c r="DW12" s="34"/>
      <c r="DX12" s="34"/>
      <c r="DY12" s="34"/>
      <c r="DZ12" s="34"/>
      <c r="EA12" s="34"/>
      <c r="EB12" s="34"/>
      <c r="EC12" s="34"/>
      <c r="ED12" s="34"/>
      <c r="EE12" s="34"/>
      <c r="EF12" s="34"/>
      <c r="EG12" s="34"/>
      <c r="EH12" s="34"/>
      <c r="EI12" s="34"/>
      <c r="EJ12" s="34"/>
      <c r="EK12" s="34"/>
      <c r="EL12" s="34"/>
      <c r="EM12" s="34"/>
      <c r="EN12" s="34"/>
      <c r="EO12" s="34"/>
      <c r="EP12" s="34"/>
      <c r="EQ12" s="34"/>
      <c r="ER12" s="34"/>
      <c r="ES12" s="34"/>
      <c r="ET12" s="34"/>
      <c r="EU12" s="34"/>
      <c r="EV12" s="34"/>
      <c r="EW12" s="34"/>
      <c r="EX12" s="34"/>
      <c r="EY12" s="34"/>
      <c r="EZ12" s="34"/>
      <c r="FA12" s="34"/>
      <c r="FB12" s="34"/>
      <c r="FC12" s="34"/>
      <c r="FD12" s="34"/>
      <c r="FE12" s="34"/>
      <c r="FF12" s="34"/>
      <c r="FG12" s="34"/>
      <c r="FH12" s="34"/>
      <c r="FI12" s="34"/>
      <c r="FJ12" s="34"/>
      <c r="FK12" s="34"/>
      <c r="FL12" s="34"/>
      <c r="FM12" s="34"/>
      <c r="FN12" s="34"/>
      <c r="FO12" s="34"/>
      <c r="FP12" s="34"/>
      <c r="FQ12" s="34"/>
      <c r="FR12" s="34"/>
      <c r="FS12" s="34"/>
      <c r="FT12" s="34"/>
    </row>
    <row r="13" spans="1:278" s="141" customFormat="1" ht="40.5" customHeight="1">
      <c r="A13" s="584"/>
      <c r="B13" s="642"/>
      <c r="C13" s="600"/>
      <c r="D13" s="600"/>
      <c r="E13" s="600"/>
      <c r="F13" s="600"/>
      <c r="G13" s="600"/>
      <c r="H13" s="598"/>
      <c r="I13" s="598"/>
      <c r="J13" s="598"/>
      <c r="K13" s="638"/>
      <c r="L13" s="638"/>
      <c r="M13" s="598"/>
      <c r="N13" s="638"/>
      <c r="O13" s="628"/>
      <c r="P13" s="631"/>
      <c r="Q13" s="613"/>
      <c r="R13" s="650"/>
      <c r="S13" s="650"/>
      <c r="T13" s="652"/>
      <c r="U13" s="34"/>
      <c r="V13" s="34"/>
      <c r="W13" s="34"/>
      <c r="X13" s="34"/>
      <c r="Y13" s="34"/>
      <c r="Z13" s="34"/>
      <c r="AA13" s="34"/>
      <c r="AB13" s="34"/>
      <c r="AC13" s="34"/>
      <c r="AD13" s="34"/>
      <c r="AE13" s="34"/>
      <c r="AF13" s="34"/>
      <c r="AG13" s="34"/>
      <c r="AH13" s="34"/>
      <c r="AI13" s="34"/>
      <c r="AJ13" s="34"/>
      <c r="AK13" s="34"/>
      <c r="AL13" s="34"/>
      <c r="AM13" s="34"/>
      <c r="AN13" s="34"/>
      <c r="AO13" s="34"/>
      <c r="AP13" s="34"/>
      <c r="AQ13" s="34"/>
      <c r="AR13" s="34"/>
      <c r="AS13" s="34"/>
      <c r="AT13" s="34"/>
      <c r="AU13" s="34"/>
      <c r="AV13" s="34"/>
      <c r="AW13" s="34"/>
      <c r="AX13" s="34"/>
      <c r="AY13" s="34"/>
      <c r="AZ13" s="34"/>
      <c r="BA13" s="34"/>
      <c r="BB13" s="34"/>
      <c r="BC13" s="34"/>
      <c r="BD13" s="34"/>
      <c r="BE13" s="34"/>
      <c r="BF13" s="34"/>
      <c r="BG13" s="34"/>
      <c r="BH13" s="34"/>
      <c r="BI13" s="34"/>
      <c r="BJ13" s="34"/>
      <c r="BK13" s="34"/>
      <c r="BL13" s="34"/>
      <c r="BM13" s="34"/>
      <c r="BN13" s="34"/>
      <c r="BO13" s="34"/>
      <c r="BP13" s="34"/>
      <c r="BQ13" s="34"/>
      <c r="BR13" s="34"/>
      <c r="BS13" s="34"/>
      <c r="BT13" s="34"/>
      <c r="BU13" s="34"/>
      <c r="BV13" s="34"/>
      <c r="BW13" s="34"/>
      <c r="BX13" s="34"/>
      <c r="BY13" s="34"/>
      <c r="BZ13" s="34"/>
      <c r="CA13" s="34"/>
      <c r="CB13" s="34"/>
      <c r="CC13" s="34"/>
      <c r="CD13" s="34"/>
      <c r="CE13" s="34"/>
      <c r="CF13" s="34"/>
      <c r="CG13" s="34"/>
      <c r="CH13" s="34"/>
      <c r="CI13" s="34"/>
      <c r="CJ13" s="34"/>
      <c r="CK13" s="34"/>
      <c r="CL13" s="34"/>
      <c r="CM13" s="34"/>
      <c r="CN13" s="34"/>
      <c r="CO13" s="34"/>
      <c r="CP13" s="34"/>
      <c r="CQ13" s="34"/>
      <c r="CR13" s="34"/>
      <c r="CS13" s="34"/>
      <c r="CT13" s="34"/>
      <c r="CU13" s="34"/>
      <c r="CV13" s="34"/>
      <c r="CW13" s="34"/>
      <c r="CX13" s="34"/>
      <c r="CY13" s="34"/>
      <c r="CZ13" s="34"/>
      <c r="DA13" s="34"/>
      <c r="DB13" s="34"/>
      <c r="DC13" s="34"/>
      <c r="DD13" s="34"/>
      <c r="DE13" s="34"/>
      <c r="DF13" s="34"/>
      <c r="DG13" s="34"/>
      <c r="DH13" s="34"/>
      <c r="DI13" s="34"/>
      <c r="DJ13" s="34"/>
      <c r="DK13" s="34"/>
      <c r="DL13" s="34"/>
      <c r="DM13" s="34"/>
      <c r="DN13" s="34"/>
      <c r="DO13" s="34"/>
      <c r="DP13" s="34"/>
      <c r="DQ13" s="34"/>
      <c r="DR13" s="34"/>
      <c r="DS13" s="34"/>
      <c r="DT13" s="34"/>
      <c r="DU13" s="34"/>
      <c r="DV13" s="34"/>
      <c r="DW13" s="34"/>
      <c r="DX13" s="34"/>
      <c r="DY13" s="34"/>
      <c r="DZ13" s="34"/>
      <c r="EA13" s="34"/>
      <c r="EB13" s="34"/>
      <c r="EC13" s="34"/>
      <c r="ED13" s="34"/>
      <c r="EE13" s="34"/>
      <c r="EF13" s="34"/>
      <c r="EG13" s="34"/>
      <c r="EH13" s="34"/>
      <c r="EI13" s="34"/>
      <c r="EJ13" s="34"/>
      <c r="EK13" s="34"/>
      <c r="EL13" s="34"/>
      <c r="EM13" s="34"/>
      <c r="EN13" s="34"/>
      <c r="EO13" s="34"/>
      <c r="EP13" s="34"/>
      <c r="EQ13" s="34"/>
      <c r="ER13" s="34"/>
      <c r="ES13" s="34"/>
      <c r="ET13" s="34"/>
      <c r="EU13" s="34"/>
      <c r="EV13" s="34"/>
      <c r="EW13" s="34"/>
      <c r="EX13" s="34"/>
      <c r="EY13" s="34"/>
      <c r="EZ13" s="34"/>
      <c r="FA13" s="34"/>
      <c r="FB13" s="34"/>
      <c r="FC13" s="34"/>
      <c r="FD13" s="34"/>
      <c r="FE13" s="34"/>
      <c r="FF13" s="34"/>
      <c r="FG13" s="34"/>
      <c r="FH13" s="34"/>
      <c r="FI13" s="34"/>
      <c r="FJ13" s="34"/>
      <c r="FK13" s="34"/>
      <c r="FL13" s="34"/>
      <c r="FM13" s="34"/>
      <c r="FN13" s="34"/>
      <c r="FO13" s="34"/>
      <c r="FP13" s="34"/>
      <c r="FQ13" s="34"/>
      <c r="FR13" s="34"/>
      <c r="FS13" s="34"/>
      <c r="FT13" s="34"/>
    </row>
    <row r="14" spans="1:278" s="141" customFormat="1" ht="11.25" customHeight="1" thickBot="1">
      <c r="A14" s="584"/>
      <c r="B14" s="642"/>
      <c r="C14" s="600"/>
      <c r="D14" s="600"/>
      <c r="E14" s="600"/>
      <c r="F14" s="600"/>
      <c r="G14" s="600"/>
      <c r="H14" s="598"/>
      <c r="I14" s="598"/>
      <c r="J14" s="598"/>
      <c r="K14" s="638"/>
      <c r="L14" s="638"/>
      <c r="M14" s="598"/>
      <c r="N14" s="638"/>
      <c r="O14" s="629"/>
      <c r="P14" s="632"/>
      <c r="Q14" s="614"/>
      <c r="R14" s="650"/>
      <c r="S14" s="650"/>
      <c r="T14" s="652"/>
      <c r="U14" s="34"/>
      <c r="V14" s="34"/>
      <c r="W14" s="34"/>
      <c r="X14" s="34"/>
      <c r="Y14" s="34"/>
      <c r="Z14" s="34"/>
      <c r="AA14" s="34"/>
      <c r="AB14" s="34"/>
      <c r="AC14" s="34"/>
      <c r="AD14" s="34"/>
      <c r="AE14" s="34"/>
      <c r="AF14" s="34"/>
      <c r="AG14" s="34"/>
      <c r="AH14" s="34"/>
      <c r="AI14" s="34"/>
      <c r="AJ14" s="34"/>
      <c r="AK14" s="34"/>
      <c r="AL14" s="34"/>
      <c r="AM14" s="34"/>
      <c r="AN14" s="34"/>
      <c r="AO14" s="34"/>
      <c r="AP14" s="34"/>
      <c r="AQ14" s="34"/>
      <c r="AR14" s="34"/>
      <c r="AS14" s="34"/>
      <c r="AT14" s="34"/>
      <c r="AU14" s="34"/>
      <c r="AV14" s="34"/>
      <c r="AW14" s="34"/>
      <c r="AX14" s="34"/>
      <c r="AY14" s="34"/>
      <c r="AZ14" s="34"/>
      <c r="BA14" s="34"/>
      <c r="BB14" s="34"/>
      <c r="BC14" s="34"/>
      <c r="BD14" s="34"/>
      <c r="BE14" s="34"/>
      <c r="BF14" s="34"/>
      <c r="BG14" s="34"/>
      <c r="BH14" s="34"/>
      <c r="BI14" s="34"/>
      <c r="BJ14" s="34"/>
      <c r="BK14" s="34"/>
      <c r="BL14" s="34"/>
      <c r="BM14" s="34"/>
      <c r="BN14" s="34"/>
      <c r="BO14" s="34"/>
      <c r="BP14" s="34"/>
      <c r="BQ14" s="34"/>
      <c r="BR14" s="34"/>
      <c r="BS14" s="34"/>
      <c r="BT14" s="34"/>
      <c r="BU14" s="34"/>
      <c r="BV14" s="34"/>
      <c r="BW14" s="34"/>
      <c r="BX14" s="34"/>
      <c r="BY14" s="34"/>
      <c r="BZ14" s="34"/>
      <c r="CA14" s="34"/>
      <c r="CB14" s="34"/>
      <c r="CC14" s="34"/>
      <c r="CD14" s="34"/>
      <c r="CE14" s="34"/>
      <c r="CF14" s="34"/>
      <c r="CG14" s="34"/>
      <c r="CH14" s="34"/>
      <c r="CI14" s="34"/>
      <c r="CJ14" s="34"/>
      <c r="CK14" s="34"/>
      <c r="CL14" s="34"/>
      <c r="CM14" s="34"/>
      <c r="CN14" s="34"/>
      <c r="CO14" s="34"/>
      <c r="CP14" s="34"/>
      <c r="CQ14" s="34"/>
      <c r="CR14" s="34"/>
      <c r="CS14" s="34"/>
      <c r="CT14" s="34"/>
      <c r="CU14" s="34"/>
      <c r="CV14" s="34"/>
      <c r="CW14" s="34"/>
      <c r="CX14" s="34"/>
      <c r="CY14" s="34"/>
      <c r="CZ14" s="34"/>
      <c r="DA14" s="34"/>
      <c r="DB14" s="34"/>
      <c r="DC14" s="34"/>
      <c r="DD14" s="34"/>
      <c r="DE14" s="34"/>
      <c r="DF14" s="34"/>
      <c r="DG14" s="34"/>
      <c r="DH14" s="34"/>
      <c r="DI14" s="34"/>
      <c r="DJ14" s="34"/>
      <c r="DK14" s="34"/>
      <c r="DL14" s="34"/>
      <c r="DM14" s="34"/>
      <c r="DN14" s="34"/>
      <c r="DO14" s="34"/>
      <c r="DP14" s="34"/>
      <c r="DQ14" s="34"/>
      <c r="DR14" s="34"/>
      <c r="DS14" s="34"/>
      <c r="DT14" s="34"/>
      <c r="DU14" s="34"/>
      <c r="DV14" s="34"/>
      <c r="DW14" s="34"/>
      <c r="DX14" s="34"/>
      <c r="DY14" s="34"/>
      <c r="DZ14" s="34"/>
      <c r="EA14" s="34"/>
      <c r="EB14" s="34"/>
      <c r="EC14" s="34"/>
      <c r="ED14" s="34"/>
      <c r="EE14" s="34"/>
      <c r="EF14" s="34"/>
      <c r="EG14" s="34"/>
      <c r="EH14" s="34"/>
      <c r="EI14" s="34"/>
      <c r="EJ14" s="34"/>
      <c r="EK14" s="34"/>
      <c r="EL14" s="34"/>
      <c r="EM14" s="34"/>
      <c r="EN14" s="34"/>
      <c r="EO14" s="34"/>
      <c r="EP14" s="34"/>
      <c r="EQ14" s="34"/>
      <c r="ER14" s="34"/>
      <c r="ES14" s="34"/>
      <c r="ET14" s="34"/>
      <c r="EU14" s="34"/>
      <c r="EV14" s="34"/>
      <c r="EW14" s="34"/>
      <c r="EX14" s="34"/>
      <c r="EY14" s="34"/>
      <c r="EZ14" s="34"/>
      <c r="FA14" s="34"/>
      <c r="FB14" s="34"/>
      <c r="FC14" s="34"/>
      <c r="FD14" s="34"/>
      <c r="FE14" s="34"/>
      <c r="FF14" s="34"/>
      <c r="FG14" s="34"/>
      <c r="FH14" s="34"/>
      <c r="FI14" s="34"/>
      <c r="FJ14" s="34"/>
      <c r="FK14" s="34"/>
      <c r="FL14" s="34"/>
      <c r="FM14" s="34"/>
      <c r="FN14" s="34"/>
      <c r="FO14" s="34"/>
      <c r="FP14" s="34"/>
      <c r="FQ14" s="34"/>
      <c r="FR14" s="34"/>
      <c r="FS14" s="34"/>
      <c r="FT14" s="34"/>
    </row>
    <row r="15" spans="1:278" s="141" customFormat="1" ht="168" customHeight="1">
      <c r="A15" s="583">
        <f>+'Mapa Final'!A16</f>
        <v>2</v>
      </c>
      <c r="B15" s="639" t="str">
        <f>+'Mapa Final'!B16</f>
        <v>Inexactitud en la liquidación de sueldos y cesantías</v>
      </c>
      <c r="C15" s="619" t="str">
        <f>'Mapa Final'!C16</f>
        <v>Afectación Económica</v>
      </c>
      <c r="D15" s="619" t="str">
        <f>'Mapa Final'!D16</f>
        <v xml:space="preserve">1. Cambio en el software y entrada en producción sin la parametrización adecuada de acuerdo a la normatividad vigente, sin la debida y total capacitación a los liquidadores de nómina y prestaciones sociales
2. Capacitación y acompañamiento muy limitada  en funcionalidad de EFINOMINA a los usuarios liquidadores
3. Falta de estandarización y parametrización de conformidad a las normas establecidas en la Rama Judicial, en la forma de liquidación de cada una de las prestaciones sociales, dentro del aplicativo EFINOMINA.
4. No conformidades en la liquidación realizada por el sistema efinomina 
5. Falta de oportunidad en las respuestas presentadas  a través de tickets por los liquidadores de nómina por parte del equipo que presta soporte al sistema de Efinomina frente  a los inconvenientes reportados durante el proceso de liquidación de nómina, cesantías  y prestaciones socialesCambio en el software.
6. La normatividad vigente para vacaciones colectivas. 
7. En ocasióna a las anteriores casuas, intervención manual a través de ajuste por novedades ocasionales,  para corrección de errores generados por Efinomina en los diferentes procesos de liquidación de nómina, cesantías y prestaciones sociales.                                                                                                                                                                                                                                       8. Errores humanos en el registro de novedades por orientación errada del asesor del soporte. 
9. Falta de entrada en producción del módulo de reintegros o reliquidaciones de EFINOMINA                                                                                                                                                                                                                                                                                                                                                                                                                                                                                                                                    
</v>
      </c>
      <c r="E15" s="599" t="str">
        <f>+'Mapa Final'!E16</f>
        <v>La parametrización del software de nómina EFINOMINA, no satisface las necesidades actuales de las novedades de personal.</v>
      </c>
      <c r="F15" s="599" t="str">
        <f>'Mapa Final'!F16</f>
        <v>Posibilidad de afectacion economica, teniendo en cuenta que la parametrizacion del sofware de nomina EFINOMINA, no satisface las necesidades actuales de las novedades de personal. Por tanto, se presentan Inconsistencias en la liquidación de los procesos de nómina, prestación y/o cesantías en razon al tiempo de estabilización del nuevo aplicativo de nómina con la consecuente generación de mayor o menor valor pagado en nómina.</v>
      </c>
      <c r="G15" s="599" t="str">
        <f>'Mapa Final'!G16</f>
        <v>Ejecución y Administración de Procesos</v>
      </c>
      <c r="H15" s="597" t="str">
        <f>'Mapa Final'!I16</f>
        <v>Media</v>
      </c>
      <c r="I15" s="624" t="str">
        <f>'Mapa Final'!L16</f>
        <v>Moderado</v>
      </c>
      <c r="J15" s="624" t="str">
        <f>'Mapa Final'!N16</f>
        <v>Moderado</v>
      </c>
      <c r="K15" s="634" t="str">
        <f>'Mapa Final'!AA16</f>
        <v>Baja</v>
      </c>
      <c r="L15" s="634" t="str">
        <f>'Mapa Final'!AE16</f>
        <v>Moderado</v>
      </c>
      <c r="M15" s="597" t="str">
        <f>'Mapa Final'!AG16</f>
        <v>Moderado</v>
      </c>
      <c r="N15" s="634" t="str">
        <f>'Mapa Final'!AH16</f>
        <v>Aceptar</v>
      </c>
      <c r="O15" s="646" t="s">
        <v>646</v>
      </c>
      <c r="P15" s="633"/>
      <c r="Q15" s="627" t="s">
        <v>8</v>
      </c>
      <c r="R15" s="643">
        <v>45108</v>
      </c>
      <c r="S15" s="643">
        <v>45199</v>
      </c>
      <c r="T15" s="627" t="s">
        <v>639</v>
      </c>
      <c r="U15" s="34"/>
      <c r="V15" s="34"/>
      <c r="W15" s="34"/>
      <c r="X15" s="34"/>
      <c r="Y15" s="34"/>
      <c r="Z15" s="34"/>
      <c r="AA15" s="34"/>
      <c r="AB15" s="34"/>
      <c r="AC15" s="34"/>
      <c r="AD15" s="34"/>
      <c r="AE15" s="34"/>
      <c r="AF15" s="34"/>
      <c r="AG15" s="34"/>
      <c r="AH15" s="34"/>
      <c r="AI15" s="34"/>
      <c r="AJ15" s="34"/>
      <c r="AK15" s="34"/>
      <c r="AL15" s="34"/>
      <c r="AM15" s="34"/>
      <c r="AN15" s="34"/>
      <c r="AO15" s="34"/>
      <c r="AP15" s="34"/>
      <c r="AQ15" s="34"/>
      <c r="AR15" s="34"/>
      <c r="AS15" s="34"/>
      <c r="AT15" s="34"/>
      <c r="AU15" s="34"/>
      <c r="AV15" s="34"/>
      <c r="AW15" s="34"/>
      <c r="AX15" s="34"/>
      <c r="AY15" s="34"/>
      <c r="AZ15" s="34"/>
      <c r="BA15" s="34"/>
      <c r="BB15" s="34"/>
      <c r="BC15" s="34"/>
      <c r="BD15" s="34"/>
      <c r="BE15" s="34"/>
      <c r="BF15" s="34"/>
      <c r="BG15" s="34"/>
      <c r="BH15" s="34"/>
      <c r="BI15" s="34"/>
      <c r="BJ15" s="34"/>
      <c r="BK15" s="34"/>
      <c r="BL15" s="34"/>
      <c r="BM15" s="34"/>
      <c r="BN15" s="34"/>
      <c r="BO15" s="34"/>
      <c r="BP15" s="34"/>
      <c r="BQ15" s="34"/>
      <c r="BR15" s="34"/>
      <c r="BS15" s="34"/>
      <c r="BT15" s="34"/>
      <c r="BU15" s="34"/>
      <c r="BV15" s="34"/>
      <c r="BW15" s="34"/>
      <c r="BX15" s="34"/>
      <c r="BY15" s="34"/>
      <c r="BZ15" s="34"/>
      <c r="CA15" s="34"/>
      <c r="CB15" s="34"/>
      <c r="CC15" s="34"/>
      <c r="CD15" s="34"/>
      <c r="CE15" s="34"/>
      <c r="CF15" s="34"/>
      <c r="CG15" s="34"/>
      <c r="CH15" s="34"/>
      <c r="CI15" s="34"/>
      <c r="CJ15" s="34"/>
      <c r="CK15" s="34"/>
      <c r="CL15" s="34"/>
      <c r="CM15" s="34"/>
      <c r="CN15" s="34"/>
      <c r="CO15" s="34"/>
      <c r="CP15" s="34"/>
      <c r="CQ15" s="34"/>
      <c r="CR15" s="34"/>
      <c r="CS15" s="34"/>
      <c r="CT15" s="34"/>
      <c r="CU15" s="34"/>
      <c r="CV15" s="34"/>
      <c r="CW15" s="34"/>
      <c r="CX15" s="34"/>
      <c r="CY15" s="34"/>
      <c r="CZ15" s="34"/>
      <c r="DA15" s="34"/>
      <c r="DB15" s="34"/>
      <c r="DC15" s="34"/>
      <c r="DD15" s="34"/>
      <c r="DE15" s="34"/>
      <c r="DF15" s="34"/>
      <c r="DG15" s="34"/>
      <c r="DH15" s="34"/>
      <c r="DI15" s="34"/>
      <c r="DJ15" s="34"/>
      <c r="DK15" s="34"/>
      <c r="DL15" s="34"/>
      <c r="DM15" s="34"/>
      <c r="DN15" s="34"/>
      <c r="DO15" s="34"/>
      <c r="DP15" s="34"/>
      <c r="DQ15" s="34"/>
      <c r="DR15" s="34"/>
      <c r="DS15" s="34"/>
      <c r="DT15" s="34"/>
      <c r="DU15" s="34"/>
      <c r="DV15" s="34"/>
      <c r="DW15" s="34"/>
      <c r="DX15" s="34"/>
      <c r="DY15" s="34"/>
      <c r="DZ15" s="34"/>
      <c r="EA15" s="34"/>
      <c r="EB15" s="34"/>
      <c r="EC15" s="34"/>
      <c r="ED15" s="34"/>
      <c r="EE15" s="34"/>
      <c r="EF15" s="34"/>
      <c r="EG15" s="34"/>
      <c r="EH15" s="34"/>
      <c r="EI15" s="34"/>
      <c r="EJ15" s="34"/>
      <c r="EK15" s="34"/>
      <c r="EL15" s="34"/>
      <c r="EM15" s="34"/>
      <c r="EN15" s="34"/>
      <c r="EO15" s="34"/>
      <c r="EP15" s="34"/>
      <c r="EQ15" s="34"/>
      <c r="ER15" s="34"/>
      <c r="ES15" s="34"/>
      <c r="ET15" s="34"/>
      <c r="EU15" s="34"/>
      <c r="EV15" s="34"/>
      <c r="EW15" s="34"/>
      <c r="EX15" s="34"/>
      <c r="EY15" s="34"/>
      <c r="EZ15" s="34"/>
      <c r="FA15" s="34"/>
      <c r="FB15" s="34"/>
      <c r="FC15" s="34"/>
      <c r="FD15" s="34"/>
      <c r="FE15" s="34"/>
      <c r="FF15" s="34"/>
      <c r="FG15" s="34"/>
      <c r="FH15" s="34"/>
      <c r="FI15" s="34"/>
      <c r="FJ15" s="34"/>
      <c r="FK15" s="34"/>
      <c r="FL15" s="34"/>
      <c r="FM15" s="34"/>
      <c r="FN15" s="34"/>
      <c r="FO15" s="34"/>
      <c r="FP15" s="34"/>
      <c r="FQ15" s="34"/>
      <c r="FR15" s="34"/>
      <c r="FS15" s="34"/>
      <c r="FT15" s="34"/>
    </row>
    <row r="16" spans="1:278" s="141" customFormat="1" ht="168" customHeight="1">
      <c r="A16" s="584"/>
      <c r="B16" s="640"/>
      <c r="C16" s="620"/>
      <c r="D16" s="620"/>
      <c r="E16" s="600"/>
      <c r="F16" s="600"/>
      <c r="G16" s="600"/>
      <c r="H16" s="598"/>
      <c r="I16" s="625"/>
      <c r="J16" s="625"/>
      <c r="K16" s="635"/>
      <c r="L16" s="635"/>
      <c r="M16" s="598"/>
      <c r="N16" s="635"/>
      <c r="O16" s="647"/>
      <c r="P16" s="613"/>
      <c r="Q16" s="628"/>
      <c r="R16" s="644"/>
      <c r="S16" s="644"/>
      <c r="T16" s="628"/>
      <c r="U16" s="34"/>
      <c r="V16" s="34"/>
      <c r="W16" s="34"/>
      <c r="X16" s="34"/>
      <c r="Y16" s="34"/>
      <c r="Z16" s="34"/>
      <c r="AA16" s="34"/>
      <c r="AB16" s="34"/>
      <c r="AC16" s="34"/>
      <c r="AD16" s="34"/>
      <c r="AE16" s="34"/>
      <c r="AF16" s="34"/>
      <c r="AG16" s="34"/>
      <c r="AH16" s="34"/>
      <c r="AI16" s="34"/>
      <c r="AJ16" s="34"/>
      <c r="AK16" s="34"/>
      <c r="AL16" s="34"/>
      <c r="AM16" s="34"/>
      <c r="AN16" s="34"/>
      <c r="AO16" s="34"/>
      <c r="AP16" s="34"/>
      <c r="AQ16" s="34"/>
      <c r="AR16" s="34"/>
      <c r="AS16" s="34"/>
      <c r="AT16" s="34"/>
      <c r="AU16" s="34"/>
      <c r="AV16" s="34"/>
      <c r="AW16" s="34"/>
      <c r="AX16" s="34"/>
      <c r="AY16" s="34"/>
      <c r="AZ16" s="34"/>
      <c r="BA16" s="34"/>
      <c r="BB16" s="34"/>
      <c r="BC16" s="34"/>
      <c r="BD16" s="34"/>
      <c r="BE16" s="34"/>
      <c r="BF16" s="34"/>
      <c r="BG16" s="34"/>
      <c r="BH16" s="34"/>
      <c r="BI16" s="34"/>
      <c r="BJ16" s="34"/>
      <c r="BK16" s="34"/>
      <c r="BL16" s="34"/>
      <c r="BM16" s="34"/>
      <c r="BN16" s="34"/>
      <c r="BO16" s="34"/>
      <c r="BP16" s="34"/>
      <c r="BQ16" s="34"/>
      <c r="BR16" s="34"/>
      <c r="BS16" s="34"/>
      <c r="BT16" s="34"/>
      <c r="BU16" s="34"/>
      <c r="BV16" s="34"/>
      <c r="BW16" s="34"/>
      <c r="BX16" s="34"/>
      <c r="BY16" s="34"/>
      <c r="BZ16" s="34"/>
      <c r="CA16" s="34"/>
      <c r="CB16" s="34"/>
      <c r="CC16" s="34"/>
      <c r="CD16" s="34"/>
      <c r="CE16" s="34"/>
      <c r="CF16" s="34"/>
      <c r="CG16" s="34"/>
      <c r="CH16" s="34"/>
      <c r="CI16" s="34"/>
      <c r="CJ16" s="34"/>
      <c r="CK16" s="34"/>
      <c r="CL16" s="34"/>
      <c r="CM16" s="34"/>
      <c r="CN16" s="34"/>
      <c r="CO16" s="34"/>
      <c r="CP16" s="34"/>
      <c r="CQ16" s="34"/>
      <c r="CR16" s="34"/>
      <c r="CS16" s="34"/>
      <c r="CT16" s="34"/>
      <c r="CU16" s="34"/>
      <c r="CV16" s="34"/>
      <c r="CW16" s="34"/>
      <c r="CX16" s="34"/>
      <c r="CY16" s="34"/>
      <c r="CZ16" s="34"/>
      <c r="DA16" s="34"/>
      <c r="DB16" s="34"/>
      <c r="DC16" s="34"/>
      <c r="DD16" s="34"/>
      <c r="DE16" s="34"/>
      <c r="DF16" s="34"/>
      <c r="DG16" s="34"/>
      <c r="DH16" s="34"/>
      <c r="DI16" s="34"/>
      <c r="DJ16" s="34"/>
      <c r="DK16" s="34"/>
      <c r="DL16" s="34"/>
      <c r="DM16" s="34"/>
      <c r="DN16" s="34"/>
      <c r="DO16" s="34"/>
      <c r="DP16" s="34"/>
      <c r="DQ16" s="34"/>
      <c r="DR16" s="34"/>
      <c r="DS16" s="34"/>
      <c r="DT16" s="34"/>
      <c r="DU16" s="34"/>
      <c r="DV16" s="34"/>
      <c r="DW16" s="34"/>
      <c r="DX16" s="34"/>
      <c r="DY16" s="34"/>
      <c r="DZ16" s="34"/>
      <c r="EA16" s="34"/>
      <c r="EB16" s="34"/>
      <c r="EC16" s="34"/>
      <c r="ED16" s="34"/>
      <c r="EE16" s="34"/>
      <c r="EF16" s="34"/>
      <c r="EG16" s="34"/>
      <c r="EH16" s="34"/>
      <c r="EI16" s="34"/>
      <c r="EJ16" s="34"/>
      <c r="EK16" s="34"/>
      <c r="EL16" s="34"/>
      <c r="EM16" s="34"/>
      <c r="EN16" s="34"/>
      <c r="EO16" s="34"/>
      <c r="EP16" s="34"/>
      <c r="EQ16" s="34"/>
      <c r="ER16" s="34"/>
      <c r="ES16" s="34"/>
      <c r="ET16" s="34"/>
      <c r="EU16" s="34"/>
      <c r="EV16" s="34"/>
      <c r="EW16" s="34"/>
      <c r="EX16" s="34"/>
      <c r="EY16" s="34"/>
      <c r="EZ16" s="34"/>
      <c r="FA16" s="34"/>
      <c r="FB16" s="34"/>
      <c r="FC16" s="34"/>
      <c r="FD16" s="34"/>
      <c r="FE16" s="34"/>
      <c r="FF16" s="34"/>
      <c r="FG16" s="34"/>
      <c r="FH16" s="34"/>
      <c r="FI16" s="34"/>
      <c r="FJ16" s="34"/>
      <c r="FK16" s="34"/>
      <c r="FL16" s="34"/>
      <c r="FM16" s="34"/>
      <c r="FN16" s="34"/>
      <c r="FO16" s="34"/>
      <c r="FP16" s="34"/>
      <c r="FQ16" s="34"/>
      <c r="FR16" s="34"/>
      <c r="FS16" s="34"/>
      <c r="FT16" s="34"/>
    </row>
    <row r="17" spans="1:176" s="141" customFormat="1" ht="168" customHeight="1">
      <c r="A17" s="584"/>
      <c r="B17" s="640"/>
      <c r="C17" s="620"/>
      <c r="D17" s="620"/>
      <c r="E17" s="600"/>
      <c r="F17" s="600"/>
      <c r="G17" s="600"/>
      <c r="H17" s="598"/>
      <c r="I17" s="625"/>
      <c r="J17" s="625"/>
      <c r="K17" s="635"/>
      <c r="L17" s="635"/>
      <c r="M17" s="598"/>
      <c r="N17" s="635"/>
      <c r="O17" s="647"/>
      <c r="P17" s="613"/>
      <c r="Q17" s="628"/>
      <c r="R17" s="644"/>
      <c r="S17" s="644"/>
      <c r="T17" s="628"/>
      <c r="U17" s="34"/>
      <c r="V17" s="34"/>
      <c r="W17" s="34"/>
      <c r="X17" s="34"/>
      <c r="Y17" s="34"/>
      <c r="Z17" s="34"/>
      <c r="AA17" s="34"/>
      <c r="AB17" s="34"/>
      <c r="AC17" s="34"/>
      <c r="AD17" s="34"/>
      <c r="AE17" s="34"/>
      <c r="AF17" s="34"/>
      <c r="AG17" s="34"/>
      <c r="AH17" s="34"/>
      <c r="AI17" s="34"/>
      <c r="AJ17" s="34"/>
      <c r="AK17" s="34"/>
      <c r="AL17" s="34"/>
      <c r="AM17" s="34"/>
      <c r="AN17" s="34"/>
      <c r="AO17" s="34"/>
      <c r="AP17" s="34"/>
      <c r="AQ17" s="34"/>
      <c r="AR17" s="34"/>
      <c r="AS17" s="34"/>
      <c r="AT17" s="34"/>
      <c r="AU17" s="34"/>
      <c r="AV17" s="34"/>
      <c r="AW17" s="34"/>
      <c r="AX17" s="34"/>
      <c r="AY17" s="34"/>
      <c r="AZ17" s="34"/>
      <c r="BA17" s="34"/>
      <c r="BB17" s="34"/>
      <c r="BC17" s="34"/>
      <c r="BD17" s="34"/>
      <c r="BE17" s="34"/>
      <c r="BF17" s="34"/>
      <c r="BG17" s="34"/>
      <c r="BH17" s="34"/>
      <c r="BI17" s="34"/>
      <c r="BJ17" s="34"/>
      <c r="BK17" s="34"/>
      <c r="BL17" s="34"/>
      <c r="BM17" s="34"/>
      <c r="BN17" s="34"/>
      <c r="BO17" s="34"/>
      <c r="BP17" s="34"/>
      <c r="BQ17" s="34"/>
      <c r="BR17" s="34"/>
      <c r="BS17" s="34"/>
      <c r="BT17" s="34"/>
      <c r="BU17" s="34"/>
      <c r="BV17" s="34"/>
      <c r="BW17" s="34"/>
      <c r="BX17" s="34"/>
      <c r="BY17" s="34"/>
      <c r="BZ17" s="34"/>
      <c r="CA17" s="34"/>
      <c r="CB17" s="34"/>
      <c r="CC17" s="34"/>
      <c r="CD17" s="34"/>
      <c r="CE17" s="34"/>
      <c r="CF17" s="34"/>
      <c r="CG17" s="34"/>
      <c r="CH17" s="34"/>
      <c r="CI17" s="34"/>
      <c r="CJ17" s="34"/>
      <c r="CK17" s="34"/>
      <c r="CL17" s="34"/>
      <c r="CM17" s="34"/>
      <c r="CN17" s="34"/>
      <c r="CO17" s="34"/>
      <c r="CP17" s="34"/>
      <c r="CQ17" s="34"/>
      <c r="CR17" s="34"/>
      <c r="CS17" s="34"/>
      <c r="CT17" s="34"/>
      <c r="CU17" s="34"/>
      <c r="CV17" s="34"/>
      <c r="CW17" s="34"/>
      <c r="CX17" s="34"/>
      <c r="CY17" s="34"/>
      <c r="CZ17" s="34"/>
      <c r="DA17" s="34"/>
      <c r="DB17" s="34"/>
      <c r="DC17" s="34"/>
      <c r="DD17" s="34"/>
      <c r="DE17" s="34"/>
      <c r="DF17" s="34"/>
      <c r="DG17" s="34"/>
      <c r="DH17" s="34"/>
      <c r="DI17" s="34"/>
      <c r="DJ17" s="34"/>
      <c r="DK17" s="34"/>
      <c r="DL17" s="34"/>
      <c r="DM17" s="34"/>
      <c r="DN17" s="34"/>
      <c r="DO17" s="34"/>
      <c r="DP17" s="34"/>
      <c r="DQ17" s="34"/>
      <c r="DR17" s="34"/>
      <c r="DS17" s="34"/>
      <c r="DT17" s="34"/>
      <c r="DU17" s="34"/>
      <c r="DV17" s="34"/>
      <c r="DW17" s="34"/>
      <c r="DX17" s="34"/>
      <c r="DY17" s="34"/>
      <c r="DZ17" s="34"/>
      <c r="EA17" s="34"/>
      <c r="EB17" s="34"/>
      <c r="EC17" s="34"/>
      <c r="ED17" s="34"/>
      <c r="EE17" s="34"/>
      <c r="EF17" s="34"/>
      <c r="EG17" s="34"/>
      <c r="EH17" s="34"/>
      <c r="EI17" s="34"/>
      <c r="EJ17" s="34"/>
      <c r="EK17" s="34"/>
      <c r="EL17" s="34"/>
      <c r="EM17" s="34"/>
      <c r="EN17" s="34"/>
      <c r="EO17" s="34"/>
      <c r="EP17" s="34"/>
      <c r="EQ17" s="34"/>
      <c r="ER17" s="34"/>
      <c r="ES17" s="34"/>
      <c r="ET17" s="34"/>
      <c r="EU17" s="34"/>
      <c r="EV17" s="34"/>
      <c r="EW17" s="34"/>
      <c r="EX17" s="34"/>
      <c r="EY17" s="34"/>
      <c r="EZ17" s="34"/>
      <c r="FA17" s="34"/>
      <c r="FB17" s="34"/>
      <c r="FC17" s="34"/>
      <c r="FD17" s="34"/>
      <c r="FE17" s="34"/>
      <c r="FF17" s="34"/>
      <c r="FG17" s="34"/>
      <c r="FH17" s="34"/>
      <c r="FI17" s="34"/>
      <c r="FJ17" s="34"/>
      <c r="FK17" s="34"/>
      <c r="FL17" s="34"/>
      <c r="FM17" s="34"/>
      <c r="FN17" s="34"/>
      <c r="FO17" s="34"/>
      <c r="FP17" s="34"/>
      <c r="FQ17" s="34"/>
      <c r="FR17" s="34"/>
      <c r="FS17" s="34"/>
      <c r="FT17" s="34"/>
    </row>
    <row r="18" spans="1:176" s="141" customFormat="1" ht="168" customHeight="1">
      <c r="A18" s="584"/>
      <c r="B18" s="640"/>
      <c r="C18" s="620"/>
      <c r="D18" s="620"/>
      <c r="E18" s="600"/>
      <c r="F18" s="600"/>
      <c r="G18" s="600"/>
      <c r="H18" s="598"/>
      <c r="I18" s="625"/>
      <c r="J18" s="625"/>
      <c r="K18" s="635"/>
      <c r="L18" s="635"/>
      <c r="M18" s="598"/>
      <c r="N18" s="635"/>
      <c r="O18" s="647"/>
      <c r="P18" s="613"/>
      <c r="Q18" s="628"/>
      <c r="R18" s="644"/>
      <c r="S18" s="644"/>
      <c r="T18" s="628"/>
      <c r="U18" s="34"/>
      <c r="V18" s="34"/>
      <c r="W18" s="34"/>
      <c r="X18" s="34"/>
      <c r="Y18" s="34"/>
      <c r="Z18" s="34"/>
      <c r="AA18" s="34"/>
      <c r="AB18" s="34"/>
      <c r="AC18" s="34"/>
      <c r="AD18" s="34"/>
      <c r="AE18" s="34"/>
      <c r="AF18" s="34"/>
      <c r="AG18" s="34"/>
      <c r="AH18" s="34"/>
      <c r="AI18" s="34"/>
      <c r="AJ18" s="34"/>
      <c r="AK18" s="34"/>
      <c r="AL18" s="34"/>
      <c r="AM18" s="34"/>
      <c r="AN18" s="34"/>
      <c r="AO18" s="34"/>
      <c r="AP18" s="34"/>
      <c r="AQ18" s="34"/>
      <c r="AR18" s="34"/>
      <c r="AS18" s="34"/>
      <c r="AT18" s="34"/>
      <c r="AU18" s="34"/>
      <c r="AV18" s="34"/>
      <c r="AW18" s="34"/>
      <c r="AX18" s="34"/>
      <c r="AY18" s="34"/>
      <c r="AZ18" s="34"/>
      <c r="BA18" s="34"/>
      <c r="BB18" s="34"/>
      <c r="BC18" s="34"/>
      <c r="BD18" s="34"/>
      <c r="BE18" s="34"/>
      <c r="BF18" s="34"/>
      <c r="BG18" s="34"/>
      <c r="BH18" s="34"/>
      <c r="BI18" s="34"/>
      <c r="BJ18" s="34"/>
      <c r="BK18" s="34"/>
      <c r="BL18" s="34"/>
      <c r="BM18" s="34"/>
      <c r="BN18" s="34"/>
      <c r="BO18" s="34"/>
      <c r="BP18" s="34"/>
      <c r="BQ18" s="34"/>
      <c r="BR18" s="34"/>
      <c r="BS18" s="34"/>
      <c r="BT18" s="34"/>
      <c r="BU18" s="34"/>
      <c r="BV18" s="34"/>
      <c r="BW18" s="34"/>
      <c r="BX18" s="34"/>
      <c r="BY18" s="34"/>
      <c r="BZ18" s="34"/>
      <c r="CA18" s="34"/>
      <c r="CB18" s="34"/>
      <c r="CC18" s="34"/>
      <c r="CD18" s="34"/>
      <c r="CE18" s="34"/>
      <c r="CF18" s="34"/>
      <c r="CG18" s="34"/>
      <c r="CH18" s="34"/>
      <c r="CI18" s="34"/>
      <c r="CJ18" s="34"/>
      <c r="CK18" s="34"/>
      <c r="CL18" s="34"/>
      <c r="CM18" s="34"/>
      <c r="CN18" s="34"/>
      <c r="CO18" s="34"/>
      <c r="CP18" s="34"/>
      <c r="CQ18" s="34"/>
      <c r="CR18" s="34"/>
      <c r="CS18" s="34"/>
      <c r="CT18" s="34"/>
      <c r="CU18" s="34"/>
      <c r="CV18" s="34"/>
      <c r="CW18" s="34"/>
      <c r="CX18" s="34"/>
      <c r="CY18" s="34"/>
      <c r="CZ18" s="34"/>
      <c r="DA18" s="34"/>
      <c r="DB18" s="34"/>
      <c r="DC18" s="34"/>
      <c r="DD18" s="34"/>
      <c r="DE18" s="34"/>
      <c r="DF18" s="34"/>
      <c r="DG18" s="34"/>
      <c r="DH18" s="34"/>
      <c r="DI18" s="34"/>
      <c r="DJ18" s="34"/>
      <c r="DK18" s="34"/>
      <c r="DL18" s="34"/>
      <c r="DM18" s="34"/>
      <c r="DN18" s="34"/>
      <c r="DO18" s="34"/>
      <c r="DP18" s="34"/>
      <c r="DQ18" s="34"/>
      <c r="DR18" s="34"/>
      <c r="DS18" s="34"/>
      <c r="DT18" s="34"/>
      <c r="DU18" s="34"/>
      <c r="DV18" s="34"/>
      <c r="DW18" s="34"/>
      <c r="DX18" s="34"/>
      <c r="DY18" s="34"/>
      <c r="DZ18" s="34"/>
      <c r="EA18" s="34"/>
      <c r="EB18" s="34"/>
      <c r="EC18" s="34"/>
      <c r="ED18" s="34"/>
      <c r="EE18" s="34"/>
      <c r="EF18" s="34"/>
      <c r="EG18" s="34"/>
      <c r="EH18" s="34"/>
      <c r="EI18" s="34"/>
      <c r="EJ18" s="34"/>
      <c r="EK18" s="34"/>
      <c r="EL18" s="34"/>
      <c r="EM18" s="34"/>
      <c r="EN18" s="34"/>
      <c r="EO18" s="34"/>
      <c r="EP18" s="34"/>
      <c r="EQ18" s="34"/>
      <c r="ER18" s="34"/>
      <c r="ES18" s="34"/>
      <c r="ET18" s="34"/>
      <c r="EU18" s="34"/>
      <c r="EV18" s="34"/>
      <c r="EW18" s="34"/>
      <c r="EX18" s="34"/>
      <c r="EY18" s="34"/>
      <c r="EZ18" s="34"/>
      <c r="FA18" s="34"/>
      <c r="FB18" s="34"/>
      <c r="FC18" s="34"/>
      <c r="FD18" s="34"/>
      <c r="FE18" s="34"/>
      <c r="FF18" s="34"/>
      <c r="FG18" s="34"/>
      <c r="FH18" s="34"/>
      <c r="FI18" s="34"/>
      <c r="FJ18" s="34"/>
      <c r="FK18" s="34"/>
      <c r="FL18" s="34"/>
      <c r="FM18" s="34"/>
      <c r="FN18" s="34"/>
      <c r="FO18" s="34"/>
      <c r="FP18" s="34"/>
      <c r="FQ18" s="34"/>
      <c r="FR18" s="34"/>
      <c r="FS18" s="34"/>
      <c r="FT18" s="34"/>
    </row>
    <row r="19" spans="1:176" s="141" customFormat="1" ht="70.5" customHeight="1" thickBot="1">
      <c r="A19" s="618"/>
      <c r="B19" s="641"/>
      <c r="C19" s="621"/>
      <c r="D19" s="621"/>
      <c r="E19" s="622"/>
      <c r="F19" s="622"/>
      <c r="G19" s="622"/>
      <c r="H19" s="623"/>
      <c r="I19" s="626"/>
      <c r="J19" s="626"/>
      <c r="K19" s="636"/>
      <c r="L19" s="636"/>
      <c r="M19" s="623"/>
      <c r="N19" s="636"/>
      <c r="O19" s="648"/>
      <c r="P19" s="614"/>
      <c r="Q19" s="629"/>
      <c r="R19" s="645"/>
      <c r="S19" s="645"/>
      <c r="T19" s="629"/>
      <c r="U19" s="34"/>
      <c r="V19" s="34"/>
      <c r="W19" s="34"/>
      <c r="X19" s="34"/>
      <c r="Y19" s="34"/>
      <c r="Z19" s="34"/>
      <c r="AA19" s="34"/>
      <c r="AB19" s="34"/>
      <c r="AC19" s="34"/>
      <c r="AD19" s="34"/>
      <c r="AE19" s="34"/>
      <c r="AF19" s="34"/>
      <c r="AG19" s="34"/>
      <c r="AH19" s="34"/>
      <c r="AI19" s="34"/>
      <c r="AJ19" s="34"/>
      <c r="AK19" s="34"/>
      <c r="AL19" s="34"/>
      <c r="AM19" s="34"/>
      <c r="AN19" s="34"/>
      <c r="AO19" s="34"/>
      <c r="AP19" s="34"/>
      <c r="AQ19" s="34"/>
      <c r="AR19" s="34"/>
      <c r="AS19" s="34"/>
      <c r="AT19" s="34"/>
      <c r="AU19" s="34"/>
      <c r="AV19" s="34"/>
      <c r="AW19" s="34"/>
      <c r="AX19" s="34"/>
      <c r="AY19" s="34"/>
      <c r="AZ19" s="34"/>
      <c r="BA19" s="34"/>
      <c r="BB19" s="34"/>
      <c r="BC19" s="34"/>
      <c r="BD19" s="34"/>
      <c r="BE19" s="34"/>
      <c r="BF19" s="34"/>
      <c r="BG19" s="34"/>
      <c r="BH19" s="34"/>
      <c r="BI19" s="34"/>
      <c r="BJ19" s="34"/>
      <c r="BK19" s="34"/>
      <c r="BL19" s="34"/>
      <c r="BM19" s="34"/>
      <c r="BN19" s="34"/>
      <c r="BO19" s="34"/>
      <c r="BP19" s="34"/>
      <c r="BQ19" s="34"/>
      <c r="BR19" s="34"/>
      <c r="BS19" s="34"/>
      <c r="BT19" s="34"/>
      <c r="BU19" s="34"/>
      <c r="BV19" s="34"/>
      <c r="BW19" s="34"/>
      <c r="BX19" s="34"/>
      <c r="BY19" s="34"/>
      <c r="BZ19" s="34"/>
      <c r="CA19" s="34"/>
      <c r="CB19" s="34"/>
      <c r="CC19" s="34"/>
      <c r="CD19" s="34"/>
      <c r="CE19" s="34"/>
      <c r="CF19" s="34"/>
      <c r="CG19" s="34"/>
      <c r="CH19" s="34"/>
      <c r="CI19" s="34"/>
      <c r="CJ19" s="34"/>
      <c r="CK19" s="34"/>
      <c r="CL19" s="34"/>
      <c r="CM19" s="34"/>
      <c r="CN19" s="34"/>
      <c r="CO19" s="34"/>
      <c r="CP19" s="34"/>
      <c r="CQ19" s="34"/>
      <c r="CR19" s="34"/>
      <c r="CS19" s="34"/>
      <c r="CT19" s="34"/>
      <c r="CU19" s="34"/>
      <c r="CV19" s="34"/>
      <c r="CW19" s="34"/>
      <c r="CX19" s="34"/>
      <c r="CY19" s="34"/>
      <c r="CZ19" s="34"/>
      <c r="DA19" s="34"/>
      <c r="DB19" s="34"/>
      <c r="DC19" s="34"/>
      <c r="DD19" s="34"/>
      <c r="DE19" s="34"/>
      <c r="DF19" s="34"/>
      <c r="DG19" s="34"/>
      <c r="DH19" s="34"/>
      <c r="DI19" s="34"/>
      <c r="DJ19" s="34"/>
      <c r="DK19" s="34"/>
      <c r="DL19" s="34"/>
      <c r="DM19" s="34"/>
      <c r="DN19" s="34"/>
      <c r="DO19" s="34"/>
      <c r="DP19" s="34"/>
      <c r="DQ19" s="34"/>
      <c r="DR19" s="34"/>
      <c r="DS19" s="34"/>
      <c r="DT19" s="34"/>
      <c r="DU19" s="34"/>
      <c r="DV19" s="34"/>
      <c r="DW19" s="34"/>
      <c r="DX19" s="34"/>
      <c r="DY19" s="34"/>
      <c r="DZ19" s="34"/>
      <c r="EA19" s="34"/>
      <c r="EB19" s="34"/>
      <c r="EC19" s="34"/>
      <c r="ED19" s="34"/>
      <c r="EE19" s="34"/>
      <c r="EF19" s="34"/>
      <c r="EG19" s="34"/>
      <c r="EH19" s="34"/>
      <c r="EI19" s="34"/>
      <c r="EJ19" s="34"/>
      <c r="EK19" s="34"/>
      <c r="EL19" s="34"/>
      <c r="EM19" s="34"/>
      <c r="EN19" s="34"/>
      <c r="EO19" s="34"/>
      <c r="EP19" s="34"/>
      <c r="EQ19" s="34"/>
      <c r="ER19" s="34"/>
      <c r="ES19" s="34"/>
      <c r="ET19" s="34"/>
      <c r="EU19" s="34"/>
      <c r="EV19" s="34"/>
      <c r="EW19" s="34"/>
      <c r="EX19" s="34"/>
      <c r="EY19" s="34"/>
      <c r="EZ19" s="34"/>
      <c r="FA19" s="34"/>
      <c r="FB19" s="34"/>
      <c r="FC19" s="34"/>
      <c r="FD19" s="34"/>
      <c r="FE19" s="34"/>
      <c r="FF19" s="34"/>
      <c r="FG19" s="34"/>
      <c r="FH19" s="34"/>
      <c r="FI19" s="34"/>
      <c r="FJ19" s="34"/>
      <c r="FK19" s="34"/>
      <c r="FL19" s="34"/>
      <c r="FM19" s="34"/>
      <c r="FN19" s="34"/>
      <c r="FO19" s="34"/>
      <c r="FP19" s="34"/>
      <c r="FQ19" s="34"/>
      <c r="FR19" s="34"/>
      <c r="FS19" s="34"/>
      <c r="FT19" s="34"/>
    </row>
    <row r="20" spans="1:176" ht="241.5" customHeight="1" thickBot="1">
      <c r="A20" s="248">
        <f>+'Mapa Final'!A20</f>
        <v>3</v>
      </c>
      <c r="B20" s="249" t="str">
        <f>+'Mapa Final'!B20</f>
        <v>Extemporaneidad y errores en la presentación de novedades de nómina por los Despachos</v>
      </c>
      <c r="C20" s="250" t="str">
        <f>'Mapa Final'!C20</f>
        <v>Vulneración de los derechos fundamentales de los ciudadanos</v>
      </c>
      <c r="D20" s="250" t="str">
        <f>'Mapa Final'!D20</f>
        <v>Ausencia de controles en el procedimiento por parte de los nominadores.</v>
      </c>
      <c r="E20" s="250" t="str">
        <f>+'Mapa Final'!E20</f>
        <v>No acatamiento de la normatividad respecto a nómina, prestaciones sociales y seguridad social.  Actos administrativos presentados de forma incompleta o erronea.</v>
      </c>
      <c r="F20" s="250" t="str">
        <f>'Mapa Final'!F20</f>
        <v xml:space="preserve">Posibilidad de vulneración de los derechos fundamentales de los ciudadanos, por el no acatamiento de la normatividad respecto a nómina, prestaciones sociales y seguridad social.  Actos administrativos presentados de forma incompleta o erronea. </v>
      </c>
      <c r="G20" s="250" t="str">
        <f>'Mapa Final'!G20</f>
        <v>Ejecución y Administración de Procesos</v>
      </c>
      <c r="H20" s="212" t="str">
        <f>'Mapa Final'!I20</f>
        <v>Baja</v>
      </c>
      <c r="I20" s="212" t="str">
        <f>'Mapa Final'!L20</f>
        <v>Menor</v>
      </c>
      <c r="J20" s="212" t="str">
        <f>'Mapa Final'!N20</f>
        <v>Moderado</v>
      </c>
      <c r="K20" s="251" t="str">
        <f>'Mapa Final'!AA20</f>
        <v>Baja</v>
      </c>
      <c r="L20" s="251" t="str">
        <f>'Mapa Final'!AE20</f>
        <v>Menor</v>
      </c>
      <c r="M20" s="212" t="str">
        <f>'Mapa Final'!AG20</f>
        <v>Moderado</v>
      </c>
      <c r="N20" s="251" t="str">
        <f>'Mapa Final'!AH20</f>
        <v>Aceptar</v>
      </c>
      <c r="O20" s="214" t="s">
        <v>597</v>
      </c>
      <c r="P20" s="215"/>
      <c r="Q20" s="319" t="s">
        <v>8</v>
      </c>
      <c r="R20" s="319">
        <v>45108</v>
      </c>
      <c r="S20" s="319">
        <v>45199</v>
      </c>
      <c r="T20" s="214" t="s">
        <v>648</v>
      </c>
      <c r="U20" s="34"/>
      <c r="V20" s="34"/>
    </row>
    <row r="21" spans="1:176" ht="279.75" customHeight="1" thickBot="1">
      <c r="A21" s="253">
        <f>+'Mapa Final'!A21</f>
        <v>4</v>
      </c>
      <c r="B21" s="249" t="str">
        <f>+'Mapa Final'!B21</f>
        <v>Dilaciones en el procedimiento establecido para la recuperación de   mayores valores por conceptos de nómina</v>
      </c>
      <c r="C21" s="250" t="str">
        <f>'Mapa Final'!C21</f>
        <v>Afectación Económica</v>
      </c>
      <c r="D21" s="250" t="s">
        <v>598</v>
      </c>
      <c r="E21" s="250" t="str">
        <f>+'Mapa Final'!E21</f>
        <v>Herramientas de control respecto la gestión adelantada en cada caso y seguimiento al mismo</v>
      </c>
      <c r="F21" s="250" t="str">
        <f>'Mapa Final'!F21</f>
        <v>Posibilidad de afectación económica, que se presente dilación en los procesos de cobro de mayores valores pagados en nómina por alta carga laboral y multiplicada de tares de quien realiza la labor con una consecuente pérdida de acción coactiva para la recuperación de recursos, por falta de Herramientas de control respecto la gestión adelantada en cada caso y seguimiento al mismo</v>
      </c>
      <c r="G21" s="250" t="str">
        <f>'Mapa Final'!G21</f>
        <v>Ejecución y Administración de Procesos</v>
      </c>
      <c r="H21" s="212" t="str">
        <f>'Mapa Final'!I21</f>
        <v>Baja</v>
      </c>
      <c r="I21" s="212" t="str">
        <f>'Mapa Final'!L21</f>
        <v>Menor</v>
      </c>
      <c r="J21" s="212" t="str">
        <f>'Mapa Final'!N21</f>
        <v>Moderado</v>
      </c>
      <c r="K21" s="251" t="str">
        <f>'Mapa Final'!AA21</f>
        <v>Baja</v>
      </c>
      <c r="L21" s="251" t="str">
        <f>'Mapa Final'!AE21</f>
        <v>Menor</v>
      </c>
      <c r="M21" s="212" t="str">
        <f>'Mapa Final'!AG21</f>
        <v>Moderado</v>
      </c>
      <c r="N21" s="251" t="str">
        <f>'Mapa Final'!AH21</f>
        <v>Aceptar</v>
      </c>
      <c r="O21" s="214" t="s">
        <v>599</v>
      </c>
      <c r="P21" s="215"/>
      <c r="Q21" s="218" t="s">
        <v>8</v>
      </c>
      <c r="R21" s="219">
        <v>45108</v>
      </c>
      <c r="S21" s="219">
        <v>45199</v>
      </c>
      <c r="T21" s="243" t="s">
        <v>649</v>
      </c>
      <c r="U21" s="34"/>
      <c r="V21" s="34"/>
    </row>
    <row r="22" spans="1:176" ht="241.5" customHeight="1" thickBot="1">
      <c r="A22" s="253">
        <f>+'Mapa Final'!A23</f>
        <v>5</v>
      </c>
      <c r="B22" s="249" t="str">
        <f>+'Mapa Final'!B23</f>
        <v xml:space="preserve">Oportunidad en el trámite </v>
      </c>
      <c r="C22" s="254" t="str">
        <f>+'Mapa Final'!C23</f>
        <v>Incumplimiento de las metas establecidas</v>
      </c>
      <c r="D22" s="254" t="str">
        <f>+'Mapa Final'!D23</f>
        <v xml:space="preserve">1. Falta de personal competente y excesiva carga laboral.                                                                                                                                                                                                                                               2. Dificultad en el acceso a la información solicitada como soporte, que no se encuentra digitalizada.                                                                                                                                                                                                                                                                                               </v>
      </c>
      <c r="E22" s="250" t="str">
        <f>+'Mapa Final'!E23</f>
        <v>Falta de recurso humano  asignado a dicha labor en Talento Humano</v>
      </c>
      <c r="F22" s="250" t="str">
        <f>'Mapa Final'!F23</f>
        <v>Posibilidad de Incumplimiento de las metas establecidas, en el trámite oportuno de consultas, derechos de petición relacionados con certificaciones, por falta de recurso humano  asignado a dicha labor en el Area de Talento Humano</v>
      </c>
      <c r="G22" s="250" t="str">
        <f>'Mapa Final'!G23</f>
        <v>Ejecución y Administración de Procesos</v>
      </c>
      <c r="H22" s="212" t="str">
        <f>'Mapa Final'!I23</f>
        <v>Media</v>
      </c>
      <c r="I22" s="212" t="str">
        <f>'Mapa Final'!L23</f>
        <v>Moderado</v>
      </c>
      <c r="J22" s="212" t="str">
        <f>'Mapa Final'!N23</f>
        <v>Moderado</v>
      </c>
      <c r="K22" s="251" t="str">
        <f>'Mapa Final'!AA23</f>
        <v>Baja</v>
      </c>
      <c r="L22" s="251" t="str">
        <f>'Mapa Final'!AE23</f>
        <v>Moderado</v>
      </c>
      <c r="M22" s="212" t="str">
        <f>'Mapa Final'!AG23</f>
        <v>Moderado</v>
      </c>
      <c r="N22" s="251" t="str">
        <f>'Mapa Final'!AH23</f>
        <v>Aceptar</v>
      </c>
      <c r="O22" s="214" t="s">
        <v>606</v>
      </c>
      <c r="P22" s="215"/>
      <c r="Q22" s="218" t="s">
        <v>8</v>
      </c>
      <c r="R22" s="322">
        <v>45108</v>
      </c>
      <c r="S22" s="322">
        <v>45107</v>
      </c>
      <c r="T22" s="214" t="s">
        <v>625</v>
      </c>
      <c r="U22" s="34"/>
      <c r="V22" s="34"/>
    </row>
    <row r="23" spans="1:176" ht="240.75" customHeight="1" thickBot="1">
      <c r="A23" s="253">
        <f>+'Mapa Final'!A27</f>
        <v>6</v>
      </c>
      <c r="B23" s="249" t="str">
        <f>+'Mapa Final'!B27</f>
        <v>Corrupción</v>
      </c>
      <c r="C23" s="250" t="str">
        <f>+'Mapa Final'!C27</f>
        <v>Reputacional(Corrupción)</v>
      </c>
      <c r="D23" s="250" t="str">
        <f>+'Mapa Final'!D27</f>
        <v xml:space="preserve">1.Insuficientes programas de capacitación para la toma de conciencia debido al desconocimiento de l ley antisoborno (ISO 37001:2016), Plan Anticorrupción y  de los  valores y principios propios de la entidad.
2. Desconocimiento del Código de Etica y Buen Gobierno.    
3.Carencia de compromiso  y transparencia de los servidores judiciales con la entidad  
4.Deficiencia del control y seguimiento de la gestión ejercida por los servidores judiciales.
5.Obtención de beneficios propios </v>
      </c>
      <c r="E23" s="250" t="str">
        <f>+'Mapa Final'!E27</f>
        <v xml:space="preserve">Carencia de transparencia, etica y valores . </v>
      </c>
      <c r="F23" s="250" t="str">
        <f>+'Mapa Final'!F27</f>
        <v>Posibilidad de afectacion en la reputacion de la Entidad, por actos indebidos de  los servidores judiciales debido a  la carencia en transparencia, etica y valores.</v>
      </c>
      <c r="G23" s="250" t="str">
        <f>+'Mapa Final'!G27</f>
        <v>Fraude Interno</v>
      </c>
      <c r="H23" s="212" t="str">
        <f>'Mapa Final'!I27</f>
        <v>Media</v>
      </c>
      <c r="I23" s="212" t="str">
        <f>'Mapa Final'!L27</f>
        <v>Mayor</v>
      </c>
      <c r="J23" s="212" t="str">
        <f>'Mapa Final'!N27</f>
        <v xml:space="preserve">Alto </v>
      </c>
      <c r="K23" s="251" t="str">
        <f>'Mapa Final'!AA27</f>
        <v>Baja</v>
      </c>
      <c r="L23" s="251" t="str">
        <f>'Mapa Final'!AE27</f>
        <v>Mayor</v>
      </c>
      <c r="M23" s="212" t="str">
        <f>'Mapa Final'!AG27</f>
        <v xml:space="preserve">Alto </v>
      </c>
      <c r="N23" s="251" t="str">
        <f>'Mapa Final'!AH27</f>
        <v>Reducir(compartir)</v>
      </c>
      <c r="O23" s="214" t="s">
        <v>601</v>
      </c>
      <c r="P23" s="215"/>
      <c r="Q23" s="218" t="s">
        <v>8</v>
      </c>
      <c r="R23" s="219">
        <v>45108</v>
      </c>
      <c r="S23" s="219">
        <v>45199</v>
      </c>
      <c r="T23" s="214" t="s">
        <v>650</v>
      </c>
      <c r="U23" s="34"/>
      <c r="V23" s="34"/>
    </row>
    <row r="24" spans="1:176" ht="360" customHeight="1" thickBot="1">
      <c r="A24" s="318">
        <f>+'Mapa Final'!A31</f>
        <v>7</v>
      </c>
      <c r="B24" s="257" t="str">
        <f>+'Mapa Final'!B31</f>
        <v>Omisión en la ejecución del procedimiento de recobro de incapacidades y licencias, ante las EPS y ARL.</v>
      </c>
      <c r="C24" s="258" t="str">
        <f>+'Mapa Final'!C31</f>
        <v>Afectación Económica</v>
      </c>
      <c r="D24" s="258" t="s">
        <v>349</v>
      </c>
      <c r="E24" s="258" t="str">
        <f>+'Mapa Final'!E31</f>
        <v xml:space="preserve">Falta de personal asignado exclusivamente a la ejecución del procedimiento. </v>
      </c>
      <c r="F24" s="258" t="str">
        <f>+'Mapa Final'!F31</f>
        <v xml:space="preserve">Posibilidad de afectacion econominca, por falta de gestión en la ejecución del procedimiento de recobro de incapacidades y licencias, ante las EPS y ARL. Falta de personal asignado exclusivamente a la ejecución del procedimiento. </v>
      </c>
      <c r="G24" s="258" t="str">
        <f>+'Mapa Final'!G31</f>
        <v>Ejecución y Administración de Procesos</v>
      </c>
      <c r="H24" s="201" t="str">
        <f>'Mapa Final'!I31</f>
        <v>Media</v>
      </c>
      <c r="I24" s="201" t="str">
        <f>'Mapa Final'!L31</f>
        <v>Moderado</v>
      </c>
      <c r="J24" s="201" t="str">
        <f>'Mapa Final'!N31</f>
        <v>Moderado</v>
      </c>
      <c r="K24" s="259" t="str">
        <f>'Mapa Final'!AA31</f>
        <v>Baja</v>
      </c>
      <c r="L24" s="259" t="str">
        <f>'Mapa Final'!AE31</f>
        <v>Moderado</v>
      </c>
      <c r="M24" s="201" t="str">
        <f>'Mapa Final'!AG31</f>
        <v>Moderado</v>
      </c>
      <c r="N24" s="259" t="str">
        <f>'Mapa Final'!AH31</f>
        <v>Aceptar</v>
      </c>
      <c r="O24" s="320" t="s">
        <v>604</v>
      </c>
      <c r="P24" s="207"/>
      <c r="Q24" s="321" t="s">
        <v>8</v>
      </c>
      <c r="R24" s="246">
        <v>45108</v>
      </c>
      <c r="S24" s="246">
        <v>45199</v>
      </c>
      <c r="T24" s="247" t="s">
        <v>651</v>
      </c>
      <c r="U24" s="34"/>
      <c r="V24" s="34"/>
    </row>
  </sheetData>
  <mergeCells count="59">
    <mergeCell ref="A1:C2"/>
    <mergeCell ref="D1:Q3"/>
    <mergeCell ref="R1:T3"/>
    <mergeCell ref="A4:C4"/>
    <mergeCell ref="D4:N4"/>
    <mergeCell ref="O4:Q4"/>
    <mergeCell ref="A5:C5"/>
    <mergeCell ref="D5:N5"/>
    <mergeCell ref="A6:C6"/>
    <mergeCell ref="D6:N6"/>
    <mergeCell ref="A7:F7"/>
    <mergeCell ref="H7:J7"/>
    <mergeCell ref="K7:M7"/>
    <mergeCell ref="N7:N8"/>
    <mergeCell ref="A10:A14"/>
    <mergeCell ref="B10:B14"/>
    <mergeCell ref="C10:C14"/>
    <mergeCell ref="D10:D14"/>
    <mergeCell ref="E10:E14"/>
    <mergeCell ref="O7:O8"/>
    <mergeCell ref="P7:Q7"/>
    <mergeCell ref="R7:S7"/>
    <mergeCell ref="T7:T8"/>
    <mergeCell ref="A9:N9"/>
    <mergeCell ref="Q10:Q14"/>
    <mergeCell ref="F10:F14"/>
    <mergeCell ref="G10:G14"/>
    <mergeCell ref="H10:H14"/>
    <mergeCell ref="I10:I14"/>
    <mergeCell ref="J10:J14"/>
    <mergeCell ref="K10:K14"/>
    <mergeCell ref="M15:M19"/>
    <mergeCell ref="R10:R14"/>
    <mergeCell ref="S10:S14"/>
    <mergeCell ref="T10:T14"/>
    <mergeCell ref="A15:A19"/>
    <mergeCell ref="B15:B19"/>
    <mergeCell ref="C15:C19"/>
    <mergeCell ref="D15:D19"/>
    <mergeCell ref="E15:E19"/>
    <mergeCell ref="F15:F19"/>
    <mergeCell ref="G15:G19"/>
    <mergeCell ref="L10:L14"/>
    <mergeCell ref="M10:M14"/>
    <mergeCell ref="N10:N14"/>
    <mergeCell ref="O10:O14"/>
    <mergeCell ref="P10:P14"/>
    <mergeCell ref="H15:H19"/>
    <mergeCell ref="I15:I19"/>
    <mergeCell ref="J15:J19"/>
    <mergeCell ref="K15:K19"/>
    <mergeCell ref="L15:L19"/>
    <mergeCell ref="T15:T19"/>
    <mergeCell ref="N15:N19"/>
    <mergeCell ref="O15:O19"/>
    <mergeCell ref="P15:P19"/>
    <mergeCell ref="Q15:Q19"/>
    <mergeCell ref="R15:R19"/>
    <mergeCell ref="S15:S19"/>
  </mergeCells>
  <conditionalFormatting sqref="A7:B7 H7 N15 H25:J1048576">
    <cfRule type="containsText" dxfId="799" priority="221" operator="containsText" text="3- Bajo">
      <formula>NOT(ISERROR(SEARCH("3- Bajo",A7)))</formula>
    </cfRule>
    <cfRule type="containsText" dxfId="798" priority="222" operator="containsText" text="4- Bajo">
      <formula>NOT(ISERROR(SEARCH("4- Bajo",A7)))</formula>
    </cfRule>
    <cfRule type="containsText" dxfId="797" priority="223" operator="containsText" text="1- Bajo">
      <formula>NOT(ISERROR(SEARCH("1- Bajo",A7)))</formula>
    </cfRule>
  </conditionalFormatting>
  <conditionalFormatting sqref="A15:D15">
    <cfRule type="containsText" dxfId="796" priority="151" operator="containsText" text="3- Moderado">
      <formula>NOT(ISERROR(SEARCH("3- Moderado",A15)))</formula>
    </cfRule>
    <cfRule type="containsText" dxfId="795" priority="152" operator="containsText" text="6- Moderado">
      <formula>NOT(ISERROR(SEARCH("6- Moderado",A15)))</formula>
    </cfRule>
    <cfRule type="containsText" dxfId="794" priority="153" operator="containsText" text="4- Moderado">
      <formula>NOT(ISERROR(SEARCH("4- Moderado",A15)))</formula>
    </cfRule>
    <cfRule type="containsText" dxfId="793" priority="154" operator="containsText" text="3- Bajo">
      <formula>NOT(ISERROR(SEARCH("3- Bajo",A15)))</formula>
    </cfRule>
    <cfRule type="containsText" dxfId="792" priority="155" operator="containsText" text="4- Bajo">
      <formula>NOT(ISERROR(SEARCH("4- Bajo",A15)))</formula>
    </cfRule>
    <cfRule type="containsText" dxfId="791" priority="156" operator="containsText" text="1- Bajo">
      <formula>NOT(ISERROR(SEARCH("1- Bajo",A15)))</formula>
    </cfRule>
  </conditionalFormatting>
  <conditionalFormatting sqref="A20:D22">
    <cfRule type="containsText" dxfId="790" priority="106" operator="containsText" text="3- Moderado">
      <formula>NOT(ISERROR(SEARCH("3- Moderado",A20)))</formula>
    </cfRule>
    <cfRule type="containsText" dxfId="789" priority="107" operator="containsText" text="6- Moderado">
      <formula>NOT(ISERROR(SEARCH("6- Moderado",A20)))</formula>
    </cfRule>
    <cfRule type="containsText" dxfId="788" priority="108" operator="containsText" text="4- Moderado">
      <formula>NOT(ISERROR(SEARCH("4- Moderado",A20)))</formula>
    </cfRule>
    <cfRule type="containsText" dxfId="787" priority="109" operator="containsText" text="3- Bajo">
      <formula>NOT(ISERROR(SEARCH("3- Bajo",A20)))</formula>
    </cfRule>
    <cfRule type="containsText" dxfId="786" priority="110" operator="containsText" text="4- Bajo">
      <formula>NOT(ISERROR(SEARCH("4- Bajo",A20)))</formula>
    </cfRule>
    <cfRule type="containsText" dxfId="785" priority="111" operator="containsText" text="1- Bajo">
      <formula>NOT(ISERROR(SEARCH("1- Bajo",A20)))</formula>
    </cfRule>
  </conditionalFormatting>
  <conditionalFormatting sqref="A10:I10 E15:I15">
    <cfRule type="containsText" dxfId="784" priority="188" operator="containsText" text="3- Moderado">
      <formula>NOT(ISERROR(SEARCH("3- Moderado",A10)))</formula>
    </cfRule>
    <cfRule type="containsText" dxfId="783" priority="189" operator="containsText" text="6- Moderado">
      <formula>NOT(ISERROR(SEARCH("6- Moderado",A10)))</formula>
    </cfRule>
    <cfRule type="containsText" dxfId="782" priority="190" operator="containsText" text="4- Moderado">
      <formula>NOT(ISERROR(SEARCH("4- Moderado",A10)))</formula>
    </cfRule>
    <cfRule type="containsText" dxfId="781" priority="191" operator="containsText" text="3- Bajo">
      <formula>NOT(ISERROR(SEARCH("3- Bajo",A10)))</formula>
    </cfRule>
    <cfRule type="containsText" dxfId="780" priority="192" operator="containsText" text="4- Bajo">
      <formula>NOT(ISERROR(SEARCH("4- Bajo",A10)))</formula>
    </cfRule>
    <cfRule type="containsText" dxfId="779" priority="193" operator="containsText" text="1- Bajo">
      <formula>NOT(ISERROR(SEARCH("1- Bajo",A10)))</formula>
    </cfRule>
  </conditionalFormatting>
  <conditionalFormatting sqref="D8:J8">
    <cfRule type="containsText" dxfId="778" priority="211" operator="containsText" text="3- Moderado">
      <formula>NOT(ISERROR(SEARCH("3- Moderado",D8)))</formula>
    </cfRule>
    <cfRule type="containsText" dxfId="777" priority="212" operator="containsText" text="6- Moderado">
      <formula>NOT(ISERROR(SEARCH("6- Moderado",D8)))</formula>
    </cfRule>
    <cfRule type="containsText" dxfId="776" priority="213" operator="containsText" text="4- Moderado">
      <formula>NOT(ISERROR(SEARCH("4- Moderado",D8)))</formula>
    </cfRule>
    <cfRule type="containsText" dxfId="775" priority="214" operator="containsText" text="3- Bajo">
      <formula>NOT(ISERROR(SEARCH("3- Bajo",D8)))</formula>
    </cfRule>
    <cfRule type="containsText" dxfId="774" priority="215" operator="containsText" text="4- Bajo">
      <formula>NOT(ISERROR(SEARCH("4- Bajo",D8)))</formula>
    </cfRule>
    <cfRule type="containsText" dxfId="773" priority="217" operator="containsText" text="1- Bajo">
      <formula>NOT(ISERROR(SEARCH("1- Bajo",D8)))</formula>
    </cfRule>
  </conditionalFormatting>
  <conditionalFormatting sqref="E20:I21">
    <cfRule type="containsText" dxfId="772" priority="134" operator="containsText" text="3- Moderado">
      <formula>NOT(ISERROR(SEARCH("3- Moderado",E20)))</formula>
    </cfRule>
    <cfRule type="containsText" dxfId="771" priority="135" operator="containsText" text="6- Moderado">
      <formula>NOT(ISERROR(SEARCH("6- Moderado",E20)))</formula>
    </cfRule>
    <cfRule type="containsText" dxfId="770" priority="136" operator="containsText" text="4- Moderado">
      <formula>NOT(ISERROR(SEARCH("4- Moderado",E20)))</formula>
    </cfRule>
    <cfRule type="containsText" dxfId="769" priority="137" operator="containsText" text="3- Bajo">
      <formula>NOT(ISERROR(SEARCH("3- Bajo",E20)))</formula>
    </cfRule>
    <cfRule type="containsText" dxfId="768" priority="138" operator="containsText" text="4- Bajo">
      <formula>NOT(ISERROR(SEARCH("4- Bajo",E20)))</formula>
    </cfRule>
    <cfRule type="containsText" dxfId="767" priority="139" operator="containsText" text="1- Bajo">
      <formula>NOT(ISERROR(SEARCH("1- Bajo",E20)))</formula>
    </cfRule>
  </conditionalFormatting>
  <conditionalFormatting sqref="E22:I22">
    <cfRule type="containsText" dxfId="766" priority="121" operator="containsText" text="3- Moderado">
      <formula>NOT(ISERROR(SEARCH("3- Moderado",E22)))</formula>
    </cfRule>
    <cfRule type="containsText" dxfId="765" priority="122" operator="containsText" text="6- Moderado">
      <formula>NOT(ISERROR(SEARCH("6- Moderado",E22)))</formula>
    </cfRule>
    <cfRule type="containsText" dxfId="764" priority="123" operator="containsText" text="4- Moderado">
      <formula>NOT(ISERROR(SEARCH("4- Moderado",E22)))</formula>
    </cfRule>
    <cfRule type="containsText" dxfId="763" priority="124" operator="containsText" text="3- Bajo">
      <formula>NOT(ISERROR(SEARCH("3- Bajo",E22)))</formula>
    </cfRule>
    <cfRule type="containsText" dxfId="762" priority="125" operator="containsText" text="4- Bajo">
      <formula>NOT(ISERROR(SEARCH("4- Bajo",E22)))</formula>
    </cfRule>
    <cfRule type="containsText" dxfId="761" priority="126" operator="containsText" text="1- Bajo">
      <formula>NOT(ISERROR(SEARCH("1- Bajo",E22)))</formula>
    </cfRule>
  </conditionalFormatting>
  <conditionalFormatting sqref="H10 H15:H19">
    <cfRule type="containsText" dxfId="760" priority="160" operator="containsText" text="Alta">
      <formula>NOT(ISERROR(SEARCH("Alta",H10)))</formula>
    </cfRule>
    <cfRule type="containsText" dxfId="759" priority="161" operator="containsText" text="Muy Alta">
      <formula>NOT(ISERROR(SEARCH("Muy Alta",H10)))</formula>
    </cfRule>
    <cfRule type="containsText" dxfId="758" priority="166" operator="containsText" text="Muy Baja">
      <formula>NOT(ISERROR(SEARCH("Muy Baja",H10)))</formula>
    </cfRule>
    <cfRule type="containsText" dxfId="757" priority="167" operator="containsText" text="Baja">
      <formula>NOT(ISERROR(SEARCH("Baja",H10)))</formula>
    </cfRule>
    <cfRule type="containsText" dxfId="756" priority="168" operator="containsText" text="Media">
      <formula>NOT(ISERROR(SEARCH("Media",H10)))</formula>
    </cfRule>
    <cfRule type="containsText" dxfId="755" priority="169" operator="containsText" text="Alta">
      <formula>NOT(ISERROR(SEARCH("Alta",H10)))</formula>
    </cfRule>
    <cfRule type="containsText" dxfId="754" priority="171" operator="containsText" text="Muy Alta">
      <formula>NOT(ISERROR(SEARCH("Muy Alta",H10)))</formula>
    </cfRule>
  </conditionalFormatting>
  <conditionalFormatting sqref="H10">
    <cfRule type="containsText" dxfId="753" priority="159" operator="containsText" text="Muy Alta">
      <formula>NOT(ISERROR(SEARCH("Muy Alta",H10)))</formula>
    </cfRule>
  </conditionalFormatting>
  <conditionalFormatting sqref="H15:H21">
    <cfRule type="containsText" dxfId="752" priority="133" operator="containsText" text="Muy Alta">
      <formula>NOT(ISERROR(SEARCH("Muy Alta",H15)))</formula>
    </cfRule>
  </conditionalFormatting>
  <conditionalFormatting sqref="H20:H21">
    <cfRule type="containsText" dxfId="751" priority="127" operator="containsText" text="Alta">
      <formula>NOT(ISERROR(SEARCH("Alta",H20)))</formula>
    </cfRule>
    <cfRule type="containsText" dxfId="750" priority="128" operator="containsText" text="Muy Alta">
      <formula>NOT(ISERROR(SEARCH("Muy Alta",H20)))</formula>
    </cfRule>
    <cfRule type="containsText" dxfId="749" priority="129" operator="containsText" text="Muy Baja">
      <formula>NOT(ISERROR(SEARCH("Muy Baja",H20)))</formula>
    </cfRule>
    <cfRule type="containsText" dxfId="748" priority="130" operator="containsText" text="Baja">
      <formula>NOT(ISERROR(SEARCH("Baja",H20)))</formula>
    </cfRule>
    <cfRule type="containsText" dxfId="747" priority="131" operator="containsText" text="Media">
      <formula>NOT(ISERROR(SEARCH("Media",H20)))</formula>
    </cfRule>
    <cfRule type="containsText" dxfId="746" priority="132" operator="containsText" text="Alta">
      <formula>NOT(ISERROR(SEARCH("Alta",H20)))</formula>
    </cfRule>
  </conditionalFormatting>
  <conditionalFormatting sqref="H20:H22">
    <cfRule type="containsText" dxfId="745" priority="118" operator="containsText" text="Muy Alta">
      <formula>NOT(ISERROR(SEARCH("Muy Alta",H20)))</formula>
    </cfRule>
  </conditionalFormatting>
  <conditionalFormatting sqref="H22">
    <cfRule type="containsText" dxfId="744" priority="112" operator="containsText" text="Alta">
      <formula>NOT(ISERROR(SEARCH("Alta",H22)))</formula>
    </cfRule>
    <cfRule type="containsText" dxfId="743" priority="113" operator="containsText" text="Muy Alta">
      <formula>NOT(ISERROR(SEARCH("Muy Alta",H22)))</formula>
    </cfRule>
    <cfRule type="containsText" dxfId="742" priority="114" operator="containsText" text="Muy Baja">
      <formula>NOT(ISERROR(SEARCH("Muy Baja",H22)))</formula>
    </cfRule>
    <cfRule type="containsText" dxfId="741" priority="115" operator="containsText" text="Baja">
      <formula>NOT(ISERROR(SEARCH("Baja",H22)))</formula>
    </cfRule>
    <cfRule type="containsText" dxfId="740" priority="116" operator="containsText" text="Media">
      <formula>NOT(ISERROR(SEARCH("Media",H22)))</formula>
    </cfRule>
    <cfRule type="containsText" dxfId="739" priority="117" operator="containsText" text="Alta">
      <formula>NOT(ISERROR(SEARCH("Alta",H22)))</formula>
    </cfRule>
  </conditionalFormatting>
  <conditionalFormatting sqref="H22:H23">
    <cfRule type="containsText" dxfId="738" priority="97" operator="containsText" text="Muy Alta">
      <formula>NOT(ISERROR(SEARCH("Muy Alta",H22)))</formula>
    </cfRule>
  </conditionalFormatting>
  <conditionalFormatting sqref="H23">
    <cfRule type="containsText" dxfId="737" priority="91" operator="containsText" text="Alta">
      <formula>NOT(ISERROR(SEARCH("Alta",H23)))</formula>
    </cfRule>
    <cfRule type="containsText" dxfId="736" priority="92" operator="containsText" text="Muy Alta">
      <formula>NOT(ISERROR(SEARCH("Muy Alta",H23)))</formula>
    </cfRule>
    <cfRule type="containsText" dxfId="735" priority="93" operator="containsText" text="Muy Baja">
      <formula>NOT(ISERROR(SEARCH("Muy Baja",H23)))</formula>
    </cfRule>
    <cfRule type="containsText" dxfId="734" priority="94" operator="containsText" text="Baja">
      <formula>NOT(ISERROR(SEARCH("Baja",H23)))</formula>
    </cfRule>
    <cfRule type="containsText" dxfId="733" priority="95" operator="containsText" text="Media">
      <formula>NOT(ISERROR(SEARCH("Media",H23)))</formula>
    </cfRule>
    <cfRule type="containsText" dxfId="732" priority="96" operator="containsText" text="Alta">
      <formula>NOT(ISERROR(SEARCH("Alta",H23)))</formula>
    </cfRule>
  </conditionalFormatting>
  <conditionalFormatting sqref="H23:H24">
    <cfRule type="containsText" dxfId="731" priority="68" operator="containsText" text="Muy Alta">
      <formula>NOT(ISERROR(SEARCH("Muy Alta",H23)))</formula>
    </cfRule>
  </conditionalFormatting>
  <conditionalFormatting sqref="H24">
    <cfRule type="containsText" dxfId="730" priority="56" operator="containsText" text="Muy Alta">
      <formula>NOT(ISERROR(SEARCH("Muy Alta",H24)))</formula>
    </cfRule>
    <cfRule type="containsText" dxfId="729" priority="57" operator="containsText" text="Alta">
      <formula>NOT(ISERROR(SEARCH("Alta",H24)))</formula>
    </cfRule>
    <cfRule type="containsText" dxfId="728" priority="58" operator="containsText" text="Muy Alta">
      <formula>NOT(ISERROR(SEARCH("Muy Alta",H24)))</formula>
    </cfRule>
    <cfRule type="containsText" dxfId="727" priority="63" operator="containsText" text="Muy Baja">
      <formula>NOT(ISERROR(SEARCH("Muy Baja",H24)))</formula>
    </cfRule>
    <cfRule type="containsText" dxfId="726" priority="64" operator="containsText" text="Baja">
      <formula>NOT(ISERROR(SEARCH("Baja",H24)))</formula>
    </cfRule>
    <cfRule type="containsText" dxfId="725" priority="65" operator="containsText" text="Media">
      <formula>NOT(ISERROR(SEARCH("Media",H24)))</formula>
    </cfRule>
    <cfRule type="containsText" dxfId="724" priority="66" operator="containsText" text="Alta">
      <formula>NOT(ISERROR(SEARCH("Alta",H24)))</formula>
    </cfRule>
  </conditionalFormatting>
  <conditionalFormatting sqref="H23:I23">
    <cfRule type="containsText" dxfId="723" priority="100" operator="containsText" text="3- Moderado">
      <formula>NOT(ISERROR(SEARCH("3- Moderado",H23)))</formula>
    </cfRule>
    <cfRule type="containsText" dxfId="722" priority="101" operator="containsText" text="6- Moderado">
      <formula>NOT(ISERROR(SEARCH("6- Moderado",H23)))</formula>
    </cfRule>
    <cfRule type="containsText" dxfId="721" priority="102" operator="containsText" text="4- Moderado">
      <formula>NOT(ISERROR(SEARCH("4- Moderado",H23)))</formula>
    </cfRule>
    <cfRule type="containsText" dxfId="720" priority="103" operator="containsText" text="3- Bajo">
      <formula>NOT(ISERROR(SEARCH("3- Bajo",H23)))</formula>
    </cfRule>
    <cfRule type="containsText" dxfId="719" priority="104" operator="containsText" text="4- Bajo">
      <formula>NOT(ISERROR(SEARCH("4- Bajo",H23)))</formula>
    </cfRule>
    <cfRule type="containsText" dxfId="718" priority="105" operator="containsText" text="1- Bajo">
      <formula>NOT(ISERROR(SEARCH("1- Bajo",H23)))</formula>
    </cfRule>
  </conditionalFormatting>
  <conditionalFormatting sqref="H24:I24">
    <cfRule type="containsText" dxfId="717" priority="79" operator="containsText" text="3- Moderado">
      <formula>NOT(ISERROR(SEARCH("3- Moderado",H24)))</formula>
    </cfRule>
    <cfRule type="containsText" dxfId="716" priority="80" operator="containsText" text="6- Moderado">
      <formula>NOT(ISERROR(SEARCH("6- Moderado",H24)))</formula>
    </cfRule>
    <cfRule type="containsText" dxfId="715" priority="81" operator="containsText" text="4- Moderado">
      <formula>NOT(ISERROR(SEARCH("4- Moderado",H24)))</formula>
    </cfRule>
    <cfRule type="containsText" dxfId="714" priority="82" operator="containsText" text="3- Bajo">
      <formula>NOT(ISERROR(SEARCH("3- Bajo",H24)))</formula>
    </cfRule>
    <cfRule type="containsText" dxfId="713" priority="83" operator="containsText" text="4- Bajo">
      <formula>NOT(ISERROR(SEARCH("4- Bajo",H24)))</formula>
    </cfRule>
    <cfRule type="containsText" dxfId="712" priority="84" operator="containsText" text="1- Bajo">
      <formula>NOT(ISERROR(SEARCH("1- Bajo",H24)))</formula>
    </cfRule>
  </conditionalFormatting>
  <conditionalFormatting sqref="H25:J1048576 A7:B7 H7 N15">
    <cfRule type="containsText" dxfId="711" priority="218" operator="containsText" text="3- Moderado">
      <formula>NOT(ISERROR(SEARCH("3- Moderado",A7)))</formula>
    </cfRule>
    <cfRule type="containsText" dxfId="710" priority="219" operator="containsText" text="6- Moderado">
      <formula>NOT(ISERROR(SEARCH("6- Moderado",A7)))</formula>
    </cfRule>
    <cfRule type="containsText" dxfId="709" priority="220" operator="containsText" text="4- Moderado">
      <formula>NOT(ISERROR(SEARCH("4- Moderado",A7)))</formula>
    </cfRule>
  </conditionalFormatting>
  <conditionalFormatting sqref="I10">
    <cfRule type="containsText" dxfId="708" priority="162" operator="containsText" text="Catastrófico">
      <formula>NOT(ISERROR(SEARCH("Catastrófico",I10)))</formula>
    </cfRule>
    <cfRule type="containsText" dxfId="707" priority="163" operator="containsText" text="Mayor">
      <formula>NOT(ISERROR(SEARCH("Mayor",I10)))</formula>
    </cfRule>
    <cfRule type="containsText" dxfId="706" priority="164" operator="containsText" text="Menor">
      <formula>NOT(ISERROR(SEARCH("Menor",I10)))</formula>
    </cfRule>
    <cfRule type="containsText" dxfId="705" priority="165" operator="containsText" text="Leve">
      <formula>NOT(ISERROR(SEARCH("Leve",I10)))</formula>
    </cfRule>
    <cfRule type="containsText" dxfId="704" priority="170" operator="containsText" text="Moderado">
      <formula>NOT(ISERROR(SEARCH("Moderado",I10)))</formula>
    </cfRule>
  </conditionalFormatting>
  <conditionalFormatting sqref="I15:I24">
    <cfRule type="containsText" dxfId="703" priority="59" operator="containsText" text="Catastrófico">
      <formula>NOT(ISERROR(SEARCH("Catastrófico",I15)))</formula>
    </cfRule>
    <cfRule type="containsText" dxfId="702" priority="60" operator="containsText" text="Mayor">
      <formula>NOT(ISERROR(SEARCH("Mayor",I15)))</formula>
    </cfRule>
    <cfRule type="containsText" dxfId="701" priority="61" operator="containsText" text="Menor">
      <formula>NOT(ISERROR(SEARCH("Menor",I15)))</formula>
    </cfRule>
    <cfRule type="containsText" dxfId="700" priority="62" operator="containsText" text="Leve">
      <formula>NOT(ISERROR(SEARCH("Leve",I15)))</formula>
    </cfRule>
    <cfRule type="containsText" dxfId="699" priority="67" operator="containsText" text="Moderado">
      <formula>NOT(ISERROR(SEARCH("Moderado",I15)))</formula>
    </cfRule>
  </conditionalFormatting>
  <conditionalFormatting sqref="J8 J25:J1048576">
    <cfRule type="containsText" dxfId="698" priority="200" operator="containsText" text="25- Extremo">
      <formula>NOT(ISERROR(SEARCH("25- Extremo",J8)))</formula>
    </cfRule>
    <cfRule type="containsText" dxfId="697" priority="201" operator="containsText" text="20- Extremo">
      <formula>NOT(ISERROR(SEARCH("20- Extremo",J8)))</formula>
    </cfRule>
    <cfRule type="containsText" dxfId="696" priority="202" operator="containsText" text="15- Extremo">
      <formula>NOT(ISERROR(SEARCH("15- Extremo",J8)))</formula>
    </cfRule>
    <cfRule type="containsText" dxfId="695" priority="203" operator="containsText" text="10- Extremo">
      <formula>NOT(ISERROR(SEARCH("10- Extremo",J8)))</formula>
    </cfRule>
    <cfRule type="containsText" dxfId="694" priority="204" operator="containsText" text="5- Extremo">
      <formula>NOT(ISERROR(SEARCH("5- Extremo",J8)))</formula>
    </cfRule>
    <cfRule type="containsText" dxfId="693" priority="205" operator="containsText" text="12- Alto">
      <formula>NOT(ISERROR(SEARCH("12- Alto",J8)))</formula>
    </cfRule>
    <cfRule type="containsText" dxfId="692" priority="206" operator="containsText" text="10- Alto">
      <formula>NOT(ISERROR(SEARCH("10- Alto",J8)))</formula>
    </cfRule>
    <cfRule type="containsText" dxfId="691" priority="207" operator="containsText" text="9- Alto">
      <formula>NOT(ISERROR(SEARCH("9- Alto",J8)))</formula>
    </cfRule>
    <cfRule type="containsText" dxfId="690" priority="208" operator="containsText" text="8- Alto">
      <formula>NOT(ISERROR(SEARCH("8- Alto",J8)))</formula>
    </cfRule>
    <cfRule type="containsText" dxfId="689" priority="209" operator="containsText" text="5- Alto">
      <formula>NOT(ISERROR(SEARCH("5- Alto",J8)))</formula>
    </cfRule>
    <cfRule type="containsText" dxfId="688" priority="210" operator="containsText" text="4- Alto">
      <formula>NOT(ISERROR(SEARCH("4- Alto",J8)))</formula>
    </cfRule>
    <cfRule type="containsText" dxfId="687" priority="216" operator="containsText" text="2- Bajo">
      <formula>NOT(ISERROR(SEARCH("2- Bajo",J8)))</formula>
    </cfRule>
  </conditionalFormatting>
  <conditionalFormatting sqref="J10">
    <cfRule type="containsText" dxfId="686" priority="148" operator="containsText" text="Bajo">
      <formula>NOT(ISERROR(SEARCH("Bajo",J10)))</formula>
    </cfRule>
    <cfRule type="containsText" dxfId="685" priority="149" operator="containsText" text="Extremo">
      <formula>NOT(ISERROR(SEARCH("Extremo",J10)))</formula>
    </cfRule>
    <cfRule type="containsText" dxfId="684" priority="150" operator="containsText" text="Moderado">
      <formula>NOT(ISERROR(SEARCH("Moderado",J10)))</formula>
    </cfRule>
    <cfRule type="containsText" dxfId="683" priority="177" operator="containsText" text="Bajo">
      <formula>NOT(ISERROR(SEARCH("Bajo",J10)))</formula>
    </cfRule>
    <cfRule type="containsText" dxfId="682" priority="178" operator="containsText" text="Moderado">
      <formula>NOT(ISERROR(SEARCH("Moderado",J10)))</formula>
    </cfRule>
    <cfRule type="containsText" dxfId="681" priority="179" operator="containsText" text="Alto">
      <formula>NOT(ISERROR(SEARCH("Alto",J10)))</formula>
    </cfRule>
    <cfRule type="containsText" dxfId="680" priority="180" operator="containsText" text="Extremo">
      <formula>NOT(ISERROR(SEARCH("Extremo",J10)))</formula>
    </cfRule>
  </conditionalFormatting>
  <conditionalFormatting sqref="J15:J19 J10">
    <cfRule type="colorScale" priority="181">
      <colorScale>
        <cfvo type="min"/>
        <cfvo type="max"/>
        <color rgb="FFFF7128"/>
        <color rgb="FFFFEF9C"/>
      </colorScale>
    </cfRule>
  </conditionalFormatting>
  <conditionalFormatting sqref="J15:J24">
    <cfRule type="containsText" dxfId="679" priority="51" operator="containsText" text="Bajo">
      <formula>NOT(ISERROR(SEARCH("Bajo",J15)))</formula>
    </cfRule>
    <cfRule type="containsText" dxfId="678" priority="52" operator="containsText" text="Extremo">
      <formula>NOT(ISERROR(SEARCH("Extremo",J15)))</formula>
    </cfRule>
    <cfRule type="containsText" dxfId="677" priority="53" operator="containsText" text="Moderado">
      <formula>NOT(ISERROR(SEARCH("Moderado",J15)))</formula>
    </cfRule>
    <cfRule type="containsText" dxfId="676" priority="74" operator="containsText" text="Bajo">
      <formula>NOT(ISERROR(SEARCH("Bajo",J15)))</formula>
    </cfRule>
    <cfRule type="containsText" dxfId="675" priority="75" operator="containsText" text="Moderado">
      <formula>NOT(ISERROR(SEARCH("Moderado",J15)))</formula>
    </cfRule>
    <cfRule type="containsText" dxfId="674" priority="76" operator="containsText" text="Alto">
      <formula>NOT(ISERROR(SEARCH("Alto",J15)))</formula>
    </cfRule>
    <cfRule type="containsText" dxfId="673" priority="77" operator="containsText" text="Extremo">
      <formula>NOT(ISERROR(SEARCH("Extremo",J15)))</formula>
    </cfRule>
  </conditionalFormatting>
  <conditionalFormatting sqref="J20:J21">
    <cfRule type="colorScale" priority="224">
      <colorScale>
        <cfvo type="min"/>
        <cfvo type="max"/>
        <color rgb="FFFF7128"/>
        <color rgb="FFFFEF9C"/>
      </colorScale>
    </cfRule>
  </conditionalFormatting>
  <conditionalFormatting sqref="J22">
    <cfRule type="colorScale" priority="120">
      <colorScale>
        <cfvo type="min"/>
        <cfvo type="max"/>
        <color rgb="FFFF7128"/>
        <color rgb="FFFFEF9C"/>
      </colorScale>
    </cfRule>
  </conditionalFormatting>
  <conditionalFormatting sqref="J23">
    <cfRule type="colorScale" priority="99">
      <colorScale>
        <cfvo type="min"/>
        <cfvo type="max"/>
        <color rgb="FFFF7128"/>
        <color rgb="FFFFEF9C"/>
      </colorScale>
    </cfRule>
  </conditionalFormatting>
  <conditionalFormatting sqref="J24">
    <cfRule type="colorScale" priority="78">
      <colorScale>
        <cfvo type="min"/>
        <cfvo type="max"/>
        <color rgb="FFFF7128"/>
        <color rgb="FFFFEF9C"/>
      </colorScale>
    </cfRule>
  </conditionalFormatting>
  <conditionalFormatting sqref="K10">
    <cfRule type="containsText" dxfId="672" priority="144" operator="containsText" text="Muy Alta">
      <formula>NOT(ISERROR(SEARCH("Muy Alta",K10)))</formula>
    </cfRule>
    <cfRule type="containsText" dxfId="671" priority="145" operator="containsText" text="Alta">
      <formula>NOT(ISERROR(SEARCH("Alta",K10)))</formula>
    </cfRule>
    <cfRule type="containsText" dxfId="670" priority="146" operator="containsText" text="Baja">
      <formula>NOT(ISERROR(SEARCH("Baja",K10)))</formula>
    </cfRule>
    <cfRule type="containsText" dxfId="669" priority="147" operator="containsText" text="Muy Baja">
      <formula>NOT(ISERROR(SEARCH("Muy Baja",K10)))</formula>
    </cfRule>
    <cfRule type="containsText" dxfId="668" priority="158" operator="containsText" text="Media">
      <formula>NOT(ISERROR(SEARCH("Media",K10)))</formula>
    </cfRule>
  </conditionalFormatting>
  <conditionalFormatting sqref="K15:K24">
    <cfRule type="containsText" dxfId="667" priority="47" operator="containsText" text="Muy Alta">
      <formula>NOT(ISERROR(SEARCH("Muy Alta",K15)))</formula>
    </cfRule>
    <cfRule type="containsText" dxfId="666" priority="48" operator="containsText" text="Alta">
      <formula>NOT(ISERROR(SEARCH("Alta",K15)))</formula>
    </cfRule>
    <cfRule type="containsText" dxfId="665" priority="49" operator="containsText" text="Baja">
      <formula>NOT(ISERROR(SEARCH("Baja",K15)))</formula>
    </cfRule>
    <cfRule type="containsText" dxfId="664" priority="50" operator="containsText" text="Muy Baja">
      <formula>NOT(ISERROR(SEARCH("Muy Baja",K15)))</formula>
    </cfRule>
    <cfRule type="containsText" dxfId="663" priority="55" operator="containsText" text="Media">
      <formula>NOT(ISERROR(SEARCH("Media",K15)))</formula>
    </cfRule>
  </conditionalFormatting>
  <conditionalFormatting sqref="K10:L10 K15:L15">
    <cfRule type="containsText" dxfId="662" priority="194" operator="containsText" text="3- Moderado">
      <formula>NOT(ISERROR(SEARCH("3- Moderado",K10)))</formula>
    </cfRule>
    <cfRule type="containsText" dxfId="661" priority="195" operator="containsText" text="6- Moderado">
      <formula>NOT(ISERROR(SEARCH("6- Moderado",K10)))</formula>
    </cfRule>
    <cfRule type="containsText" dxfId="660" priority="196" operator="containsText" text="4- Moderado">
      <formula>NOT(ISERROR(SEARCH("4- Moderado",K10)))</formula>
    </cfRule>
    <cfRule type="containsText" dxfId="659" priority="197" operator="containsText" text="3- Bajo">
      <formula>NOT(ISERROR(SEARCH("3- Bajo",K10)))</formula>
    </cfRule>
    <cfRule type="containsText" dxfId="658" priority="198" operator="containsText" text="4- Bajo">
      <formula>NOT(ISERROR(SEARCH("4- Bajo",K10)))</formula>
    </cfRule>
    <cfRule type="containsText" dxfId="657" priority="199" operator="containsText" text="1- Bajo">
      <formula>NOT(ISERROR(SEARCH("1- Bajo",K10)))</formula>
    </cfRule>
  </conditionalFormatting>
  <conditionalFormatting sqref="K20:L24">
    <cfRule type="containsText" dxfId="656" priority="85" operator="containsText" text="3- Moderado">
      <formula>NOT(ISERROR(SEARCH("3- Moderado",K20)))</formula>
    </cfRule>
    <cfRule type="containsText" dxfId="655" priority="86" operator="containsText" text="6- Moderado">
      <formula>NOT(ISERROR(SEARCH("6- Moderado",K20)))</formula>
    </cfRule>
    <cfRule type="containsText" dxfId="654" priority="87" operator="containsText" text="4- Moderado">
      <formula>NOT(ISERROR(SEARCH("4- Moderado",K20)))</formula>
    </cfRule>
    <cfRule type="containsText" dxfId="653" priority="88" operator="containsText" text="3- Bajo">
      <formula>NOT(ISERROR(SEARCH("3- Bajo",K20)))</formula>
    </cfRule>
    <cfRule type="containsText" dxfId="652" priority="89" operator="containsText" text="4- Bajo">
      <formula>NOT(ISERROR(SEARCH("4- Bajo",K20)))</formula>
    </cfRule>
    <cfRule type="containsText" dxfId="651" priority="90" operator="containsText" text="1- Bajo">
      <formula>NOT(ISERROR(SEARCH("1- Bajo",K20)))</formula>
    </cfRule>
  </conditionalFormatting>
  <conditionalFormatting sqref="K8:M8">
    <cfRule type="containsText" dxfId="650" priority="182" operator="containsText" text="3- Moderado">
      <formula>NOT(ISERROR(SEARCH("3- Moderado",K8)))</formula>
    </cfRule>
    <cfRule type="containsText" dxfId="649" priority="183" operator="containsText" text="6- Moderado">
      <formula>NOT(ISERROR(SEARCH("6- Moderado",K8)))</formula>
    </cfRule>
    <cfRule type="containsText" dxfId="648" priority="184" operator="containsText" text="4- Moderado">
      <formula>NOT(ISERROR(SEARCH("4- Moderado",K8)))</formula>
    </cfRule>
    <cfRule type="containsText" dxfId="647" priority="185" operator="containsText" text="3- Bajo">
      <formula>NOT(ISERROR(SEARCH("3- Bajo",K8)))</formula>
    </cfRule>
    <cfRule type="containsText" dxfId="646" priority="186" operator="containsText" text="4- Bajo">
      <formula>NOT(ISERROR(SEARCH("4- Bajo",K8)))</formula>
    </cfRule>
    <cfRule type="containsText" dxfId="645" priority="187" operator="containsText" text="1- Bajo">
      <formula>NOT(ISERROR(SEARCH("1- Bajo",K8)))</formula>
    </cfRule>
  </conditionalFormatting>
  <conditionalFormatting sqref="L10">
    <cfRule type="containsText" dxfId="644" priority="140" operator="containsText" text="Catastrófico">
      <formula>NOT(ISERROR(SEARCH("Catastrófico",L10)))</formula>
    </cfRule>
    <cfRule type="containsText" dxfId="643" priority="141" operator="containsText" text="Mayor">
      <formula>NOT(ISERROR(SEARCH("Mayor",L10)))</formula>
    </cfRule>
    <cfRule type="containsText" dxfId="642" priority="142" operator="containsText" text="Menor">
      <formula>NOT(ISERROR(SEARCH("Menor",L10)))</formula>
    </cfRule>
    <cfRule type="containsText" dxfId="641" priority="143" operator="containsText" text="Leve">
      <formula>NOT(ISERROR(SEARCH("Leve",L10)))</formula>
    </cfRule>
  </conditionalFormatting>
  <conditionalFormatting sqref="L15:L24">
    <cfRule type="containsText" dxfId="640" priority="43" operator="containsText" text="Catastrófico">
      <formula>NOT(ISERROR(SEARCH("Catastrófico",L15)))</formula>
    </cfRule>
    <cfRule type="containsText" dxfId="639" priority="44" operator="containsText" text="Mayor">
      <formula>NOT(ISERROR(SEARCH("Mayor",L15)))</formula>
    </cfRule>
    <cfRule type="containsText" dxfId="638" priority="45" operator="containsText" text="Menor">
      <formula>NOT(ISERROR(SEARCH("Menor",L15)))</formula>
    </cfRule>
    <cfRule type="containsText" dxfId="637" priority="46" operator="containsText" text="Leve">
      <formula>NOT(ISERROR(SEARCH("Leve",L15)))</formula>
    </cfRule>
  </conditionalFormatting>
  <conditionalFormatting sqref="L10:M10">
    <cfRule type="containsText" dxfId="636" priority="157" operator="containsText" text="Moderado">
      <formula>NOT(ISERROR(SEARCH("Moderado",L10)))</formula>
    </cfRule>
  </conditionalFormatting>
  <conditionalFormatting sqref="L15:M24">
    <cfRule type="containsText" dxfId="635" priority="54" operator="containsText" text="Moderado">
      <formula>NOT(ISERROR(SEARCH("Moderado",L15)))</formula>
    </cfRule>
  </conditionalFormatting>
  <conditionalFormatting sqref="M10">
    <cfRule type="containsText" dxfId="634" priority="172" operator="containsText" text="Bajo">
      <formula>NOT(ISERROR(SEARCH("Bajo",M10)))</formula>
    </cfRule>
    <cfRule type="containsText" dxfId="633" priority="173" operator="containsText" text="Moderado">
      <formula>NOT(ISERROR(SEARCH("Moderado",M10)))</formula>
    </cfRule>
    <cfRule type="containsText" dxfId="632" priority="174" operator="containsText" text="Alto">
      <formula>NOT(ISERROR(SEARCH("Alto",M10)))</formula>
    </cfRule>
    <cfRule type="containsText" dxfId="631" priority="175" operator="containsText" text="Extremo">
      <formula>NOT(ISERROR(SEARCH("Extremo",M10)))</formula>
    </cfRule>
  </conditionalFormatting>
  <conditionalFormatting sqref="M15:M19 M10">
    <cfRule type="colorScale" priority="176">
      <colorScale>
        <cfvo type="min"/>
        <cfvo type="max"/>
        <color rgb="FFFF7128"/>
        <color rgb="FFFFEF9C"/>
      </colorScale>
    </cfRule>
  </conditionalFormatting>
  <conditionalFormatting sqref="M15:M24">
    <cfRule type="containsText" dxfId="630" priority="69" operator="containsText" text="Bajo">
      <formula>NOT(ISERROR(SEARCH("Bajo",M15)))</formula>
    </cfRule>
    <cfRule type="containsText" dxfId="629" priority="70" operator="containsText" text="Moderado">
      <formula>NOT(ISERROR(SEARCH("Moderado",M15)))</formula>
    </cfRule>
    <cfRule type="containsText" dxfId="628" priority="71" operator="containsText" text="Alto">
      <formula>NOT(ISERROR(SEARCH("Alto",M15)))</formula>
    </cfRule>
    <cfRule type="containsText" dxfId="627" priority="72" operator="containsText" text="Extremo">
      <formula>NOT(ISERROR(SEARCH("Extremo",M15)))</formula>
    </cfRule>
  </conditionalFormatting>
  <conditionalFormatting sqref="M20:M21">
    <cfRule type="colorScale" priority="225">
      <colorScale>
        <cfvo type="min"/>
        <cfvo type="max"/>
        <color rgb="FFFF7128"/>
        <color rgb="FFFFEF9C"/>
      </colorScale>
    </cfRule>
  </conditionalFormatting>
  <conditionalFormatting sqref="M22">
    <cfRule type="colorScale" priority="119">
      <colorScale>
        <cfvo type="min"/>
        <cfvo type="max"/>
        <color rgb="FFFF7128"/>
        <color rgb="FFFFEF9C"/>
      </colorScale>
    </cfRule>
  </conditionalFormatting>
  <conditionalFormatting sqref="M23">
    <cfRule type="colorScale" priority="98">
      <colorScale>
        <cfvo type="min"/>
        <cfvo type="max"/>
        <color rgb="FFFF7128"/>
        <color rgb="FFFFEF9C"/>
      </colorScale>
    </cfRule>
  </conditionalFormatting>
  <conditionalFormatting sqref="M24">
    <cfRule type="colorScale" priority="73">
      <colorScale>
        <cfvo type="min"/>
        <cfvo type="max"/>
        <color rgb="FFFF7128"/>
        <color rgb="FFFFEF9C"/>
      </colorScale>
    </cfRule>
  </conditionalFormatting>
  <conditionalFormatting sqref="N20:N24">
    <cfRule type="containsText" dxfId="626" priority="37" operator="containsText" text="3- Moderado">
      <formula>NOT(ISERROR(SEARCH("3- Moderado",N20)))</formula>
    </cfRule>
    <cfRule type="containsText" dxfId="625" priority="38" operator="containsText" text="6- Moderado">
      <formula>NOT(ISERROR(SEARCH("6- Moderado",N20)))</formula>
    </cfRule>
    <cfRule type="containsText" dxfId="624" priority="39" operator="containsText" text="4- Moderado">
      <formula>NOT(ISERROR(SEARCH("4- Moderado",N20)))</formula>
    </cfRule>
    <cfRule type="containsText" dxfId="623" priority="40" operator="containsText" text="3- Bajo">
      <formula>NOT(ISERROR(SEARCH("3- Bajo",N20)))</formula>
    </cfRule>
    <cfRule type="containsText" dxfId="622" priority="41" operator="containsText" text="4- Bajo">
      <formula>NOT(ISERROR(SEARCH("4- Bajo",N20)))</formula>
    </cfRule>
    <cfRule type="containsText" dxfId="621" priority="42" operator="containsText" text="1- Bajo">
      <formula>NOT(ISERROR(SEARCH("1- Bajo",N20)))</formula>
    </cfRule>
  </conditionalFormatting>
  <conditionalFormatting sqref="N10:O10">
    <cfRule type="containsText" dxfId="620" priority="13" operator="containsText" text="3- Moderado">
      <formula>NOT(ISERROR(SEARCH("3- Moderado",N10)))</formula>
    </cfRule>
    <cfRule type="containsText" dxfId="619" priority="14" operator="containsText" text="6- Moderado">
      <formula>NOT(ISERROR(SEARCH("6- Moderado",N10)))</formula>
    </cfRule>
    <cfRule type="containsText" dxfId="618" priority="15" operator="containsText" text="4- Moderado">
      <formula>NOT(ISERROR(SEARCH("4- Moderado",N10)))</formula>
    </cfRule>
    <cfRule type="containsText" dxfId="617" priority="16" operator="containsText" text="3- Bajo">
      <formula>NOT(ISERROR(SEARCH("3- Bajo",N10)))</formula>
    </cfRule>
    <cfRule type="containsText" dxfId="616" priority="17" operator="containsText" text="4- Bajo">
      <formula>NOT(ISERROR(SEARCH("4- Bajo",N10)))</formula>
    </cfRule>
    <cfRule type="containsText" dxfId="615" priority="18" operator="containsText" text="1- Bajo">
      <formula>NOT(ISERROR(SEARCH("1- Bajo",N10)))</formula>
    </cfRule>
  </conditionalFormatting>
  <conditionalFormatting sqref="Q20:S20">
    <cfRule type="containsText" dxfId="614" priority="19" operator="containsText" text="3- Moderado">
      <formula>NOT(ISERROR(SEARCH("3- Moderado",Q20)))</formula>
    </cfRule>
    <cfRule type="containsText" dxfId="613" priority="20" operator="containsText" text="6- Moderado">
      <formula>NOT(ISERROR(SEARCH("6- Moderado",Q20)))</formula>
    </cfRule>
    <cfRule type="containsText" dxfId="612" priority="21" operator="containsText" text="4- Moderado">
      <formula>NOT(ISERROR(SEARCH("4- Moderado",Q20)))</formula>
    </cfRule>
    <cfRule type="containsText" dxfId="611" priority="22" operator="containsText" text="3- Bajo">
      <formula>NOT(ISERROR(SEARCH("3- Bajo",Q20)))</formula>
    </cfRule>
    <cfRule type="containsText" dxfId="610" priority="23" operator="containsText" text="4- Bajo">
      <formula>NOT(ISERROR(SEARCH("4- Bajo",Q20)))</formula>
    </cfRule>
    <cfRule type="containsText" dxfId="609" priority="24" operator="containsText" text="1- Bajo">
      <formula>NOT(ISERROR(SEARCH("1- Bajo",Q20)))</formula>
    </cfRule>
  </conditionalFormatting>
  <conditionalFormatting sqref="Q15:S15">
    <cfRule type="containsText" dxfId="608" priority="25" operator="containsText" text="3- Moderado">
      <formula>NOT(ISERROR(SEARCH("3- Moderado",Q15)))</formula>
    </cfRule>
    <cfRule type="containsText" dxfId="607" priority="26" operator="containsText" text="6- Moderado">
      <formula>NOT(ISERROR(SEARCH("6- Moderado",Q15)))</formula>
    </cfRule>
    <cfRule type="containsText" dxfId="606" priority="27" operator="containsText" text="4- Moderado">
      <formula>NOT(ISERROR(SEARCH("4- Moderado",Q15)))</formula>
    </cfRule>
    <cfRule type="containsText" dxfId="605" priority="28" operator="containsText" text="3- Bajo">
      <formula>NOT(ISERROR(SEARCH("3- Bajo",Q15)))</formula>
    </cfRule>
    <cfRule type="containsText" dxfId="604" priority="29" operator="containsText" text="4- Bajo">
      <formula>NOT(ISERROR(SEARCH("4- Bajo",Q15)))</formula>
    </cfRule>
    <cfRule type="containsText" dxfId="603" priority="30" operator="containsText" text="1- Bajo">
      <formula>NOT(ISERROR(SEARCH("1- Bajo",Q15)))</formula>
    </cfRule>
  </conditionalFormatting>
  <conditionalFormatting sqref="R10:S10">
    <cfRule type="containsText" dxfId="602" priority="31" operator="containsText" text="3- Moderado">
      <formula>NOT(ISERROR(SEARCH("3- Moderado",R10)))</formula>
    </cfRule>
    <cfRule type="containsText" dxfId="601" priority="32" operator="containsText" text="6- Moderado">
      <formula>NOT(ISERROR(SEARCH("6- Moderado",R10)))</formula>
    </cfRule>
    <cfRule type="containsText" dxfId="600" priority="33" operator="containsText" text="4- Moderado">
      <formula>NOT(ISERROR(SEARCH("4- Moderado",R10)))</formula>
    </cfRule>
    <cfRule type="containsText" dxfId="599" priority="34" operator="containsText" text="3- Bajo">
      <formula>NOT(ISERROR(SEARCH("3- Bajo",R10)))</formula>
    </cfRule>
    <cfRule type="containsText" dxfId="598" priority="35" operator="containsText" text="4- Bajo">
      <formula>NOT(ISERROR(SEARCH("4- Bajo",R10)))</formula>
    </cfRule>
    <cfRule type="containsText" dxfId="597" priority="36" operator="containsText" text="1- Bajo">
      <formula>NOT(ISERROR(SEARCH("1- Bajo",R10)))</formula>
    </cfRule>
  </conditionalFormatting>
  <conditionalFormatting sqref="T15">
    <cfRule type="containsText" dxfId="596" priority="7" operator="containsText" text="3- Moderado">
      <formula>NOT(ISERROR(SEARCH("3- Moderado",T15)))</formula>
    </cfRule>
    <cfRule type="containsText" dxfId="595" priority="8" operator="containsText" text="6- Moderado">
      <formula>NOT(ISERROR(SEARCH("6- Moderado",T15)))</formula>
    </cfRule>
    <cfRule type="containsText" dxfId="594" priority="9" operator="containsText" text="4- Moderado">
      <formula>NOT(ISERROR(SEARCH("4- Moderado",T15)))</formula>
    </cfRule>
    <cfRule type="containsText" dxfId="593" priority="10" operator="containsText" text="3- Bajo">
      <formula>NOT(ISERROR(SEARCH("3- Bajo",T15)))</formula>
    </cfRule>
    <cfRule type="containsText" dxfId="592" priority="11" operator="containsText" text="4- Bajo">
      <formula>NOT(ISERROR(SEARCH("4- Bajo",T15)))</formula>
    </cfRule>
    <cfRule type="containsText" dxfId="591" priority="12" operator="containsText" text="1- Bajo">
      <formula>NOT(ISERROR(SEARCH("1- Bajo",T15)))</formula>
    </cfRule>
  </conditionalFormatting>
  <conditionalFormatting sqref="T10">
    <cfRule type="containsText" dxfId="590" priority="1" operator="containsText" text="3- Moderado">
      <formula>NOT(ISERROR(SEARCH("3- Moderado",T10)))</formula>
    </cfRule>
    <cfRule type="containsText" dxfId="589" priority="2" operator="containsText" text="6- Moderado">
      <formula>NOT(ISERROR(SEARCH("6- Moderado",T10)))</formula>
    </cfRule>
    <cfRule type="containsText" dxfId="588" priority="3" operator="containsText" text="4- Moderado">
      <formula>NOT(ISERROR(SEARCH("4- Moderado",T10)))</formula>
    </cfRule>
    <cfRule type="containsText" dxfId="587" priority="4" operator="containsText" text="3- Bajo">
      <formula>NOT(ISERROR(SEARCH("3- Bajo",T10)))</formula>
    </cfRule>
    <cfRule type="containsText" dxfId="586" priority="5" operator="containsText" text="4- Bajo">
      <formula>NOT(ISERROR(SEARCH("4- Bajo",T10)))</formula>
    </cfRule>
    <cfRule type="containsText" dxfId="585" priority="6" operator="containsText" text="1- Bajo">
      <formula>NOT(ISERROR(SEARCH("1- Bajo",T10)))</formula>
    </cfRule>
  </conditionalFormatting>
  <dataValidations count="7">
    <dataValidation allowBlank="1" showInputMessage="1" showErrorMessage="1" prompt="seleccionar si el responsable de ejecutar las acciones es el nivel central" sqref="Q8"/>
    <dataValidation allowBlank="1" showInputMessage="1" showErrorMessage="1" prompt="Seleccionar si el responsable es el responsable de las acciones es el nivel central" sqref="P7:P8"/>
    <dataValidation allowBlank="1" showInputMessage="1" showErrorMessage="1" prompt="Describir las actividades que se van a desarrollar para el proyecto" sqref="O7"/>
    <dataValidation allowBlank="1" showInputMessage="1" showErrorMessage="1" prompt="El grado de afectación puede ser " sqref="I8"/>
    <dataValidation allowBlank="1" showInputMessage="1" showErrorMessage="1" prompt="Que tan factible es que materialize el riesgo?" sqref="H8"/>
    <dataValidation allowBlank="1" showInputMessage="1" showErrorMessage="1" prompt="Registrar qué factor  que ocasina el riesgo: un facot identtficado el contexto._x000a_O  personas, recursos, estilo de direccion , factores externos, , codiciones ambientales" sqref="F8:G8"/>
    <dataValidation allowBlank="1" showInputMessage="1" showErrorMessage="1" prompt="Seleccionar el tipo de riesgo teniendo en cuenta que  factor organizaconal afecta. Ver explicacion en hoja " sqref="E8"/>
  </dataValidations>
  <pageMargins left="0.7" right="0.7" top="0.75" bottom="0.75" header="0.3" footer="0.3"/>
  <drawing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R24"/>
  <sheetViews>
    <sheetView tabSelected="1" topLeftCell="G1" workbookViewId="0">
      <selection activeCell="S5" sqref="S5"/>
    </sheetView>
  </sheetViews>
  <sheetFormatPr baseColWidth="10" defaultColWidth="11.42578125" defaultRowHeight="15"/>
  <cols>
    <col min="1" max="2" width="18.42578125" style="81" customWidth="1"/>
    <col min="3" max="3" width="15.5703125" customWidth="1"/>
    <col min="4" max="4" width="27.5703125" style="81" customWidth="1"/>
    <col min="5" max="5" width="18" style="142" customWidth="1"/>
    <col min="6" max="6" width="40.140625" customWidth="1"/>
    <col min="7" max="7" width="20.42578125" customWidth="1"/>
    <col min="8" max="8" width="10.42578125" style="143" customWidth="1"/>
    <col min="9" max="9" width="11.42578125" style="143"/>
    <col min="10" max="10" width="10.140625" style="144" customWidth="1"/>
    <col min="11" max="11" width="11.42578125" style="143"/>
    <col min="12" max="12" width="10.85546875" style="143" customWidth="1"/>
    <col min="13" max="13" width="18.28515625" style="143" bestFit="1" customWidth="1"/>
    <col min="14" max="14" width="18.28515625" bestFit="1" customWidth="1"/>
    <col min="15" max="15" width="32.85546875" style="231" customWidth="1"/>
    <col min="16" max="16" width="16.5703125" customWidth="1"/>
    <col min="17" max="17" width="14.28515625" customWidth="1"/>
    <col min="18" max="19" width="18" customWidth="1"/>
    <col min="20" max="20" width="44.85546875" style="90" customWidth="1"/>
    <col min="21" max="176" width="11.42578125" style="6"/>
  </cols>
  <sheetData>
    <row r="1" spans="1:278" s="131" customFormat="1" ht="16.5" customHeight="1">
      <c r="A1" s="450"/>
      <c r="B1" s="451"/>
      <c r="C1" s="451"/>
      <c r="D1" s="601" t="s">
        <v>652</v>
      </c>
      <c r="E1" s="601"/>
      <c r="F1" s="601"/>
      <c r="G1" s="601"/>
      <c r="H1" s="601"/>
      <c r="I1" s="601"/>
      <c r="J1" s="601"/>
      <c r="K1" s="601"/>
      <c r="L1" s="601"/>
      <c r="M1" s="601"/>
      <c r="N1" s="601"/>
      <c r="O1" s="601"/>
      <c r="P1" s="601"/>
      <c r="Q1" s="602"/>
      <c r="R1" s="585" t="s">
        <v>242</v>
      </c>
      <c r="S1" s="585"/>
      <c r="T1" s="585"/>
      <c r="U1" s="130"/>
      <c r="V1" s="130"/>
      <c r="W1" s="130"/>
      <c r="X1" s="130"/>
      <c r="Y1" s="130"/>
      <c r="Z1" s="130"/>
      <c r="AA1" s="130"/>
      <c r="AB1" s="130"/>
      <c r="AC1" s="130"/>
      <c r="AD1" s="130"/>
      <c r="AE1" s="130"/>
      <c r="AF1" s="130"/>
      <c r="AG1" s="130"/>
      <c r="AH1" s="130"/>
      <c r="AI1" s="130"/>
      <c r="AJ1" s="130"/>
      <c r="AK1" s="130"/>
      <c r="AL1" s="130"/>
      <c r="AM1" s="130"/>
      <c r="AN1" s="130"/>
      <c r="AO1" s="130"/>
      <c r="AP1" s="130"/>
      <c r="AQ1" s="130"/>
      <c r="AR1" s="130"/>
      <c r="AS1" s="130"/>
      <c r="AT1" s="130"/>
      <c r="AU1" s="130"/>
      <c r="AV1" s="130"/>
      <c r="AW1" s="130"/>
      <c r="AX1" s="130"/>
      <c r="AY1" s="130"/>
      <c r="AZ1" s="130"/>
      <c r="BA1" s="130"/>
      <c r="BB1" s="130"/>
      <c r="BC1" s="130"/>
      <c r="BD1" s="130"/>
      <c r="BE1" s="130"/>
      <c r="BF1" s="130"/>
      <c r="BG1" s="130"/>
      <c r="BH1" s="130"/>
      <c r="BI1" s="130"/>
      <c r="BJ1" s="130"/>
      <c r="BK1" s="130"/>
      <c r="BL1" s="130"/>
      <c r="BM1" s="130"/>
      <c r="BN1" s="130"/>
      <c r="BO1" s="130"/>
      <c r="BP1" s="130"/>
      <c r="BQ1" s="130"/>
      <c r="BR1" s="130"/>
      <c r="BS1" s="130"/>
      <c r="BT1" s="130"/>
      <c r="BU1" s="130"/>
      <c r="BV1" s="130"/>
      <c r="BW1" s="130"/>
      <c r="BX1" s="130"/>
      <c r="BY1" s="130"/>
      <c r="BZ1" s="130"/>
      <c r="CA1" s="130"/>
      <c r="CB1" s="130"/>
      <c r="CC1" s="130"/>
      <c r="CD1" s="130"/>
      <c r="CE1" s="130"/>
      <c r="CF1" s="130"/>
      <c r="CG1" s="130"/>
      <c r="CH1" s="130"/>
      <c r="CI1" s="130"/>
      <c r="CJ1" s="130"/>
      <c r="CK1" s="130"/>
      <c r="CL1" s="130"/>
      <c r="CM1" s="130"/>
      <c r="CN1" s="130"/>
      <c r="CO1" s="130"/>
      <c r="CP1" s="130"/>
      <c r="CQ1" s="130"/>
      <c r="CR1" s="130"/>
      <c r="CS1" s="130"/>
      <c r="CT1" s="130"/>
      <c r="CU1" s="130"/>
      <c r="CV1" s="130"/>
      <c r="CW1" s="130"/>
      <c r="CX1" s="130"/>
      <c r="CY1" s="130"/>
      <c r="CZ1" s="130"/>
      <c r="DA1" s="130"/>
      <c r="DB1" s="130"/>
      <c r="DC1" s="130"/>
      <c r="DD1" s="130"/>
      <c r="DE1" s="130"/>
      <c r="DF1" s="130"/>
      <c r="DG1" s="130"/>
      <c r="DH1" s="130"/>
      <c r="DI1" s="130"/>
      <c r="DJ1" s="130"/>
      <c r="DK1" s="130"/>
      <c r="DL1" s="130"/>
      <c r="DM1" s="130"/>
      <c r="DN1" s="130"/>
      <c r="DO1" s="130"/>
      <c r="DP1" s="130"/>
      <c r="DQ1" s="130"/>
      <c r="DR1" s="130"/>
      <c r="DS1" s="130"/>
      <c r="DT1" s="130"/>
      <c r="DU1" s="130"/>
      <c r="DV1" s="130"/>
      <c r="DW1" s="130"/>
      <c r="DX1" s="130"/>
      <c r="DY1" s="130"/>
      <c r="DZ1" s="130"/>
      <c r="EA1" s="130"/>
      <c r="EB1" s="130"/>
      <c r="EC1" s="130"/>
      <c r="ED1" s="130"/>
      <c r="EE1" s="130"/>
      <c r="EF1" s="130"/>
      <c r="EG1" s="130"/>
      <c r="EH1" s="130"/>
      <c r="EI1" s="130"/>
      <c r="EJ1" s="130"/>
      <c r="EK1" s="130"/>
      <c r="EL1" s="130"/>
      <c r="EM1" s="130"/>
      <c r="EN1" s="130"/>
      <c r="EO1" s="130"/>
      <c r="EP1" s="130"/>
      <c r="EQ1" s="130"/>
      <c r="ER1" s="130"/>
      <c r="ES1" s="130"/>
      <c r="ET1" s="130"/>
      <c r="EU1" s="130"/>
      <c r="EV1" s="130"/>
      <c r="EW1" s="130"/>
      <c r="EX1" s="130"/>
      <c r="EY1" s="130"/>
      <c r="EZ1" s="130"/>
      <c r="FA1" s="130"/>
      <c r="FB1" s="130"/>
      <c r="FC1" s="130"/>
      <c r="FD1" s="130"/>
      <c r="FE1" s="130"/>
      <c r="FF1" s="130"/>
      <c r="FG1" s="130"/>
      <c r="FH1" s="130"/>
      <c r="FI1" s="130"/>
      <c r="FJ1" s="130"/>
      <c r="FK1" s="130"/>
      <c r="FL1" s="130"/>
      <c r="FM1" s="130"/>
      <c r="FN1" s="130"/>
      <c r="FO1" s="130"/>
      <c r="FP1" s="130"/>
      <c r="FQ1" s="130"/>
      <c r="FR1" s="130"/>
      <c r="FS1" s="130"/>
      <c r="FT1" s="130"/>
      <c r="FU1" s="130"/>
      <c r="FV1" s="130"/>
      <c r="FW1" s="130"/>
      <c r="FX1" s="130"/>
      <c r="FY1" s="130"/>
      <c r="FZ1" s="130"/>
      <c r="GA1" s="130"/>
      <c r="GB1" s="130"/>
      <c r="GC1" s="130"/>
      <c r="GD1" s="130"/>
      <c r="GE1" s="130"/>
      <c r="GF1" s="130"/>
      <c r="GG1" s="130"/>
      <c r="GH1" s="130"/>
      <c r="GI1" s="130"/>
      <c r="GJ1" s="130"/>
      <c r="GK1" s="130"/>
      <c r="GL1" s="130"/>
      <c r="GM1" s="130"/>
      <c r="GN1" s="130"/>
      <c r="GO1" s="130"/>
      <c r="GP1" s="130"/>
      <c r="GQ1" s="130"/>
      <c r="GR1" s="130"/>
      <c r="GS1" s="130"/>
      <c r="GT1" s="130"/>
      <c r="GU1" s="130"/>
      <c r="GV1" s="130"/>
      <c r="GW1" s="130"/>
      <c r="GX1" s="130"/>
      <c r="GY1" s="130"/>
      <c r="GZ1" s="130"/>
      <c r="HA1" s="130"/>
      <c r="HB1" s="130"/>
      <c r="HC1" s="130"/>
      <c r="HD1" s="130"/>
      <c r="HE1" s="130"/>
      <c r="HF1" s="130"/>
      <c r="HG1" s="130"/>
      <c r="HH1" s="130"/>
      <c r="HI1" s="130"/>
      <c r="HJ1" s="130"/>
      <c r="HK1" s="130"/>
      <c r="HL1" s="130"/>
      <c r="HM1" s="130"/>
      <c r="HN1" s="130"/>
      <c r="HO1" s="130"/>
      <c r="HP1" s="130"/>
      <c r="HQ1" s="130"/>
      <c r="HR1" s="130"/>
      <c r="HS1" s="130"/>
      <c r="HT1" s="130"/>
      <c r="HU1" s="130"/>
      <c r="HV1" s="130"/>
      <c r="HW1" s="130"/>
      <c r="HX1" s="130"/>
      <c r="HY1" s="130"/>
      <c r="HZ1" s="130"/>
      <c r="IA1" s="130"/>
      <c r="IB1" s="130"/>
      <c r="IC1" s="130"/>
      <c r="ID1" s="130"/>
      <c r="IE1" s="130"/>
      <c r="IF1" s="130"/>
      <c r="IG1" s="130"/>
      <c r="IH1" s="130"/>
      <c r="II1" s="130"/>
      <c r="IJ1" s="130"/>
      <c r="IK1" s="130"/>
      <c r="IL1" s="130"/>
      <c r="IM1" s="130"/>
      <c r="IN1" s="130"/>
      <c r="IO1" s="130"/>
      <c r="IP1" s="130"/>
      <c r="IQ1" s="130"/>
      <c r="IR1" s="130"/>
      <c r="IS1" s="130"/>
      <c r="IT1" s="130"/>
      <c r="IU1" s="130"/>
      <c r="IV1" s="130"/>
      <c r="IW1" s="130"/>
      <c r="IX1" s="130"/>
      <c r="IY1" s="130"/>
      <c r="IZ1" s="130"/>
      <c r="JA1" s="130"/>
      <c r="JB1" s="130"/>
      <c r="JC1" s="130"/>
      <c r="JD1" s="130"/>
      <c r="JE1" s="130"/>
      <c r="JF1" s="130"/>
      <c r="JG1" s="130"/>
      <c r="JH1" s="130"/>
      <c r="JI1" s="130"/>
      <c r="JJ1" s="130"/>
      <c r="JK1" s="130"/>
      <c r="JL1" s="130"/>
      <c r="JM1" s="130"/>
      <c r="JN1" s="130"/>
      <c r="JO1" s="130"/>
      <c r="JP1" s="130"/>
      <c r="JQ1" s="130"/>
      <c r="JR1" s="130"/>
    </row>
    <row r="2" spans="1:278" s="131" customFormat="1" ht="39.75" customHeight="1">
      <c r="A2" s="452"/>
      <c r="B2" s="453"/>
      <c r="C2" s="453"/>
      <c r="D2" s="603"/>
      <c r="E2" s="603"/>
      <c r="F2" s="603"/>
      <c r="G2" s="603"/>
      <c r="H2" s="603"/>
      <c r="I2" s="603"/>
      <c r="J2" s="603"/>
      <c r="K2" s="603"/>
      <c r="L2" s="603"/>
      <c r="M2" s="603"/>
      <c r="N2" s="603"/>
      <c r="O2" s="603"/>
      <c r="P2" s="603"/>
      <c r="Q2" s="604"/>
      <c r="R2" s="585"/>
      <c r="S2" s="585"/>
      <c r="T2" s="585"/>
      <c r="U2" s="130"/>
      <c r="V2" s="130"/>
      <c r="W2" s="130"/>
      <c r="X2" s="130"/>
      <c r="Y2" s="130"/>
      <c r="Z2" s="130"/>
      <c r="AA2" s="130"/>
      <c r="AB2" s="130"/>
      <c r="AC2" s="130"/>
      <c r="AD2" s="130"/>
      <c r="AE2" s="130"/>
      <c r="AF2" s="130"/>
      <c r="AG2" s="130"/>
      <c r="AH2" s="130"/>
      <c r="AI2" s="130"/>
      <c r="AJ2" s="130"/>
      <c r="AK2" s="130"/>
      <c r="AL2" s="130"/>
      <c r="AM2" s="130"/>
      <c r="AN2" s="130"/>
      <c r="AO2" s="130"/>
      <c r="AP2" s="130"/>
      <c r="AQ2" s="130"/>
      <c r="AR2" s="130"/>
      <c r="AS2" s="130"/>
      <c r="AT2" s="130"/>
      <c r="AU2" s="130"/>
      <c r="AV2" s="130"/>
      <c r="AW2" s="130"/>
      <c r="AX2" s="130"/>
      <c r="AY2" s="130"/>
      <c r="AZ2" s="130"/>
      <c r="BA2" s="130"/>
      <c r="BB2" s="130"/>
      <c r="BC2" s="130"/>
      <c r="BD2" s="130"/>
      <c r="BE2" s="130"/>
      <c r="BF2" s="130"/>
      <c r="BG2" s="130"/>
      <c r="BH2" s="130"/>
      <c r="BI2" s="130"/>
      <c r="BJ2" s="130"/>
      <c r="BK2" s="130"/>
      <c r="BL2" s="130"/>
      <c r="BM2" s="130"/>
      <c r="BN2" s="130"/>
      <c r="BO2" s="130"/>
      <c r="BP2" s="130"/>
      <c r="BQ2" s="130"/>
      <c r="BR2" s="130"/>
      <c r="BS2" s="130"/>
      <c r="BT2" s="130"/>
      <c r="BU2" s="130"/>
      <c r="BV2" s="130"/>
      <c r="BW2" s="130"/>
      <c r="BX2" s="130"/>
      <c r="BY2" s="130"/>
      <c r="BZ2" s="130"/>
      <c r="CA2" s="130"/>
      <c r="CB2" s="130"/>
      <c r="CC2" s="130"/>
      <c r="CD2" s="130"/>
      <c r="CE2" s="130"/>
      <c r="CF2" s="130"/>
      <c r="CG2" s="130"/>
      <c r="CH2" s="130"/>
      <c r="CI2" s="130"/>
      <c r="CJ2" s="130"/>
      <c r="CK2" s="130"/>
      <c r="CL2" s="130"/>
      <c r="CM2" s="130"/>
      <c r="CN2" s="130"/>
      <c r="CO2" s="130"/>
      <c r="CP2" s="130"/>
      <c r="CQ2" s="130"/>
      <c r="CR2" s="130"/>
      <c r="CS2" s="130"/>
      <c r="CT2" s="130"/>
      <c r="CU2" s="130"/>
      <c r="CV2" s="130"/>
      <c r="CW2" s="130"/>
      <c r="CX2" s="130"/>
      <c r="CY2" s="130"/>
      <c r="CZ2" s="130"/>
      <c r="DA2" s="130"/>
      <c r="DB2" s="130"/>
      <c r="DC2" s="130"/>
      <c r="DD2" s="130"/>
      <c r="DE2" s="130"/>
      <c r="DF2" s="130"/>
      <c r="DG2" s="130"/>
      <c r="DH2" s="130"/>
      <c r="DI2" s="130"/>
      <c r="DJ2" s="130"/>
      <c r="DK2" s="130"/>
      <c r="DL2" s="130"/>
      <c r="DM2" s="130"/>
      <c r="DN2" s="130"/>
      <c r="DO2" s="130"/>
      <c r="DP2" s="130"/>
      <c r="DQ2" s="130"/>
      <c r="DR2" s="130"/>
      <c r="DS2" s="130"/>
      <c r="DT2" s="130"/>
      <c r="DU2" s="130"/>
      <c r="DV2" s="130"/>
      <c r="DW2" s="130"/>
      <c r="DX2" s="130"/>
      <c r="DY2" s="130"/>
      <c r="DZ2" s="130"/>
      <c r="EA2" s="130"/>
      <c r="EB2" s="130"/>
      <c r="EC2" s="130"/>
      <c r="ED2" s="130"/>
      <c r="EE2" s="130"/>
      <c r="EF2" s="130"/>
      <c r="EG2" s="130"/>
      <c r="EH2" s="130"/>
      <c r="EI2" s="130"/>
      <c r="EJ2" s="130"/>
      <c r="EK2" s="130"/>
      <c r="EL2" s="130"/>
      <c r="EM2" s="130"/>
      <c r="EN2" s="130"/>
      <c r="EO2" s="130"/>
      <c r="EP2" s="130"/>
      <c r="EQ2" s="130"/>
      <c r="ER2" s="130"/>
      <c r="ES2" s="130"/>
      <c r="ET2" s="130"/>
      <c r="EU2" s="130"/>
      <c r="EV2" s="130"/>
      <c r="EW2" s="130"/>
      <c r="EX2" s="130"/>
      <c r="EY2" s="130"/>
      <c r="EZ2" s="130"/>
      <c r="FA2" s="130"/>
      <c r="FB2" s="130"/>
      <c r="FC2" s="130"/>
      <c r="FD2" s="130"/>
      <c r="FE2" s="130"/>
      <c r="FF2" s="130"/>
      <c r="FG2" s="130"/>
      <c r="FH2" s="130"/>
      <c r="FI2" s="130"/>
      <c r="FJ2" s="130"/>
      <c r="FK2" s="130"/>
      <c r="FL2" s="130"/>
      <c r="FM2" s="130"/>
      <c r="FN2" s="130"/>
      <c r="FO2" s="130"/>
      <c r="FP2" s="130"/>
      <c r="FQ2" s="130"/>
      <c r="FR2" s="130"/>
      <c r="FS2" s="130"/>
      <c r="FT2" s="130"/>
      <c r="FU2" s="130"/>
      <c r="FV2" s="130"/>
      <c r="FW2" s="130"/>
      <c r="FX2" s="130"/>
      <c r="FY2" s="130"/>
      <c r="FZ2" s="130"/>
      <c r="GA2" s="130"/>
      <c r="GB2" s="130"/>
      <c r="GC2" s="130"/>
      <c r="GD2" s="130"/>
      <c r="GE2" s="130"/>
      <c r="GF2" s="130"/>
      <c r="GG2" s="130"/>
      <c r="GH2" s="130"/>
      <c r="GI2" s="130"/>
      <c r="GJ2" s="130"/>
      <c r="GK2" s="130"/>
      <c r="GL2" s="130"/>
      <c r="GM2" s="130"/>
      <c r="GN2" s="130"/>
      <c r="GO2" s="130"/>
      <c r="GP2" s="130"/>
      <c r="GQ2" s="130"/>
      <c r="GR2" s="130"/>
      <c r="GS2" s="130"/>
      <c r="GT2" s="130"/>
      <c r="GU2" s="130"/>
      <c r="GV2" s="130"/>
      <c r="GW2" s="130"/>
      <c r="GX2" s="130"/>
      <c r="GY2" s="130"/>
      <c r="GZ2" s="130"/>
      <c r="HA2" s="130"/>
      <c r="HB2" s="130"/>
      <c r="HC2" s="130"/>
      <c r="HD2" s="130"/>
      <c r="HE2" s="130"/>
      <c r="HF2" s="130"/>
      <c r="HG2" s="130"/>
      <c r="HH2" s="130"/>
      <c r="HI2" s="130"/>
      <c r="HJ2" s="130"/>
      <c r="HK2" s="130"/>
      <c r="HL2" s="130"/>
      <c r="HM2" s="130"/>
      <c r="HN2" s="130"/>
      <c r="HO2" s="130"/>
      <c r="HP2" s="130"/>
      <c r="HQ2" s="130"/>
      <c r="HR2" s="130"/>
      <c r="HS2" s="130"/>
      <c r="HT2" s="130"/>
      <c r="HU2" s="130"/>
      <c r="HV2" s="130"/>
      <c r="HW2" s="130"/>
      <c r="HX2" s="130"/>
      <c r="HY2" s="130"/>
      <c r="HZ2" s="130"/>
      <c r="IA2" s="130"/>
      <c r="IB2" s="130"/>
      <c r="IC2" s="130"/>
      <c r="ID2" s="130"/>
      <c r="IE2" s="130"/>
      <c r="IF2" s="130"/>
      <c r="IG2" s="130"/>
      <c r="IH2" s="130"/>
      <c r="II2" s="130"/>
      <c r="IJ2" s="130"/>
      <c r="IK2" s="130"/>
      <c r="IL2" s="130"/>
      <c r="IM2" s="130"/>
      <c r="IN2" s="130"/>
      <c r="IO2" s="130"/>
      <c r="IP2" s="130"/>
      <c r="IQ2" s="130"/>
      <c r="IR2" s="130"/>
      <c r="IS2" s="130"/>
      <c r="IT2" s="130"/>
      <c r="IU2" s="130"/>
      <c r="IV2" s="130"/>
      <c r="IW2" s="130"/>
      <c r="IX2" s="130"/>
      <c r="IY2" s="130"/>
      <c r="IZ2" s="130"/>
      <c r="JA2" s="130"/>
      <c r="JB2" s="130"/>
      <c r="JC2" s="130"/>
      <c r="JD2" s="130"/>
      <c r="JE2" s="130"/>
      <c r="JF2" s="130"/>
      <c r="JG2" s="130"/>
      <c r="JH2" s="130"/>
      <c r="JI2" s="130"/>
      <c r="JJ2" s="130"/>
      <c r="JK2" s="130"/>
      <c r="JL2" s="130"/>
      <c r="JM2" s="130"/>
      <c r="JN2" s="130"/>
      <c r="JO2" s="130"/>
      <c r="JP2" s="130"/>
      <c r="JQ2" s="130"/>
      <c r="JR2" s="130"/>
    </row>
    <row r="3" spans="1:278" s="131" customFormat="1" ht="3" customHeight="1">
      <c r="A3" s="2"/>
      <c r="B3" s="2"/>
      <c r="C3" s="323"/>
      <c r="D3" s="603"/>
      <c r="E3" s="603"/>
      <c r="F3" s="603"/>
      <c r="G3" s="603"/>
      <c r="H3" s="603"/>
      <c r="I3" s="603"/>
      <c r="J3" s="603"/>
      <c r="K3" s="603"/>
      <c r="L3" s="603"/>
      <c r="M3" s="603"/>
      <c r="N3" s="603"/>
      <c r="O3" s="603"/>
      <c r="P3" s="603"/>
      <c r="Q3" s="604"/>
      <c r="R3" s="585"/>
      <c r="S3" s="585"/>
      <c r="T3" s="585"/>
      <c r="U3" s="130"/>
      <c r="V3" s="130"/>
      <c r="W3" s="130"/>
      <c r="X3" s="130"/>
      <c r="Y3" s="130"/>
      <c r="Z3" s="130"/>
      <c r="AA3" s="130"/>
      <c r="AB3" s="130"/>
      <c r="AC3" s="130"/>
      <c r="AD3" s="130"/>
      <c r="AE3" s="130"/>
      <c r="AF3" s="130"/>
      <c r="AG3" s="130"/>
      <c r="AH3" s="130"/>
      <c r="AI3" s="130"/>
      <c r="AJ3" s="130"/>
      <c r="AK3" s="130"/>
      <c r="AL3" s="130"/>
      <c r="AM3" s="130"/>
      <c r="AN3" s="130"/>
      <c r="AO3" s="130"/>
      <c r="AP3" s="130"/>
      <c r="AQ3" s="130"/>
      <c r="AR3" s="130"/>
      <c r="AS3" s="130"/>
      <c r="AT3" s="130"/>
      <c r="AU3" s="130"/>
      <c r="AV3" s="130"/>
      <c r="AW3" s="130"/>
      <c r="AX3" s="130"/>
      <c r="AY3" s="130"/>
      <c r="AZ3" s="130"/>
      <c r="BA3" s="130"/>
      <c r="BB3" s="130"/>
      <c r="BC3" s="130"/>
      <c r="BD3" s="130"/>
      <c r="BE3" s="130"/>
      <c r="BF3" s="130"/>
      <c r="BG3" s="130"/>
      <c r="BH3" s="130"/>
      <c r="BI3" s="130"/>
      <c r="BJ3" s="130"/>
      <c r="BK3" s="130"/>
      <c r="BL3" s="130"/>
      <c r="BM3" s="130"/>
      <c r="BN3" s="130"/>
      <c r="BO3" s="130"/>
      <c r="BP3" s="130"/>
      <c r="BQ3" s="130"/>
      <c r="BR3" s="130"/>
      <c r="BS3" s="130"/>
      <c r="BT3" s="130"/>
      <c r="BU3" s="130"/>
      <c r="BV3" s="130"/>
      <c r="BW3" s="130"/>
      <c r="BX3" s="130"/>
      <c r="BY3" s="130"/>
      <c r="BZ3" s="130"/>
      <c r="CA3" s="130"/>
      <c r="CB3" s="130"/>
      <c r="CC3" s="130"/>
      <c r="CD3" s="130"/>
      <c r="CE3" s="130"/>
      <c r="CF3" s="130"/>
      <c r="CG3" s="130"/>
      <c r="CH3" s="130"/>
      <c r="CI3" s="130"/>
      <c r="CJ3" s="130"/>
      <c r="CK3" s="130"/>
      <c r="CL3" s="130"/>
      <c r="CM3" s="130"/>
      <c r="CN3" s="130"/>
      <c r="CO3" s="130"/>
      <c r="CP3" s="130"/>
      <c r="CQ3" s="130"/>
      <c r="CR3" s="130"/>
      <c r="CS3" s="130"/>
      <c r="CT3" s="130"/>
      <c r="CU3" s="130"/>
      <c r="CV3" s="130"/>
      <c r="CW3" s="130"/>
      <c r="CX3" s="130"/>
      <c r="CY3" s="130"/>
      <c r="CZ3" s="130"/>
      <c r="DA3" s="130"/>
      <c r="DB3" s="130"/>
      <c r="DC3" s="130"/>
      <c r="DD3" s="130"/>
      <c r="DE3" s="130"/>
      <c r="DF3" s="130"/>
      <c r="DG3" s="130"/>
      <c r="DH3" s="130"/>
      <c r="DI3" s="130"/>
      <c r="DJ3" s="130"/>
      <c r="DK3" s="130"/>
      <c r="DL3" s="130"/>
      <c r="DM3" s="130"/>
      <c r="DN3" s="130"/>
      <c r="DO3" s="130"/>
      <c r="DP3" s="130"/>
      <c r="DQ3" s="130"/>
      <c r="DR3" s="130"/>
      <c r="DS3" s="130"/>
      <c r="DT3" s="130"/>
      <c r="DU3" s="130"/>
      <c r="DV3" s="130"/>
      <c r="DW3" s="130"/>
      <c r="DX3" s="130"/>
      <c r="DY3" s="130"/>
      <c r="DZ3" s="130"/>
      <c r="EA3" s="130"/>
      <c r="EB3" s="130"/>
      <c r="EC3" s="130"/>
      <c r="ED3" s="130"/>
      <c r="EE3" s="130"/>
      <c r="EF3" s="130"/>
      <c r="EG3" s="130"/>
      <c r="EH3" s="130"/>
      <c r="EI3" s="130"/>
      <c r="EJ3" s="130"/>
      <c r="EK3" s="130"/>
      <c r="EL3" s="130"/>
      <c r="EM3" s="130"/>
      <c r="EN3" s="130"/>
      <c r="EO3" s="130"/>
      <c r="EP3" s="130"/>
      <c r="EQ3" s="130"/>
      <c r="ER3" s="130"/>
      <c r="ES3" s="130"/>
      <c r="ET3" s="130"/>
      <c r="EU3" s="130"/>
      <c r="EV3" s="130"/>
      <c r="EW3" s="130"/>
      <c r="EX3" s="130"/>
      <c r="EY3" s="130"/>
      <c r="EZ3" s="130"/>
      <c r="FA3" s="130"/>
      <c r="FB3" s="130"/>
      <c r="FC3" s="130"/>
      <c r="FD3" s="130"/>
      <c r="FE3" s="130"/>
      <c r="FF3" s="130"/>
      <c r="FG3" s="130"/>
      <c r="FH3" s="130"/>
      <c r="FI3" s="130"/>
      <c r="FJ3" s="130"/>
      <c r="FK3" s="130"/>
      <c r="FL3" s="130"/>
      <c r="FM3" s="130"/>
      <c r="FN3" s="130"/>
      <c r="FO3" s="130"/>
      <c r="FP3" s="130"/>
      <c r="FQ3" s="130"/>
      <c r="FR3" s="130"/>
      <c r="FS3" s="130"/>
      <c r="FT3" s="130"/>
      <c r="FU3" s="130"/>
      <c r="FV3" s="130"/>
      <c r="FW3" s="130"/>
      <c r="FX3" s="130"/>
      <c r="FY3" s="130"/>
      <c r="FZ3" s="130"/>
      <c r="GA3" s="130"/>
      <c r="GB3" s="130"/>
      <c r="GC3" s="130"/>
      <c r="GD3" s="130"/>
      <c r="GE3" s="130"/>
      <c r="GF3" s="130"/>
      <c r="GG3" s="130"/>
      <c r="GH3" s="130"/>
      <c r="GI3" s="130"/>
      <c r="GJ3" s="130"/>
      <c r="GK3" s="130"/>
      <c r="GL3" s="130"/>
      <c r="GM3" s="130"/>
      <c r="GN3" s="130"/>
      <c r="GO3" s="130"/>
      <c r="GP3" s="130"/>
      <c r="GQ3" s="130"/>
      <c r="GR3" s="130"/>
      <c r="GS3" s="130"/>
      <c r="GT3" s="130"/>
      <c r="GU3" s="130"/>
      <c r="GV3" s="130"/>
      <c r="GW3" s="130"/>
      <c r="GX3" s="130"/>
      <c r="GY3" s="130"/>
      <c r="GZ3" s="130"/>
      <c r="HA3" s="130"/>
      <c r="HB3" s="130"/>
      <c r="HC3" s="130"/>
      <c r="HD3" s="130"/>
      <c r="HE3" s="130"/>
      <c r="HF3" s="130"/>
      <c r="HG3" s="130"/>
      <c r="HH3" s="130"/>
      <c r="HI3" s="130"/>
      <c r="HJ3" s="130"/>
      <c r="HK3" s="130"/>
      <c r="HL3" s="130"/>
      <c r="HM3" s="130"/>
      <c r="HN3" s="130"/>
      <c r="HO3" s="130"/>
      <c r="HP3" s="130"/>
      <c r="HQ3" s="130"/>
      <c r="HR3" s="130"/>
      <c r="HS3" s="130"/>
      <c r="HT3" s="130"/>
      <c r="HU3" s="130"/>
      <c r="HV3" s="130"/>
      <c r="HW3" s="130"/>
      <c r="HX3" s="130"/>
      <c r="HY3" s="130"/>
      <c r="HZ3" s="130"/>
      <c r="IA3" s="130"/>
      <c r="IB3" s="130"/>
      <c r="IC3" s="130"/>
      <c r="ID3" s="130"/>
      <c r="IE3" s="130"/>
      <c r="IF3" s="130"/>
      <c r="IG3" s="130"/>
      <c r="IH3" s="130"/>
      <c r="II3" s="130"/>
      <c r="IJ3" s="130"/>
      <c r="IK3" s="130"/>
      <c r="IL3" s="130"/>
      <c r="IM3" s="130"/>
      <c r="IN3" s="130"/>
      <c r="IO3" s="130"/>
      <c r="IP3" s="130"/>
      <c r="IQ3" s="130"/>
      <c r="IR3" s="130"/>
      <c r="IS3" s="130"/>
      <c r="IT3" s="130"/>
      <c r="IU3" s="130"/>
      <c r="IV3" s="130"/>
      <c r="IW3" s="130"/>
      <c r="IX3" s="130"/>
      <c r="IY3" s="130"/>
      <c r="IZ3" s="130"/>
      <c r="JA3" s="130"/>
      <c r="JB3" s="130"/>
      <c r="JC3" s="130"/>
      <c r="JD3" s="130"/>
      <c r="JE3" s="130"/>
      <c r="JF3" s="130"/>
      <c r="JG3" s="130"/>
      <c r="JH3" s="130"/>
      <c r="JI3" s="130"/>
      <c r="JJ3" s="130"/>
      <c r="JK3" s="130"/>
      <c r="JL3" s="130"/>
      <c r="JM3" s="130"/>
      <c r="JN3" s="130"/>
      <c r="JO3" s="130"/>
      <c r="JP3" s="130"/>
      <c r="JQ3" s="130"/>
      <c r="JR3" s="130"/>
    </row>
    <row r="4" spans="1:278" s="131" customFormat="1" ht="41.25" customHeight="1">
      <c r="A4" s="443" t="s">
        <v>243</v>
      </c>
      <c r="B4" s="444"/>
      <c r="C4" s="445"/>
      <c r="D4" s="586" t="str">
        <f>'Mapa Final'!D4</f>
        <v>GESTION HUMANA</v>
      </c>
      <c r="E4" s="587"/>
      <c r="F4" s="587"/>
      <c r="G4" s="587"/>
      <c r="H4" s="587"/>
      <c r="I4" s="587"/>
      <c r="J4" s="587"/>
      <c r="K4" s="587"/>
      <c r="L4" s="587"/>
      <c r="M4" s="587"/>
      <c r="N4" s="588"/>
      <c r="O4" s="449"/>
      <c r="P4" s="449"/>
      <c r="Q4" s="449"/>
      <c r="R4" s="1"/>
      <c r="S4" s="1"/>
      <c r="T4" s="241"/>
      <c r="U4" s="130"/>
      <c r="V4" s="130"/>
      <c r="W4" s="130"/>
      <c r="X4" s="130"/>
      <c r="Y4" s="130"/>
      <c r="Z4" s="130"/>
      <c r="AA4" s="130"/>
      <c r="AB4" s="130"/>
      <c r="AC4" s="130"/>
      <c r="AD4" s="130"/>
      <c r="AE4" s="130"/>
      <c r="AF4" s="130"/>
      <c r="AG4" s="130"/>
      <c r="AH4" s="130"/>
      <c r="AI4" s="130"/>
      <c r="AJ4" s="130"/>
      <c r="AK4" s="130"/>
      <c r="AL4" s="130"/>
      <c r="AM4" s="130"/>
      <c r="AN4" s="130"/>
      <c r="AO4" s="130"/>
      <c r="AP4" s="130"/>
      <c r="AQ4" s="130"/>
      <c r="AR4" s="130"/>
      <c r="AS4" s="130"/>
      <c r="AT4" s="130"/>
      <c r="AU4" s="130"/>
      <c r="AV4" s="130"/>
      <c r="AW4" s="130"/>
      <c r="AX4" s="130"/>
      <c r="AY4" s="130"/>
      <c r="AZ4" s="130"/>
      <c r="BA4" s="130"/>
      <c r="BB4" s="130"/>
      <c r="BC4" s="130"/>
      <c r="BD4" s="130"/>
      <c r="BE4" s="130"/>
      <c r="BF4" s="130"/>
      <c r="BG4" s="130"/>
      <c r="BH4" s="130"/>
      <c r="BI4" s="130"/>
      <c r="BJ4" s="130"/>
      <c r="BK4" s="130"/>
      <c r="BL4" s="130"/>
      <c r="BM4" s="130"/>
      <c r="BN4" s="130"/>
      <c r="BO4" s="130"/>
      <c r="BP4" s="130"/>
      <c r="BQ4" s="130"/>
      <c r="BR4" s="130"/>
      <c r="BS4" s="130"/>
      <c r="BT4" s="130"/>
      <c r="BU4" s="130"/>
      <c r="BV4" s="130"/>
      <c r="BW4" s="130"/>
      <c r="BX4" s="130"/>
      <c r="BY4" s="130"/>
      <c r="BZ4" s="130"/>
      <c r="CA4" s="130"/>
      <c r="CB4" s="130"/>
      <c r="CC4" s="130"/>
      <c r="CD4" s="130"/>
      <c r="CE4" s="130"/>
      <c r="CF4" s="130"/>
      <c r="CG4" s="130"/>
      <c r="CH4" s="130"/>
      <c r="CI4" s="130"/>
      <c r="CJ4" s="130"/>
      <c r="CK4" s="130"/>
      <c r="CL4" s="130"/>
      <c r="CM4" s="130"/>
      <c r="CN4" s="130"/>
      <c r="CO4" s="130"/>
      <c r="CP4" s="130"/>
      <c r="CQ4" s="130"/>
      <c r="CR4" s="130"/>
      <c r="CS4" s="130"/>
      <c r="CT4" s="130"/>
      <c r="CU4" s="130"/>
      <c r="CV4" s="130"/>
      <c r="CW4" s="130"/>
      <c r="CX4" s="130"/>
      <c r="CY4" s="130"/>
      <c r="CZ4" s="130"/>
      <c r="DA4" s="130"/>
      <c r="DB4" s="130"/>
      <c r="DC4" s="130"/>
      <c r="DD4" s="130"/>
      <c r="DE4" s="130"/>
      <c r="DF4" s="130"/>
      <c r="DG4" s="130"/>
      <c r="DH4" s="130"/>
      <c r="DI4" s="130"/>
      <c r="DJ4" s="130"/>
      <c r="DK4" s="130"/>
      <c r="DL4" s="130"/>
      <c r="DM4" s="130"/>
      <c r="DN4" s="130"/>
      <c r="DO4" s="130"/>
      <c r="DP4" s="130"/>
      <c r="DQ4" s="130"/>
      <c r="DR4" s="130"/>
      <c r="DS4" s="130"/>
      <c r="DT4" s="130"/>
      <c r="DU4" s="130"/>
      <c r="DV4" s="130"/>
      <c r="DW4" s="130"/>
      <c r="DX4" s="130"/>
      <c r="DY4" s="130"/>
      <c r="DZ4" s="130"/>
      <c r="EA4" s="130"/>
      <c r="EB4" s="130"/>
      <c r="EC4" s="130"/>
      <c r="ED4" s="130"/>
      <c r="EE4" s="130"/>
      <c r="EF4" s="130"/>
      <c r="EG4" s="130"/>
      <c r="EH4" s="130"/>
      <c r="EI4" s="130"/>
      <c r="EJ4" s="130"/>
      <c r="EK4" s="130"/>
      <c r="EL4" s="130"/>
      <c r="EM4" s="130"/>
      <c r="EN4" s="130"/>
      <c r="EO4" s="130"/>
      <c r="EP4" s="130"/>
      <c r="EQ4" s="130"/>
      <c r="ER4" s="130"/>
      <c r="ES4" s="130"/>
      <c r="ET4" s="130"/>
      <c r="EU4" s="130"/>
      <c r="EV4" s="130"/>
      <c r="EW4" s="130"/>
      <c r="EX4" s="130"/>
      <c r="EY4" s="130"/>
      <c r="EZ4" s="130"/>
      <c r="FA4" s="130"/>
      <c r="FB4" s="130"/>
      <c r="FC4" s="130"/>
      <c r="FD4" s="130"/>
      <c r="FE4" s="130"/>
      <c r="FF4" s="130"/>
      <c r="FG4" s="130"/>
      <c r="FH4" s="130"/>
      <c r="FI4" s="130"/>
      <c r="FJ4" s="130"/>
      <c r="FK4" s="130"/>
      <c r="FL4" s="130"/>
      <c r="FM4" s="130"/>
      <c r="FN4" s="130"/>
      <c r="FO4" s="130"/>
      <c r="FP4" s="130"/>
      <c r="FQ4" s="130"/>
      <c r="FR4" s="130"/>
      <c r="FS4" s="130"/>
      <c r="FT4" s="130"/>
      <c r="FU4" s="130"/>
      <c r="FV4" s="130"/>
      <c r="FW4" s="130"/>
      <c r="FX4" s="130"/>
      <c r="FY4" s="130"/>
      <c r="FZ4" s="130"/>
      <c r="GA4" s="130"/>
      <c r="GB4" s="130"/>
      <c r="GC4" s="130"/>
      <c r="GD4" s="130"/>
      <c r="GE4" s="130"/>
      <c r="GF4" s="130"/>
      <c r="GG4" s="130"/>
      <c r="GH4" s="130"/>
      <c r="GI4" s="130"/>
      <c r="GJ4" s="130"/>
      <c r="GK4" s="130"/>
      <c r="GL4" s="130"/>
      <c r="GM4" s="130"/>
      <c r="GN4" s="130"/>
      <c r="GO4" s="130"/>
      <c r="GP4" s="130"/>
      <c r="GQ4" s="130"/>
      <c r="GR4" s="130"/>
      <c r="GS4" s="130"/>
      <c r="GT4" s="130"/>
      <c r="GU4" s="130"/>
      <c r="GV4" s="130"/>
      <c r="GW4" s="130"/>
      <c r="GX4" s="130"/>
      <c r="GY4" s="130"/>
      <c r="GZ4" s="130"/>
      <c r="HA4" s="130"/>
      <c r="HB4" s="130"/>
      <c r="HC4" s="130"/>
      <c r="HD4" s="130"/>
      <c r="HE4" s="130"/>
      <c r="HF4" s="130"/>
      <c r="HG4" s="130"/>
      <c r="HH4" s="130"/>
      <c r="HI4" s="130"/>
      <c r="HJ4" s="130"/>
      <c r="HK4" s="130"/>
      <c r="HL4" s="130"/>
      <c r="HM4" s="130"/>
      <c r="HN4" s="130"/>
      <c r="HO4" s="130"/>
      <c r="HP4" s="130"/>
      <c r="HQ4" s="130"/>
      <c r="HR4" s="130"/>
      <c r="HS4" s="130"/>
      <c r="HT4" s="130"/>
      <c r="HU4" s="130"/>
      <c r="HV4" s="130"/>
      <c r="HW4" s="130"/>
      <c r="HX4" s="130"/>
      <c r="HY4" s="130"/>
      <c r="HZ4" s="130"/>
      <c r="IA4" s="130"/>
      <c r="IB4" s="130"/>
      <c r="IC4" s="130"/>
      <c r="ID4" s="130"/>
      <c r="IE4" s="130"/>
      <c r="IF4" s="130"/>
      <c r="IG4" s="130"/>
      <c r="IH4" s="130"/>
      <c r="II4" s="130"/>
      <c r="IJ4" s="130"/>
      <c r="IK4" s="130"/>
      <c r="IL4" s="130"/>
      <c r="IM4" s="130"/>
      <c r="IN4" s="130"/>
      <c r="IO4" s="130"/>
      <c r="IP4" s="130"/>
      <c r="IQ4" s="130"/>
      <c r="IR4" s="130"/>
      <c r="IS4" s="130"/>
      <c r="IT4" s="130"/>
      <c r="IU4" s="130"/>
      <c r="IV4" s="130"/>
      <c r="IW4" s="130"/>
      <c r="IX4" s="130"/>
      <c r="IY4" s="130"/>
      <c r="IZ4" s="130"/>
      <c r="JA4" s="130"/>
      <c r="JB4" s="130"/>
      <c r="JC4" s="130"/>
      <c r="JD4" s="130"/>
      <c r="JE4" s="130"/>
      <c r="JF4" s="130"/>
      <c r="JG4" s="130"/>
      <c r="JH4" s="130"/>
      <c r="JI4" s="130"/>
      <c r="JJ4" s="130"/>
      <c r="JK4" s="130"/>
      <c r="JL4" s="130"/>
      <c r="JM4" s="130"/>
      <c r="JN4" s="130"/>
      <c r="JO4" s="130"/>
      <c r="JP4" s="130"/>
      <c r="JQ4" s="130"/>
      <c r="JR4" s="130"/>
    </row>
    <row r="5" spans="1:278" s="131" customFormat="1" ht="52.5" customHeight="1">
      <c r="A5" s="443" t="s">
        <v>245</v>
      </c>
      <c r="B5" s="444"/>
      <c r="C5" s="445"/>
      <c r="D5" s="589" t="str">
        <f>'Mapa Final'!D5</f>
        <v>Atender los requerimientos y necesidades en materia salarial, prestacional, de protección social, bienestar y pago de sentencias, brindando orientación a las Direcciones Seccionales en esta materia, a partir de herramientas de gestión y control que permitan ofrecer una respuesta ágil y oportuna a los clientes internos y externos en el marco del Sistema de Gestión de la Calidad, Medio Ambiente y Seguridad y Salud en el Trabajo de la Rama Judicial .</v>
      </c>
      <c r="E5" s="590"/>
      <c r="F5" s="590"/>
      <c r="G5" s="590"/>
      <c r="H5" s="590"/>
      <c r="I5" s="590"/>
      <c r="J5" s="590"/>
      <c r="K5" s="590"/>
      <c r="L5" s="590"/>
      <c r="M5" s="590"/>
      <c r="N5" s="591"/>
      <c r="O5" s="229"/>
      <c r="P5" s="1"/>
      <c r="Q5" s="1"/>
      <c r="R5" s="1"/>
      <c r="S5" s="1"/>
      <c r="T5" s="241"/>
      <c r="U5" s="130"/>
      <c r="V5" s="130"/>
      <c r="W5" s="130"/>
      <c r="X5" s="130"/>
      <c r="Y5" s="130"/>
      <c r="Z5" s="130"/>
      <c r="AA5" s="130"/>
      <c r="AB5" s="130"/>
      <c r="AC5" s="130"/>
      <c r="AD5" s="130"/>
      <c r="AE5" s="130"/>
      <c r="AF5" s="130"/>
      <c r="AG5" s="130"/>
      <c r="AH5" s="130"/>
      <c r="AI5" s="130"/>
      <c r="AJ5" s="130"/>
      <c r="AK5" s="130"/>
      <c r="AL5" s="130"/>
      <c r="AM5" s="130"/>
      <c r="AN5" s="130"/>
      <c r="AO5" s="130"/>
      <c r="AP5" s="130"/>
      <c r="AQ5" s="130"/>
      <c r="AR5" s="130"/>
      <c r="AS5" s="130"/>
      <c r="AT5" s="130"/>
      <c r="AU5" s="130"/>
      <c r="AV5" s="130"/>
      <c r="AW5" s="130"/>
      <c r="AX5" s="130"/>
      <c r="AY5" s="130"/>
      <c r="AZ5" s="130"/>
      <c r="BA5" s="130"/>
      <c r="BB5" s="130"/>
      <c r="BC5" s="130"/>
      <c r="BD5" s="130"/>
      <c r="BE5" s="130"/>
      <c r="BF5" s="130"/>
      <c r="BG5" s="130"/>
      <c r="BH5" s="130"/>
      <c r="BI5" s="130"/>
      <c r="BJ5" s="130"/>
      <c r="BK5" s="130"/>
      <c r="BL5" s="130"/>
      <c r="BM5" s="130"/>
      <c r="BN5" s="130"/>
      <c r="BO5" s="130"/>
      <c r="BP5" s="130"/>
      <c r="BQ5" s="130"/>
      <c r="BR5" s="130"/>
      <c r="BS5" s="130"/>
      <c r="BT5" s="130"/>
      <c r="BU5" s="130"/>
      <c r="BV5" s="130"/>
      <c r="BW5" s="130"/>
      <c r="BX5" s="130"/>
      <c r="BY5" s="130"/>
      <c r="BZ5" s="130"/>
      <c r="CA5" s="130"/>
      <c r="CB5" s="130"/>
      <c r="CC5" s="130"/>
      <c r="CD5" s="130"/>
      <c r="CE5" s="130"/>
      <c r="CF5" s="130"/>
      <c r="CG5" s="130"/>
      <c r="CH5" s="130"/>
      <c r="CI5" s="130"/>
      <c r="CJ5" s="130"/>
      <c r="CK5" s="130"/>
      <c r="CL5" s="130"/>
      <c r="CM5" s="130"/>
      <c r="CN5" s="130"/>
      <c r="CO5" s="130"/>
      <c r="CP5" s="130"/>
      <c r="CQ5" s="130"/>
      <c r="CR5" s="130"/>
      <c r="CS5" s="130"/>
      <c r="CT5" s="130"/>
      <c r="CU5" s="130"/>
      <c r="CV5" s="130"/>
      <c r="CW5" s="130"/>
      <c r="CX5" s="130"/>
      <c r="CY5" s="130"/>
      <c r="CZ5" s="130"/>
      <c r="DA5" s="130"/>
      <c r="DB5" s="130"/>
      <c r="DC5" s="130"/>
      <c r="DD5" s="130"/>
      <c r="DE5" s="130"/>
      <c r="DF5" s="130"/>
      <c r="DG5" s="130"/>
      <c r="DH5" s="130"/>
      <c r="DI5" s="130"/>
      <c r="DJ5" s="130"/>
      <c r="DK5" s="130"/>
      <c r="DL5" s="130"/>
      <c r="DM5" s="130"/>
      <c r="DN5" s="130"/>
      <c r="DO5" s="130"/>
      <c r="DP5" s="130"/>
      <c r="DQ5" s="130"/>
      <c r="DR5" s="130"/>
      <c r="DS5" s="130"/>
      <c r="DT5" s="130"/>
      <c r="DU5" s="130"/>
      <c r="DV5" s="130"/>
      <c r="DW5" s="130"/>
      <c r="DX5" s="130"/>
      <c r="DY5" s="130"/>
      <c r="DZ5" s="130"/>
      <c r="EA5" s="130"/>
      <c r="EB5" s="130"/>
      <c r="EC5" s="130"/>
      <c r="ED5" s="130"/>
      <c r="EE5" s="130"/>
      <c r="EF5" s="130"/>
      <c r="EG5" s="130"/>
      <c r="EH5" s="130"/>
      <c r="EI5" s="130"/>
      <c r="EJ5" s="130"/>
      <c r="EK5" s="130"/>
      <c r="EL5" s="130"/>
      <c r="EM5" s="130"/>
      <c r="EN5" s="130"/>
      <c r="EO5" s="130"/>
      <c r="EP5" s="130"/>
      <c r="EQ5" s="130"/>
      <c r="ER5" s="130"/>
      <c r="ES5" s="130"/>
      <c r="ET5" s="130"/>
      <c r="EU5" s="130"/>
      <c r="EV5" s="130"/>
      <c r="EW5" s="130"/>
      <c r="EX5" s="130"/>
      <c r="EY5" s="130"/>
      <c r="EZ5" s="130"/>
      <c r="FA5" s="130"/>
      <c r="FB5" s="130"/>
      <c r="FC5" s="130"/>
      <c r="FD5" s="130"/>
      <c r="FE5" s="130"/>
      <c r="FF5" s="130"/>
      <c r="FG5" s="130"/>
      <c r="FH5" s="130"/>
      <c r="FI5" s="130"/>
      <c r="FJ5" s="130"/>
      <c r="FK5" s="130"/>
      <c r="FL5" s="130"/>
      <c r="FM5" s="130"/>
      <c r="FN5" s="130"/>
      <c r="FO5" s="130"/>
      <c r="FP5" s="130"/>
      <c r="FQ5" s="130"/>
      <c r="FR5" s="130"/>
      <c r="FS5" s="130"/>
      <c r="FT5" s="130"/>
      <c r="FU5" s="130"/>
      <c r="FV5" s="130"/>
      <c r="FW5" s="130"/>
      <c r="FX5" s="130"/>
      <c r="FY5" s="130"/>
      <c r="FZ5" s="130"/>
      <c r="GA5" s="130"/>
      <c r="GB5" s="130"/>
      <c r="GC5" s="130"/>
      <c r="GD5" s="130"/>
      <c r="GE5" s="130"/>
      <c r="GF5" s="130"/>
      <c r="GG5" s="130"/>
      <c r="GH5" s="130"/>
      <c r="GI5" s="130"/>
      <c r="GJ5" s="130"/>
      <c r="GK5" s="130"/>
      <c r="GL5" s="130"/>
      <c r="GM5" s="130"/>
      <c r="GN5" s="130"/>
      <c r="GO5" s="130"/>
      <c r="GP5" s="130"/>
      <c r="GQ5" s="130"/>
      <c r="GR5" s="130"/>
      <c r="GS5" s="130"/>
      <c r="GT5" s="130"/>
      <c r="GU5" s="130"/>
      <c r="GV5" s="130"/>
      <c r="GW5" s="130"/>
      <c r="GX5" s="130"/>
      <c r="GY5" s="130"/>
      <c r="GZ5" s="130"/>
      <c r="HA5" s="130"/>
      <c r="HB5" s="130"/>
      <c r="HC5" s="130"/>
      <c r="HD5" s="130"/>
      <c r="HE5" s="130"/>
      <c r="HF5" s="130"/>
      <c r="HG5" s="130"/>
      <c r="HH5" s="130"/>
      <c r="HI5" s="130"/>
      <c r="HJ5" s="130"/>
      <c r="HK5" s="130"/>
      <c r="HL5" s="130"/>
      <c r="HM5" s="130"/>
      <c r="HN5" s="130"/>
      <c r="HO5" s="130"/>
      <c r="HP5" s="130"/>
      <c r="HQ5" s="130"/>
      <c r="HR5" s="130"/>
      <c r="HS5" s="130"/>
      <c r="HT5" s="130"/>
      <c r="HU5" s="130"/>
      <c r="HV5" s="130"/>
      <c r="HW5" s="130"/>
      <c r="HX5" s="130"/>
      <c r="HY5" s="130"/>
      <c r="HZ5" s="130"/>
      <c r="IA5" s="130"/>
      <c r="IB5" s="130"/>
      <c r="IC5" s="130"/>
      <c r="ID5" s="130"/>
      <c r="IE5" s="130"/>
      <c r="IF5" s="130"/>
      <c r="IG5" s="130"/>
      <c r="IH5" s="130"/>
      <c r="II5" s="130"/>
      <c r="IJ5" s="130"/>
      <c r="IK5" s="130"/>
      <c r="IL5" s="130"/>
      <c r="IM5" s="130"/>
      <c r="IN5" s="130"/>
      <c r="IO5" s="130"/>
      <c r="IP5" s="130"/>
      <c r="IQ5" s="130"/>
      <c r="IR5" s="130"/>
      <c r="IS5" s="130"/>
      <c r="IT5" s="130"/>
      <c r="IU5" s="130"/>
      <c r="IV5" s="130"/>
      <c r="IW5" s="130"/>
      <c r="IX5" s="130"/>
      <c r="IY5" s="130"/>
      <c r="IZ5" s="130"/>
      <c r="JA5" s="130"/>
      <c r="JB5" s="130"/>
      <c r="JC5" s="130"/>
      <c r="JD5" s="130"/>
      <c r="JE5" s="130"/>
      <c r="JF5" s="130"/>
      <c r="JG5" s="130"/>
      <c r="JH5" s="130"/>
      <c r="JI5" s="130"/>
      <c r="JJ5" s="130"/>
      <c r="JK5" s="130"/>
      <c r="JL5" s="130"/>
      <c r="JM5" s="130"/>
      <c r="JN5" s="130"/>
      <c r="JO5" s="130"/>
      <c r="JP5" s="130"/>
      <c r="JQ5" s="130"/>
      <c r="JR5" s="130"/>
    </row>
    <row r="6" spans="1:278" s="131" customFormat="1" ht="32.25" customHeight="1" thickBot="1">
      <c r="A6" s="443" t="s">
        <v>247</v>
      </c>
      <c r="B6" s="444"/>
      <c r="C6" s="445"/>
      <c r="D6" s="589" t="str">
        <f>'Mapa Final'!D6</f>
        <v>Nivel Seccional</v>
      </c>
      <c r="E6" s="590"/>
      <c r="F6" s="590"/>
      <c r="G6" s="590"/>
      <c r="H6" s="590"/>
      <c r="I6" s="590"/>
      <c r="J6" s="590"/>
      <c r="K6" s="590"/>
      <c r="L6" s="590"/>
      <c r="M6" s="590"/>
      <c r="N6" s="591"/>
      <c r="O6" s="229"/>
      <c r="P6" s="1"/>
      <c r="Q6" s="1"/>
      <c r="R6" s="1"/>
      <c r="S6" s="1"/>
      <c r="T6" s="241"/>
      <c r="U6" s="130"/>
      <c r="V6" s="130"/>
      <c r="W6" s="130"/>
      <c r="X6" s="130"/>
      <c r="Y6" s="130"/>
      <c r="Z6" s="130"/>
      <c r="AA6" s="130"/>
      <c r="AB6" s="130"/>
      <c r="AC6" s="130"/>
      <c r="AD6" s="130"/>
      <c r="AE6" s="130"/>
      <c r="AF6" s="130"/>
      <c r="AG6" s="130"/>
      <c r="AH6" s="130"/>
      <c r="AI6" s="130"/>
      <c r="AJ6" s="130"/>
      <c r="AK6" s="130"/>
      <c r="AL6" s="130"/>
      <c r="AM6" s="130"/>
      <c r="AN6" s="130"/>
      <c r="AO6" s="130"/>
      <c r="AP6" s="130"/>
      <c r="AQ6" s="130"/>
      <c r="AR6" s="130"/>
      <c r="AS6" s="130"/>
      <c r="AT6" s="130"/>
      <c r="AU6" s="130"/>
      <c r="AV6" s="130"/>
      <c r="AW6" s="130"/>
      <c r="AX6" s="130"/>
      <c r="AY6" s="130"/>
      <c r="AZ6" s="130"/>
      <c r="BA6" s="130"/>
      <c r="BB6" s="130"/>
      <c r="BC6" s="130"/>
      <c r="BD6" s="130"/>
      <c r="BE6" s="130"/>
      <c r="BF6" s="130"/>
      <c r="BG6" s="130"/>
      <c r="BH6" s="130"/>
      <c r="BI6" s="130"/>
      <c r="BJ6" s="130"/>
      <c r="BK6" s="130"/>
      <c r="BL6" s="130"/>
      <c r="BM6" s="130"/>
      <c r="BN6" s="130"/>
      <c r="BO6" s="130"/>
      <c r="BP6" s="130"/>
      <c r="BQ6" s="130"/>
      <c r="BR6" s="130"/>
      <c r="BS6" s="130"/>
      <c r="BT6" s="130"/>
      <c r="BU6" s="130"/>
      <c r="BV6" s="130"/>
      <c r="BW6" s="130"/>
      <c r="BX6" s="130"/>
      <c r="BY6" s="130"/>
      <c r="BZ6" s="130"/>
      <c r="CA6" s="130"/>
      <c r="CB6" s="130"/>
      <c r="CC6" s="130"/>
      <c r="CD6" s="130"/>
      <c r="CE6" s="130"/>
      <c r="CF6" s="130"/>
      <c r="CG6" s="130"/>
      <c r="CH6" s="130"/>
      <c r="CI6" s="130"/>
      <c r="CJ6" s="130"/>
      <c r="CK6" s="130"/>
      <c r="CL6" s="130"/>
      <c r="CM6" s="130"/>
      <c r="CN6" s="130"/>
      <c r="CO6" s="130"/>
      <c r="CP6" s="130"/>
      <c r="CQ6" s="130"/>
      <c r="CR6" s="130"/>
      <c r="CS6" s="130"/>
      <c r="CT6" s="130"/>
      <c r="CU6" s="130"/>
      <c r="CV6" s="130"/>
      <c r="CW6" s="130"/>
      <c r="CX6" s="130"/>
      <c r="CY6" s="130"/>
      <c r="CZ6" s="130"/>
      <c r="DA6" s="130"/>
      <c r="DB6" s="130"/>
      <c r="DC6" s="130"/>
      <c r="DD6" s="130"/>
      <c r="DE6" s="130"/>
      <c r="DF6" s="130"/>
      <c r="DG6" s="130"/>
      <c r="DH6" s="130"/>
      <c r="DI6" s="130"/>
      <c r="DJ6" s="130"/>
      <c r="DK6" s="130"/>
      <c r="DL6" s="130"/>
      <c r="DM6" s="130"/>
      <c r="DN6" s="130"/>
      <c r="DO6" s="130"/>
      <c r="DP6" s="130"/>
      <c r="DQ6" s="130"/>
      <c r="DR6" s="130"/>
      <c r="DS6" s="130"/>
      <c r="DT6" s="130"/>
      <c r="DU6" s="130"/>
      <c r="DV6" s="130"/>
      <c r="DW6" s="130"/>
      <c r="DX6" s="130"/>
      <c r="DY6" s="130"/>
      <c r="DZ6" s="130"/>
      <c r="EA6" s="130"/>
      <c r="EB6" s="130"/>
      <c r="EC6" s="130"/>
      <c r="ED6" s="130"/>
      <c r="EE6" s="130"/>
      <c r="EF6" s="130"/>
      <c r="EG6" s="130"/>
      <c r="EH6" s="130"/>
      <c r="EI6" s="130"/>
      <c r="EJ6" s="130"/>
      <c r="EK6" s="130"/>
      <c r="EL6" s="130"/>
      <c r="EM6" s="130"/>
      <c r="EN6" s="130"/>
      <c r="EO6" s="130"/>
      <c r="EP6" s="130"/>
      <c r="EQ6" s="130"/>
      <c r="ER6" s="130"/>
      <c r="ES6" s="130"/>
      <c r="ET6" s="130"/>
      <c r="EU6" s="130"/>
      <c r="EV6" s="130"/>
      <c r="EW6" s="130"/>
      <c r="EX6" s="130"/>
      <c r="EY6" s="130"/>
      <c r="EZ6" s="130"/>
      <c r="FA6" s="130"/>
      <c r="FB6" s="130"/>
      <c r="FC6" s="130"/>
      <c r="FD6" s="130"/>
      <c r="FE6" s="130"/>
      <c r="FF6" s="130"/>
      <c r="FG6" s="130"/>
      <c r="FH6" s="130"/>
      <c r="FI6" s="130"/>
      <c r="FJ6" s="130"/>
      <c r="FK6" s="130"/>
      <c r="FL6" s="130"/>
      <c r="FM6" s="130"/>
      <c r="FN6" s="130"/>
      <c r="FO6" s="130"/>
      <c r="FP6" s="130"/>
      <c r="FQ6" s="130"/>
      <c r="FR6" s="130"/>
      <c r="FS6" s="130"/>
      <c r="FT6" s="130"/>
      <c r="FU6" s="130"/>
      <c r="FV6" s="130"/>
      <c r="FW6" s="130"/>
      <c r="FX6" s="130"/>
      <c r="FY6" s="130"/>
      <c r="FZ6" s="130"/>
      <c r="GA6" s="130"/>
      <c r="GB6" s="130"/>
      <c r="GC6" s="130"/>
      <c r="GD6" s="130"/>
      <c r="GE6" s="130"/>
      <c r="GF6" s="130"/>
      <c r="GG6" s="130"/>
      <c r="GH6" s="130"/>
      <c r="GI6" s="130"/>
      <c r="GJ6" s="130"/>
      <c r="GK6" s="130"/>
      <c r="GL6" s="130"/>
      <c r="GM6" s="130"/>
      <c r="GN6" s="130"/>
      <c r="GO6" s="130"/>
      <c r="GP6" s="130"/>
      <c r="GQ6" s="130"/>
      <c r="GR6" s="130"/>
      <c r="GS6" s="130"/>
      <c r="GT6" s="130"/>
      <c r="GU6" s="130"/>
      <c r="GV6" s="130"/>
      <c r="GW6" s="130"/>
      <c r="GX6" s="130"/>
      <c r="GY6" s="130"/>
      <c r="GZ6" s="130"/>
      <c r="HA6" s="130"/>
      <c r="HB6" s="130"/>
      <c r="HC6" s="130"/>
      <c r="HD6" s="130"/>
      <c r="HE6" s="130"/>
      <c r="HF6" s="130"/>
      <c r="HG6" s="130"/>
      <c r="HH6" s="130"/>
      <c r="HI6" s="130"/>
      <c r="HJ6" s="130"/>
      <c r="HK6" s="130"/>
      <c r="HL6" s="130"/>
      <c r="HM6" s="130"/>
      <c r="HN6" s="130"/>
      <c r="HO6" s="130"/>
      <c r="HP6" s="130"/>
      <c r="HQ6" s="130"/>
      <c r="HR6" s="130"/>
      <c r="HS6" s="130"/>
      <c r="HT6" s="130"/>
      <c r="HU6" s="130"/>
      <c r="HV6" s="130"/>
      <c r="HW6" s="130"/>
      <c r="HX6" s="130"/>
      <c r="HY6" s="130"/>
      <c r="HZ6" s="130"/>
      <c r="IA6" s="130"/>
      <c r="IB6" s="130"/>
      <c r="IC6" s="130"/>
      <c r="ID6" s="130"/>
      <c r="IE6" s="130"/>
      <c r="IF6" s="130"/>
      <c r="IG6" s="130"/>
      <c r="IH6" s="130"/>
      <c r="II6" s="130"/>
      <c r="IJ6" s="130"/>
      <c r="IK6" s="130"/>
      <c r="IL6" s="130"/>
      <c r="IM6" s="130"/>
      <c r="IN6" s="130"/>
      <c r="IO6" s="130"/>
      <c r="IP6" s="130"/>
      <c r="IQ6" s="130"/>
      <c r="IR6" s="130"/>
      <c r="IS6" s="130"/>
      <c r="IT6" s="130"/>
      <c r="IU6" s="130"/>
      <c r="IV6" s="130"/>
      <c r="IW6" s="130"/>
      <c r="IX6" s="130"/>
      <c r="IY6" s="130"/>
      <c r="IZ6" s="130"/>
      <c r="JA6" s="130"/>
      <c r="JB6" s="130"/>
      <c r="JC6" s="130"/>
      <c r="JD6" s="130"/>
      <c r="JE6" s="130"/>
      <c r="JF6" s="130"/>
      <c r="JG6" s="130"/>
      <c r="JH6" s="130"/>
      <c r="JI6" s="130"/>
      <c r="JJ6" s="130"/>
      <c r="JK6" s="130"/>
      <c r="JL6" s="130"/>
      <c r="JM6" s="130"/>
      <c r="JN6" s="130"/>
      <c r="JO6" s="130"/>
      <c r="JP6" s="130"/>
      <c r="JQ6" s="130"/>
      <c r="JR6" s="130"/>
    </row>
    <row r="7" spans="1:278" s="138" customFormat="1" ht="40.5" customHeight="1" thickTop="1" thickBot="1">
      <c r="A7" s="592" t="s">
        <v>580</v>
      </c>
      <c r="B7" s="593"/>
      <c r="C7" s="593"/>
      <c r="D7" s="593"/>
      <c r="E7" s="593"/>
      <c r="F7" s="594"/>
      <c r="G7" s="145"/>
      <c r="H7" s="595" t="s">
        <v>581</v>
      </c>
      <c r="I7" s="595"/>
      <c r="J7" s="595"/>
      <c r="K7" s="595" t="s">
        <v>582</v>
      </c>
      <c r="L7" s="595"/>
      <c r="M7" s="595"/>
      <c r="N7" s="596" t="s">
        <v>583</v>
      </c>
      <c r="O7" s="605" t="s">
        <v>584</v>
      </c>
      <c r="P7" s="607" t="s">
        <v>585</v>
      </c>
      <c r="Q7" s="608"/>
      <c r="R7" s="607" t="s">
        <v>586</v>
      </c>
      <c r="S7" s="608"/>
      <c r="T7" s="609" t="s">
        <v>655</v>
      </c>
      <c r="U7" s="150"/>
      <c r="V7" s="150"/>
      <c r="W7" s="150"/>
      <c r="X7" s="150"/>
      <c r="Y7" s="150"/>
      <c r="Z7" s="150"/>
      <c r="AA7" s="150"/>
      <c r="AB7" s="150"/>
      <c r="AC7" s="150"/>
      <c r="AD7" s="150"/>
      <c r="AE7" s="150"/>
      <c r="AF7" s="150"/>
      <c r="AG7" s="150"/>
      <c r="AH7" s="150"/>
      <c r="AI7" s="150"/>
      <c r="AJ7" s="150"/>
      <c r="AK7" s="150"/>
      <c r="AL7" s="150"/>
      <c r="AM7" s="150"/>
      <c r="AN7" s="150"/>
      <c r="AO7" s="150"/>
      <c r="AP7" s="150"/>
      <c r="AQ7" s="150"/>
      <c r="AR7" s="150"/>
      <c r="AS7" s="150"/>
      <c r="AT7" s="150"/>
      <c r="AU7" s="150"/>
      <c r="AV7" s="150"/>
      <c r="AW7" s="150"/>
      <c r="AX7" s="150"/>
      <c r="AY7" s="150"/>
      <c r="AZ7" s="150"/>
      <c r="BA7" s="150"/>
      <c r="BB7" s="150"/>
      <c r="BC7" s="150"/>
      <c r="BD7" s="150"/>
      <c r="BE7" s="150"/>
      <c r="BF7" s="150"/>
      <c r="BG7" s="150"/>
      <c r="BH7" s="150"/>
      <c r="BI7" s="150"/>
      <c r="BJ7" s="150"/>
      <c r="BK7" s="150"/>
      <c r="BL7" s="150"/>
      <c r="BM7" s="150"/>
      <c r="BN7" s="150"/>
      <c r="BO7" s="150"/>
      <c r="BP7" s="150"/>
      <c r="BQ7" s="150"/>
      <c r="BR7" s="150"/>
      <c r="BS7" s="150"/>
      <c r="BT7" s="150"/>
      <c r="BU7" s="150"/>
      <c r="BV7" s="150"/>
      <c r="BW7" s="150"/>
      <c r="BX7" s="150"/>
      <c r="BY7" s="150"/>
      <c r="BZ7" s="150"/>
      <c r="CA7" s="150"/>
      <c r="CB7" s="150"/>
      <c r="CC7" s="150"/>
      <c r="CD7" s="150"/>
      <c r="CE7" s="150"/>
      <c r="CF7" s="150"/>
      <c r="CG7" s="150"/>
      <c r="CH7" s="150"/>
      <c r="CI7" s="150"/>
      <c r="CJ7" s="150"/>
      <c r="CK7" s="150"/>
      <c r="CL7" s="150"/>
      <c r="CM7" s="150"/>
      <c r="CN7" s="150"/>
      <c r="CO7" s="150"/>
      <c r="CP7" s="150"/>
      <c r="CQ7" s="150"/>
      <c r="CR7" s="150"/>
      <c r="CS7" s="150"/>
      <c r="CT7" s="150"/>
      <c r="CU7" s="150"/>
      <c r="CV7" s="150"/>
      <c r="CW7" s="150"/>
      <c r="CX7" s="150"/>
      <c r="CY7" s="150"/>
      <c r="CZ7" s="150"/>
      <c r="DA7" s="150"/>
      <c r="DB7" s="150"/>
      <c r="DC7" s="150"/>
      <c r="DD7" s="150"/>
      <c r="DE7" s="150"/>
      <c r="DF7" s="150"/>
      <c r="DG7" s="150"/>
      <c r="DH7" s="150"/>
      <c r="DI7" s="150"/>
      <c r="DJ7" s="150"/>
      <c r="DK7" s="150"/>
      <c r="DL7" s="150"/>
      <c r="DM7" s="150"/>
      <c r="DN7" s="150"/>
      <c r="DO7" s="150"/>
      <c r="DP7" s="150"/>
      <c r="DQ7" s="150"/>
      <c r="DR7" s="150"/>
      <c r="DS7" s="150"/>
      <c r="DT7" s="150"/>
      <c r="DU7" s="150"/>
      <c r="DV7" s="150"/>
      <c r="DW7" s="150"/>
      <c r="DX7" s="150"/>
      <c r="DY7" s="150"/>
      <c r="DZ7" s="150"/>
      <c r="EA7" s="150"/>
      <c r="EB7" s="150"/>
      <c r="EC7" s="150"/>
      <c r="ED7" s="150"/>
      <c r="EE7" s="150"/>
      <c r="EF7" s="150"/>
      <c r="EG7" s="150"/>
      <c r="EH7" s="150"/>
      <c r="EI7" s="150"/>
      <c r="EJ7" s="150"/>
      <c r="EK7" s="150"/>
      <c r="EL7" s="150"/>
      <c r="EM7" s="150"/>
      <c r="EN7" s="150"/>
      <c r="EO7" s="150"/>
      <c r="EP7" s="150"/>
      <c r="EQ7" s="150"/>
      <c r="ER7" s="150"/>
      <c r="ES7" s="150"/>
      <c r="ET7" s="150"/>
      <c r="EU7" s="150"/>
      <c r="EV7" s="150"/>
      <c r="EW7" s="150"/>
      <c r="EX7" s="150"/>
      <c r="EY7" s="150"/>
      <c r="EZ7" s="150"/>
      <c r="FA7" s="150"/>
      <c r="FB7" s="150"/>
      <c r="FC7" s="150"/>
      <c r="FD7" s="150"/>
      <c r="FE7" s="150"/>
      <c r="FF7" s="150"/>
      <c r="FG7" s="150"/>
      <c r="FH7" s="150"/>
      <c r="FI7" s="150"/>
      <c r="FJ7" s="150"/>
      <c r="FK7" s="150"/>
      <c r="FL7" s="150"/>
      <c r="FM7" s="150"/>
      <c r="FN7" s="150"/>
      <c r="FO7" s="150"/>
      <c r="FP7" s="150"/>
      <c r="FQ7" s="150"/>
      <c r="FR7" s="150"/>
      <c r="FS7" s="150"/>
      <c r="FT7" s="150"/>
    </row>
    <row r="8" spans="1:278" s="139" customFormat="1" ht="111" customHeight="1" thickTop="1" thickBot="1">
      <c r="A8" s="153" t="s">
        <v>27</v>
      </c>
      <c r="B8" s="153" t="s">
        <v>255</v>
      </c>
      <c r="C8" s="154" t="s">
        <v>195</v>
      </c>
      <c r="D8" s="146" t="s">
        <v>256</v>
      </c>
      <c r="E8" s="325" t="s">
        <v>199</v>
      </c>
      <c r="F8" s="325" t="s">
        <v>201</v>
      </c>
      <c r="G8" s="325" t="s">
        <v>203</v>
      </c>
      <c r="H8" s="147" t="s">
        <v>588</v>
      </c>
      <c r="I8" s="147" t="s">
        <v>546</v>
      </c>
      <c r="J8" s="147" t="s">
        <v>589</v>
      </c>
      <c r="K8" s="147" t="s">
        <v>588</v>
      </c>
      <c r="L8" s="147" t="s">
        <v>590</v>
      </c>
      <c r="M8" s="147" t="s">
        <v>589</v>
      </c>
      <c r="N8" s="596"/>
      <c r="O8" s="606"/>
      <c r="P8" s="148" t="s">
        <v>591</v>
      </c>
      <c r="Q8" s="148" t="s">
        <v>592</v>
      </c>
      <c r="R8" s="148" t="s">
        <v>593</v>
      </c>
      <c r="S8" s="148" t="s">
        <v>594</v>
      </c>
      <c r="T8" s="609"/>
      <c r="U8" s="151"/>
      <c r="V8" s="151"/>
      <c r="W8" s="151"/>
      <c r="X8" s="151"/>
      <c r="Y8" s="151"/>
      <c r="Z8" s="151"/>
      <c r="AA8" s="151"/>
      <c r="AB8" s="151"/>
      <c r="AC8" s="151"/>
      <c r="AD8" s="151"/>
      <c r="AE8" s="151"/>
      <c r="AF8" s="151"/>
      <c r="AG8" s="151"/>
      <c r="AH8" s="151"/>
      <c r="AI8" s="151"/>
      <c r="AJ8" s="151"/>
      <c r="AK8" s="151"/>
      <c r="AL8" s="151"/>
      <c r="AM8" s="151"/>
      <c r="AN8" s="151"/>
      <c r="AO8" s="151"/>
      <c r="AP8" s="151"/>
      <c r="AQ8" s="151"/>
      <c r="AR8" s="151"/>
      <c r="AS8" s="151"/>
      <c r="AT8" s="151"/>
      <c r="AU8" s="151"/>
      <c r="AV8" s="151"/>
      <c r="AW8" s="151"/>
      <c r="AX8" s="151"/>
      <c r="AY8" s="151"/>
      <c r="AZ8" s="151"/>
      <c r="BA8" s="151"/>
      <c r="BB8" s="151"/>
      <c r="BC8" s="151"/>
      <c r="BD8" s="151"/>
      <c r="BE8" s="151"/>
      <c r="BF8" s="151"/>
      <c r="BG8" s="151"/>
      <c r="BH8" s="151"/>
      <c r="BI8" s="151"/>
      <c r="BJ8" s="151"/>
      <c r="BK8" s="151"/>
      <c r="BL8" s="151"/>
      <c r="BM8" s="151"/>
      <c r="BN8" s="151"/>
      <c r="BO8" s="151"/>
      <c r="BP8" s="151"/>
      <c r="BQ8" s="151"/>
      <c r="BR8" s="151"/>
      <c r="BS8" s="151"/>
      <c r="BT8" s="151"/>
      <c r="BU8" s="151"/>
      <c r="BV8" s="151"/>
      <c r="BW8" s="151"/>
      <c r="BX8" s="151"/>
      <c r="BY8" s="151"/>
      <c r="BZ8" s="151"/>
      <c r="CA8" s="151"/>
      <c r="CB8" s="151"/>
      <c r="CC8" s="151"/>
      <c r="CD8" s="151"/>
      <c r="CE8" s="151"/>
      <c r="CF8" s="151"/>
      <c r="CG8" s="151"/>
      <c r="CH8" s="151"/>
      <c r="CI8" s="151"/>
      <c r="CJ8" s="151"/>
      <c r="CK8" s="151"/>
      <c r="CL8" s="151"/>
      <c r="CM8" s="151"/>
      <c r="CN8" s="151"/>
      <c r="CO8" s="151"/>
      <c r="CP8" s="151"/>
      <c r="CQ8" s="151"/>
      <c r="CR8" s="151"/>
      <c r="CS8" s="151"/>
      <c r="CT8" s="151"/>
      <c r="CU8" s="151"/>
      <c r="CV8" s="151"/>
      <c r="CW8" s="151"/>
      <c r="CX8" s="151"/>
      <c r="CY8" s="151"/>
      <c r="CZ8" s="151"/>
      <c r="DA8" s="151"/>
      <c r="DB8" s="151"/>
      <c r="DC8" s="151"/>
      <c r="DD8" s="151"/>
      <c r="DE8" s="151"/>
      <c r="DF8" s="151"/>
      <c r="DG8" s="151"/>
      <c r="DH8" s="151"/>
      <c r="DI8" s="151"/>
      <c r="DJ8" s="151"/>
      <c r="DK8" s="151"/>
      <c r="DL8" s="151"/>
      <c r="DM8" s="151"/>
      <c r="DN8" s="151"/>
      <c r="DO8" s="151"/>
      <c r="DP8" s="151"/>
      <c r="DQ8" s="151"/>
      <c r="DR8" s="151"/>
      <c r="DS8" s="151"/>
      <c r="DT8" s="151"/>
      <c r="DU8" s="151"/>
      <c r="DV8" s="151"/>
      <c r="DW8" s="151"/>
      <c r="DX8" s="151"/>
      <c r="DY8" s="151"/>
      <c r="DZ8" s="151"/>
      <c r="EA8" s="151"/>
      <c r="EB8" s="151"/>
      <c r="EC8" s="151"/>
      <c r="ED8" s="151"/>
      <c r="EE8" s="151"/>
      <c r="EF8" s="151"/>
      <c r="EG8" s="151"/>
      <c r="EH8" s="151"/>
      <c r="EI8" s="151"/>
      <c r="EJ8" s="151"/>
      <c r="EK8" s="151"/>
      <c r="EL8" s="151"/>
      <c r="EM8" s="151"/>
      <c r="EN8" s="151"/>
      <c r="EO8" s="151"/>
      <c r="EP8" s="151"/>
      <c r="EQ8" s="151"/>
      <c r="ER8" s="151"/>
      <c r="ES8" s="151"/>
      <c r="ET8" s="151"/>
      <c r="EU8" s="151"/>
      <c r="EV8" s="151"/>
      <c r="EW8" s="151"/>
      <c r="EX8" s="151"/>
      <c r="EY8" s="151"/>
      <c r="EZ8" s="151"/>
      <c r="FA8" s="151"/>
      <c r="FB8" s="151"/>
      <c r="FC8" s="151"/>
      <c r="FD8" s="151"/>
      <c r="FE8" s="151"/>
      <c r="FF8" s="151"/>
      <c r="FG8" s="151"/>
      <c r="FH8" s="151"/>
      <c r="FI8" s="151"/>
      <c r="FJ8" s="151"/>
      <c r="FK8" s="151"/>
      <c r="FL8" s="151"/>
      <c r="FM8" s="151"/>
      <c r="FN8" s="151"/>
      <c r="FO8" s="151"/>
      <c r="FP8" s="151"/>
      <c r="FQ8" s="151"/>
      <c r="FR8" s="151"/>
      <c r="FS8" s="151"/>
      <c r="FT8" s="151"/>
    </row>
    <row r="9" spans="1:278" s="140" customFormat="1" ht="20.25" customHeight="1" thickTop="1" thickBot="1">
      <c r="A9" s="610"/>
      <c r="B9" s="611"/>
      <c r="C9" s="611"/>
      <c r="D9" s="611"/>
      <c r="E9" s="611"/>
      <c r="F9" s="611"/>
      <c r="G9" s="611"/>
      <c r="H9" s="611"/>
      <c r="I9" s="611"/>
      <c r="J9" s="611"/>
      <c r="K9" s="611"/>
      <c r="L9" s="611"/>
      <c r="M9" s="611"/>
      <c r="N9" s="611"/>
      <c r="O9" s="230"/>
      <c r="T9" s="242"/>
      <c r="U9" s="152"/>
      <c r="V9" s="152"/>
      <c r="W9" s="152"/>
      <c r="X9" s="152"/>
      <c r="Y9" s="152"/>
      <c r="Z9" s="152"/>
      <c r="AA9" s="152"/>
      <c r="AB9" s="152"/>
      <c r="AC9" s="152"/>
      <c r="AD9" s="152"/>
      <c r="AE9" s="152"/>
      <c r="AF9" s="152"/>
      <c r="AG9" s="152"/>
      <c r="AH9" s="152"/>
      <c r="AI9" s="152"/>
      <c r="AJ9" s="152"/>
      <c r="AK9" s="152"/>
      <c r="AL9" s="152"/>
      <c r="AM9" s="152"/>
      <c r="AN9" s="152"/>
      <c r="AO9" s="152"/>
      <c r="AP9" s="152"/>
      <c r="AQ9" s="152"/>
      <c r="AR9" s="152"/>
      <c r="AS9" s="152"/>
      <c r="AT9" s="152"/>
      <c r="AU9" s="152"/>
      <c r="AV9" s="152"/>
      <c r="AW9" s="152"/>
      <c r="AX9" s="152"/>
      <c r="AY9" s="152"/>
      <c r="AZ9" s="152"/>
      <c r="BA9" s="152"/>
      <c r="BB9" s="152"/>
      <c r="BC9" s="152"/>
      <c r="BD9" s="152"/>
      <c r="BE9" s="152"/>
      <c r="BF9" s="152"/>
      <c r="BG9" s="152"/>
      <c r="BH9" s="152"/>
      <c r="BI9" s="152"/>
      <c r="BJ9" s="152"/>
      <c r="BK9" s="152"/>
      <c r="BL9" s="152"/>
      <c r="BM9" s="152"/>
      <c r="BN9" s="152"/>
      <c r="BO9" s="152"/>
      <c r="BP9" s="152"/>
      <c r="BQ9" s="152"/>
      <c r="BR9" s="152"/>
      <c r="BS9" s="152"/>
      <c r="BT9" s="152"/>
      <c r="BU9" s="152"/>
      <c r="BV9" s="152"/>
      <c r="BW9" s="152"/>
      <c r="BX9" s="152"/>
      <c r="BY9" s="152"/>
      <c r="BZ9" s="152"/>
      <c r="CA9" s="152"/>
      <c r="CB9" s="152"/>
      <c r="CC9" s="152"/>
      <c r="CD9" s="152"/>
      <c r="CE9" s="152"/>
      <c r="CF9" s="152"/>
      <c r="CG9" s="152"/>
      <c r="CH9" s="152"/>
      <c r="CI9" s="152"/>
      <c r="CJ9" s="152"/>
      <c r="CK9" s="152"/>
      <c r="CL9" s="152"/>
      <c r="CM9" s="152"/>
      <c r="CN9" s="152"/>
      <c r="CO9" s="152"/>
      <c r="CP9" s="152"/>
      <c r="CQ9" s="152"/>
      <c r="CR9" s="152"/>
      <c r="CS9" s="152"/>
      <c r="CT9" s="152"/>
      <c r="CU9" s="152"/>
      <c r="CV9" s="152"/>
      <c r="CW9" s="152"/>
      <c r="CX9" s="152"/>
      <c r="CY9" s="152"/>
      <c r="CZ9" s="152"/>
      <c r="DA9" s="152"/>
      <c r="DB9" s="152"/>
      <c r="DC9" s="152"/>
      <c r="DD9" s="152"/>
      <c r="DE9" s="152"/>
      <c r="DF9" s="152"/>
      <c r="DG9" s="152"/>
      <c r="DH9" s="152"/>
      <c r="DI9" s="152"/>
      <c r="DJ9" s="152"/>
      <c r="DK9" s="152"/>
      <c r="DL9" s="152"/>
      <c r="DM9" s="152"/>
      <c r="DN9" s="152"/>
      <c r="DO9" s="152"/>
      <c r="DP9" s="152"/>
      <c r="DQ9" s="152"/>
      <c r="DR9" s="152"/>
      <c r="DS9" s="152"/>
      <c r="DT9" s="152"/>
      <c r="DU9" s="152"/>
      <c r="DV9" s="152"/>
      <c r="DW9" s="152"/>
      <c r="DX9" s="152"/>
      <c r="DY9" s="152"/>
      <c r="DZ9" s="152"/>
      <c r="EA9" s="152"/>
      <c r="EB9" s="152"/>
      <c r="EC9" s="152"/>
      <c r="ED9" s="152"/>
      <c r="EE9" s="152"/>
      <c r="EF9" s="152"/>
      <c r="EG9" s="152"/>
      <c r="EH9" s="152"/>
      <c r="EI9" s="152"/>
      <c r="EJ9" s="152"/>
      <c r="EK9" s="152"/>
      <c r="EL9" s="152"/>
      <c r="EM9" s="152"/>
      <c r="EN9" s="152"/>
      <c r="EO9" s="152"/>
      <c r="EP9" s="152"/>
      <c r="EQ9" s="152"/>
      <c r="ER9" s="152"/>
      <c r="ES9" s="152"/>
      <c r="ET9" s="152"/>
      <c r="EU9" s="152"/>
      <c r="EV9" s="152"/>
      <c r="EW9" s="152"/>
      <c r="EX9" s="152"/>
      <c r="EY9" s="152"/>
      <c r="EZ9" s="152"/>
      <c r="FA9" s="152"/>
      <c r="FB9" s="152"/>
      <c r="FC9" s="152"/>
      <c r="FD9" s="152"/>
      <c r="FE9" s="152"/>
      <c r="FF9" s="152"/>
      <c r="FG9" s="152"/>
      <c r="FH9" s="152"/>
      <c r="FI9" s="152"/>
      <c r="FJ9" s="152"/>
      <c r="FK9" s="152"/>
      <c r="FL9" s="152"/>
      <c r="FM9" s="152"/>
      <c r="FN9" s="152"/>
      <c r="FO9" s="152"/>
      <c r="FP9" s="152"/>
      <c r="FQ9" s="152"/>
      <c r="FR9" s="152"/>
      <c r="FS9" s="152"/>
      <c r="FT9" s="152"/>
    </row>
    <row r="10" spans="1:278" s="141" customFormat="1" ht="134.25" customHeight="1">
      <c r="A10" s="583">
        <f>'Mapa Final'!A10</f>
        <v>1</v>
      </c>
      <c r="B10" s="639" t="str">
        <f>'Mapa Final'!B10</f>
        <v>Inexactitud de la información</v>
      </c>
      <c r="C10" s="599" t="str">
        <f>'Mapa Final'!C10</f>
        <v>Incumplimiento de las metas establecidas</v>
      </c>
      <c r="D10" s="599" t="str">
        <f>'Mapa Final'!D10</f>
        <v xml:space="preserve">1. Hojas de vida desactualizadas  
2. Altos volumenes de documentos generados por los despachos respecto novedades de nómina mensual.
3. Alta carga laboral de todas los servidores que intervienen en los procesos de talento humano e Insuficiente personal para adelantar los procesos y actividades relacionadas el procedimiento de archivo de HL.
4. Documentos deteriorados                                                                                                                                                                                                                                                                                                                                                                                                                                                                                                                                                                                                                                                                                                                                                                                                                                                                 5. Infraestructura física 
6. Carencia de implementación de  plataforma téconológica para el manejo del archivo digital de hoja de vida.                                                                                                                                                                                                                                                                                                 
 </v>
      </c>
      <c r="E10" s="599" t="str">
        <f>+'Mapa Final'!E10:E15</f>
        <v xml:space="preserve">Deficiencia en la planta de personal asignada para esta labor- </v>
      </c>
      <c r="F10" s="599" t="str">
        <f>'Mapa Final'!F10</f>
        <v>Posibilidad de incumplimiento de las metas establecidas,  debido a la deficiencia en la planta de personal asignada para el manejo de la integridad de la información de los servidores judiciales almacenada en archivos físicos (historias laborales, archivo de gestión) o en el sistema de Información que esta a cargo de la Dirección Ejecutiva Seccional.</v>
      </c>
      <c r="G10" s="599" t="str">
        <f>'Mapa Final'!G10</f>
        <v>Ejecución y Administración de Procesos</v>
      </c>
      <c r="H10" s="597" t="str">
        <f>'Mapa Final'!I10</f>
        <v>Media</v>
      </c>
      <c r="I10" s="597" t="str">
        <f>'Mapa Final'!L10</f>
        <v>Moderado</v>
      </c>
      <c r="J10" s="597" t="str">
        <f>'Mapa Final'!N10</f>
        <v>Moderado</v>
      </c>
      <c r="K10" s="637" t="str">
        <f>'Mapa Final'!AA10</f>
        <v>Media</v>
      </c>
      <c r="L10" s="637" t="str">
        <f>'Mapa Final'!AE10</f>
        <v>Moderado</v>
      </c>
      <c r="M10" s="597" t="str">
        <f>'Mapa Final'!AG10</f>
        <v>Moderado</v>
      </c>
      <c r="N10" s="637" t="str">
        <f>'Mapa Final'!AH10</f>
        <v>Aceptar</v>
      </c>
      <c r="O10" s="627" t="s">
        <v>644</v>
      </c>
      <c r="P10" s="630"/>
      <c r="Q10" s="633" t="s">
        <v>8</v>
      </c>
      <c r="R10" s="649">
        <v>45200</v>
      </c>
      <c r="S10" s="649">
        <v>45290</v>
      </c>
      <c r="T10" s="651" t="s">
        <v>656</v>
      </c>
      <c r="U10" s="34"/>
      <c r="V10" s="34"/>
      <c r="W10" s="34"/>
      <c r="X10" s="34"/>
      <c r="Y10" s="34"/>
      <c r="Z10" s="34"/>
      <c r="AA10" s="34"/>
      <c r="AB10" s="34"/>
      <c r="AC10" s="34"/>
      <c r="AD10" s="34"/>
      <c r="AE10" s="34"/>
      <c r="AF10" s="34"/>
      <c r="AG10" s="34"/>
      <c r="AH10" s="34"/>
      <c r="AI10" s="34"/>
      <c r="AJ10" s="34"/>
      <c r="AK10" s="34"/>
      <c r="AL10" s="34"/>
      <c r="AM10" s="34"/>
      <c r="AN10" s="34"/>
      <c r="AO10" s="34"/>
      <c r="AP10" s="34"/>
      <c r="AQ10" s="34"/>
      <c r="AR10" s="34"/>
      <c r="AS10" s="34"/>
      <c r="AT10" s="34"/>
      <c r="AU10" s="34"/>
      <c r="AV10" s="34"/>
      <c r="AW10" s="34"/>
      <c r="AX10" s="34"/>
      <c r="AY10" s="34"/>
      <c r="AZ10" s="34"/>
      <c r="BA10" s="34"/>
      <c r="BB10" s="34"/>
      <c r="BC10" s="34"/>
      <c r="BD10" s="34"/>
      <c r="BE10" s="34"/>
      <c r="BF10" s="34"/>
      <c r="BG10" s="34"/>
      <c r="BH10" s="34"/>
      <c r="BI10" s="34"/>
      <c r="BJ10" s="34"/>
      <c r="BK10" s="34"/>
      <c r="BL10" s="34"/>
      <c r="BM10" s="34"/>
      <c r="BN10" s="34"/>
      <c r="BO10" s="34"/>
      <c r="BP10" s="34"/>
      <c r="BQ10" s="34"/>
      <c r="BR10" s="34"/>
      <c r="BS10" s="34"/>
      <c r="BT10" s="34"/>
      <c r="BU10" s="34"/>
      <c r="BV10" s="34"/>
      <c r="BW10" s="34"/>
      <c r="BX10" s="34"/>
      <c r="BY10" s="34"/>
      <c r="BZ10" s="34"/>
      <c r="CA10" s="34"/>
      <c r="CB10" s="34"/>
      <c r="CC10" s="34"/>
      <c r="CD10" s="34"/>
      <c r="CE10" s="34"/>
      <c r="CF10" s="34"/>
      <c r="CG10" s="34"/>
      <c r="CH10" s="34"/>
      <c r="CI10" s="34"/>
      <c r="CJ10" s="34"/>
      <c r="CK10" s="34"/>
      <c r="CL10" s="34"/>
      <c r="CM10" s="34"/>
      <c r="CN10" s="34"/>
      <c r="CO10" s="34"/>
      <c r="CP10" s="34"/>
      <c r="CQ10" s="34"/>
      <c r="CR10" s="34"/>
      <c r="CS10" s="34"/>
      <c r="CT10" s="34"/>
      <c r="CU10" s="34"/>
      <c r="CV10" s="34"/>
      <c r="CW10" s="34"/>
      <c r="CX10" s="34"/>
      <c r="CY10" s="34"/>
      <c r="CZ10" s="34"/>
      <c r="DA10" s="34"/>
      <c r="DB10" s="34"/>
      <c r="DC10" s="34"/>
      <c r="DD10" s="34"/>
      <c r="DE10" s="34"/>
      <c r="DF10" s="34"/>
      <c r="DG10" s="34"/>
      <c r="DH10" s="34"/>
      <c r="DI10" s="34"/>
      <c r="DJ10" s="34"/>
      <c r="DK10" s="34"/>
      <c r="DL10" s="34"/>
      <c r="DM10" s="34"/>
      <c r="DN10" s="34"/>
      <c r="DO10" s="34"/>
      <c r="DP10" s="34"/>
      <c r="DQ10" s="34"/>
      <c r="DR10" s="34"/>
      <c r="DS10" s="34"/>
      <c r="DT10" s="34"/>
      <c r="DU10" s="34"/>
      <c r="DV10" s="34"/>
      <c r="DW10" s="34"/>
      <c r="DX10" s="34"/>
      <c r="DY10" s="34"/>
      <c r="DZ10" s="34"/>
      <c r="EA10" s="34"/>
      <c r="EB10" s="34"/>
      <c r="EC10" s="34"/>
      <c r="ED10" s="34"/>
      <c r="EE10" s="34"/>
      <c r="EF10" s="34"/>
      <c r="EG10" s="34"/>
      <c r="EH10" s="34"/>
      <c r="EI10" s="34"/>
      <c r="EJ10" s="34"/>
      <c r="EK10" s="34"/>
      <c r="EL10" s="34"/>
      <c r="EM10" s="34"/>
      <c r="EN10" s="34"/>
      <c r="EO10" s="34"/>
      <c r="EP10" s="34"/>
      <c r="EQ10" s="34"/>
      <c r="ER10" s="34"/>
      <c r="ES10" s="34"/>
      <c r="ET10" s="34"/>
      <c r="EU10" s="34"/>
      <c r="EV10" s="34"/>
      <c r="EW10" s="34"/>
      <c r="EX10" s="34"/>
      <c r="EY10" s="34"/>
      <c r="EZ10" s="34"/>
      <c r="FA10" s="34"/>
      <c r="FB10" s="34"/>
      <c r="FC10" s="34"/>
      <c r="FD10" s="34"/>
      <c r="FE10" s="34"/>
      <c r="FF10" s="34"/>
      <c r="FG10" s="34"/>
      <c r="FH10" s="34"/>
      <c r="FI10" s="34"/>
      <c r="FJ10" s="34"/>
      <c r="FK10" s="34"/>
      <c r="FL10" s="34"/>
      <c r="FM10" s="34"/>
      <c r="FN10" s="34"/>
      <c r="FO10" s="34"/>
      <c r="FP10" s="34"/>
      <c r="FQ10" s="34"/>
      <c r="FR10" s="34"/>
      <c r="FS10" s="34"/>
      <c r="FT10" s="34"/>
    </row>
    <row r="11" spans="1:278" s="141" customFormat="1" ht="83.25" customHeight="1">
      <c r="A11" s="584"/>
      <c r="B11" s="642"/>
      <c r="C11" s="600"/>
      <c r="D11" s="600"/>
      <c r="E11" s="600"/>
      <c r="F11" s="600"/>
      <c r="G11" s="600"/>
      <c r="H11" s="598"/>
      <c r="I11" s="598"/>
      <c r="J11" s="598"/>
      <c r="K11" s="638"/>
      <c r="L11" s="638"/>
      <c r="M11" s="598"/>
      <c r="N11" s="638"/>
      <c r="O11" s="628"/>
      <c r="P11" s="631"/>
      <c r="Q11" s="613"/>
      <c r="R11" s="650"/>
      <c r="S11" s="650"/>
      <c r="T11" s="652"/>
      <c r="U11" s="34"/>
      <c r="V11" s="34"/>
      <c r="W11" s="34"/>
      <c r="X11" s="34"/>
      <c r="Y11" s="34"/>
      <c r="Z11" s="34"/>
      <c r="AA11" s="34"/>
      <c r="AB11" s="34"/>
      <c r="AC11" s="34"/>
      <c r="AD11" s="34"/>
      <c r="AE11" s="34"/>
      <c r="AF11" s="34"/>
      <c r="AG11" s="34"/>
      <c r="AH11" s="34"/>
      <c r="AI11" s="34"/>
      <c r="AJ11" s="34"/>
      <c r="AK11" s="34"/>
      <c r="AL11" s="34"/>
      <c r="AM11" s="34"/>
      <c r="AN11" s="34"/>
      <c r="AO11" s="34"/>
      <c r="AP11" s="34"/>
      <c r="AQ11" s="34"/>
      <c r="AR11" s="34"/>
      <c r="AS11" s="34"/>
      <c r="AT11" s="34"/>
      <c r="AU11" s="34"/>
      <c r="AV11" s="34"/>
      <c r="AW11" s="34"/>
      <c r="AX11" s="34"/>
      <c r="AY11" s="34"/>
      <c r="AZ11" s="34"/>
      <c r="BA11" s="34"/>
      <c r="BB11" s="34"/>
      <c r="BC11" s="34"/>
      <c r="BD11" s="34"/>
      <c r="BE11" s="34"/>
      <c r="BF11" s="34"/>
      <c r="BG11" s="34"/>
      <c r="BH11" s="34"/>
      <c r="BI11" s="34"/>
      <c r="BJ11" s="34"/>
      <c r="BK11" s="34"/>
      <c r="BL11" s="34"/>
      <c r="BM11" s="34"/>
      <c r="BN11" s="34"/>
      <c r="BO11" s="34"/>
      <c r="BP11" s="34"/>
      <c r="BQ11" s="34"/>
      <c r="BR11" s="34"/>
      <c r="BS11" s="34"/>
      <c r="BT11" s="34"/>
      <c r="BU11" s="34"/>
      <c r="BV11" s="34"/>
      <c r="BW11" s="34"/>
      <c r="BX11" s="34"/>
      <c r="BY11" s="34"/>
      <c r="BZ11" s="34"/>
      <c r="CA11" s="34"/>
      <c r="CB11" s="34"/>
      <c r="CC11" s="34"/>
      <c r="CD11" s="34"/>
      <c r="CE11" s="34"/>
      <c r="CF11" s="34"/>
      <c r="CG11" s="34"/>
      <c r="CH11" s="34"/>
      <c r="CI11" s="34"/>
      <c r="CJ11" s="34"/>
      <c r="CK11" s="34"/>
      <c r="CL11" s="34"/>
      <c r="CM11" s="34"/>
      <c r="CN11" s="34"/>
      <c r="CO11" s="34"/>
      <c r="CP11" s="34"/>
      <c r="CQ11" s="34"/>
      <c r="CR11" s="34"/>
      <c r="CS11" s="34"/>
      <c r="CT11" s="34"/>
      <c r="CU11" s="34"/>
      <c r="CV11" s="34"/>
      <c r="CW11" s="34"/>
      <c r="CX11" s="34"/>
      <c r="CY11" s="34"/>
      <c r="CZ11" s="34"/>
      <c r="DA11" s="34"/>
      <c r="DB11" s="34"/>
      <c r="DC11" s="34"/>
      <c r="DD11" s="34"/>
      <c r="DE11" s="34"/>
      <c r="DF11" s="34"/>
      <c r="DG11" s="34"/>
      <c r="DH11" s="34"/>
      <c r="DI11" s="34"/>
      <c r="DJ11" s="34"/>
      <c r="DK11" s="34"/>
      <c r="DL11" s="34"/>
      <c r="DM11" s="34"/>
      <c r="DN11" s="34"/>
      <c r="DO11" s="34"/>
      <c r="DP11" s="34"/>
      <c r="DQ11" s="34"/>
      <c r="DR11" s="34"/>
      <c r="DS11" s="34"/>
      <c r="DT11" s="34"/>
      <c r="DU11" s="34"/>
      <c r="DV11" s="34"/>
      <c r="DW11" s="34"/>
      <c r="DX11" s="34"/>
      <c r="DY11" s="34"/>
      <c r="DZ11" s="34"/>
      <c r="EA11" s="34"/>
      <c r="EB11" s="34"/>
      <c r="EC11" s="34"/>
      <c r="ED11" s="34"/>
      <c r="EE11" s="34"/>
      <c r="EF11" s="34"/>
      <c r="EG11" s="34"/>
      <c r="EH11" s="34"/>
      <c r="EI11" s="34"/>
      <c r="EJ11" s="34"/>
      <c r="EK11" s="34"/>
      <c r="EL11" s="34"/>
      <c r="EM11" s="34"/>
      <c r="EN11" s="34"/>
      <c r="EO11" s="34"/>
      <c r="EP11" s="34"/>
      <c r="EQ11" s="34"/>
      <c r="ER11" s="34"/>
      <c r="ES11" s="34"/>
      <c r="ET11" s="34"/>
      <c r="EU11" s="34"/>
      <c r="EV11" s="34"/>
      <c r="EW11" s="34"/>
      <c r="EX11" s="34"/>
      <c r="EY11" s="34"/>
      <c r="EZ11" s="34"/>
      <c r="FA11" s="34"/>
      <c r="FB11" s="34"/>
      <c r="FC11" s="34"/>
      <c r="FD11" s="34"/>
      <c r="FE11" s="34"/>
      <c r="FF11" s="34"/>
      <c r="FG11" s="34"/>
      <c r="FH11" s="34"/>
      <c r="FI11" s="34"/>
      <c r="FJ11" s="34"/>
      <c r="FK11" s="34"/>
      <c r="FL11" s="34"/>
      <c r="FM11" s="34"/>
      <c r="FN11" s="34"/>
      <c r="FO11" s="34"/>
      <c r="FP11" s="34"/>
      <c r="FQ11" s="34"/>
      <c r="FR11" s="34"/>
      <c r="FS11" s="34"/>
      <c r="FT11" s="34"/>
    </row>
    <row r="12" spans="1:278" s="141" customFormat="1" ht="41.25" customHeight="1">
      <c r="A12" s="584"/>
      <c r="B12" s="642"/>
      <c r="C12" s="600"/>
      <c r="D12" s="600"/>
      <c r="E12" s="600"/>
      <c r="F12" s="600"/>
      <c r="G12" s="600"/>
      <c r="H12" s="598"/>
      <c r="I12" s="598"/>
      <c r="J12" s="598"/>
      <c r="K12" s="638"/>
      <c r="L12" s="638"/>
      <c r="M12" s="598"/>
      <c r="N12" s="638"/>
      <c r="O12" s="628"/>
      <c r="P12" s="631"/>
      <c r="Q12" s="613"/>
      <c r="R12" s="650"/>
      <c r="S12" s="650"/>
      <c r="T12" s="652"/>
      <c r="U12" s="34"/>
      <c r="V12" s="34"/>
      <c r="W12" s="34"/>
      <c r="X12" s="34"/>
      <c r="Y12" s="34"/>
      <c r="Z12" s="34"/>
      <c r="AA12" s="34"/>
      <c r="AB12" s="34"/>
      <c r="AC12" s="34"/>
      <c r="AD12" s="34"/>
      <c r="AE12" s="34"/>
      <c r="AF12" s="34"/>
      <c r="AG12" s="34"/>
      <c r="AH12" s="34"/>
      <c r="AI12" s="34"/>
      <c r="AJ12" s="34"/>
      <c r="AK12" s="34"/>
      <c r="AL12" s="34"/>
      <c r="AM12" s="34"/>
      <c r="AN12" s="34"/>
      <c r="AO12" s="34"/>
      <c r="AP12" s="34"/>
      <c r="AQ12" s="34"/>
      <c r="AR12" s="34"/>
      <c r="AS12" s="34"/>
      <c r="AT12" s="34"/>
      <c r="AU12" s="34"/>
      <c r="AV12" s="34"/>
      <c r="AW12" s="34"/>
      <c r="AX12" s="34"/>
      <c r="AY12" s="34"/>
      <c r="AZ12" s="34"/>
      <c r="BA12" s="34"/>
      <c r="BB12" s="34"/>
      <c r="BC12" s="34"/>
      <c r="BD12" s="34"/>
      <c r="BE12" s="34"/>
      <c r="BF12" s="34"/>
      <c r="BG12" s="34"/>
      <c r="BH12" s="34"/>
      <c r="BI12" s="34"/>
      <c r="BJ12" s="34"/>
      <c r="BK12" s="34"/>
      <c r="BL12" s="34"/>
      <c r="BM12" s="34"/>
      <c r="BN12" s="34"/>
      <c r="BO12" s="34"/>
      <c r="BP12" s="34"/>
      <c r="BQ12" s="34"/>
      <c r="BR12" s="34"/>
      <c r="BS12" s="34"/>
      <c r="BT12" s="34"/>
      <c r="BU12" s="34"/>
      <c r="BV12" s="34"/>
      <c r="BW12" s="34"/>
      <c r="BX12" s="34"/>
      <c r="BY12" s="34"/>
      <c r="BZ12" s="34"/>
      <c r="CA12" s="34"/>
      <c r="CB12" s="34"/>
      <c r="CC12" s="34"/>
      <c r="CD12" s="34"/>
      <c r="CE12" s="34"/>
      <c r="CF12" s="34"/>
      <c r="CG12" s="34"/>
      <c r="CH12" s="34"/>
      <c r="CI12" s="34"/>
      <c r="CJ12" s="34"/>
      <c r="CK12" s="34"/>
      <c r="CL12" s="34"/>
      <c r="CM12" s="34"/>
      <c r="CN12" s="34"/>
      <c r="CO12" s="34"/>
      <c r="CP12" s="34"/>
      <c r="CQ12" s="34"/>
      <c r="CR12" s="34"/>
      <c r="CS12" s="34"/>
      <c r="CT12" s="34"/>
      <c r="CU12" s="34"/>
      <c r="CV12" s="34"/>
      <c r="CW12" s="34"/>
      <c r="CX12" s="34"/>
      <c r="CY12" s="34"/>
      <c r="CZ12" s="34"/>
      <c r="DA12" s="34"/>
      <c r="DB12" s="34"/>
      <c r="DC12" s="34"/>
      <c r="DD12" s="34"/>
      <c r="DE12" s="34"/>
      <c r="DF12" s="34"/>
      <c r="DG12" s="34"/>
      <c r="DH12" s="34"/>
      <c r="DI12" s="34"/>
      <c r="DJ12" s="34"/>
      <c r="DK12" s="34"/>
      <c r="DL12" s="34"/>
      <c r="DM12" s="34"/>
      <c r="DN12" s="34"/>
      <c r="DO12" s="34"/>
      <c r="DP12" s="34"/>
      <c r="DQ12" s="34"/>
      <c r="DR12" s="34"/>
      <c r="DS12" s="34"/>
      <c r="DT12" s="34"/>
      <c r="DU12" s="34"/>
      <c r="DV12" s="34"/>
      <c r="DW12" s="34"/>
      <c r="DX12" s="34"/>
      <c r="DY12" s="34"/>
      <c r="DZ12" s="34"/>
      <c r="EA12" s="34"/>
      <c r="EB12" s="34"/>
      <c r="EC12" s="34"/>
      <c r="ED12" s="34"/>
      <c r="EE12" s="34"/>
      <c r="EF12" s="34"/>
      <c r="EG12" s="34"/>
      <c r="EH12" s="34"/>
      <c r="EI12" s="34"/>
      <c r="EJ12" s="34"/>
      <c r="EK12" s="34"/>
      <c r="EL12" s="34"/>
      <c r="EM12" s="34"/>
      <c r="EN12" s="34"/>
      <c r="EO12" s="34"/>
      <c r="EP12" s="34"/>
      <c r="EQ12" s="34"/>
      <c r="ER12" s="34"/>
      <c r="ES12" s="34"/>
      <c r="ET12" s="34"/>
      <c r="EU12" s="34"/>
      <c r="EV12" s="34"/>
      <c r="EW12" s="34"/>
      <c r="EX12" s="34"/>
      <c r="EY12" s="34"/>
      <c r="EZ12" s="34"/>
      <c r="FA12" s="34"/>
      <c r="FB12" s="34"/>
      <c r="FC12" s="34"/>
      <c r="FD12" s="34"/>
      <c r="FE12" s="34"/>
      <c r="FF12" s="34"/>
      <c r="FG12" s="34"/>
      <c r="FH12" s="34"/>
      <c r="FI12" s="34"/>
      <c r="FJ12" s="34"/>
      <c r="FK12" s="34"/>
      <c r="FL12" s="34"/>
      <c r="FM12" s="34"/>
      <c r="FN12" s="34"/>
      <c r="FO12" s="34"/>
      <c r="FP12" s="34"/>
      <c r="FQ12" s="34"/>
      <c r="FR12" s="34"/>
      <c r="FS12" s="34"/>
      <c r="FT12" s="34"/>
    </row>
    <row r="13" spans="1:278" s="141" customFormat="1" ht="40.5" customHeight="1">
      <c r="A13" s="584"/>
      <c r="B13" s="642"/>
      <c r="C13" s="600"/>
      <c r="D13" s="600"/>
      <c r="E13" s="600"/>
      <c r="F13" s="600"/>
      <c r="G13" s="600"/>
      <c r="H13" s="598"/>
      <c r="I13" s="598"/>
      <c r="J13" s="598"/>
      <c r="K13" s="638"/>
      <c r="L13" s="638"/>
      <c r="M13" s="598"/>
      <c r="N13" s="638"/>
      <c r="O13" s="628"/>
      <c r="P13" s="631"/>
      <c r="Q13" s="613"/>
      <c r="R13" s="650"/>
      <c r="S13" s="650"/>
      <c r="T13" s="652"/>
      <c r="U13" s="34"/>
      <c r="V13" s="34"/>
      <c r="W13" s="34"/>
      <c r="X13" s="34"/>
      <c r="Y13" s="34"/>
      <c r="Z13" s="34"/>
      <c r="AA13" s="34"/>
      <c r="AB13" s="34"/>
      <c r="AC13" s="34"/>
      <c r="AD13" s="34"/>
      <c r="AE13" s="34"/>
      <c r="AF13" s="34"/>
      <c r="AG13" s="34"/>
      <c r="AH13" s="34"/>
      <c r="AI13" s="34"/>
      <c r="AJ13" s="34"/>
      <c r="AK13" s="34"/>
      <c r="AL13" s="34"/>
      <c r="AM13" s="34"/>
      <c r="AN13" s="34"/>
      <c r="AO13" s="34"/>
      <c r="AP13" s="34"/>
      <c r="AQ13" s="34"/>
      <c r="AR13" s="34"/>
      <c r="AS13" s="34"/>
      <c r="AT13" s="34"/>
      <c r="AU13" s="34"/>
      <c r="AV13" s="34"/>
      <c r="AW13" s="34"/>
      <c r="AX13" s="34"/>
      <c r="AY13" s="34"/>
      <c r="AZ13" s="34"/>
      <c r="BA13" s="34"/>
      <c r="BB13" s="34"/>
      <c r="BC13" s="34"/>
      <c r="BD13" s="34"/>
      <c r="BE13" s="34"/>
      <c r="BF13" s="34"/>
      <c r="BG13" s="34"/>
      <c r="BH13" s="34"/>
      <c r="BI13" s="34"/>
      <c r="BJ13" s="34"/>
      <c r="BK13" s="34"/>
      <c r="BL13" s="34"/>
      <c r="BM13" s="34"/>
      <c r="BN13" s="34"/>
      <c r="BO13" s="34"/>
      <c r="BP13" s="34"/>
      <c r="BQ13" s="34"/>
      <c r="BR13" s="34"/>
      <c r="BS13" s="34"/>
      <c r="BT13" s="34"/>
      <c r="BU13" s="34"/>
      <c r="BV13" s="34"/>
      <c r="BW13" s="34"/>
      <c r="BX13" s="34"/>
      <c r="BY13" s="34"/>
      <c r="BZ13" s="34"/>
      <c r="CA13" s="34"/>
      <c r="CB13" s="34"/>
      <c r="CC13" s="34"/>
      <c r="CD13" s="34"/>
      <c r="CE13" s="34"/>
      <c r="CF13" s="34"/>
      <c r="CG13" s="34"/>
      <c r="CH13" s="34"/>
      <c r="CI13" s="34"/>
      <c r="CJ13" s="34"/>
      <c r="CK13" s="34"/>
      <c r="CL13" s="34"/>
      <c r="CM13" s="34"/>
      <c r="CN13" s="34"/>
      <c r="CO13" s="34"/>
      <c r="CP13" s="34"/>
      <c r="CQ13" s="34"/>
      <c r="CR13" s="34"/>
      <c r="CS13" s="34"/>
      <c r="CT13" s="34"/>
      <c r="CU13" s="34"/>
      <c r="CV13" s="34"/>
      <c r="CW13" s="34"/>
      <c r="CX13" s="34"/>
      <c r="CY13" s="34"/>
      <c r="CZ13" s="34"/>
      <c r="DA13" s="34"/>
      <c r="DB13" s="34"/>
      <c r="DC13" s="34"/>
      <c r="DD13" s="34"/>
      <c r="DE13" s="34"/>
      <c r="DF13" s="34"/>
      <c r="DG13" s="34"/>
      <c r="DH13" s="34"/>
      <c r="DI13" s="34"/>
      <c r="DJ13" s="34"/>
      <c r="DK13" s="34"/>
      <c r="DL13" s="34"/>
      <c r="DM13" s="34"/>
      <c r="DN13" s="34"/>
      <c r="DO13" s="34"/>
      <c r="DP13" s="34"/>
      <c r="DQ13" s="34"/>
      <c r="DR13" s="34"/>
      <c r="DS13" s="34"/>
      <c r="DT13" s="34"/>
      <c r="DU13" s="34"/>
      <c r="DV13" s="34"/>
      <c r="DW13" s="34"/>
      <c r="DX13" s="34"/>
      <c r="DY13" s="34"/>
      <c r="DZ13" s="34"/>
      <c r="EA13" s="34"/>
      <c r="EB13" s="34"/>
      <c r="EC13" s="34"/>
      <c r="ED13" s="34"/>
      <c r="EE13" s="34"/>
      <c r="EF13" s="34"/>
      <c r="EG13" s="34"/>
      <c r="EH13" s="34"/>
      <c r="EI13" s="34"/>
      <c r="EJ13" s="34"/>
      <c r="EK13" s="34"/>
      <c r="EL13" s="34"/>
      <c r="EM13" s="34"/>
      <c r="EN13" s="34"/>
      <c r="EO13" s="34"/>
      <c r="EP13" s="34"/>
      <c r="EQ13" s="34"/>
      <c r="ER13" s="34"/>
      <c r="ES13" s="34"/>
      <c r="ET13" s="34"/>
      <c r="EU13" s="34"/>
      <c r="EV13" s="34"/>
      <c r="EW13" s="34"/>
      <c r="EX13" s="34"/>
      <c r="EY13" s="34"/>
      <c r="EZ13" s="34"/>
      <c r="FA13" s="34"/>
      <c r="FB13" s="34"/>
      <c r="FC13" s="34"/>
      <c r="FD13" s="34"/>
      <c r="FE13" s="34"/>
      <c r="FF13" s="34"/>
      <c r="FG13" s="34"/>
      <c r="FH13" s="34"/>
      <c r="FI13" s="34"/>
      <c r="FJ13" s="34"/>
      <c r="FK13" s="34"/>
      <c r="FL13" s="34"/>
      <c r="FM13" s="34"/>
      <c r="FN13" s="34"/>
      <c r="FO13" s="34"/>
      <c r="FP13" s="34"/>
      <c r="FQ13" s="34"/>
      <c r="FR13" s="34"/>
      <c r="FS13" s="34"/>
      <c r="FT13" s="34"/>
    </row>
    <row r="14" spans="1:278" s="141" customFormat="1" ht="11.25" customHeight="1" thickBot="1">
      <c r="A14" s="584"/>
      <c r="B14" s="642"/>
      <c r="C14" s="600"/>
      <c r="D14" s="600"/>
      <c r="E14" s="600"/>
      <c r="F14" s="600"/>
      <c r="G14" s="600"/>
      <c r="H14" s="598"/>
      <c r="I14" s="598"/>
      <c r="J14" s="598"/>
      <c r="K14" s="638"/>
      <c r="L14" s="638"/>
      <c r="M14" s="598"/>
      <c r="N14" s="638"/>
      <c r="O14" s="629"/>
      <c r="P14" s="632"/>
      <c r="Q14" s="614"/>
      <c r="R14" s="650"/>
      <c r="S14" s="650"/>
      <c r="T14" s="652"/>
      <c r="U14" s="34"/>
      <c r="V14" s="34"/>
      <c r="W14" s="34"/>
      <c r="X14" s="34"/>
      <c r="Y14" s="34"/>
      <c r="Z14" s="34"/>
      <c r="AA14" s="34"/>
      <c r="AB14" s="34"/>
      <c r="AC14" s="34"/>
      <c r="AD14" s="34"/>
      <c r="AE14" s="34"/>
      <c r="AF14" s="34"/>
      <c r="AG14" s="34"/>
      <c r="AH14" s="34"/>
      <c r="AI14" s="34"/>
      <c r="AJ14" s="34"/>
      <c r="AK14" s="34"/>
      <c r="AL14" s="34"/>
      <c r="AM14" s="34"/>
      <c r="AN14" s="34"/>
      <c r="AO14" s="34"/>
      <c r="AP14" s="34"/>
      <c r="AQ14" s="34"/>
      <c r="AR14" s="34"/>
      <c r="AS14" s="34"/>
      <c r="AT14" s="34"/>
      <c r="AU14" s="34"/>
      <c r="AV14" s="34"/>
      <c r="AW14" s="34"/>
      <c r="AX14" s="34"/>
      <c r="AY14" s="34"/>
      <c r="AZ14" s="34"/>
      <c r="BA14" s="34"/>
      <c r="BB14" s="34"/>
      <c r="BC14" s="34"/>
      <c r="BD14" s="34"/>
      <c r="BE14" s="34"/>
      <c r="BF14" s="34"/>
      <c r="BG14" s="34"/>
      <c r="BH14" s="34"/>
      <c r="BI14" s="34"/>
      <c r="BJ14" s="34"/>
      <c r="BK14" s="34"/>
      <c r="BL14" s="34"/>
      <c r="BM14" s="34"/>
      <c r="BN14" s="34"/>
      <c r="BO14" s="34"/>
      <c r="BP14" s="34"/>
      <c r="BQ14" s="34"/>
      <c r="BR14" s="34"/>
      <c r="BS14" s="34"/>
      <c r="BT14" s="34"/>
      <c r="BU14" s="34"/>
      <c r="BV14" s="34"/>
      <c r="BW14" s="34"/>
      <c r="BX14" s="34"/>
      <c r="BY14" s="34"/>
      <c r="BZ14" s="34"/>
      <c r="CA14" s="34"/>
      <c r="CB14" s="34"/>
      <c r="CC14" s="34"/>
      <c r="CD14" s="34"/>
      <c r="CE14" s="34"/>
      <c r="CF14" s="34"/>
      <c r="CG14" s="34"/>
      <c r="CH14" s="34"/>
      <c r="CI14" s="34"/>
      <c r="CJ14" s="34"/>
      <c r="CK14" s="34"/>
      <c r="CL14" s="34"/>
      <c r="CM14" s="34"/>
      <c r="CN14" s="34"/>
      <c r="CO14" s="34"/>
      <c r="CP14" s="34"/>
      <c r="CQ14" s="34"/>
      <c r="CR14" s="34"/>
      <c r="CS14" s="34"/>
      <c r="CT14" s="34"/>
      <c r="CU14" s="34"/>
      <c r="CV14" s="34"/>
      <c r="CW14" s="34"/>
      <c r="CX14" s="34"/>
      <c r="CY14" s="34"/>
      <c r="CZ14" s="34"/>
      <c r="DA14" s="34"/>
      <c r="DB14" s="34"/>
      <c r="DC14" s="34"/>
      <c r="DD14" s="34"/>
      <c r="DE14" s="34"/>
      <c r="DF14" s="34"/>
      <c r="DG14" s="34"/>
      <c r="DH14" s="34"/>
      <c r="DI14" s="34"/>
      <c r="DJ14" s="34"/>
      <c r="DK14" s="34"/>
      <c r="DL14" s="34"/>
      <c r="DM14" s="34"/>
      <c r="DN14" s="34"/>
      <c r="DO14" s="34"/>
      <c r="DP14" s="34"/>
      <c r="DQ14" s="34"/>
      <c r="DR14" s="34"/>
      <c r="DS14" s="34"/>
      <c r="DT14" s="34"/>
      <c r="DU14" s="34"/>
      <c r="DV14" s="34"/>
      <c r="DW14" s="34"/>
      <c r="DX14" s="34"/>
      <c r="DY14" s="34"/>
      <c r="DZ14" s="34"/>
      <c r="EA14" s="34"/>
      <c r="EB14" s="34"/>
      <c r="EC14" s="34"/>
      <c r="ED14" s="34"/>
      <c r="EE14" s="34"/>
      <c r="EF14" s="34"/>
      <c r="EG14" s="34"/>
      <c r="EH14" s="34"/>
      <c r="EI14" s="34"/>
      <c r="EJ14" s="34"/>
      <c r="EK14" s="34"/>
      <c r="EL14" s="34"/>
      <c r="EM14" s="34"/>
      <c r="EN14" s="34"/>
      <c r="EO14" s="34"/>
      <c r="EP14" s="34"/>
      <c r="EQ14" s="34"/>
      <c r="ER14" s="34"/>
      <c r="ES14" s="34"/>
      <c r="ET14" s="34"/>
      <c r="EU14" s="34"/>
      <c r="EV14" s="34"/>
      <c r="EW14" s="34"/>
      <c r="EX14" s="34"/>
      <c r="EY14" s="34"/>
      <c r="EZ14" s="34"/>
      <c r="FA14" s="34"/>
      <c r="FB14" s="34"/>
      <c r="FC14" s="34"/>
      <c r="FD14" s="34"/>
      <c r="FE14" s="34"/>
      <c r="FF14" s="34"/>
      <c r="FG14" s="34"/>
      <c r="FH14" s="34"/>
      <c r="FI14" s="34"/>
      <c r="FJ14" s="34"/>
      <c r="FK14" s="34"/>
      <c r="FL14" s="34"/>
      <c r="FM14" s="34"/>
      <c r="FN14" s="34"/>
      <c r="FO14" s="34"/>
      <c r="FP14" s="34"/>
      <c r="FQ14" s="34"/>
      <c r="FR14" s="34"/>
      <c r="FS14" s="34"/>
      <c r="FT14" s="34"/>
    </row>
    <row r="15" spans="1:278" s="141" customFormat="1" ht="168" customHeight="1">
      <c r="A15" s="583">
        <f>+'Mapa Final'!A16</f>
        <v>2</v>
      </c>
      <c r="B15" s="639" t="str">
        <f>+'Mapa Final'!B16</f>
        <v>Inexactitud en la liquidación de sueldos y cesantías</v>
      </c>
      <c r="C15" s="619" t="str">
        <f>'Mapa Final'!C16</f>
        <v>Afectación Económica</v>
      </c>
      <c r="D15" s="619" t="str">
        <f>'Mapa Final'!D16</f>
        <v xml:space="preserve">1. Cambio en el software y entrada en producción sin la parametrización adecuada de acuerdo a la normatividad vigente, sin la debida y total capacitación a los liquidadores de nómina y prestaciones sociales
2. Capacitación y acompañamiento muy limitada  en funcionalidad de EFINOMINA a los usuarios liquidadores
3. Falta de estandarización y parametrización de conformidad a las normas establecidas en la Rama Judicial, en la forma de liquidación de cada una de las prestaciones sociales, dentro del aplicativo EFINOMINA.
4. No conformidades en la liquidación realizada por el sistema efinomina 
5. Falta de oportunidad en las respuestas presentadas  a través de tickets por los liquidadores de nómina por parte del equipo que presta soporte al sistema de Efinomina frente  a los inconvenientes reportados durante el proceso de liquidación de nómina, cesantías  y prestaciones socialesCambio en el software.
6. La normatividad vigente para vacaciones colectivas. 
7. En ocasióna a las anteriores casuas, intervención manual a través de ajuste por novedades ocasionales,  para corrección de errores generados por Efinomina en los diferentes procesos de liquidación de nómina, cesantías y prestaciones sociales.                                                                                                                                                                                                                                       8. Errores humanos en el registro de novedades por orientación errada del asesor del soporte. 
9. Falta de entrada en producción del módulo de reintegros o reliquidaciones de EFINOMINA                                                                                                                                                                                                                                                                                                                                                                                                                                                                                                                                    
</v>
      </c>
      <c r="E15" s="599" t="str">
        <f>+'Mapa Final'!E16</f>
        <v>La parametrización del software de nómina EFINOMINA, no satisface las necesidades actuales de las novedades de personal.</v>
      </c>
      <c r="F15" s="599" t="str">
        <f>'Mapa Final'!F16</f>
        <v>Posibilidad de afectacion economica, teniendo en cuenta que la parametrizacion del sofware de nomina EFINOMINA, no satisface las necesidades actuales de las novedades de personal. Por tanto, se presentan Inconsistencias en la liquidación de los procesos de nómina, prestación y/o cesantías en razon al tiempo de estabilización del nuevo aplicativo de nómina con la consecuente generación de mayor o menor valor pagado en nómina.</v>
      </c>
      <c r="G15" s="599" t="str">
        <f>'Mapa Final'!G16</f>
        <v>Ejecución y Administración de Procesos</v>
      </c>
      <c r="H15" s="597" t="str">
        <f>'Mapa Final'!I16</f>
        <v>Media</v>
      </c>
      <c r="I15" s="624" t="str">
        <f>'Mapa Final'!L16</f>
        <v>Moderado</v>
      </c>
      <c r="J15" s="624" t="str">
        <f>'Mapa Final'!N16</f>
        <v>Moderado</v>
      </c>
      <c r="K15" s="634" t="str">
        <f>'Mapa Final'!AA16</f>
        <v>Baja</v>
      </c>
      <c r="L15" s="634" t="str">
        <f>'Mapa Final'!AE16</f>
        <v>Moderado</v>
      </c>
      <c r="M15" s="597" t="str">
        <f>'Mapa Final'!AG16</f>
        <v>Moderado</v>
      </c>
      <c r="N15" s="634" t="str">
        <f>'Mapa Final'!AH16</f>
        <v>Aceptar</v>
      </c>
      <c r="O15" s="646" t="s">
        <v>646</v>
      </c>
      <c r="P15" s="633"/>
      <c r="Q15" s="627" t="s">
        <v>8</v>
      </c>
      <c r="R15" s="643">
        <v>45200</v>
      </c>
      <c r="S15" s="643">
        <v>45290</v>
      </c>
      <c r="T15" s="627" t="s">
        <v>639</v>
      </c>
      <c r="U15" s="34"/>
      <c r="V15" s="34"/>
      <c r="W15" s="34"/>
      <c r="X15" s="34"/>
      <c r="Y15" s="34"/>
      <c r="Z15" s="34"/>
      <c r="AA15" s="34"/>
      <c r="AB15" s="34"/>
      <c r="AC15" s="34"/>
      <c r="AD15" s="34"/>
      <c r="AE15" s="34"/>
      <c r="AF15" s="34"/>
      <c r="AG15" s="34"/>
      <c r="AH15" s="34"/>
      <c r="AI15" s="34"/>
      <c r="AJ15" s="34"/>
      <c r="AK15" s="34"/>
      <c r="AL15" s="34"/>
      <c r="AM15" s="34"/>
      <c r="AN15" s="34"/>
      <c r="AO15" s="34"/>
      <c r="AP15" s="34"/>
      <c r="AQ15" s="34"/>
      <c r="AR15" s="34"/>
      <c r="AS15" s="34"/>
      <c r="AT15" s="34"/>
      <c r="AU15" s="34"/>
      <c r="AV15" s="34"/>
      <c r="AW15" s="34"/>
      <c r="AX15" s="34"/>
      <c r="AY15" s="34"/>
      <c r="AZ15" s="34"/>
      <c r="BA15" s="34"/>
      <c r="BB15" s="34"/>
      <c r="BC15" s="34"/>
      <c r="BD15" s="34"/>
      <c r="BE15" s="34"/>
      <c r="BF15" s="34"/>
      <c r="BG15" s="34"/>
      <c r="BH15" s="34"/>
      <c r="BI15" s="34"/>
      <c r="BJ15" s="34"/>
      <c r="BK15" s="34"/>
      <c r="BL15" s="34"/>
      <c r="BM15" s="34"/>
      <c r="BN15" s="34"/>
      <c r="BO15" s="34"/>
      <c r="BP15" s="34"/>
      <c r="BQ15" s="34"/>
      <c r="BR15" s="34"/>
      <c r="BS15" s="34"/>
      <c r="BT15" s="34"/>
      <c r="BU15" s="34"/>
      <c r="BV15" s="34"/>
      <c r="BW15" s="34"/>
      <c r="BX15" s="34"/>
      <c r="BY15" s="34"/>
      <c r="BZ15" s="34"/>
      <c r="CA15" s="34"/>
      <c r="CB15" s="34"/>
      <c r="CC15" s="34"/>
      <c r="CD15" s="34"/>
      <c r="CE15" s="34"/>
      <c r="CF15" s="34"/>
      <c r="CG15" s="34"/>
      <c r="CH15" s="34"/>
      <c r="CI15" s="34"/>
      <c r="CJ15" s="34"/>
      <c r="CK15" s="34"/>
      <c r="CL15" s="34"/>
      <c r="CM15" s="34"/>
      <c r="CN15" s="34"/>
      <c r="CO15" s="34"/>
      <c r="CP15" s="34"/>
      <c r="CQ15" s="34"/>
      <c r="CR15" s="34"/>
      <c r="CS15" s="34"/>
      <c r="CT15" s="34"/>
      <c r="CU15" s="34"/>
      <c r="CV15" s="34"/>
      <c r="CW15" s="34"/>
      <c r="CX15" s="34"/>
      <c r="CY15" s="34"/>
      <c r="CZ15" s="34"/>
      <c r="DA15" s="34"/>
      <c r="DB15" s="34"/>
      <c r="DC15" s="34"/>
      <c r="DD15" s="34"/>
      <c r="DE15" s="34"/>
      <c r="DF15" s="34"/>
      <c r="DG15" s="34"/>
      <c r="DH15" s="34"/>
      <c r="DI15" s="34"/>
      <c r="DJ15" s="34"/>
      <c r="DK15" s="34"/>
      <c r="DL15" s="34"/>
      <c r="DM15" s="34"/>
      <c r="DN15" s="34"/>
      <c r="DO15" s="34"/>
      <c r="DP15" s="34"/>
      <c r="DQ15" s="34"/>
      <c r="DR15" s="34"/>
      <c r="DS15" s="34"/>
      <c r="DT15" s="34"/>
      <c r="DU15" s="34"/>
      <c r="DV15" s="34"/>
      <c r="DW15" s="34"/>
      <c r="DX15" s="34"/>
      <c r="DY15" s="34"/>
      <c r="DZ15" s="34"/>
      <c r="EA15" s="34"/>
      <c r="EB15" s="34"/>
      <c r="EC15" s="34"/>
      <c r="ED15" s="34"/>
      <c r="EE15" s="34"/>
      <c r="EF15" s="34"/>
      <c r="EG15" s="34"/>
      <c r="EH15" s="34"/>
      <c r="EI15" s="34"/>
      <c r="EJ15" s="34"/>
      <c r="EK15" s="34"/>
      <c r="EL15" s="34"/>
      <c r="EM15" s="34"/>
      <c r="EN15" s="34"/>
      <c r="EO15" s="34"/>
      <c r="EP15" s="34"/>
      <c r="EQ15" s="34"/>
      <c r="ER15" s="34"/>
      <c r="ES15" s="34"/>
      <c r="ET15" s="34"/>
      <c r="EU15" s="34"/>
      <c r="EV15" s="34"/>
      <c r="EW15" s="34"/>
      <c r="EX15" s="34"/>
      <c r="EY15" s="34"/>
      <c r="EZ15" s="34"/>
      <c r="FA15" s="34"/>
      <c r="FB15" s="34"/>
      <c r="FC15" s="34"/>
      <c r="FD15" s="34"/>
      <c r="FE15" s="34"/>
      <c r="FF15" s="34"/>
      <c r="FG15" s="34"/>
      <c r="FH15" s="34"/>
      <c r="FI15" s="34"/>
      <c r="FJ15" s="34"/>
      <c r="FK15" s="34"/>
      <c r="FL15" s="34"/>
      <c r="FM15" s="34"/>
      <c r="FN15" s="34"/>
      <c r="FO15" s="34"/>
      <c r="FP15" s="34"/>
      <c r="FQ15" s="34"/>
      <c r="FR15" s="34"/>
      <c r="FS15" s="34"/>
      <c r="FT15" s="34"/>
    </row>
    <row r="16" spans="1:278" s="141" customFormat="1" ht="168" customHeight="1">
      <c r="A16" s="584"/>
      <c r="B16" s="640"/>
      <c r="C16" s="620"/>
      <c r="D16" s="620"/>
      <c r="E16" s="600"/>
      <c r="F16" s="600"/>
      <c r="G16" s="600"/>
      <c r="H16" s="598"/>
      <c r="I16" s="625"/>
      <c r="J16" s="625"/>
      <c r="K16" s="635"/>
      <c r="L16" s="635"/>
      <c r="M16" s="598"/>
      <c r="N16" s="635"/>
      <c r="O16" s="647"/>
      <c r="P16" s="613"/>
      <c r="Q16" s="628"/>
      <c r="R16" s="644"/>
      <c r="S16" s="644"/>
      <c r="T16" s="628"/>
      <c r="U16" s="34"/>
      <c r="V16" s="34"/>
      <c r="W16" s="34"/>
      <c r="X16" s="34"/>
      <c r="Y16" s="34"/>
      <c r="Z16" s="34"/>
      <c r="AA16" s="34"/>
      <c r="AB16" s="34"/>
      <c r="AC16" s="34"/>
      <c r="AD16" s="34"/>
      <c r="AE16" s="34"/>
      <c r="AF16" s="34"/>
      <c r="AG16" s="34"/>
      <c r="AH16" s="34"/>
      <c r="AI16" s="34"/>
      <c r="AJ16" s="34"/>
      <c r="AK16" s="34"/>
      <c r="AL16" s="34"/>
      <c r="AM16" s="34"/>
      <c r="AN16" s="34"/>
      <c r="AO16" s="34"/>
      <c r="AP16" s="34"/>
      <c r="AQ16" s="34"/>
      <c r="AR16" s="34"/>
      <c r="AS16" s="34"/>
      <c r="AT16" s="34"/>
      <c r="AU16" s="34"/>
      <c r="AV16" s="34"/>
      <c r="AW16" s="34"/>
      <c r="AX16" s="34"/>
      <c r="AY16" s="34"/>
      <c r="AZ16" s="34"/>
      <c r="BA16" s="34"/>
      <c r="BB16" s="34"/>
      <c r="BC16" s="34"/>
      <c r="BD16" s="34"/>
      <c r="BE16" s="34"/>
      <c r="BF16" s="34"/>
      <c r="BG16" s="34"/>
      <c r="BH16" s="34"/>
      <c r="BI16" s="34"/>
      <c r="BJ16" s="34"/>
      <c r="BK16" s="34"/>
      <c r="BL16" s="34"/>
      <c r="BM16" s="34"/>
      <c r="BN16" s="34"/>
      <c r="BO16" s="34"/>
      <c r="BP16" s="34"/>
      <c r="BQ16" s="34"/>
      <c r="BR16" s="34"/>
      <c r="BS16" s="34"/>
      <c r="BT16" s="34"/>
      <c r="BU16" s="34"/>
      <c r="BV16" s="34"/>
      <c r="BW16" s="34"/>
      <c r="BX16" s="34"/>
      <c r="BY16" s="34"/>
      <c r="BZ16" s="34"/>
      <c r="CA16" s="34"/>
      <c r="CB16" s="34"/>
      <c r="CC16" s="34"/>
      <c r="CD16" s="34"/>
      <c r="CE16" s="34"/>
      <c r="CF16" s="34"/>
      <c r="CG16" s="34"/>
      <c r="CH16" s="34"/>
      <c r="CI16" s="34"/>
      <c r="CJ16" s="34"/>
      <c r="CK16" s="34"/>
      <c r="CL16" s="34"/>
      <c r="CM16" s="34"/>
      <c r="CN16" s="34"/>
      <c r="CO16" s="34"/>
      <c r="CP16" s="34"/>
      <c r="CQ16" s="34"/>
      <c r="CR16" s="34"/>
      <c r="CS16" s="34"/>
      <c r="CT16" s="34"/>
      <c r="CU16" s="34"/>
      <c r="CV16" s="34"/>
      <c r="CW16" s="34"/>
      <c r="CX16" s="34"/>
      <c r="CY16" s="34"/>
      <c r="CZ16" s="34"/>
      <c r="DA16" s="34"/>
      <c r="DB16" s="34"/>
      <c r="DC16" s="34"/>
      <c r="DD16" s="34"/>
      <c r="DE16" s="34"/>
      <c r="DF16" s="34"/>
      <c r="DG16" s="34"/>
      <c r="DH16" s="34"/>
      <c r="DI16" s="34"/>
      <c r="DJ16" s="34"/>
      <c r="DK16" s="34"/>
      <c r="DL16" s="34"/>
      <c r="DM16" s="34"/>
      <c r="DN16" s="34"/>
      <c r="DO16" s="34"/>
      <c r="DP16" s="34"/>
      <c r="DQ16" s="34"/>
      <c r="DR16" s="34"/>
      <c r="DS16" s="34"/>
      <c r="DT16" s="34"/>
      <c r="DU16" s="34"/>
      <c r="DV16" s="34"/>
      <c r="DW16" s="34"/>
      <c r="DX16" s="34"/>
      <c r="DY16" s="34"/>
      <c r="DZ16" s="34"/>
      <c r="EA16" s="34"/>
      <c r="EB16" s="34"/>
      <c r="EC16" s="34"/>
      <c r="ED16" s="34"/>
      <c r="EE16" s="34"/>
      <c r="EF16" s="34"/>
      <c r="EG16" s="34"/>
      <c r="EH16" s="34"/>
      <c r="EI16" s="34"/>
      <c r="EJ16" s="34"/>
      <c r="EK16" s="34"/>
      <c r="EL16" s="34"/>
      <c r="EM16" s="34"/>
      <c r="EN16" s="34"/>
      <c r="EO16" s="34"/>
      <c r="EP16" s="34"/>
      <c r="EQ16" s="34"/>
      <c r="ER16" s="34"/>
      <c r="ES16" s="34"/>
      <c r="ET16" s="34"/>
      <c r="EU16" s="34"/>
      <c r="EV16" s="34"/>
      <c r="EW16" s="34"/>
      <c r="EX16" s="34"/>
      <c r="EY16" s="34"/>
      <c r="EZ16" s="34"/>
      <c r="FA16" s="34"/>
      <c r="FB16" s="34"/>
      <c r="FC16" s="34"/>
      <c r="FD16" s="34"/>
      <c r="FE16" s="34"/>
      <c r="FF16" s="34"/>
      <c r="FG16" s="34"/>
      <c r="FH16" s="34"/>
      <c r="FI16" s="34"/>
      <c r="FJ16" s="34"/>
      <c r="FK16" s="34"/>
      <c r="FL16" s="34"/>
      <c r="FM16" s="34"/>
      <c r="FN16" s="34"/>
      <c r="FO16" s="34"/>
      <c r="FP16" s="34"/>
      <c r="FQ16" s="34"/>
      <c r="FR16" s="34"/>
      <c r="FS16" s="34"/>
      <c r="FT16" s="34"/>
    </row>
    <row r="17" spans="1:176" s="141" customFormat="1" ht="168" customHeight="1">
      <c r="A17" s="584"/>
      <c r="B17" s="640"/>
      <c r="C17" s="620"/>
      <c r="D17" s="620"/>
      <c r="E17" s="600"/>
      <c r="F17" s="600"/>
      <c r="G17" s="600"/>
      <c r="H17" s="598"/>
      <c r="I17" s="625"/>
      <c r="J17" s="625"/>
      <c r="K17" s="635"/>
      <c r="L17" s="635"/>
      <c r="M17" s="598"/>
      <c r="N17" s="635"/>
      <c r="O17" s="647"/>
      <c r="P17" s="613"/>
      <c r="Q17" s="628"/>
      <c r="R17" s="644"/>
      <c r="S17" s="644"/>
      <c r="T17" s="628"/>
      <c r="U17" s="34"/>
      <c r="V17" s="34"/>
      <c r="W17" s="34"/>
      <c r="X17" s="34"/>
      <c r="Y17" s="34"/>
      <c r="Z17" s="34"/>
      <c r="AA17" s="34"/>
      <c r="AB17" s="34"/>
      <c r="AC17" s="34"/>
      <c r="AD17" s="34"/>
      <c r="AE17" s="34"/>
      <c r="AF17" s="34"/>
      <c r="AG17" s="34"/>
      <c r="AH17" s="34"/>
      <c r="AI17" s="34"/>
      <c r="AJ17" s="34"/>
      <c r="AK17" s="34"/>
      <c r="AL17" s="34"/>
      <c r="AM17" s="34"/>
      <c r="AN17" s="34"/>
      <c r="AO17" s="34"/>
      <c r="AP17" s="34"/>
      <c r="AQ17" s="34"/>
      <c r="AR17" s="34"/>
      <c r="AS17" s="34"/>
      <c r="AT17" s="34"/>
      <c r="AU17" s="34"/>
      <c r="AV17" s="34"/>
      <c r="AW17" s="34"/>
      <c r="AX17" s="34"/>
      <c r="AY17" s="34"/>
      <c r="AZ17" s="34"/>
      <c r="BA17" s="34"/>
      <c r="BB17" s="34"/>
      <c r="BC17" s="34"/>
      <c r="BD17" s="34"/>
      <c r="BE17" s="34"/>
      <c r="BF17" s="34"/>
      <c r="BG17" s="34"/>
      <c r="BH17" s="34"/>
      <c r="BI17" s="34"/>
      <c r="BJ17" s="34"/>
      <c r="BK17" s="34"/>
      <c r="BL17" s="34"/>
      <c r="BM17" s="34"/>
      <c r="BN17" s="34"/>
      <c r="BO17" s="34"/>
      <c r="BP17" s="34"/>
      <c r="BQ17" s="34"/>
      <c r="BR17" s="34"/>
      <c r="BS17" s="34"/>
      <c r="BT17" s="34"/>
      <c r="BU17" s="34"/>
      <c r="BV17" s="34"/>
      <c r="BW17" s="34"/>
      <c r="BX17" s="34"/>
      <c r="BY17" s="34"/>
      <c r="BZ17" s="34"/>
      <c r="CA17" s="34"/>
      <c r="CB17" s="34"/>
      <c r="CC17" s="34"/>
      <c r="CD17" s="34"/>
      <c r="CE17" s="34"/>
      <c r="CF17" s="34"/>
      <c r="CG17" s="34"/>
      <c r="CH17" s="34"/>
      <c r="CI17" s="34"/>
      <c r="CJ17" s="34"/>
      <c r="CK17" s="34"/>
      <c r="CL17" s="34"/>
      <c r="CM17" s="34"/>
      <c r="CN17" s="34"/>
      <c r="CO17" s="34"/>
      <c r="CP17" s="34"/>
      <c r="CQ17" s="34"/>
      <c r="CR17" s="34"/>
      <c r="CS17" s="34"/>
      <c r="CT17" s="34"/>
      <c r="CU17" s="34"/>
      <c r="CV17" s="34"/>
      <c r="CW17" s="34"/>
      <c r="CX17" s="34"/>
      <c r="CY17" s="34"/>
      <c r="CZ17" s="34"/>
      <c r="DA17" s="34"/>
      <c r="DB17" s="34"/>
      <c r="DC17" s="34"/>
      <c r="DD17" s="34"/>
      <c r="DE17" s="34"/>
      <c r="DF17" s="34"/>
      <c r="DG17" s="34"/>
      <c r="DH17" s="34"/>
      <c r="DI17" s="34"/>
      <c r="DJ17" s="34"/>
      <c r="DK17" s="34"/>
      <c r="DL17" s="34"/>
      <c r="DM17" s="34"/>
      <c r="DN17" s="34"/>
      <c r="DO17" s="34"/>
      <c r="DP17" s="34"/>
      <c r="DQ17" s="34"/>
      <c r="DR17" s="34"/>
      <c r="DS17" s="34"/>
      <c r="DT17" s="34"/>
      <c r="DU17" s="34"/>
      <c r="DV17" s="34"/>
      <c r="DW17" s="34"/>
      <c r="DX17" s="34"/>
      <c r="DY17" s="34"/>
      <c r="DZ17" s="34"/>
      <c r="EA17" s="34"/>
      <c r="EB17" s="34"/>
      <c r="EC17" s="34"/>
      <c r="ED17" s="34"/>
      <c r="EE17" s="34"/>
      <c r="EF17" s="34"/>
      <c r="EG17" s="34"/>
      <c r="EH17" s="34"/>
      <c r="EI17" s="34"/>
      <c r="EJ17" s="34"/>
      <c r="EK17" s="34"/>
      <c r="EL17" s="34"/>
      <c r="EM17" s="34"/>
      <c r="EN17" s="34"/>
      <c r="EO17" s="34"/>
      <c r="EP17" s="34"/>
      <c r="EQ17" s="34"/>
      <c r="ER17" s="34"/>
      <c r="ES17" s="34"/>
      <c r="ET17" s="34"/>
      <c r="EU17" s="34"/>
      <c r="EV17" s="34"/>
      <c r="EW17" s="34"/>
      <c r="EX17" s="34"/>
      <c r="EY17" s="34"/>
      <c r="EZ17" s="34"/>
      <c r="FA17" s="34"/>
      <c r="FB17" s="34"/>
      <c r="FC17" s="34"/>
      <c r="FD17" s="34"/>
      <c r="FE17" s="34"/>
      <c r="FF17" s="34"/>
      <c r="FG17" s="34"/>
      <c r="FH17" s="34"/>
      <c r="FI17" s="34"/>
      <c r="FJ17" s="34"/>
      <c r="FK17" s="34"/>
      <c r="FL17" s="34"/>
      <c r="FM17" s="34"/>
      <c r="FN17" s="34"/>
      <c r="FO17" s="34"/>
      <c r="FP17" s="34"/>
      <c r="FQ17" s="34"/>
      <c r="FR17" s="34"/>
      <c r="FS17" s="34"/>
      <c r="FT17" s="34"/>
    </row>
    <row r="18" spans="1:176" s="141" customFormat="1" ht="168" customHeight="1">
      <c r="A18" s="584"/>
      <c r="B18" s="640"/>
      <c r="C18" s="620"/>
      <c r="D18" s="620"/>
      <c r="E18" s="600"/>
      <c r="F18" s="600"/>
      <c r="G18" s="600"/>
      <c r="H18" s="598"/>
      <c r="I18" s="625"/>
      <c r="J18" s="625"/>
      <c r="K18" s="635"/>
      <c r="L18" s="635"/>
      <c r="M18" s="598"/>
      <c r="N18" s="635"/>
      <c r="O18" s="647"/>
      <c r="P18" s="613"/>
      <c r="Q18" s="628"/>
      <c r="R18" s="644"/>
      <c r="S18" s="644"/>
      <c r="T18" s="628"/>
      <c r="U18" s="34"/>
      <c r="V18" s="34"/>
      <c r="W18" s="34"/>
      <c r="X18" s="34"/>
      <c r="Y18" s="34"/>
      <c r="Z18" s="34"/>
      <c r="AA18" s="34"/>
      <c r="AB18" s="34"/>
      <c r="AC18" s="34"/>
      <c r="AD18" s="34"/>
      <c r="AE18" s="34"/>
      <c r="AF18" s="34"/>
      <c r="AG18" s="34"/>
      <c r="AH18" s="34"/>
      <c r="AI18" s="34"/>
      <c r="AJ18" s="34"/>
      <c r="AK18" s="34"/>
      <c r="AL18" s="34"/>
      <c r="AM18" s="34"/>
      <c r="AN18" s="34"/>
      <c r="AO18" s="34"/>
      <c r="AP18" s="34"/>
      <c r="AQ18" s="34"/>
      <c r="AR18" s="34"/>
      <c r="AS18" s="34"/>
      <c r="AT18" s="34"/>
      <c r="AU18" s="34"/>
      <c r="AV18" s="34"/>
      <c r="AW18" s="34"/>
      <c r="AX18" s="34"/>
      <c r="AY18" s="34"/>
      <c r="AZ18" s="34"/>
      <c r="BA18" s="34"/>
      <c r="BB18" s="34"/>
      <c r="BC18" s="34"/>
      <c r="BD18" s="34"/>
      <c r="BE18" s="34"/>
      <c r="BF18" s="34"/>
      <c r="BG18" s="34"/>
      <c r="BH18" s="34"/>
      <c r="BI18" s="34"/>
      <c r="BJ18" s="34"/>
      <c r="BK18" s="34"/>
      <c r="BL18" s="34"/>
      <c r="BM18" s="34"/>
      <c r="BN18" s="34"/>
      <c r="BO18" s="34"/>
      <c r="BP18" s="34"/>
      <c r="BQ18" s="34"/>
      <c r="BR18" s="34"/>
      <c r="BS18" s="34"/>
      <c r="BT18" s="34"/>
      <c r="BU18" s="34"/>
      <c r="BV18" s="34"/>
      <c r="BW18" s="34"/>
      <c r="BX18" s="34"/>
      <c r="BY18" s="34"/>
      <c r="BZ18" s="34"/>
      <c r="CA18" s="34"/>
      <c r="CB18" s="34"/>
      <c r="CC18" s="34"/>
      <c r="CD18" s="34"/>
      <c r="CE18" s="34"/>
      <c r="CF18" s="34"/>
      <c r="CG18" s="34"/>
      <c r="CH18" s="34"/>
      <c r="CI18" s="34"/>
      <c r="CJ18" s="34"/>
      <c r="CK18" s="34"/>
      <c r="CL18" s="34"/>
      <c r="CM18" s="34"/>
      <c r="CN18" s="34"/>
      <c r="CO18" s="34"/>
      <c r="CP18" s="34"/>
      <c r="CQ18" s="34"/>
      <c r="CR18" s="34"/>
      <c r="CS18" s="34"/>
      <c r="CT18" s="34"/>
      <c r="CU18" s="34"/>
      <c r="CV18" s="34"/>
      <c r="CW18" s="34"/>
      <c r="CX18" s="34"/>
      <c r="CY18" s="34"/>
      <c r="CZ18" s="34"/>
      <c r="DA18" s="34"/>
      <c r="DB18" s="34"/>
      <c r="DC18" s="34"/>
      <c r="DD18" s="34"/>
      <c r="DE18" s="34"/>
      <c r="DF18" s="34"/>
      <c r="DG18" s="34"/>
      <c r="DH18" s="34"/>
      <c r="DI18" s="34"/>
      <c r="DJ18" s="34"/>
      <c r="DK18" s="34"/>
      <c r="DL18" s="34"/>
      <c r="DM18" s="34"/>
      <c r="DN18" s="34"/>
      <c r="DO18" s="34"/>
      <c r="DP18" s="34"/>
      <c r="DQ18" s="34"/>
      <c r="DR18" s="34"/>
      <c r="DS18" s="34"/>
      <c r="DT18" s="34"/>
      <c r="DU18" s="34"/>
      <c r="DV18" s="34"/>
      <c r="DW18" s="34"/>
      <c r="DX18" s="34"/>
      <c r="DY18" s="34"/>
      <c r="DZ18" s="34"/>
      <c r="EA18" s="34"/>
      <c r="EB18" s="34"/>
      <c r="EC18" s="34"/>
      <c r="ED18" s="34"/>
      <c r="EE18" s="34"/>
      <c r="EF18" s="34"/>
      <c r="EG18" s="34"/>
      <c r="EH18" s="34"/>
      <c r="EI18" s="34"/>
      <c r="EJ18" s="34"/>
      <c r="EK18" s="34"/>
      <c r="EL18" s="34"/>
      <c r="EM18" s="34"/>
      <c r="EN18" s="34"/>
      <c r="EO18" s="34"/>
      <c r="EP18" s="34"/>
      <c r="EQ18" s="34"/>
      <c r="ER18" s="34"/>
      <c r="ES18" s="34"/>
      <c r="ET18" s="34"/>
      <c r="EU18" s="34"/>
      <c r="EV18" s="34"/>
      <c r="EW18" s="34"/>
      <c r="EX18" s="34"/>
      <c r="EY18" s="34"/>
      <c r="EZ18" s="34"/>
      <c r="FA18" s="34"/>
      <c r="FB18" s="34"/>
      <c r="FC18" s="34"/>
      <c r="FD18" s="34"/>
      <c r="FE18" s="34"/>
      <c r="FF18" s="34"/>
      <c r="FG18" s="34"/>
      <c r="FH18" s="34"/>
      <c r="FI18" s="34"/>
      <c r="FJ18" s="34"/>
      <c r="FK18" s="34"/>
      <c r="FL18" s="34"/>
      <c r="FM18" s="34"/>
      <c r="FN18" s="34"/>
      <c r="FO18" s="34"/>
      <c r="FP18" s="34"/>
      <c r="FQ18" s="34"/>
      <c r="FR18" s="34"/>
      <c r="FS18" s="34"/>
      <c r="FT18" s="34"/>
    </row>
    <row r="19" spans="1:176" s="141" customFormat="1" ht="70.5" customHeight="1" thickBot="1">
      <c r="A19" s="618"/>
      <c r="B19" s="641"/>
      <c r="C19" s="621"/>
      <c r="D19" s="621"/>
      <c r="E19" s="622"/>
      <c r="F19" s="622"/>
      <c r="G19" s="622"/>
      <c r="H19" s="623"/>
      <c r="I19" s="626"/>
      <c r="J19" s="626"/>
      <c r="K19" s="636"/>
      <c r="L19" s="636"/>
      <c r="M19" s="623"/>
      <c r="N19" s="636"/>
      <c r="O19" s="648"/>
      <c r="P19" s="614"/>
      <c r="Q19" s="629"/>
      <c r="R19" s="645"/>
      <c r="S19" s="645"/>
      <c r="T19" s="629"/>
      <c r="U19" s="34"/>
      <c r="V19" s="34"/>
      <c r="W19" s="34"/>
      <c r="X19" s="34"/>
      <c r="Y19" s="34"/>
      <c r="Z19" s="34"/>
      <c r="AA19" s="34"/>
      <c r="AB19" s="34"/>
      <c r="AC19" s="34"/>
      <c r="AD19" s="34"/>
      <c r="AE19" s="34"/>
      <c r="AF19" s="34"/>
      <c r="AG19" s="34"/>
      <c r="AH19" s="34"/>
      <c r="AI19" s="34"/>
      <c r="AJ19" s="34"/>
      <c r="AK19" s="34"/>
      <c r="AL19" s="34"/>
      <c r="AM19" s="34"/>
      <c r="AN19" s="34"/>
      <c r="AO19" s="34"/>
      <c r="AP19" s="34"/>
      <c r="AQ19" s="34"/>
      <c r="AR19" s="34"/>
      <c r="AS19" s="34"/>
      <c r="AT19" s="34"/>
      <c r="AU19" s="34"/>
      <c r="AV19" s="34"/>
      <c r="AW19" s="34"/>
      <c r="AX19" s="34"/>
      <c r="AY19" s="34"/>
      <c r="AZ19" s="34"/>
      <c r="BA19" s="34"/>
      <c r="BB19" s="34"/>
      <c r="BC19" s="34"/>
      <c r="BD19" s="34"/>
      <c r="BE19" s="34"/>
      <c r="BF19" s="34"/>
      <c r="BG19" s="34"/>
      <c r="BH19" s="34"/>
      <c r="BI19" s="34"/>
      <c r="BJ19" s="34"/>
      <c r="BK19" s="34"/>
      <c r="BL19" s="34"/>
      <c r="BM19" s="34"/>
      <c r="BN19" s="34"/>
      <c r="BO19" s="34"/>
      <c r="BP19" s="34"/>
      <c r="BQ19" s="34"/>
      <c r="BR19" s="34"/>
      <c r="BS19" s="34"/>
      <c r="BT19" s="34"/>
      <c r="BU19" s="34"/>
      <c r="BV19" s="34"/>
      <c r="BW19" s="34"/>
      <c r="BX19" s="34"/>
      <c r="BY19" s="34"/>
      <c r="BZ19" s="34"/>
      <c r="CA19" s="34"/>
      <c r="CB19" s="34"/>
      <c r="CC19" s="34"/>
      <c r="CD19" s="34"/>
      <c r="CE19" s="34"/>
      <c r="CF19" s="34"/>
      <c r="CG19" s="34"/>
      <c r="CH19" s="34"/>
      <c r="CI19" s="34"/>
      <c r="CJ19" s="34"/>
      <c r="CK19" s="34"/>
      <c r="CL19" s="34"/>
      <c r="CM19" s="34"/>
      <c r="CN19" s="34"/>
      <c r="CO19" s="34"/>
      <c r="CP19" s="34"/>
      <c r="CQ19" s="34"/>
      <c r="CR19" s="34"/>
      <c r="CS19" s="34"/>
      <c r="CT19" s="34"/>
      <c r="CU19" s="34"/>
      <c r="CV19" s="34"/>
      <c r="CW19" s="34"/>
      <c r="CX19" s="34"/>
      <c r="CY19" s="34"/>
      <c r="CZ19" s="34"/>
      <c r="DA19" s="34"/>
      <c r="DB19" s="34"/>
      <c r="DC19" s="34"/>
      <c r="DD19" s="34"/>
      <c r="DE19" s="34"/>
      <c r="DF19" s="34"/>
      <c r="DG19" s="34"/>
      <c r="DH19" s="34"/>
      <c r="DI19" s="34"/>
      <c r="DJ19" s="34"/>
      <c r="DK19" s="34"/>
      <c r="DL19" s="34"/>
      <c r="DM19" s="34"/>
      <c r="DN19" s="34"/>
      <c r="DO19" s="34"/>
      <c r="DP19" s="34"/>
      <c r="DQ19" s="34"/>
      <c r="DR19" s="34"/>
      <c r="DS19" s="34"/>
      <c r="DT19" s="34"/>
      <c r="DU19" s="34"/>
      <c r="DV19" s="34"/>
      <c r="DW19" s="34"/>
      <c r="DX19" s="34"/>
      <c r="DY19" s="34"/>
      <c r="DZ19" s="34"/>
      <c r="EA19" s="34"/>
      <c r="EB19" s="34"/>
      <c r="EC19" s="34"/>
      <c r="ED19" s="34"/>
      <c r="EE19" s="34"/>
      <c r="EF19" s="34"/>
      <c r="EG19" s="34"/>
      <c r="EH19" s="34"/>
      <c r="EI19" s="34"/>
      <c r="EJ19" s="34"/>
      <c r="EK19" s="34"/>
      <c r="EL19" s="34"/>
      <c r="EM19" s="34"/>
      <c r="EN19" s="34"/>
      <c r="EO19" s="34"/>
      <c r="EP19" s="34"/>
      <c r="EQ19" s="34"/>
      <c r="ER19" s="34"/>
      <c r="ES19" s="34"/>
      <c r="ET19" s="34"/>
      <c r="EU19" s="34"/>
      <c r="EV19" s="34"/>
      <c r="EW19" s="34"/>
      <c r="EX19" s="34"/>
      <c r="EY19" s="34"/>
      <c r="EZ19" s="34"/>
      <c r="FA19" s="34"/>
      <c r="FB19" s="34"/>
      <c r="FC19" s="34"/>
      <c r="FD19" s="34"/>
      <c r="FE19" s="34"/>
      <c r="FF19" s="34"/>
      <c r="FG19" s="34"/>
      <c r="FH19" s="34"/>
      <c r="FI19" s="34"/>
      <c r="FJ19" s="34"/>
      <c r="FK19" s="34"/>
      <c r="FL19" s="34"/>
      <c r="FM19" s="34"/>
      <c r="FN19" s="34"/>
      <c r="FO19" s="34"/>
      <c r="FP19" s="34"/>
      <c r="FQ19" s="34"/>
      <c r="FR19" s="34"/>
      <c r="FS19" s="34"/>
      <c r="FT19" s="34"/>
    </row>
    <row r="20" spans="1:176" ht="241.5" customHeight="1" thickBot="1">
      <c r="A20" s="248">
        <f>+'Mapa Final'!A20</f>
        <v>3</v>
      </c>
      <c r="B20" s="249" t="str">
        <f>+'Mapa Final'!B20</f>
        <v>Extemporaneidad y errores en la presentación de novedades de nómina por los Despachos</v>
      </c>
      <c r="C20" s="250" t="str">
        <f>'Mapa Final'!C20</f>
        <v>Vulneración de los derechos fundamentales de los ciudadanos</v>
      </c>
      <c r="D20" s="250" t="str">
        <f>'Mapa Final'!D20</f>
        <v>Ausencia de controles en el procedimiento por parte de los nominadores.</v>
      </c>
      <c r="E20" s="250" t="str">
        <f>+'Mapa Final'!E20</f>
        <v>No acatamiento de la normatividad respecto a nómina, prestaciones sociales y seguridad social.  Actos administrativos presentados de forma incompleta o erronea.</v>
      </c>
      <c r="F20" s="250" t="str">
        <f>'Mapa Final'!F20</f>
        <v xml:space="preserve">Posibilidad de vulneración de los derechos fundamentales de los ciudadanos, por el no acatamiento de la normatividad respecto a nómina, prestaciones sociales y seguridad social.  Actos administrativos presentados de forma incompleta o erronea. </v>
      </c>
      <c r="G20" s="250" t="str">
        <f>'Mapa Final'!G20</f>
        <v>Ejecución y Administración de Procesos</v>
      </c>
      <c r="H20" s="212" t="str">
        <f>'Mapa Final'!I20</f>
        <v>Baja</v>
      </c>
      <c r="I20" s="212" t="str">
        <f>'Mapa Final'!L20</f>
        <v>Menor</v>
      </c>
      <c r="J20" s="212" t="str">
        <f>'Mapa Final'!N20</f>
        <v>Moderado</v>
      </c>
      <c r="K20" s="251" t="str">
        <f>'Mapa Final'!AA20</f>
        <v>Baja</v>
      </c>
      <c r="L20" s="251" t="str">
        <f>'Mapa Final'!AE20</f>
        <v>Menor</v>
      </c>
      <c r="M20" s="212" t="str">
        <f>'Mapa Final'!AG20</f>
        <v>Moderado</v>
      </c>
      <c r="N20" s="251" t="str">
        <f>'Mapa Final'!AH20</f>
        <v>Aceptar</v>
      </c>
      <c r="O20" s="214" t="s">
        <v>597</v>
      </c>
      <c r="P20" s="215"/>
      <c r="Q20" s="326" t="s">
        <v>8</v>
      </c>
      <c r="R20" s="326">
        <v>45200</v>
      </c>
      <c r="S20" s="326">
        <v>45290</v>
      </c>
      <c r="T20" s="214" t="s">
        <v>648</v>
      </c>
      <c r="U20" s="34"/>
      <c r="V20" s="34"/>
    </row>
    <row r="21" spans="1:176" ht="279.75" customHeight="1" thickBot="1">
      <c r="A21" s="253">
        <f>+'Mapa Final'!A21</f>
        <v>4</v>
      </c>
      <c r="B21" s="249" t="str">
        <f>+'Mapa Final'!B21</f>
        <v>Dilaciones en el procedimiento establecido para la recuperación de   mayores valores por conceptos de nómina</v>
      </c>
      <c r="C21" s="250" t="str">
        <f>'Mapa Final'!C21</f>
        <v>Afectación Económica</v>
      </c>
      <c r="D21" s="250" t="s">
        <v>598</v>
      </c>
      <c r="E21" s="250" t="str">
        <f>+'Mapa Final'!E21</f>
        <v>Herramientas de control respecto la gestión adelantada en cada caso y seguimiento al mismo</v>
      </c>
      <c r="F21" s="250" t="str">
        <f>'Mapa Final'!F21</f>
        <v>Posibilidad de afectación económica, que se presente dilación en los procesos de cobro de mayores valores pagados en nómina por alta carga laboral y multiplicada de tares de quien realiza la labor con una consecuente pérdida de acción coactiva para la recuperación de recursos, por falta de Herramientas de control respecto la gestión adelantada en cada caso y seguimiento al mismo</v>
      </c>
      <c r="G21" s="250" t="str">
        <f>'Mapa Final'!G21</f>
        <v>Ejecución y Administración de Procesos</v>
      </c>
      <c r="H21" s="212" t="str">
        <f>'Mapa Final'!I21</f>
        <v>Baja</v>
      </c>
      <c r="I21" s="212" t="str">
        <f>'Mapa Final'!L21</f>
        <v>Menor</v>
      </c>
      <c r="J21" s="212" t="str">
        <f>'Mapa Final'!N21</f>
        <v>Moderado</v>
      </c>
      <c r="K21" s="251" t="str">
        <f>'Mapa Final'!AA21</f>
        <v>Baja</v>
      </c>
      <c r="L21" s="251" t="str">
        <f>'Mapa Final'!AE21</f>
        <v>Menor</v>
      </c>
      <c r="M21" s="212" t="str">
        <f>'Mapa Final'!AG21</f>
        <v>Moderado</v>
      </c>
      <c r="N21" s="251" t="str">
        <f>'Mapa Final'!AH21</f>
        <v>Aceptar</v>
      </c>
      <c r="O21" s="214" t="s">
        <v>659</v>
      </c>
      <c r="P21" s="215"/>
      <c r="Q21" s="218" t="s">
        <v>8</v>
      </c>
      <c r="R21" s="219">
        <v>45200</v>
      </c>
      <c r="S21" s="219">
        <v>45290</v>
      </c>
      <c r="T21" s="243" t="s">
        <v>658</v>
      </c>
      <c r="U21" s="34"/>
      <c r="V21" s="34"/>
    </row>
    <row r="22" spans="1:176" ht="241.5" customHeight="1" thickBot="1">
      <c r="A22" s="253">
        <f>+'Mapa Final'!A23</f>
        <v>5</v>
      </c>
      <c r="B22" s="249" t="str">
        <f>+'Mapa Final'!B23</f>
        <v xml:space="preserve">Oportunidad en el trámite </v>
      </c>
      <c r="C22" s="254" t="str">
        <f>+'Mapa Final'!C23</f>
        <v>Incumplimiento de las metas establecidas</v>
      </c>
      <c r="D22" s="254" t="str">
        <f>+'Mapa Final'!D23</f>
        <v xml:space="preserve">1. Falta de personal competente y excesiva carga laboral.                                                                                                                                                                                                                                               2. Dificultad en el acceso a la información solicitada como soporte, que no se encuentra digitalizada.                                                                                                                                                                                                                                                                                               </v>
      </c>
      <c r="E22" s="250" t="str">
        <f>+'Mapa Final'!E23</f>
        <v>Falta de recurso humano  asignado a dicha labor en Talento Humano</v>
      </c>
      <c r="F22" s="250" t="str">
        <f>'Mapa Final'!F23</f>
        <v>Posibilidad de Incumplimiento de las metas establecidas, en el trámite oportuno de consultas, derechos de petición relacionados con certificaciones, por falta de recurso humano  asignado a dicha labor en el Area de Talento Humano</v>
      </c>
      <c r="G22" s="250" t="str">
        <f>'Mapa Final'!G23</f>
        <v>Ejecución y Administración de Procesos</v>
      </c>
      <c r="H22" s="212" t="str">
        <f>'Mapa Final'!I23</f>
        <v>Media</v>
      </c>
      <c r="I22" s="212" t="str">
        <f>'Mapa Final'!L23</f>
        <v>Moderado</v>
      </c>
      <c r="J22" s="212" t="str">
        <f>'Mapa Final'!N23</f>
        <v>Moderado</v>
      </c>
      <c r="K22" s="251" t="str">
        <f>'Mapa Final'!AA23</f>
        <v>Baja</v>
      </c>
      <c r="L22" s="251" t="str">
        <f>'Mapa Final'!AE23</f>
        <v>Moderado</v>
      </c>
      <c r="M22" s="212" t="str">
        <f>'Mapa Final'!AG23</f>
        <v>Moderado</v>
      </c>
      <c r="N22" s="251" t="str">
        <f>'Mapa Final'!AH23</f>
        <v>Aceptar</v>
      </c>
      <c r="O22" s="214" t="s">
        <v>606</v>
      </c>
      <c r="P22" s="215"/>
      <c r="Q22" s="218" t="s">
        <v>8</v>
      </c>
      <c r="R22" s="322">
        <v>45200</v>
      </c>
      <c r="S22" s="322">
        <v>45290</v>
      </c>
      <c r="T22" s="214" t="s">
        <v>657</v>
      </c>
      <c r="U22" s="34"/>
      <c r="V22" s="34"/>
    </row>
    <row r="23" spans="1:176" ht="240.75" customHeight="1" thickBot="1">
      <c r="A23" s="253">
        <f>+'Mapa Final'!A27</f>
        <v>6</v>
      </c>
      <c r="B23" s="249" t="str">
        <f>+'Mapa Final'!B27</f>
        <v>Corrupción</v>
      </c>
      <c r="C23" s="250" t="str">
        <f>+'Mapa Final'!C27</f>
        <v>Reputacional(Corrupción)</v>
      </c>
      <c r="D23" s="250" t="str">
        <f>+'Mapa Final'!D27</f>
        <v xml:space="preserve">1.Insuficientes programas de capacitación para la toma de conciencia debido al desconocimiento de l ley antisoborno (ISO 37001:2016), Plan Anticorrupción y  de los  valores y principios propios de la entidad.
2. Desconocimiento del Código de Etica y Buen Gobierno.    
3.Carencia de compromiso  y transparencia de los servidores judiciales con la entidad  
4.Deficiencia del control y seguimiento de la gestión ejercida por los servidores judiciales.
5.Obtención de beneficios propios </v>
      </c>
      <c r="E23" s="250" t="str">
        <f>+'Mapa Final'!E27</f>
        <v xml:space="preserve">Carencia de transparencia, etica y valores . </v>
      </c>
      <c r="F23" s="250" t="str">
        <f>+'Mapa Final'!F27</f>
        <v>Posibilidad de afectacion en la reputacion de la Entidad, por actos indebidos de  los servidores judiciales debido a  la carencia en transparencia, etica y valores.</v>
      </c>
      <c r="G23" s="250" t="str">
        <f>+'Mapa Final'!G27</f>
        <v>Fraude Interno</v>
      </c>
      <c r="H23" s="212" t="str">
        <f>'Mapa Final'!I27</f>
        <v>Media</v>
      </c>
      <c r="I23" s="212" t="str">
        <f>'Mapa Final'!L27</f>
        <v>Mayor</v>
      </c>
      <c r="J23" s="212" t="str">
        <f>'Mapa Final'!N27</f>
        <v xml:space="preserve">Alto </v>
      </c>
      <c r="K23" s="251" t="str">
        <f>'Mapa Final'!AA27</f>
        <v>Baja</v>
      </c>
      <c r="L23" s="251" t="str">
        <f>'Mapa Final'!AE27</f>
        <v>Mayor</v>
      </c>
      <c r="M23" s="212" t="str">
        <f>'Mapa Final'!AG27</f>
        <v xml:space="preserve">Alto </v>
      </c>
      <c r="N23" s="251" t="str">
        <f>'Mapa Final'!AH27</f>
        <v>Reducir(compartir)</v>
      </c>
      <c r="O23" s="214" t="s">
        <v>601</v>
      </c>
      <c r="P23" s="215"/>
      <c r="Q23" s="218" t="s">
        <v>8</v>
      </c>
      <c r="R23" s="219">
        <v>45200</v>
      </c>
      <c r="S23" s="219">
        <v>45290</v>
      </c>
      <c r="T23" s="214" t="s">
        <v>650</v>
      </c>
      <c r="U23" s="34"/>
      <c r="V23" s="34"/>
    </row>
    <row r="24" spans="1:176" ht="360" customHeight="1" thickBot="1">
      <c r="A24" s="324">
        <f>+'Mapa Final'!A31</f>
        <v>7</v>
      </c>
      <c r="B24" s="257" t="str">
        <f>+'Mapa Final'!B31</f>
        <v>Omisión en la ejecución del procedimiento de recobro de incapacidades y licencias, ante las EPS y ARL.</v>
      </c>
      <c r="C24" s="258" t="str">
        <f>+'Mapa Final'!C31</f>
        <v>Afectación Económica</v>
      </c>
      <c r="D24" s="258" t="s">
        <v>349</v>
      </c>
      <c r="E24" s="258" t="str">
        <f>+'Mapa Final'!E31</f>
        <v xml:space="preserve">Falta de personal asignado exclusivamente a la ejecución del procedimiento. </v>
      </c>
      <c r="F24" s="258" t="str">
        <f>+'Mapa Final'!F31</f>
        <v xml:space="preserve">Posibilidad de afectacion econominca, por falta de gestión en la ejecución del procedimiento de recobro de incapacidades y licencias, ante las EPS y ARL. Falta de personal asignado exclusivamente a la ejecución del procedimiento. </v>
      </c>
      <c r="G24" s="258" t="str">
        <f>+'Mapa Final'!G31</f>
        <v>Ejecución y Administración de Procesos</v>
      </c>
      <c r="H24" s="201" t="str">
        <f>'Mapa Final'!I31</f>
        <v>Media</v>
      </c>
      <c r="I24" s="201" t="str">
        <f>'Mapa Final'!L31</f>
        <v>Moderado</v>
      </c>
      <c r="J24" s="201" t="str">
        <f>'Mapa Final'!N31</f>
        <v>Moderado</v>
      </c>
      <c r="K24" s="259" t="str">
        <f>'Mapa Final'!AA31</f>
        <v>Baja</v>
      </c>
      <c r="L24" s="259" t="str">
        <f>'Mapa Final'!AE31</f>
        <v>Moderado</v>
      </c>
      <c r="M24" s="201" t="str">
        <f>'Mapa Final'!AG31</f>
        <v>Moderado</v>
      </c>
      <c r="N24" s="259" t="str">
        <f>'Mapa Final'!AH31</f>
        <v>Aceptar</v>
      </c>
      <c r="O24" s="327" t="s">
        <v>604</v>
      </c>
      <c r="P24" s="207"/>
      <c r="Q24" s="328" t="s">
        <v>8</v>
      </c>
      <c r="R24" s="246">
        <v>45200</v>
      </c>
      <c r="S24" s="246">
        <v>45290</v>
      </c>
      <c r="T24" s="247" t="s">
        <v>651</v>
      </c>
      <c r="U24" s="34"/>
      <c r="V24" s="34"/>
    </row>
  </sheetData>
  <mergeCells count="59">
    <mergeCell ref="T15:T19"/>
    <mergeCell ref="N15:N19"/>
    <mergeCell ref="O15:O19"/>
    <mergeCell ref="P15:P19"/>
    <mergeCell ref="Q15:Q19"/>
    <mergeCell ref="R15:R19"/>
    <mergeCell ref="S15:S19"/>
    <mergeCell ref="H15:H19"/>
    <mergeCell ref="I15:I19"/>
    <mergeCell ref="J15:J19"/>
    <mergeCell ref="K15:K19"/>
    <mergeCell ref="L15:L19"/>
    <mergeCell ref="M15:M19"/>
    <mergeCell ref="R10:R14"/>
    <mergeCell ref="S10:S14"/>
    <mergeCell ref="T10:T14"/>
    <mergeCell ref="A15:A19"/>
    <mergeCell ref="B15:B19"/>
    <mergeCell ref="C15:C19"/>
    <mergeCell ref="D15:D19"/>
    <mergeCell ref="E15:E19"/>
    <mergeCell ref="F15:F19"/>
    <mergeCell ref="G15:G19"/>
    <mergeCell ref="L10:L14"/>
    <mergeCell ref="M10:M14"/>
    <mergeCell ref="N10:N14"/>
    <mergeCell ref="O10:O14"/>
    <mergeCell ref="P10:P14"/>
    <mergeCell ref="Q10:Q14"/>
    <mergeCell ref="F10:F14"/>
    <mergeCell ref="G10:G14"/>
    <mergeCell ref="H10:H14"/>
    <mergeCell ref="I10:I14"/>
    <mergeCell ref="J10:J14"/>
    <mergeCell ref="K10:K14"/>
    <mergeCell ref="O7:O8"/>
    <mergeCell ref="P7:Q7"/>
    <mergeCell ref="R7:S7"/>
    <mergeCell ref="T7:T8"/>
    <mergeCell ref="A9:N9"/>
    <mergeCell ref="A10:A14"/>
    <mergeCell ref="B10:B14"/>
    <mergeCell ref="C10:C14"/>
    <mergeCell ref="D10:D14"/>
    <mergeCell ref="E10:E14"/>
    <mergeCell ref="A5:C5"/>
    <mergeCell ref="D5:N5"/>
    <mergeCell ref="A6:C6"/>
    <mergeCell ref="D6:N6"/>
    <mergeCell ref="A7:F7"/>
    <mergeCell ref="H7:J7"/>
    <mergeCell ref="K7:M7"/>
    <mergeCell ref="N7:N8"/>
    <mergeCell ref="A1:C2"/>
    <mergeCell ref="D1:Q3"/>
    <mergeCell ref="R1:T3"/>
    <mergeCell ref="A4:C4"/>
    <mergeCell ref="D4:N4"/>
    <mergeCell ref="O4:Q4"/>
  </mergeCells>
  <conditionalFormatting sqref="A7:B7 H7 N15 H25:J1048576">
    <cfRule type="containsText" dxfId="584" priority="221" operator="containsText" text="3- Bajo">
      <formula>NOT(ISERROR(SEARCH("3- Bajo",A7)))</formula>
    </cfRule>
    <cfRule type="containsText" dxfId="583" priority="222" operator="containsText" text="4- Bajo">
      <formula>NOT(ISERROR(SEARCH("4- Bajo",A7)))</formula>
    </cfRule>
    <cfRule type="containsText" dxfId="582" priority="223" operator="containsText" text="1- Bajo">
      <formula>NOT(ISERROR(SEARCH("1- Bajo",A7)))</formula>
    </cfRule>
  </conditionalFormatting>
  <conditionalFormatting sqref="A15:D15">
    <cfRule type="containsText" dxfId="581" priority="151" operator="containsText" text="3- Moderado">
      <formula>NOT(ISERROR(SEARCH("3- Moderado",A15)))</formula>
    </cfRule>
    <cfRule type="containsText" dxfId="580" priority="152" operator="containsText" text="6- Moderado">
      <formula>NOT(ISERROR(SEARCH("6- Moderado",A15)))</formula>
    </cfRule>
    <cfRule type="containsText" dxfId="579" priority="153" operator="containsText" text="4- Moderado">
      <formula>NOT(ISERROR(SEARCH("4- Moderado",A15)))</formula>
    </cfRule>
    <cfRule type="containsText" dxfId="578" priority="154" operator="containsText" text="3- Bajo">
      <formula>NOT(ISERROR(SEARCH("3- Bajo",A15)))</formula>
    </cfRule>
    <cfRule type="containsText" dxfId="577" priority="155" operator="containsText" text="4- Bajo">
      <formula>NOT(ISERROR(SEARCH("4- Bajo",A15)))</formula>
    </cfRule>
    <cfRule type="containsText" dxfId="576" priority="156" operator="containsText" text="1- Bajo">
      <formula>NOT(ISERROR(SEARCH("1- Bajo",A15)))</formula>
    </cfRule>
  </conditionalFormatting>
  <conditionalFormatting sqref="A20:D22">
    <cfRule type="containsText" dxfId="575" priority="106" operator="containsText" text="3- Moderado">
      <formula>NOT(ISERROR(SEARCH("3- Moderado",A20)))</formula>
    </cfRule>
    <cfRule type="containsText" dxfId="574" priority="107" operator="containsText" text="6- Moderado">
      <formula>NOT(ISERROR(SEARCH("6- Moderado",A20)))</formula>
    </cfRule>
    <cfRule type="containsText" dxfId="573" priority="108" operator="containsText" text="4- Moderado">
      <formula>NOT(ISERROR(SEARCH("4- Moderado",A20)))</formula>
    </cfRule>
    <cfRule type="containsText" dxfId="572" priority="109" operator="containsText" text="3- Bajo">
      <formula>NOT(ISERROR(SEARCH("3- Bajo",A20)))</formula>
    </cfRule>
    <cfRule type="containsText" dxfId="571" priority="110" operator="containsText" text="4- Bajo">
      <formula>NOT(ISERROR(SEARCH("4- Bajo",A20)))</formula>
    </cfRule>
    <cfRule type="containsText" dxfId="570" priority="111" operator="containsText" text="1- Bajo">
      <formula>NOT(ISERROR(SEARCH("1- Bajo",A20)))</formula>
    </cfRule>
  </conditionalFormatting>
  <conditionalFormatting sqref="A10:I10 E15:I15">
    <cfRule type="containsText" dxfId="569" priority="188" operator="containsText" text="3- Moderado">
      <formula>NOT(ISERROR(SEARCH("3- Moderado",A10)))</formula>
    </cfRule>
    <cfRule type="containsText" dxfId="568" priority="189" operator="containsText" text="6- Moderado">
      <formula>NOT(ISERROR(SEARCH("6- Moderado",A10)))</formula>
    </cfRule>
    <cfRule type="containsText" dxfId="567" priority="190" operator="containsText" text="4- Moderado">
      <formula>NOT(ISERROR(SEARCH("4- Moderado",A10)))</formula>
    </cfRule>
    <cfRule type="containsText" dxfId="566" priority="191" operator="containsText" text="3- Bajo">
      <formula>NOT(ISERROR(SEARCH("3- Bajo",A10)))</formula>
    </cfRule>
    <cfRule type="containsText" dxfId="565" priority="192" operator="containsText" text="4- Bajo">
      <formula>NOT(ISERROR(SEARCH("4- Bajo",A10)))</formula>
    </cfRule>
    <cfRule type="containsText" dxfId="564" priority="193" operator="containsText" text="1- Bajo">
      <formula>NOT(ISERROR(SEARCH("1- Bajo",A10)))</formula>
    </cfRule>
  </conditionalFormatting>
  <conditionalFormatting sqref="D8:J8">
    <cfRule type="containsText" dxfId="563" priority="211" operator="containsText" text="3- Moderado">
      <formula>NOT(ISERROR(SEARCH("3- Moderado",D8)))</formula>
    </cfRule>
    <cfRule type="containsText" dxfId="562" priority="212" operator="containsText" text="6- Moderado">
      <formula>NOT(ISERROR(SEARCH("6- Moderado",D8)))</formula>
    </cfRule>
    <cfRule type="containsText" dxfId="561" priority="213" operator="containsText" text="4- Moderado">
      <formula>NOT(ISERROR(SEARCH("4- Moderado",D8)))</formula>
    </cfRule>
    <cfRule type="containsText" dxfId="560" priority="214" operator="containsText" text="3- Bajo">
      <formula>NOT(ISERROR(SEARCH("3- Bajo",D8)))</formula>
    </cfRule>
    <cfRule type="containsText" dxfId="559" priority="215" operator="containsText" text="4- Bajo">
      <formula>NOT(ISERROR(SEARCH("4- Bajo",D8)))</formula>
    </cfRule>
    <cfRule type="containsText" dxfId="558" priority="217" operator="containsText" text="1- Bajo">
      <formula>NOT(ISERROR(SEARCH("1- Bajo",D8)))</formula>
    </cfRule>
  </conditionalFormatting>
  <conditionalFormatting sqref="E20:I21">
    <cfRule type="containsText" dxfId="557" priority="134" operator="containsText" text="3- Moderado">
      <formula>NOT(ISERROR(SEARCH("3- Moderado",E20)))</formula>
    </cfRule>
    <cfRule type="containsText" dxfId="556" priority="135" operator="containsText" text="6- Moderado">
      <formula>NOT(ISERROR(SEARCH("6- Moderado",E20)))</formula>
    </cfRule>
    <cfRule type="containsText" dxfId="555" priority="136" operator="containsText" text="4- Moderado">
      <formula>NOT(ISERROR(SEARCH("4- Moderado",E20)))</formula>
    </cfRule>
    <cfRule type="containsText" dxfId="554" priority="137" operator="containsText" text="3- Bajo">
      <formula>NOT(ISERROR(SEARCH("3- Bajo",E20)))</formula>
    </cfRule>
    <cfRule type="containsText" dxfId="553" priority="138" operator="containsText" text="4- Bajo">
      <formula>NOT(ISERROR(SEARCH("4- Bajo",E20)))</formula>
    </cfRule>
    <cfRule type="containsText" dxfId="552" priority="139" operator="containsText" text="1- Bajo">
      <formula>NOT(ISERROR(SEARCH("1- Bajo",E20)))</formula>
    </cfRule>
  </conditionalFormatting>
  <conditionalFormatting sqref="E22:I22">
    <cfRule type="containsText" dxfId="551" priority="121" operator="containsText" text="3- Moderado">
      <formula>NOT(ISERROR(SEARCH("3- Moderado",E22)))</formula>
    </cfRule>
    <cfRule type="containsText" dxfId="550" priority="122" operator="containsText" text="6- Moderado">
      <formula>NOT(ISERROR(SEARCH("6- Moderado",E22)))</formula>
    </cfRule>
    <cfRule type="containsText" dxfId="549" priority="123" operator="containsText" text="4- Moderado">
      <formula>NOT(ISERROR(SEARCH("4- Moderado",E22)))</formula>
    </cfRule>
    <cfRule type="containsText" dxfId="548" priority="124" operator="containsText" text="3- Bajo">
      <formula>NOT(ISERROR(SEARCH("3- Bajo",E22)))</formula>
    </cfRule>
    <cfRule type="containsText" dxfId="547" priority="125" operator="containsText" text="4- Bajo">
      <formula>NOT(ISERROR(SEARCH("4- Bajo",E22)))</formula>
    </cfRule>
    <cfRule type="containsText" dxfId="546" priority="126" operator="containsText" text="1- Bajo">
      <formula>NOT(ISERROR(SEARCH("1- Bajo",E22)))</formula>
    </cfRule>
  </conditionalFormatting>
  <conditionalFormatting sqref="H10 H15:H19">
    <cfRule type="containsText" dxfId="545" priority="160" operator="containsText" text="Alta">
      <formula>NOT(ISERROR(SEARCH("Alta",H10)))</formula>
    </cfRule>
    <cfRule type="containsText" dxfId="544" priority="161" operator="containsText" text="Muy Alta">
      <formula>NOT(ISERROR(SEARCH("Muy Alta",H10)))</formula>
    </cfRule>
    <cfRule type="containsText" dxfId="543" priority="166" operator="containsText" text="Muy Baja">
      <formula>NOT(ISERROR(SEARCH("Muy Baja",H10)))</formula>
    </cfRule>
    <cfRule type="containsText" dxfId="542" priority="167" operator="containsText" text="Baja">
      <formula>NOT(ISERROR(SEARCH("Baja",H10)))</formula>
    </cfRule>
    <cfRule type="containsText" dxfId="541" priority="168" operator="containsText" text="Media">
      <formula>NOT(ISERROR(SEARCH("Media",H10)))</formula>
    </cfRule>
    <cfRule type="containsText" dxfId="540" priority="169" operator="containsText" text="Alta">
      <formula>NOT(ISERROR(SEARCH("Alta",H10)))</formula>
    </cfRule>
    <cfRule type="containsText" dxfId="539" priority="171" operator="containsText" text="Muy Alta">
      <formula>NOT(ISERROR(SEARCH("Muy Alta",H10)))</formula>
    </cfRule>
  </conditionalFormatting>
  <conditionalFormatting sqref="H10">
    <cfRule type="containsText" dxfId="538" priority="159" operator="containsText" text="Muy Alta">
      <formula>NOT(ISERROR(SEARCH("Muy Alta",H10)))</formula>
    </cfRule>
  </conditionalFormatting>
  <conditionalFormatting sqref="H15:H21">
    <cfRule type="containsText" dxfId="537" priority="133" operator="containsText" text="Muy Alta">
      <formula>NOT(ISERROR(SEARCH("Muy Alta",H15)))</formula>
    </cfRule>
  </conditionalFormatting>
  <conditionalFormatting sqref="H20:H21">
    <cfRule type="containsText" dxfId="536" priority="127" operator="containsText" text="Alta">
      <formula>NOT(ISERROR(SEARCH("Alta",H20)))</formula>
    </cfRule>
    <cfRule type="containsText" dxfId="535" priority="128" operator="containsText" text="Muy Alta">
      <formula>NOT(ISERROR(SEARCH("Muy Alta",H20)))</formula>
    </cfRule>
    <cfRule type="containsText" dxfId="534" priority="129" operator="containsText" text="Muy Baja">
      <formula>NOT(ISERROR(SEARCH("Muy Baja",H20)))</formula>
    </cfRule>
    <cfRule type="containsText" dxfId="533" priority="130" operator="containsText" text="Baja">
      <formula>NOT(ISERROR(SEARCH("Baja",H20)))</formula>
    </cfRule>
    <cfRule type="containsText" dxfId="532" priority="131" operator="containsText" text="Media">
      <formula>NOT(ISERROR(SEARCH("Media",H20)))</formula>
    </cfRule>
    <cfRule type="containsText" dxfId="531" priority="132" operator="containsText" text="Alta">
      <formula>NOT(ISERROR(SEARCH("Alta",H20)))</formula>
    </cfRule>
  </conditionalFormatting>
  <conditionalFormatting sqref="H20:H22">
    <cfRule type="containsText" dxfId="530" priority="118" operator="containsText" text="Muy Alta">
      <formula>NOT(ISERROR(SEARCH("Muy Alta",H20)))</formula>
    </cfRule>
  </conditionalFormatting>
  <conditionalFormatting sqref="H22">
    <cfRule type="containsText" dxfId="529" priority="112" operator="containsText" text="Alta">
      <formula>NOT(ISERROR(SEARCH("Alta",H22)))</formula>
    </cfRule>
    <cfRule type="containsText" dxfId="528" priority="113" operator="containsText" text="Muy Alta">
      <formula>NOT(ISERROR(SEARCH("Muy Alta",H22)))</formula>
    </cfRule>
    <cfRule type="containsText" dxfId="527" priority="114" operator="containsText" text="Muy Baja">
      <formula>NOT(ISERROR(SEARCH("Muy Baja",H22)))</formula>
    </cfRule>
    <cfRule type="containsText" dxfId="526" priority="115" operator="containsText" text="Baja">
      <formula>NOT(ISERROR(SEARCH("Baja",H22)))</formula>
    </cfRule>
    <cfRule type="containsText" dxfId="525" priority="116" operator="containsText" text="Media">
      <formula>NOT(ISERROR(SEARCH("Media",H22)))</formula>
    </cfRule>
    <cfRule type="containsText" dxfId="524" priority="117" operator="containsText" text="Alta">
      <formula>NOT(ISERROR(SEARCH("Alta",H22)))</formula>
    </cfRule>
  </conditionalFormatting>
  <conditionalFormatting sqref="H22:H23">
    <cfRule type="containsText" dxfId="523" priority="97" operator="containsText" text="Muy Alta">
      <formula>NOT(ISERROR(SEARCH("Muy Alta",H22)))</formula>
    </cfRule>
  </conditionalFormatting>
  <conditionalFormatting sqref="H23">
    <cfRule type="containsText" dxfId="522" priority="91" operator="containsText" text="Alta">
      <formula>NOT(ISERROR(SEARCH("Alta",H23)))</formula>
    </cfRule>
    <cfRule type="containsText" dxfId="521" priority="92" operator="containsText" text="Muy Alta">
      <formula>NOT(ISERROR(SEARCH("Muy Alta",H23)))</formula>
    </cfRule>
    <cfRule type="containsText" dxfId="520" priority="93" operator="containsText" text="Muy Baja">
      <formula>NOT(ISERROR(SEARCH("Muy Baja",H23)))</formula>
    </cfRule>
    <cfRule type="containsText" dxfId="519" priority="94" operator="containsText" text="Baja">
      <formula>NOT(ISERROR(SEARCH("Baja",H23)))</formula>
    </cfRule>
    <cfRule type="containsText" dxfId="518" priority="95" operator="containsText" text="Media">
      <formula>NOT(ISERROR(SEARCH("Media",H23)))</formula>
    </cfRule>
    <cfRule type="containsText" dxfId="517" priority="96" operator="containsText" text="Alta">
      <formula>NOT(ISERROR(SEARCH("Alta",H23)))</formula>
    </cfRule>
  </conditionalFormatting>
  <conditionalFormatting sqref="H23:H24">
    <cfRule type="containsText" dxfId="516" priority="68" operator="containsText" text="Muy Alta">
      <formula>NOT(ISERROR(SEARCH("Muy Alta",H23)))</formula>
    </cfRule>
  </conditionalFormatting>
  <conditionalFormatting sqref="H24">
    <cfRule type="containsText" dxfId="515" priority="56" operator="containsText" text="Muy Alta">
      <formula>NOT(ISERROR(SEARCH("Muy Alta",H24)))</formula>
    </cfRule>
    <cfRule type="containsText" dxfId="514" priority="57" operator="containsText" text="Alta">
      <formula>NOT(ISERROR(SEARCH("Alta",H24)))</formula>
    </cfRule>
    <cfRule type="containsText" dxfId="513" priority="58" operator="containsText" text="Muy Alta">
      <formula>NOT(ISERROR(SEARCH("Muy Alta",H24)))</formula>
    </cfRule>
    <cfRule type="containsText" dxfId="512" priority="63" operator="containsText" text="Muy Baja">
      <formula>NOT(ISERROR(SEARCH("Muy Baja",H24)))</formula>
    </cfRule>
    <cfRule type="containsText" dxfId="511" priority="64" operator="containsText" text="Baja">
      <formula>NOT(ISERROR(SEARCH("Baja",H24)))</formula>
    </cfRule>
    <cfRule type="containsText" dxfId="510" priority="65" operator="containsText" text="Media">
      <formula>NOT(ISERROR(SEARCH("Media",H24)))</formula>
    </cfRule>
    <cfRule type="containsText" dxfId="509" priority="66" operator="containsText" text="Alta">
      <formula>NOT(ISERROR(SEARCH("Alta",H24)))</formula>
    </cfRule>
  </conditionalFormatting>
  <conditionalFormatting sqref="H23:I23">
    <cfRule type="containsText" dxfId="508" priority="100" operator="containsText" text="3- Moderado">
      <formula>NOT(ISERROR(SEARCH("3- Moderado",H23)))</formula>
    </cfRule>
    <cfRule type="containsText" dxfId="507" priority="101" operator="containsText" text="6- Moderado">
      <formula>NOT(ISERROR(SEARCH("6- Moderado",H23)))</formula>
    </cfRule>
    <cfRule type="containsText" dxfId="506" priority="102" operator="containsText" text="4- Moderado">
      <formula>NOT(ISERROR(SEARCH("4- Moderado",H23)))</formula>
    </cfRule>
    <cfRule type="containsText" dxfId="505" priority="103" operator="containsText" text="3- Bajo">
      <formula>NOT(ISERROR(SEARCH("3- Bajo",H23)))</formula>
    </cfRule>
    <cfRule type="containsText" dxfId="504" priority="104" operator="containsText" text="4- Bajo">
      <formula>NOT(ISERROR(SEARCH("4- Bajo",H23)))</formula>
    </cfRule>
    <cfRule type="containsText" dxfId="503" priority="105" operator="containsText" text="1- Bajo">
      <formula>NOT(ISERROR(SEARCH("1- Bajo",H23)))</formula>
    </cfRule>
  </conditionalFormatting>
  <conditionalFormatting sqref="H24:I24">
    <cfRule type="containsText" dxfId="502" priority="79" operator="containsText" text="3- Moderado">
      <formula>NOT(ISERROR(SEARCH("3- Moderado",H24)))</formula>
    </cfRule>
    <cfRule type="containsText" dxfId="501" priority="80" operator="containsText" text="6- Moderado">
      <formula>NOT(ISERROR(SEARCH("6- Moderado",H24)))</formula>
    </cfRule>
    <cfRule type="containsText" dxfId="500" priority="81" operator="containsText" text="4- Moderado">
      <formula>NOT(ISERROR(SEARCH("4- Moderado",H24)))</formula>
    </cfRule>
    <cfRule type="containsText" dxfId="499" priority="82" operator="containsText" text="3- Bajo">
      <formula>NOT(ISERROR(SEARCH("3- Bajo",H24)))</formula>
    </cfRule>
    <cfRule type="containsText" dxfId="498" priority="83" operator="containsText" text="4- Bajo">
      <formula>NOT(ISERROR(SEARCH("4- Bajo",H24)))</formula>
    </cfRule>
    <cfRule type="containsText" dxfId="497" priority="84" operator="containsText" text="1- Bajo">
      <formula>NOT(ISERROR(SEARCH("1- Bajo",H24)))</formula>
    </cfRule>
  </conditionalFormatting>
  <conditionalFormatting sqref="H25:J1048576 A7:B7 H7 N15">
    <cfRule type="containsText" dxfId="496" priority="218" operator="containsText" text="3- Moderado">
      <formula>NOT(ISERROR(SEARCH("3- Moderado",A7)))</formula>
    </cfRule>
    <cfRule type="containsText" dxfId="495" priority="219" operator="containsText" text="6- Moderado">
      <formula>NOT(ISERROR(SEARCH("6- Moderado",A7)))</formula>
    </cfRule>
    <cfRule type="containsText" dxfId="494" priority="220" operator="containsText" text="4- Moderado">
      <formula>NOT(ISERROR(SEARCH("4- Moderado",A7)))</formula>
    </cfRule>
  </conditionalFormatting>
  <conditionalFormatting sqref="I10">
    <cfRule type="containsText" dxfId="493" priority="162" operator="containsText" text="Catastrófico">
      <formula>NOT(ISERROR(SEARCH("Catastrófico",I10)))</formula>
    </cfRule>
    <cfRule type="containsText" dxfId="492" priority="163" operator="containsText" text="Mayor">
      <formula>NOT(ISERROR(SEARCH("Mayor",I10)))</formula>
    </cfRule>
    <cfRule type="containsText" dxfId="491" priority="164" operator="containsText" text="Menor">
      <formula>NOT(ISERROR(SEARCH("Menor",I10)))</formula>
    </cfRule>
    <cfRule type="containsText" dxfId="490" priority="165" operator="containsText" text="Leve">
      <formula>NOT(ISERROR(SEARCH("Leve",I10)))</formula>
    </cfRule>
    <cfRule type="containsText" dxfId="489" priority="170" operator="containsText" text="Moderado">
      <formula>NOT(ISERROR(SEARCH("Moderado",I10)))</formula>
    </cfRule>
  </conditionalFormatting>
  <conditionalFormatting sqref="I15:I24">
    <cfRule type="containsText" dxfId="488" priority="59" operator="containsText" text="Catastrófico">
      <formula>NOT(ISERROR(SEARCH("Catastrófico",I15)))</formula>
    </cfRule>
    <cfRule type="containsText" dxfId="487" priority="60" operator="containsText" text="Mayor">
      <formula>NOT(ISERROR(SEARCH("Mayor",I15)))</formula>
    </cfRule>
    <cfRule type="containsText" dxfId="486" priority="61" operator="containsText" text="Menor">
      <formula>NOT(ISERROR(SEARCH("Menor",I15)))</formula>
    </cfRule>
    <cfRule type="containsText" dxfId="485" priority="62" operator="containsText" text="Leve">
      <formula>NOT(ISERROR(SEARCH("Leve",I15)))</formula>
    </cfRule>
    <cfRule type="containsText" dxfId="484" priority="67" operator="containsText" text="Moderado">
      <formula>NOT(ISERROR(SEARCH("Moderado",I15)))</formula>
    </cfRule>
  </conditionalFormatting>
  <conditionalFormatting sqref="J8 J25:J1048576">
    <cfRule type="containsText" dxfId="483" priority="200" operator="containsText" text="25- Extremo">
      <formula>NOT(ISERROR(SEARCH("25- Extremo",J8)))</formula>
    </cfRule>
    <cfRule type="containsText" dxfId="482" priority="201" operator="containsText" text="20- Extremo">
      <formula>NOT(ISERROR(SEARCH("20- Extremo",J8)))</formula>
    </cfRule>
    <cfRule type="containsText" dxfId="481" priority="202" operator="containsText" text="15- Extremo">
      <formula>NOT(ISERROR(SEARCH("15- Extremo",J8)))</formula>
    </cfRule>
    <cfRule type="containsText" dxfId="480" priority="203" operator="containsText" text="10- Extremo">
      <formula>NOT(ISERROR(SEARCH("10- Extremo",J8)))</formula>
    </cfRule>
    <cfRule type="containsText" dxfId="479" priority="204" operator="containsText" text="5- Extremo">
      <formula>NOT(ISERROR(SEARCH("5- Extremo",J8)))</formula>
    </cfRule>
    <cfRule type="containsText" dxfId="478" priority="205" operator="containsText" text="12- Alto">
      <formula>NOT(ISERROR(SEARCH("12- Alto",J8)))</formula>
    </cfRule>
    <cfRule type="containsText" dxfId="477" priority="206" operator="containsText" text="10- Alto">
      <formula>NOT(ISERROR(SEARCH("10- Alto",J8)))</formula>
    </cfRule>
    <cfRule type="containsText" dxfId="476" priority="207" operator="containsText" text="9- Alto">
      <formula>NOT(ISERROR(SEARCH("9- Alto",J8)))</formula>
    </cfRule>
    <cfRule type="containsText" dxfId="475" priority="208" operator="containsText" text="8- Alto">
      <formula>NOT(ISERROR(SEARCH("8- Alto",J8)))</formula>
    </cfRule>
    <cfRule type="containsText" dxfId="474" priority="209" operator="containsText" text="5- Alto">
      <formula>NOT(ISERROR(SEARCH("5- Alto",J8)))</formula>
    </cfRule>
    <cfRule type="containsText" dxfId="473" priority="210" operator="containsText" text="4- Alto">
      <formula>NOT(ISERROR(SEARCH("4- Alto",J8)))</formula>
    </cfRule>
    <cfRule type="containsText" dxfId="472" priority="216" operator="containsText" text="2- Bajo">
      <formula>NOT(ISERROR(SEARCH("2- Bajo",J8)))</formula>
    </cfRule>
  </conditionalFormatting>
  <conditionalFormatting sqref="J10">
    <cfRule type="containsText" dxfId="471" priority="148" operator="containsText" text="Bajo">
      <formula>NOT(ISERROR(SEARCH("Bajo",J10)))</formula>
    </cfRule>
    <cfRule type="containsText" dxfId="470" priority="149" operator="containsText" text="Extremo">
      <formula>NOT(ISERROR(SEARCH("Extremo",J10)))</formula>
    </cfRule>
    <cfRule type="containsText" dxfId="469" priority="150" operator="containsText" text="Moderado">
      <formula>NOT(ISERROR(SEARCH("Moderado",J10)))</formula>
    </cfRule>
    <cfRule type="containsText" dxfId="468" priority="177" operator="containsText" text="Bajo">
      <formula>NOT(ISERROR(SEARCH("Bajo",J10)))</formula>
    </cfRule>
    <cfRule type="containsText" dxfId="467" priority="178" operator="containsText" text="Moderado">
      <formula>NOT(ISERROR(SEARCH("Moderado",J10)))</formula>
    </cfRule>
    <cfRule type="containsText" dxfId="466" priority="179" operator="containsText" text="Alto">
      <formula>NOT(ISERROR(SEARCH("Alto",J10)))</formula>
    </cfRule>
    <cfRule type="containsText" dxfId="465" priority="180" operator="containsText" text="Extremo">
      <formula>NOT(ISERROR(SEARCH("Extremo",J10)))</formula>
    </cfRule>
  </conditionalFormatting>
  <conditionalFormatting sqref="J15:J19 J10">
    <cfRule type="colorScale" priority="181">
      <colorScale>
        <cfvo type="min"/>
        <cfvo type="max"/>
        <color rgb="FFFF7128"/>
        <color rgb="FFFFEF9C"/>
      </colorScale>
    </cfRule>
  </conditionalFormatting>
  <conditionalFormatting sqref="J15:J24">
    <cfRule type="containsText" dxfId="464" priority="51" operator="containsText" text="Bajo">
      <formula>NOT(ISERROR(SEARCH("Bajo",J15)))</formula>
    </cfRule>
    <cfRule type="containsText" dxfId="463" priority="52" operator="containsText" text="Extremo">
      <formula>NOT(ISERROR(SEARCH("Extremo",J15)))</formula>
    </cfRule>
    <cfRule type="containsText" dxfId="462" priority="53" operator="containsText" text="Moderado">
      <formula>NOT(ISERROR(SEARCH("Moderado",J15)))</formula>
    </cfRule>
    <cfRule type="containsText" dxfId="461" priority="74" operator="containsText" text="Bajo">
      <formula>NOT(ISERROR(SEARCH("Bajo",J15)))</formula>
    </cfRule>
    <cfRule type="containsText" dxfId="460" priority="75" operator="containsText" text="Moderado">
      <formula>NOT(ISERROR(SEARCH("Moderado",J15)))</formula>
    </cfRule>
    <cfRule type="containsText" dxfId="459" priority="76" operator="containsText" text="Alto">
      <formula>NOT(ISERROR(SEARCH("Alto",J15)))</formula>
    </cfRule>
    <cfRule type="containsText" dxfId="458" priority="77" operator="containsText" text="Extremo">
      <formula>NOT(ISERROR(SEARCH("Extremo",J15)))</formula>
    </cfRule>
  </conditionalFormatting>
  <conditionalFormatting sqref="J20:J21">
    <cfRule type="colorScale" priority="224">
      <colorScale>
        <cfvo type="min"/>
        <cfvo type="max"/>
        <color rgb="FFFF7128"/>
        <color rgb="FFFFEF9C"/>
      </colorScale>
    </cfRule>
  </conditionalFormatting>
  <conditionalFormatting sqref="J22">
    <cfRule type="colorScale" priority="120">
      <colorScale>
        <cfvo type="min"/>
        <cfvo type="max"/>
        <color rgb="FFFF7128"/>
        <color rgb="FFFFEF9C"/>
      </colorScale>
    </cfRule>
  </conditionalFormatting>
  <conditionalFormatting sqref="J23">
    <cfRule type="colorScale" priority="99">
      <colorScale>
        <cfvo type="min"/>
        <cfvo type="max"/>
        <color rgb="FFFF7128"/>
        <color rgb="FFFFEF9C"/>
      </colorScale>
    </cfRule>
  </conditionalFormatting>
  <conditionalFormatting sqref="J24">
    <cfRule type="colorScale" priority="78">
      <colorScale>
        <cfvo type="min"/>
        <cfvo type="max"/>
        <color rgb="FFFF7128"/>
        <color rgb="FFFFEF9C"/>
      </colorScale>
    </cfRule>
  </conditionalFormatting>
  <conditionalFormatting sqref="K10">
    <cfRule type="containsText" dxfId="457" priority="144" operator="containsText" text="Muy Alta">
      <formula>NOT(ISERROR(SEARCH("Muy Alta",K10)))</formula>
    </cfRule>
    <cfRule type="containsText" dxfId="456" priority="145" operator="containsText" text="Alta">
      <formula>NOT(ISERROR(SEARCH("Alta",K10)))</formula>
    </cfRule>
    <cfRule type="containsText" dxfId="455" priority="146" operator="containsText" text="Baja">
      <formula>NOT(ISERROR(SEARCH("Baja",K10)))</formula>
    </cfRule>
    <cfRule type="containsText" dxfId="454" priority="147" operator="containsText" text="Muy Baja">
      <formula>NOT(ISERROR(SEARCH("Muy Baja",K10)))</formula>
    </cfRule>
    <cfRule type="containsText" dxfId="453" priority="158" operator="containsText" text="Media">
      <formula>NOT(ISERROR(SEARCH("Media",K10)))</formula>
    </cfRule>
  </conditionalFormatting>
  <conditionalFormatting sqref="K15:K24">
    <cfRule type="containsText" dxfId="452" priority="47" operator="containsText" text="Muy Alta">
      <formula>NOT(ISERROR(SEARCH("Muy Alta",K15)))</formula>
    </cfRule>
    <cfRule type="containsText" dxfId="451" priority="48" operator="containsText" text="Alta">
      <formula>NOT(ISERROR(SEARCH("Alta",K15)))</formula>
    </cfRule>
    <cfRule type="containsText" dxfId="450" priority="49" operator="containsText" text="Baja">
      <formula>NOT(ISERROR(SEARCH("Baja",K15)))</formula>
    </cfRule>
    <cfRule type="containsText" dxfId="449" priority="50" operator="containsText" text="Muy Baja">
      <formula>NOT(ISERROR(SEARCH("Muy Baja",K15)))</formula>
    </cfRule>
    <cfRule type="containsText" dxfId="448" priority="55" operator="containsText" text="Media">
      <formula>NOT(ISERROR(SEARCH("Media",K15)))</formula>
    </cfRule>
  </conditionalFormatting>
  <conditionalFormatting sqref="K10:L10 K15:L15">
    <cfRule type="containsText" dxfId="447" priority="194" operator="containsText" text="3- Moderado">
      <formula>NOT(ISERROR(SEARCH("3- Moderado",K10)))</formula>
    </cfRule>
    <cfRule type="containsText" dxfId="446" priority="195" operator="containsText" text="6- Moderado">
      <formula>NOT(ISERROR(SEARCH("6- Moderado",K10)))</formula>
    </cfRule>
    <cfRule type="containsText" dxfId="445" priority="196" operator="containsText" text="4- Moderado">
      <formula>NOT(ISERROR(SEARCH("4- Moderado",K10)))</formula>
    </cfRule>
    <cfRule type="containsText" dxfId="444" priority="197" operator="containsText" text="3- Bajo">
      <formula>NOT(ISERROR(SEARCH("3- Bajo",K10)))</formula>
    </cfRule>
    <cfRule type="containsText" dxfId="443" priority="198" operator="containsText" text="4- Bajo">
      <formula>NOT(ISERROR(SEARCH("4- Bajo",K10)))</formula>
    </cfRule>
    <cfRule type="containsText" dxfId="442" priority="199" operator="containsText" text="1- Bajo">
      <formula>NOT(ISERROR(SEARCH("1- Bajo",K10)))</formula>
    </cfRule>
  </conditionalFormatting>
  <conditionalFormatting sqref="K20:L24">
    <cfRule type="containsText" dxfId="441" priority="85" operator="containsText" text="3- Moderado">
      <formula>NOT(ISERROR(SEARCH("3- Moderado",K20)))</formula>
    </cfRule>
    <cfRule type="containsText" dxfId="440" priority="86" operator="containsText" text="6- Moderado">
      <formula>NOT(ISERROR(SEARCH("6- Moderado",K20)))</formula>
    </cfRule>
    <cfRule type="containsText" dxfId="439" priority="87" operator="containsText" text="4- Moderado">
      <formula>NOT(ISERROR(SEARCH("4- Moderado",K20)))</formula>
    </cfRule>
    <cfRule type="containsText" dxfId="438" priority="88" operator="containsText" text="3- Bajo">
      <formula>NOT(ISERROR(SEARCH("3- Bajo",K20)))</formula>
    </cfRule>
    <cfRule type="containsText" dxfId="437" priority="89" operator="containsText" text="4- Bajo">
      <formula>NOT(ISERROR(SEARCH("4- Bajo",K20)))</formula>
    </cfRule>
    <cfRule type="containsText" dxfId="436" priority="90" operator="containsText" text="1- Bajo">
      <formula>NOT(ISERROR(SEARCH("1- Bajo",K20)))</formula>
    </cfRule>
  </conditionalFormatting>
  <conditionalFormatting sqref="K8:M8">
    <cfRule type="containsText" dxfId="435" priority="182" operator="containsText" text="3- Moderado">
      <formula>NOT(ISERROR(SEARCH("3- Moderado",K8)))</formula>
    </cfRule>
    <cfRule type="containsText" dxfId="434" priority="183" operator="containsText" text="6- Moderado">
      <formula>NOT(ISERROR(SEARCH("6- Moderado",K8)))</formula>
    </cfRule>
    <cfRule type="containsText" dxfId="433" priority="184" operator="containsText" text="4- Moderado">
      <formula>NOT(ISERROR(SEARCH("4- Moderado",K8)))</formula>
    </cfRule>
    <cfRule type="containsText" dxfId="432" priority="185" operator="containsText" text="3- Bajo">
      <formula>NOT(ISERROR(SEARCH("3- Bajo",K8)))</formula>
    </cfRule>
    <cfRule type="containsText" dxfId="431" priority="186" operator="containsText" text="4- Bajo">
      <formula>NOT(ISERROR(SEARCH("4- Bajo",K8)))</formula>
    </cfRule>
    <cfRule type="containsText" dxfId="430" priority="187" operator="containsText" text="1- Bajo">
      <formula>NOT(ISERROR(SEARCH("1- Bajo",K8)))</formula>
    </cfRule>
  </conditionalFormatting>
  <conditionalFormatting sqref="L10">
    <cfRule type="containsText" dxfId="429" priority="140" operator="containsText" text="Catastrófico">
      <formula>NOT(ISERROR(SEARCH("Catastrófico",L10)))</formula>
    </cfRule>
    <cfRule type="containsText" dxfId="428" priority="141" operator="containsText" text="Mayor">
      <formula>NOT(ISERROR(SEARCH("Mayor",L10)))</formula>
    </cfRule>
    <cfRule type="containsText" dxfId="427" priority="142" operator="containsText" text="Menor">
      <formula>NOT(ISERROR(SEARCH("Menor",L10)))</formula>
    </cfRule>
    <cfRule type="containsText" dxfId="426" priority="143" operator="containsText" text="Leve">
      <formula>NOT(ISERROR(SEARCH("Leve",L10)))</formula>
    </cfRule>
  </conditionalFormatting>
  <conditionalFormatting sqref="L15:L24">
    <cfRule type="containsText" dxfId="425" priority="43" operator="containsText" text="Catastrófico">
      <formula>NOT(ISERROR(SEARCH("Catastrófico",L15)))</formula>
    </cfRule>
    <cfRule type="containsText" dxfId="424" priority="44" operator="containsText" text="Mayor">
      <formula>NOT(ISERROR(SEARCH("Mayor",L15)))</formula>
    </cfRule>
    <cfRule type="containsText" dxfId="423" priority="45" operator="containsText" text="Menor">
      <formula>NOT(ISERROR(SEARCH("Menor",L15)))</formula>
    </cfRule>
    <cfRule type="containsText" dxfId="422" priority="46" operator="containsText" text="Leve">
      <formula>NOT(ISERROR(SEARCH("Leve",L15)))</formula>
    </cfRule>
  </conditionalFormatting>
  <conditionalFormatting sqref="L10:M10">
    <cfRule type="containsText" dxfId="421" priority="157" operator="containsText" text="Moderado">
      <formula>NOT(ISERROR(SEARCH("Moderado",L10)))</formula>
    </cfRule>
  </conditionalFormatting>
  <conditionalFormatting sqref="L15:M24">
    <cfRule type="containsText" dxfId="420" priority="54" operator="containsText" text="Moderado">
      <formula>NOT(ISERROR(SEARCH("Moderado",L15)))</formula>
    </cfRule>
  </conditionalFormatting>
  <conditionalFormatting sqref="M10">
    <cfRule type="containsText" dxfId="419" priority="172" operator="containsText" text="Bajo">
      <formula>NOT(ISERROR(SEARCH("Bajo",M10)))</formula>
    </cfRule>
    <cfRule type="containsText" dxfId="418" priority="173" operator="containsText" text="Moderado">
      <formula>NOT(ISERROR(SEARCH("Moderado",M10)))</formula>
    </cfRule>
    <cfRule type="containsText" dxfId="417" priority="174" operator="containsText" text="Alto">
      <formula>NOT(ISERROR(SEARCH("Alto",M10)))</formula>
    </cfRule>
    <cfRule type="containsText" dxfId="416" priority="175" operator="containsText" text="Extremo">
      <formula>NOT(ISERROR(SEARCH("Extremo",M10)))</formula>
    </cfRule>
  </conditionalFormatting>
  <conditionalFormatting sqref="M15:M19 M10">
    <cfRule type="colorScale" priority="176">
      <colorScale>
        <cfvo type="min"/>
        <cfvo type="max"/>
        <color rgb="FFFF7128"/>
        <color rgb="FFFFEF9C"/>
      </colorScale>
    </cfRule>
  </conditionalFormatting>
  <conditionalFormatting sqref="M15:M24">
    <cfRule type="containsText" dxfId="415" priority="69" operator="containsText" text="Bajo">
      <formula>NOT(ISERROR(SEARCH("Bajo",M15)))</formula>
    </cfRule>
    <cfRule type="containsText" dxfId="414" priority="70" operator="containsText" text="Moderado">
      <formula>NOT(ISERROR(SEARCH("Moderado",M15)))</formula>
    </cfRule>
    <cfRule type="containsText" dxfId="413" priority="71" operator="containsText" text="Alto">
      <formula>NOT(ISERROR(SEARCH("Alto",M15)))</formula>
    </cfRule>
    <cfRule type="containsText" dxfId="412" priority="72" operator="containsText" text="Extremo">
      <formula>NOT(ISERROR(SEARCH("Extremo",M15)))</formula>
    </cfRule>
  </conditionalFormatting>
  <conditionalFormatting sqref="M20:M21">
    <cfRule type="colorScale" priority="225">
      <colorScale>
        <cfvo type="min"/>
        <cfvo type="max"/>
        <color rgb="FFFF7128"/>
        <color rgb="FFFFEF9C"/>
      </colorScale>
    </cfRule>
  </conditionalFormatting>
  <conditionalFormatting sqref="M22">
    <cfRule type="colorScale" priority="119">
      <colorScale>
        <cfvo type="min"/>
        <cfvo type="max"/>
        <color rgb="FFFF7128"/>
        <color rgb="FFFFEF9C"/>
      </colorScale>
    </cfRule>
  </conditionalFormatting>
  <conditionalFormatting sqref="M23">
    <cfRule type="colorScale" priority="98">
      <colorScale>
        <cfvo type="min"/>
        <cfvo type="max"/>
        <color rgb="FFFF7128"/>
        <color rgb="FFFFEF9C"/>
      </colorScale>
    </cfRule>
  </conditionalFormatting>
  <conditionalFormatting sqref="M24">
    <cfRule type="colorScale" priority="73">
      <colorScale>
        <cfvo type="min"/>
        <cfvo type="max"/>
        <color rgb="FFFF7128"/>
        <color rgb="FFFFEF9C"/>
      </colorScale>
    </cfRule>
  </conditionalFormatting>
  <conditionalFormatting sqref="N20:N24">
    <cfRule type="containsText" dxfId="411" priority="37" operator="containsText" text="3- Moderado">
      <formula>NOT(ISERROR(SEARCH("3- Moderado",N20)))</formula>
    </cfRule>
    <cfRule type="containsText" dxfId="410" priority="38" operator="containsText" text="6- Moderado">
      <formula>NOT(ISERROR(SEARCH("6- Moderado",N20)))</formula>
    </cfRule>
    <cfRule type="containsText" dxfId="409" priority="39" operator="containsText" text="4- Moderado">
      <formula>NOT(ISERROR(SEARCH("4- Moderado",N20)))</formula>
    </cfRule>
    <cfRule type="containsText" dxfId="408" priority="40" operator="containsText" text="3- Bajo">
      <formula>NOT(ISERROR(SEARCH("3- Bajo",N20)))</formula>
    </cfRule>
    <cfRule type="containsText" dxfId="407" priority="41" operator="containsText" text="4- Bajo">
      <formula>NOT(ISERROR(SEARCH("4- Bajo",N20)))</formula>
    </cfRule>
    <cfRule type="containsText" dxfId="406" priority="42" operator="containsText" text="1- Bajo">
      <formula>NOT(ISERROR(SEARCH("1- Bajo",N20)))</formula>
    </cfRule>
  </conditionalFormatting>
  <conditionalFormatting sqref="N10:O10">
    <cfRule type="containsText" dxfId="405" priority="13" operator="containsText" text="3- Moderado">
      <formula>NOT(ISERROR(SEARCH("3- Moderado",N10)))</formula>
    </cfRule>
    <cfRule type="containsText" dxfId="404" priority="14" operator="containsText" text="6- Moderado">
      <formula>NOT(ISERROR(SEARCH("6- Moderado",N10)))</formula>
    </cfRule>
    <cfRule type="containsText" dxfId="403" priority="15" operator="containsText" text="4- Moderado">
      <formula>NOT(ISERROR(SEARCH("4- Moderado",N10)))</formula>
    </cfRule>
    <cfRule type="containsText" dxfId="402" priority="16" operator="containsText" text="3- Bajo">
      <formula>NOT(ISERROR(SEARCH("3- Bajo",N10)))</formula>
    </cfRule>
    <cfRule type="containsText" dxfId="401" priority="17" operator="containsText" text="4- Bajo">
      <formula>NOT(ISERROR(SEARCH("4- Bajo",N10)))</formula>
    </cfRule>
    <cfRule type="containsText" dxfId="400" priority="18" operator="containsText" text="1- Bajo">
      <formula>NOT(ISERROR(SEARCH("1- Bajo",N10)))</formula>
    </cfRule>
  </conditionalFormatting>
  <conditionalFormatting sqref="Q20:S20">
    <cfRule type="containsText" dxfId="399" priority="19" operator="containsText" text="3- Moderado">
      <formula>NOT(ISERROR(SEARCH("3- Moderado",Q20)))</formula>
    </cfRule>
    <cfRule type="containsText" dxfId="398" priority="20" operator="containsText" text="6- Moderado">
      <formula>NOT(ISERROR(SEARCH("6- Moderado",Q20)))</formula>
    </cfRule>
    <cfRule type="containsText" dxfId="397" priority="21" operator="containsText" text="4- Moderado">
      <formula>NOT(ISERROR(SEARCH("4- Moderado",Q20)))</formula>
    </cfRule>
    <cfRule type="containsText" dxfId="396" priority="22" operator="containsText" text="3- Bajo">
      <formula>NOT(ISERROR(SEARCH("3- Bajo",Q20)))</formula>
    </cfRule>
    <cfRule type="containsText" dxfId="395" priority="23" operator="containsText" text="4- Bajo">
      <formula>NOT(ISERROR(SEARCH("4- Bajo",Q20)))</formula>
    </cfRule>
    <cfRule type="containsText" dxfId="394" priority="24" operator="containsText" text="1- Bajo">
      <formula>NOT(ISERROR(SEARCH("1- Bajo",Q20)))</formula>
    </cfRule>
  </conditionalFormatting>
  <conditionalFormatting sqref="Q15:S15">
    <cfRule type="containsText" dxfId="393" priority="25" operator="containsText" text="3- Moderado">
      <formula>NOT(ISERROR(SEARCH("3- Moderado",Q15)))</formula>
    </cfRule>
    <cfRule type="containsText" dxfId="392" priority="26" operator="containsText" text="6- Moderado">
      <formula>NOT(ISERROR(SEARCH("6- Moderado",Q15)))</formula>
    </cfRule>
    <cfRule type="containsText" dxfId="391" priority="27" operator="containsText" text="4- Moderado">
      <formula>NOT(ISERROR(SEARCH("4- Moderado",Q15)))</formula>
    </cfRule>
    <cfRule type="containsText" dxfId="390" priority="28" operator="containsText" text="3- Bajo">
      <formula>NOT(ISERROR(SEARCH("3- Bajo",Q15)))</formula>
    </cfRule>
    <cfRule type="containsText" dxfId="389" priority="29" operator="containsText" text="4- Bajo">
      <formula>NOT(ISERROR(SEARCH("4- Bajo",Q15)))</formula>
    </cfRule>
    <cfRule type="containsText" dxfId="388" priority="30" operator="containsText" text="1- Bajo">
      <formula>NOT(ISERROR(SEARCH("1- Bajo",Q15)))</formula>
    </cfRule>
  </conditionalFormatting>
  <conditionalFormatting sqref="R10:S10">
    <cfRule type="containsText" dxfId="387" priority="31" operator="containsText" text="3- Moderado">
      <formula>NOT(ISERROR(SEARCH("3- Moderado",R10)))</formula>
    </cfRule>
    <cfRule type="containsText" dxfId="386" priority="32" operator="containsText" text="6- Moderado">
      <formula>NOT(ISERROR(SEARCH("6- Moderado",R10)))</formula>
    </cfRule>
    <cfRule type="containsText" dxfId="385" priority="33" operator="containsText" text="4- Moderado">
      <formula>NOT(ISERROR(SEARCH("4- Moderado",R10)))</formula>
    </cfRule>
    <cfRule type="containsText" dxfId="384" priority="34" operator="containsText" text="3- Bajo">
      <formula>NOT(ISERROR(SEARCH("3- Bajo",R10)))</formula>
    </cfRule>
    <cfRule type="containsText" dxfId="383" priority="35" operator="containsText" text="4- Bajo">
      <formula>NOT(ISERROR(SEARCH("4- Bajo",R10)))</formula>
    </cfRule>
    <cfRule type="containsText" dxfId="382" priority="36" operator="containsText" text="1- Bajo">
      <formula>NOT(ISERROR(SEARCH("1- Bajo",R10)))</formula>
    </cfRule>
  </conditionalFormatting>
  <conditionalFormatting sqref="T15">
    <cfRule type="containsText" dxfId="381" priority="7" operator="containsText" text="3- Moderado">
      <formula>NOT(ISERROR(SEARCH("3- Moderado",T15)))</formula>
    </cfRule>
    <cfRule type="containsText" dxfId="380" priority="8" operator="containsText" text="6- Moderado">
      <formula>NOT(ISERROR(SEARCH("6- Moderado",T15)))</formula>
    </cfRule>
    <cfRule type="containsText" dxfId="379" priority="9" operator="containsText" text="4- Moderado">
      <formula>NOT(ISERROR(SEARCH("4- Moderado",T15)))</formula>
    </cfRule>
    <cfRule type="containsText" dxfId="378" priority="10" operator="containsText" text="3- Bajo">
      <formula>NOT(ISERROR(SEARCH("3- Bajo",T15)))</formula>
    </cfRule>
    <cfRule type="containsText" dxfId="377" priority="11" operator="containsText" text="4- Bajo">
      <formula>NOT(ISERROR(SEARCH("4- Bajo",T15)))</formula>
    </cfRule>
    <cfRule type="containsText" dxfId="376" priority="12" operator="containsText" text="1- Bajo">
      <formula>NOT(ISERROR(SEARCH("1- Bajo",T15)))</formula>
    </cfRule>
  </conditionalFormatting>
  <conditionalFormatting sqref="T10">
    <cfRule type="containsText" dxfId="375" priority="1" operator="containsText" text="3- Moderado">
      <formula>NOT(ISERROR(SEARCH("3- Moderado",T10)))</formula>
    </cfRule>
    <cfRule type="containsText" dxfId="374" priority="2" operator="containsText" text="6- Moderado">
      <formula>NOT(ISERROR(SEARCH("6- Moderado",T10)))</formula>
    </cfRule>
    <cfRule type="containsText" dxfId="373" priority="3" operator="containsText" text="4- Moderado">
      <formula>NOT(ISERROR(SEARCH("4- Moderado",T10)))</formula>
    </cfRule>
    <cfRule type="containsText" dxfId="372" priority="4" operator="containsText" text="3- Bajo">
      <formula>NOT(ISERROR(SEARCH("3- Bajo",T10)))</formula>
    </cfRule>
    <cfRule type="containsText" dxfId="371" priority="5" operator="containsText" text="4- Bajo">
      <formula>NOT(ISERROR(SEARCH("4- Bajo",T10)))</formula>
    </cfRule>
    <cfRule type="containsText" dxfId="370" priority="6" operator="containsText" text="1- Bajo">
      <formula>NOT(ISERROR(SEARCH("1- Bajo",T10)))</formula>
    </cfRule>
  </conditionalFormatting>
  <dataValidations count="7">
    <dataValidation allowBlank="1" showInputMessage="1" showErrorMessage="1" prompt="Seleccionar el tipo de riesgo teniendo en cuenta que  factor organizaconal afecta. Ver explicacion en hoja " sqref="E8"/>
    <dataValidation allowBlank="1" showInputMessage="1" showErrorMessage="1" prompt="Registrar qué factor  que ocasina el riesgo: un facot identtficado el contexto._x000a_O  personas, recursos, estilo de direccion , factores externos, , codiciones ambientales" sqref="F8:G8"/>
    <dataValidation allowBlank="1" showInputMessage="1" showErrorMessage="1" prompt="Que tan factible es que materialize el riesgo?" sqref="H8"/>
    <dataValidation allowBlank="1" showInputMessage="1" showErrorMessage="1" prompt="El grado de afectación puede ser " sqref="I8"/>
    <dataValidation allowBlank="1" showInputMessage="1" showErrorMessage="1" prompt="Describir las actividades que se van a desarrollar para el proyecto" sqref="O7"/>
    <dataValidation allowBlank="1" showInputMessage="1" showErrorMessage="1" prompt="Seleccionar si el responsable es el responsable de las acciones es el nivel central" sqref="P7:P8"/>
    <dataValidation allowBlank="1" showInputMessage="1" showErrorMessage="1" prompt="seleccionar si el responsable de ejecutar las acciones es el nivel central" sqref="Q8"/>
  </dataValidations>
  <pageMargins left="0.7" right="0.7" top="0.75" bottom="0.75" header="0.3" footer="0.3"/>
  <drawing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JR24"/>
  <sheetViews>
    <sheetView topLeftCell="M10" zoomScaleNormal="100" workbookViewId="0">
      <selection activeCell="O10" sqref="O10:S24"/>
    </sheetView>
  </sheetViews>
  <sheetFormatPr baseColWidth="10" defaultColWidth="11.42578125" defaultRowHeight="15"/>
  <cols>
    <col min="1" max="2" width="18.42578125" style="81" customWidth="1"/>
    <col min="3" max="3" width="15.5703125" customWidth="1"/>
    <col min="4" max="4" width="27.5703125" style="81" customWidth="1"/>
    <col min="5" max="5" width="18" style="142" customWidth="1"/>
    <col min="6" max="6" width="40.140625" customWidth="1"/>
    <col min="7" max="7" width="20.42578125" customWidth="1"/>
    <col min="8" max="8" width="10.42578125" style="143" customWidth="1"/>
    <col min="9" max="9" width="11.42578125" style="143" customWidth="1"/>
    <col min="10" max="10" width="10.140625" style="144" customWidth="1"/>
    <col min="11" max="11" width="11.42578125" style="143" customWidth="1"/>
    <col min="12" max="12" width="10.85546875" style="143" customWidth="1"/>
    <col min="13" max="13" width="18.28515625" style="143" bestFit="1" customWidth="1"/>
    <col min="14" max="14" width="18.28515625" bestFit="1" customWidth="1"/>
    <col min="15" max="15" width="32.85546875" customWidth="1"/>
    <col min="16" max="16" width="16.5703125" customWidth="1"/>
    <col min="17" max="17" width="14.28515625" customWidth="1"/>
    <col min="18" max="19" width="18" customWidth="1"/>
    <col min="20" max="20" width="48.42578125" customWidth="1"/>
    <col min="21" max="176" width="11.42578125" style="6"/>
  </cols>
  <sheetData>
    <row r="1" spans="1:278" s="131" customFormat="1" ht="16.5" customHeight="1">
      <c r="A1" s="450"/>
      <c r="B1" s="451"/>
      <c r="C1" s="451"/>
      <c r="D1" s="601" t="s">
        <v>579</v>
      </c>
      <c r="E1" s="601"/>
      <c r="F1" s="601"/>
      <c r="G1" s="601"/>
      <c r="H1" s="601"/>
      <c r="I1" s="601"/>
      <c r="J1" s="601"/>
      <c r="K1" s="601"/>
      <c r="L1" s="601"/>
      <c r="M1" s="601"/>
      <c r="N1" s="601"/>
      <c r="O1" s="601"/>
      <c r="P1" s="601"/>
      <c r="Q1" s="602"/>
      <c r="R1" s="585" t="s">
        <v>242</v>
      </c>
      <c r="S1" s="585"/>
      <c r="T1" s="585"/>
      <c r="U1" s="130"/>
      <c r="V1" s="130"/>
      <c r="W1" s="130"/>
      <c r="X1" s="130"/>
      <c r="Y1" s="130"/>
      <c r="Z1" s="130"/>
      <c r="AA1" s="130"/>
      <c r="AB1" s="130"/>
      <c r="AC1" s="130"/>
      <c r="AD1" s="130"/>
      <c r="AE1" s="130"/>
      <c r="AF1" s="130"/>
      <c r="AG1" s="130"/>
      <c r="AH1" s="130"/>
      <c r="AI1" s="130"/>
      <c r="AJ1" s="130"/>
      <c r="AK1" s="130"/>
      <c r="AL1" s="130"/>
      <c r="AM1" s="130"/>
      <c r="AN1" s="130"/>
      <c r="AO1" s="130"/>
      <c r="AP1" s="130"/>
      <c r="AQ1" s="130"/>
      <c r="AR1" s="130"/>
      <c r="AS1" s="130"/>
      <c r="AT1" s="130"/>
      <c r="AU1" s="130"/>
      <c r="AV1" s="130"/>
      <c r="AW1" s="130"/>
      <c r="AX1" s="130"/>
      <c r="AY1" s="130"/>
      <c r="AZ1" s="130"/>
      <c r="BA1" s="130"/>
      <c r="BB1" s="130"/>
      <c r="BC1" s="130"/>
      <c r="BD1" s="130"/>
      <c r="BE1" s="130"/>
      <c r="BF1" s="130"/>
      <c r="BG1" s="130"/>
      <c r="BH1" s="130"/>
      <c r="BI1" s="130"/>
      <c r="BJ1" s="130"/>
      <c r="BK1" s="130"/>
      <c r="BL1" s="130"/>
      <c r="BM1" s="130"/>
      <c r="BN1" s="130"/>
      <c r="BO1" s="130"/>
      <c r="BP1" s="130"/>
      <c r="BQ1" s="130"/>
      <c r="BR1" s="130"/>
      <c r="BS1" s="130"/>
      <c r="BT1" s="130"/>
      <c r="BU1" s="130"/>
      <c r="BV1" s="130"/>
      <c r="BW1" s="130"/>
      <c r="BX1" s="130"/>
      <c r="BY1" s="130"/>
      <c r="BZ1" s="130"/>
      <c r="CA1" s="130"/>
      <c r="CB1" s="130"/>
      <c r="CC1" s="130"/>
      <c r="CD1" s="130"/>
      <c r="CE1" s="130"/>
      <c r="CF1" s="130"/>
      <c r="CG1" s="130"/>
      <c r="CH1" s="130"/>
      <c r="CI1" s="130"/>
      <c r="CJ1" s="130"/>
      <c r="CK1" s="130"/>
      <c r="CL1" s="130"/>
      <c r="CM1" s="130"/>
      <c r="CN1" s="130"/>
      <c r="CO1" s="130"/>
      <c r="CP1" s="130"/>
      <c r="CQ1" s="130"/>
      <c r="CR1" s="130"/>
      <c r="CS1" s="130"/>
      <c r="CT1" s="130"/>
      <c r="CU1" s="130"/>
      <c r="CV1" s="130"/>
      <c r="CW1" s="130"/>
      <c r="CX1" s="130"/>
      <c r="CY1" s="130"/>
      <c r="CZ1" s="130"/>
      <c r="DA1" s="130"/>
      <c r="DB1" s="130"/>
      <c r="DC1" s="130"/>
      <c r="DD1" s="130"/>
      <c r="DE1" s="130"/>
      <c r="DF1" s="130"/>
      <c r="DG1" s="130"/>
      <c r="DH1" s="130"/>
      <c r="DI1" s="130"/>
      <c r="DJ1" s="130"/>
      <c r="DK1" s="130"/>
      <c r="DL1" s="130"/>
      <c r="DM1" s="130"/>
      <c r="DN1" s="130"/>
      <c r="DO1" s="130"/>
      <c r="DP1" s="130"/>
      <c r="DQ1" s="130"/>
      <c r="DR1" s="130"/>
      <c r="DS1" s="130"/>
      <c r="DT1" s="130"/>
      <c r="DU1" s="130"/>
      <c r="DV1" s="130"/>
      <c r="DW1" s="130"/>
      <c r="DX1" s="130"/>
      <c r="DY1" s="130"/>
      <c r="DZ1" s="130"/>
      <c r="EA1" s="130"/>
      <c r="EB1" s="130"/>
      <c r="EC1" s="130"/>
      <c r="ED1" s="130"/>
      <c r="EE1" s="130"/>
      <c r="EF1" s="130"/>
      <c r="EG1" s="130"/>
      <c r="EH1" s="130"/>
      <c r="EI1" s="130"/>
      <c r="EJ1" s="130"/>
      <c r="EK1" s="130"/>
      <c r="EL1" s="130"/>
      <c r="EM1" s="130"/>
      <c r="EN1" s="130"/>
      <c r="EO1" s="130"/>
      <c r="EP1" s="130"/>
      <c r="EQ1" s="130"/>
      <c r="ER1" s="130"/>
      <c r="ES1" s="130"/>
      <c r="ET1" s="130"/>
      <c r="EU1" s="130"/>
      <c r="EV1" s="130"/>
      <c r="EW1" s="130"/>
      <c r="EX1" s="130"/>
      <c r="EY1" s="130"/>
      <c r="EZ1" s="130"/>
      <c r="FA1" s="130"/>
      <c r="FB1" s="130"/>
      <c r="FC1" s="130"/>
      <c r="FD1" s="130"/>
      <c r="FE1" s="130"/>
      <c r="FF1" s="130"/>
      <c r="FG1" s="130"/>
      <c r="FH1" s="130"/>
      <c r="FI1" s="130"/>
      <c r="FJ1" s="130"/>
      <c r="FK1" s="130"/>
      <c r="FL1" s="130"/>
      <c r="FM1" s="130"/>
      <c r="FN1" s="130"/>
      <c r="FO1" s="130"/>
      <c r="FP1" s="130"/>
      <c r="FQ1" s="130"/>
      <c r="FR1" s="130"/>
      <c r="FS1" s="130"/>
      <c r="FT1" s="130"/>
      <c r="FU1" s="130"/>
      <c r="FV1" s="130"/>
      <c r="FW1" s="130"/>
      <c r="FX1" s="130"/>
      <c r="FY1" s="130"/>
      <c r="FZ1" s="130"/>
      <c r="GA1" s="130"/>
      <c r="GB1" s="130"/>
      <c r="GC1" s="130"/>
      <c r="GD1" s="130"/>
      <c r="GE1" s="130"/>
      <c r="GF1" s="130"/>
      <c r="GG1" s="130"/>
      <c r="GH1" s="130"/>
      <c r="GI1" s="130"/>
      <c r="GJ1" s="130"/>
      <c r="GK1" s="130"/>
      <c r="GL1" s="130"/>
      <c r="GM1" s="130"/>
      <c r="GN1" s="130"/>
      <c r="GO1" s="130"/>
      <c r="GP1" s="130"/>
      <c r="GQ1" s="130"/>
      <c r="GR1" s="130"/>
      <c r="GS1" s="130"/>
      <c r="GT1" s="130"/>
      <c r="GU1" s="130"/>
      <c r="GV1" s="130"/>
      <c r="GW1" s="130"/>
      <c r="GX1" s="130"/>
      <c r="GY1" s="130"/>
      <c r="GZ1" s="130"/>
      <c r="HA1" s="130"/>
      <c r="HB1" s="130"/>
      <c r="HC1" s="130"/>
      <c r="HD1" s="130"/>
      <c r="HE1" s="130"/>
      <c r="HF1" s="130"/>
      <c r="HG1" s="130"/>
      <c r="HH1" s="130"/>
      <c r="HI1" s="130"/>
      <c r="HJ1" s="130"/>
      <c r="HK1" s="130"/>
      <c r="HL1" s="130"/>
      <c r="HM1" s="130"/>
      <c r="HN1" s="130"/>
      <c r="HO1" s="130"/>
      <c r="HP1" s="130"/>
      <c r="HQ1" s="130"/>
      <c r="HR1" s="130"/>
      <c r="HS1" s="130"/>
      <c r="HT1" s="130"/>
      <c r="HU1" s="130"/>
      <c r="HV1" s="130"/>
      <c r="HW1" s="130"/>
      <c r="HX1" s="130"/>
      <c r="HY1" s="130"/>
      <c r="HZ1" s="130"/>
      <c r="IA1" s="130"/>
      <c r="IB1" s="130"/>
      <c r="IC1" s="130"/>
      <c r="ID1" s="130"/>
      <c r="IE1" s="130"/>
      <c r="IF1" s="130"/>
      <c r="IG1" s="130"/>
      <c r="IH1" s="130"/>
      <c r="II1" s="130"/>
      <c r="IJ1" s="130"/>
      <c r="IK1" s="130"/>
      <c r="IL1" s="130"/>
      <c r="IM1" s="130"/>
      <c r="IN1" s="130"/>
      <c r="IO1" s="130"/>
      <c r="IP1" s="130"/>
      <c r="IQ1" s="130"/>
      <c r="IR1" s="130"/>
      <c r="IS1" s="130"/>
      <c r="IT1" s="130"/>
      <c r="IU1" s="130"/>
      <c r="IV1" s="130"/>
      <c r="IW1" s="130"/>
      <c r="IX1" s="130"/>
      <c r="IY1" s="130"/>
      <c r="IZ1" s="130"/>
      <c r="JA1" s="130"/>
      <c r="JB1" s="130"/>
      <c r="JC1" s="130"/>
      <c r="JD1" s="130"/>
      <c r="JE1" s="130"/>
      <c r="JF1" s="130"/>
      <c r="JG1" s="130"/>
      <c r="JH1" s="130"/>
      <c r="JI1" s="130"/>
      <c r="JJ1" s="130"/>
      <c r="JK1" s="130"/>
      <c r="JL1" s="130"/>
      <c r="JM1" s="130"/>
      <c r="JN1" s="130"/>
      <c r="JO1" s="130"/>
      <c r="JP1" s="130"/>
      <c r="JQ1" s="130"/>
      <c r="JR1" s="130"/>
    </row>
    <row r="2" spans="1:278" s="131" customFormat="1" ht="39.75" customHeight="1">
      <c r="A2" s="452"/>
      <c r="B2" s="453"/>
      <c r="C2" s="453"/>
      <c r="D2" s="603"/>
      <c r="E2" s="603"/>
      <c r="F2" s="603"/>
      <c r="G2" s="603"/>
      <c r="H2" s="603"/>
      <c r="I2" s="603"/>
      <c r="J2" s="603"/>
      <c r="K2" s="603"/>
      <c r="L2" s="603"/>
      <c r="M2" s="603"/>
      <c r="N2" s="603"/>
      <c r="O2" s="603"/>
      <c r="P2" s="603"/>
      <c r="Q2" s="604"/>
      <c r="R2" s="585"/>
      <c r="S2" s="585"/>
      <c r="T2" s="585"/>
      <c r="U2" s="130"/>
      <c r="V2" s="130"/>
      <c r="W2" s="130"/>
      <c r="X2" s="130"/>
      <c r="Y2" s="130"/>
      <c r="Z2" s="130"/>
      <c r="AA2" s="130"/>
      <c r="AB2" s="130"/>
      <c r="AC2" s="130"/>
      <c r="AD2" s="130"/>
      <c r="AE2" s="130"/>
      <c r="AF2" s="130"/>
      <c r="AG2" s="130"/>
      <c r="AH2" s="130"/>
      <c r="AI2" s="130"/>
      <c r="AJ2" s="130"/>
      <c r="AK2" s="130"/>
      <c r="AL2" s="130"/>
      <c r="AM2" s="130"/>
      <c r="AN2" s="130"/>
      <c r="AO2" s="130"/>
      <c r="AP2" s="130"/>
      <c r="AQ2" s="130"/>
      <c r="AR2" s="130"/>
      <c r="AS2" s="130"/>
      <c r="AT2" s="130"/>
      <c r="AU2" s="130"/>
      <c r="AV2" s="130"/>
      <c r="AW2" s="130"/>
      <c r="AX2" s="130"/>
      <c r="AY2" s="130"/>
      <c r="AZ2" s="130"/>
      <c r="BA2" s="130"/>
      <c r="BB2" s="130"/>
      <c r="BC2" s="130"/>
      <c r="BD2" s="130"/>
      <c r="BE2" s="130"/>
      <c r="BF2" s="130"/>
      <c r="BG2" s="130"/>
      <c r="BH2" s="130"/>
      <c r="BI2" s="130"/>
      <c r="BJ2" s="130"/>
      <c r="BK2" s="130"/>
      <c r="BL2" s="130"/>
      <c r="BM2" s="130"/>
      <c r="BN2" s="130"/>
      <c r="BO2" s="130"/>
      <c r="BP2" s="130"/>
      <c r="BQ2" s="130"/>
      <c r="BR2" s="130"/>
      <c r="BS2" s="130"/>
      <c r="BT2" s="130"/>
      <c r="BU2" s="130"/>
      <c r="BV2" s="130"/>
      <c r="BW2" s="130"/>
      <c r="BX2" s="130"/>
      <c r="BY2" s="130"/>
      <c r="BZ2" s="130"/>
      <c r="CA2" s="130"/>
      <c r="CB2" s="130"/>
      <c r="CC2" s="130"/>
      <c r="CD2" s="130"/>
      <c r="CE2" s="130"/>
      <c r="CF2" s="130"/>
      <c r="CG2" s="130"/>
      <c r="CH2" s="130"/>
      <c r="CI2" s="130"/>
      <c r="CJ2" s="130"/>
      <c r="CK2" s="130"/>
      <c r="CL2" s="130"/>
      <c r="CM2" s="130"/>
      <c r="CN2" s="130"/>
      <c r="CO2" s="130"/>
      <c r="CP2" s="130"/>
      <c r="CQ2" s="130"/>
      <c r="CR2" s="130"/>
      <c r="CS2" s="130"/>
      <c r="CT2" s="130"/>
      <c r="CU2" s="130"/>
      <c r="CV2" s="130"/>
      <c r="CW2" s="130"/>
      <c r="CX2" s="130"/>
      <c r="CY2" s="130"/>
      <c r="CZ2" s="130"/>
      <c r="DA2" s="130"/>
      <c r="DB2" s="130"/>
      <c r="DC2" s="130"/>
      <c r="DD2" s="130"/>
      <c r="DE2" s="130"/>
      <c r="DF2" s="130"/>
      <c r="DG2" s="130"/>
      <c r="DH2" s="130"/>
      <c r="DI2" s="130"/>
      <c r="DJ2" s="130"/>
      <c r="DK2" s="130"/>
      <c r="DL2" s="130"/>
      <c r="DM2" s="130"/>
      <c r="DN2" s="130"/>
      <c r="DO2" s="130"/>
      <c r="DP2" s="130"/>
      <c r="DQ2" s="130"/>
      <c r="DR2" s="130"/>
      <c r="DS2" s="130"/>
      <c r="DT2" s="130"/>
      <c r="DU2" s="130"/>
      <c r="DV2" s="130"/>
      <c r="DW2" s="130"/>
      <c r="DX2" s="130"/>
      <c r="DY2" s="130"/>
      <c r="DZ2" s="130"/>
      <c r="EA2" s="130"/>
      <c r="EB2" s="130"/>
      <c r="EC2" s="130"/>
      <c r="ED2" s="130"/>
      <c r="EE2" s="130"/>
      <c r="EF2" s="130"/>
      <c r="EG2" s="130"/>
      <c r="EH2" s="130"/>
      <c r="EI2" s="130"/>
      <c r="EJ2" s="130"/>
      <c r="EK2" s="130"/>
      <c r="EL2" s="130"/>
      <c r="EM2" s="130"/>
      <c r="EN2" s="130"/>
      <c r="EO2" s="130"/>
      <c r="EP2" s="130"/>
      <c r="EQ2" s="130"/>
      <c r="ER2" s="130"/>
      <c r="ES2" s="130"/>
      <c r="ET2" s="130"/>
      <c r="EU2" s="130"/>
      <c r="EV2" s="130"/>
      <c r="EW2" s="130"/>
      <c r="EX2" s="130"/>
      <c r="EY2" s="130"/>
      <c r="EZ2" s="130"/>
      <c r="FA2" s="130"/>
      <c r="FB2" s="130"/>
      <c r="FC2" s="130"/>
      <c r="FD2" s="130"/>
      <c r="FE2" s="130"/>
      <c r="FF2" s="130"/>
      <c r="FG2" s="130"/>
      <c r="FH2" s="130"/>
      <c r="FI2" s="130"/>
      <c r="FJ2" s="130"/>
      <c r="FK2" s="130"/>
      <c r="FL2" s="130"/>
      <c r="FM2" s="130"/>
      <c r="FN2" s="130"/>
      <c r="FO2" s="130"/>
      <c r="FP2" s="130"/>
      <c r="FQ2" s="130"/>
      <c r="FR2" s="130"/>
      <c r="FS2" s="130"/>
      <c r="FT2" s="130"/>
      <c r="FU2" s="130"/>
      <c r="FV2" s="130"/>
      <c r="FW2" s="130"/>
      <c r="FX2" s="130"/>
      <c r="FY2" s="130"/>
      <c r="FZ2" s="130"/>
      <c r="GA2" s="130"/>
      <c r="GB2" s="130"/>
      <c r="GC2" s="130"/>
      <c r="GD2" s="130"/>
      <c r="GE2" s="130"/>
      <c r="GF2" s="130"/>
      <c r="GG2" s="130"/>
      <c r="GH2" s="130"/>
      <c r="GI2" s="130"/>
      <c r="GJ2" s="130"/>
      <c r="GK2" s="130"/>
      <c r="GL2" s="130"/>
      <c r="GM2" s="130"/>
      <c r="GN2" s="130"/>
      <c r="GO2" s="130"/>
      <c r="GP2" s="130"/>
      <c r="GQ2" s="130"/>
      <c r="GR2" s="130"/>
      <c r="GS2" s="130"/>
      <c r="GT2" s="130"/>
      <c r="GU2" s="130"/>
      <c r="GV2" s="130"/>
      <c r="GW2" s="130"/>
      <c r="GX2" s="130"/>
      <c r="GY2" s="130"/>
      <c r="GZ2" s="130"/>
      <c r="HA2" s="130"/>
      <c r="HB2" s="130"/>
      <c r="HC2" s="130"/>
      <c r="HD2" s="130"/>
      <c r="HE2" s="130"/>
      <c r="HF2" s="130"/>
      <c r="HG2" s="130"/>
      <c r="HH2" s="130"/>
      <c r="HI2" s="130"/>
      <c r="HJ2" s="130"/>
      <c r="HK2" s="130"/>
      <c r="HL2" s="130"/>
      <c r="HM2" s="130"/>
      <c r="HN2" s="130"/>
      <c r="HO2" s="130"/>
      <c r="HP2" s="130"/>
      <c r="HQ2" s="130"/>
      <c r="HR2" s="130"/>
      <c r="HS2" s="130"/>
      <c r="HT2" s="130"/>
      <c r="HU2" s="130"/>
      <c r="HV2" s="130"/>
      <c r="HW2" s="130"/>
      <c r="HX2" s="130"/>
      <c r="HY2" s="130"/>
      <c r="HZ2" s="130"/>
      <c r="IA2" s="130"/>
      <c r="IB2" s="130"/>
      <c r="IC2" s="130"/>
      <c r="ID2" s="130"/>
      <c r="IE2" s="130"/>
      <c r="IF2" s="130"/>
      <c r="IG2" s="130"/>
      <c r="IH2" s="130"/>
      <c r="II2" s="130"/>
      <c r="IJ2" s="130"/>
      <c r="IK2" s="130"/>
      <c r="IL2" s="130"/>
      <c r="IM2" s="130"/>
      <c r="IN2" s="130"/>
      <c r="IO2" s="130"/>
      <c r="IP2" s="130"/>
      <c r="IQ2" s="130"/>
      <c r="IR2" s="130"/>
      <c r="IS2" s="130"/>
      <c r="IT2" s="130"/>
      <c r="IU2" s="130"/>
      <c r="IV2" s="130"/>
      <c r="IW2" s="130"/>
      <c r="IX2" s="130"/>
      <c r="IY2" s="130"/>
      <c r="IZ2" s="130"/>
      <c r="JA2" s="130"/>
      <c r="JB2" s="130"/>
      <c r="JC2" s="130"/>
      <c r="JD2" s="130"/>
      <c r="JE2" s="130"/>
      <c r="JF2" s="130"/>
      <c r="JG2" s="130"/>
      <c r="JH2" s="130"/>
      <c r="JI2" s="130"/>
      <c r="JJ2" s="130"/>
      <c r="JK2" s="130"/>
      <c r="JL2" s="130"/>
      <c r="JM2" s="130"/>
      <c r="JN2" s="130"/>
      <c r="JO2" s="130"/>
      <c r="JP2" s="130"/>
      <c r="JQ2" s="130"/>
      <c r="JR2" s="130"/>
    </row>
    <row r="3" spans="1:278" s="131" customFormat="1" ht="3" customHeight="1">
      <c r="A3" s="2"/>
      <c r="B3" s="2"/>
      <c r="C3" s="155"/>
      <c r="D3" s="603"/>
      <c r="E3" s="603"/>
      <c r="F3" s="603"/>
      <c r="G3" s="603"/>
      <c r="H3" s="603"/>
      <c r="I3" s="603"/>
      <c r="J3" s="603"/>
      <c r="K3" s="603"/>
      <c r="L3" s="603"/>
      <c r="M3" s="603"/>
      <c r="N3" s="603"/>
      <c r="O3" s="603"/>
      <c r="P3" s="603"/>
      <c r="Q3" s="604"/>
      <c r="R3" s="585"/>
      <c r="S3" s="585"/>
      <c r="T3" s="585"/>
      <c r="U3" s="130"/>
      <c r="V3" s="130"/>
      <c r="W3" s="130"/>
      <c r="X3" s="130"/>
      <c r="Y3" s="130"/>
      <c r="Z3" s="130"/>
      <c r="AA3" s="130"/>
      <c r="AB3" s="130"/>
      <c r="AC3" s="130"/>
      <c r="AD3" s="130"/>
      <c r="AE3" s="130"/>
      <c r="AF3" s="130"/>
      <c r="AG3" s="130"/>
      <c r="AH3" s="130"/>
      <c r="AI3" s="130"/>
      <c r="AJ3" s="130"/>
      <c r="AK3" s="130"/>
      <c r="AL3" s="130"/>
      <c r="AM3" s="130"/>
      <c r="AN3" s="130"/>
      <c r="AO3" s="130"/>
      <c r="AP3" s="130"/>
      <c r="AQ3" s="130"/>
      <c r="AR3" s="130"/>
      <c r="AS3" s="130"/>
      <c r="AT3" s="130"/>
      <c r="AU3" s="130"/>
      <c r="AV3" s="130"/>
      <c r="AW3" s="130"/>
      <c r="AX3" s="130"/>
      <c r="AY3" s="130"/>
      <c r="AZ3" s="130"/>
      <c r="BA3" s="130"/>
      <c r="BB3" s="130"/>
      <c r="BC3" s="130"/>
      <c r="BD3" s="130"/>
      <c r="BE3" s="130"/>
      <c r="BF3" s="130"/>
      <c r="BG3" s="130"/>
      <c r="BH3" s="130"/>
      <c r="BI3" s="130"/>
      <c r="BJ3" s="130"/>
      <c r="BK3" s="130"/>
      <c r="BL3" s="130"/>
      <c r="BM3" s="130"/>
      <c r="BN3" s="130"/>
      <c r="BO3" s="130"/>
      <c r="BP3" s="130"/>
      <c r="BQ3" s="130"/>
      <c r="BR3" s="130"/>
      <c r="BS3" s="130"/>
      <c r="BT3" s="130"/>
      <c r="BU3" s="130"/>
      <c r="BV3" s="130"/>
      <c r="BW3" s="130"/>
      <c r="BX3" s="130"/>
      <c r="BY3" s="130"/>
      <c r="BZ3" s="130"/>
      <c r="CA3" s="130"/>
      <c r="CB3" s="130"/>
      <c r="CC3" s="130"/>
      <c r="CD3" s="130"/>
      <c r="CE3" s="130"/>
      <c r="CF3" s="130"/>
      <c r="CG3" s="130"/>
      <c r="CH3" s="130"/>
      <c r="CI3" s="130"/>
      <c r="CJ3" s="130"/>
      <c r="CK3" s="130"/>
      <c r="CL3" s="130"/>
      <c r="CM3" s="130"/>
      <c r="CN3" s="130"/>
      <c r="CO3" s="130"/>
      <c r="CP3" s="130"/>
      <c r="CQ3" s="130"/>
      <c r="CR3" s="130"/>
      <c r="CS3" s="130"/>
      <c r="CT3" s="130"/>
      <c r="CU3" s="130"/>
      <c r="CV3" s="130"/>
      <c r="CW3" s="130"/>
      <c r="CX3" s="130"/>
      <c r="CY3" s="130"/>
      <c r="CZ3" s="130"/>
      <c r="DA3" s="130"/>
      <c r="DB3" s="130"/>
      <c r="DC3" s="130"/>
      <c r="DD3" s="130"/>
      <c r="DE3" s="130"/>
      <c r="DF3" s="130"/>
      <c r="DG3" s="130"/>
      <c r="DH3" s="130"/>
      <c r="DI3" s="130"/>
      <c r="DJ3" s="130"/>
      <c r="DK3" s="130"/>
      <c r="DL3" s="130"/>
      <c r="DM3" s="130"/>
      <c r="DN3" s="130"/>
      <c r="DO3" s="130"/>
      <c r="DP3" s="130"/>
      <c r="DQ3" s="130"/>
      <c r="DR3" s="130"/>
      <c r="DS3" s="130"/>
      <c r="DT3" s="130"/>
      <c r="DU3" s="130"/>
      <c r="DV3" s="130"/>
      <c r="DW3" s="130"/>
      <c r="DX3" s="130"/>
      <c r="DY3" s="130"/>
      <c r="DZ3" s="130"/>
      <c r="EA3" s="130"/>
      <c r="EB3" s="130"/>
      <c r="EC3" s="130"/>
      <c r="ED3" s="130"/>
      <c r="EE3" s="130"/>
      <c r="EF3" s="130"/>
      <c r="EG3" s="130"/>
      <c r="EH3" s="130"/>
      <c r="EI3" s="130"/>
      <c r="EJ3" s="130"/>
      <c r="EK3" s="130"/>
      <c r="EL3" s="130"/>
      <c r="EM3" s="130"/>
      <c r="EN3" s="130"/>
      <c r="EO3" s="130"/>
      <c r="EP3" s="130"/>
      <c r="EQ3" s="130"/>
      <c r="ER3" s="130"/>
      <c r="ES3" s="130"/>
      <c r="ET3" s="130"/>
      <c r="EU3" s="130"/>
      <c r="EV3" s="130"/>
      <c r="EW3" s="130"/>
      <c r="EX3" s="130"/>
      <c r="EY3" s="130"/>
      <c r="EZ3" s="130"/>
      <c r="FA3" s="130"/>
      <c r="FB3" s="130"/>
      <c r="FC3" s="130"/>
      <c r="FD3" s="130"/>
      <c r="FE3" s="130"/>
      <c r="FF3" s="130"/>
      <c r="FG3" s="130"/>
      <c r="FH3" s="130"/>
      <c r="FI3" s="130"/>
      <c r="FJ3" s="130"/>
      <c r="FK3" s="130"/>
      <c r="FL3" s="130"/>
      <c r="FM3" s="130"/>
      <c r="FN3" s="130"/>
      <c r="FO3" s="130"/>
      <c r="FP3" s="130"/>
      <c r="FQ3" s="130"/>
      <c r="FR3" s="130"/>
      <c r="FS3" s="130"/>
      <c r="FT3" s="130"/>
      <c r="FU3" s="130"/>
      <c r="FV3" s="130"/>
      <c r="FW3" s="130"/>
      <c r="FX3" s="130"/>
      <c r="FY3" s="130"/>
      <c r="FZ3" s="130"/>
      <c r="GA3" s="130"/>
      <c r="GB3" s="130"/>
      <c r="GC3" s="130"/>
      <c r="GD3" s="130"/>
      <c r="GE3" s="130"/>
      <c r="GF3" s="130"/>
      <c r="GG3" s="130"/>
      <c r="GH3" s="130"/>
      <c r="GI3" s="130"/>
      <c r="GJ3" s="130"/>
      <c r="GK3" s="130"/>
      <c r="GL3" s="130"/>
      <c r="GM3" s="130"/>
      <c r="GN3" s="130"/>
      <c r="GO3" s="130"/>
      <c r="GP3" s="130"/>
      <c r="GQ3" s="130"/>
      <c r="GR3" s="130"/>
      <c r="GS3" s="130"/>
      <c r="GT3" s="130"/>
      <c r="GU3" s="130"/>
      <c r="GV3" s="130"/>
      <c r="GW3" s="130"/>
      <c r="GX3" s="130"/>
      <c r="GY3" s="130"/>
      <c r="GZ3" s="130"/>
      <c r="HA3" s="130"/>
      <c r="HB3" s="130"/>
      <c r="HC3" s="130"/>
      <c r="HD3" s="130"/>
      <c r="HE3" s="130"/>
      <c r="HF3" s="130"/>
      <c r="HG3" s="130"/>
      <c r="HH3" s="130"/>
      <c r="HI3" s="130"/>
      <c r="HJ3" s="130"/>
      <c r="HK3" s="130"/>
      <c r="HL3" s="130"/>
      <c r="HM3" s="130"/>
      <c r="HN3" s="130"/>
      <c r="HO3" s="130"/>
      <c r="HP3" s="130"/>
      <c r="HQ3" s="130"/>
      <c r="HR3" s="130"/>
      <c r="HS3" s="130"/>
      <c r="HT3" s="130"/>
      <c r="HU3" s="130"/>
      <c r="HV3" s="130"/>
      <c r="HW3" s="130"/>
      <c r="HX3" s="130"/>
      <c r="HY3" s="130"/>
      <c r="HZ3" s="130"/>
      <c r="IA3" s="130"/>
      <c r="IB3" s="130"/>
      <c r="IC3" s="130"/>
      <c r="ID3" s="130"/>
      <c r="IE3" s="130"/>
      <c r="IF3" s="130"/>
      <c r="IG3" s="130"/>
      <c r="IH3" s="130"/>
      <c r="II3" s="130"/>
      <c r="IJ3" s="130"/>
      <c r="IK3" s="130"/>
      <c r="IL3" s="130"/>
      <c r="IM3" s="130"/>
      <c r="IN3" s="130"/>
      <c r="IO3" s="130"/>
      <c r="IP3" s="130"/>
      <c r="IQ3" s="130"/>
      <c r="IR3" s="130"/>
      <c r="IS3" s="130"/>
      <c r="IT3" s="130"/>
      <c r="IU3" s="130"/>
      <c r="IV3" s="130"/>
      <c r="IW3" s="130"/>
      <c r="IX3" s="130"/>
      <c r="IY3" s="130"/>
      <c r="IZ3" s="130"/>
      <c r="JA3" s="130"/>
      <c r="JB3" s="130"/>
      <c r="JC3" s="130"/>
      <c r="JD3" s="130"/>
      <c r="JE3" s="130"/>
      <c r="JF3" s="130"/>
      <c r="JG3" s="130"/>
      <c r="JH3" s="130"/>
      <c r="JI3" s="130"/>
      <c r="JJ3" s="130"/>
      <c r="JK3" s="130"/>
      <c r="JL3" s="130"/>
      <c r="JM3" s="130"/>
      <c r="JN3" s="130"/>
      <c r="JO3" s="130"/>
      <c r="JP3" s="130"/>
      <c r="JQ3" s="130"/>
      <c r="JR3" s="130"/>
    </row>
    <row r="4" spans="1:278" s="131" customFormat="1" ht="41.25" customHeight="1">
      <c r="A4" s="443" t="s">
        <v>243</v>
      </c>
      <c r="B4" s="444"/>
      <c r="C4" s="445"/>
      <c r="D4" s="586" t="str">
        <f>'Mapa Final'!D4</f>
        <v>GESTION HUMANA</v>
      </c>
      <c r="E4" s="587"/>
      <c r="F4" s="587"/>
      <c r="G4" s="587"/>
      <c r="H4" s="587"/>
      <c r="I4" s="587"/>
      <c r="J4" s="587"/>
      <c r="K4" s="587"/>
      <c r="L4" s="587"/>
      <c r="M4" s="587"/>
      <c r="N4" s="588"/>
      <c r="O4" s="449"/>
      <c r="P4" s="449"/>
      <c r="Q4" s="449"/>
      <c r="R4" s="1"/>
      <c r="S4" s="1"/>
      <c r="T4" s="1"/>
      <c r="U4" s="130"/>
      <c r="V4" s="130"/>
      <c r="W4" s="130"/>
      <c r="X4" s="130"/>
      <c r="Y4" s="130"/>
      <c r="Z4" s="130"/>
      <c r="AA4" s="130"/>
      <c r="AB4" s="130"/>
      <c r="AC4" s="130"/>
      <c r="AD4" s="130"/>
      <c r="AE4" s="130"/>
      <c r="AF4" s="130"/>
      <c r="AG4" s="130"/>
      <c r="AH4" s="130"/>
      <c r="AI4" s="130"/>
      <c r="AJ4" s="130"/>
      <c r="AK4" s="130"/>
      <c r="AL4" s="130"/>
      <c r="AM4" s="130"/>
      <c r="AN4" s="130"/>
      <c r="AO4" s="130"/>
      <c r="AP4" s="130"/>
      <c r="AQ4" s="130"/>
      <c r="AR4" s="130"/>
      <c r="AS4" s="130"/>
      <c r="AT4" s="130"/>
      <c r="AU4" s="130"/>
      <c r="AV4" s="130"/>
      <c r="AW4" s="130"/>
      <c r="AX4" s="130"/>
      <c r="AY4" s="130"/>
      <c r="AZ4" s="130"/>
      <c r="BA4" s="130"/>
      <c r="BB4" s="130"/>
      <c r="BC4" s="130"/>
      <c r="BD4" s="130"/>
      <c r="BE4" s="130"/>
      <c r="BF4" s="130"/>
      <c r="BG4" s="130"/>
      <c r="BH4" s="130"/>
      <c r="BI4" s="130"/>
      <c r="BJ4" s="130"/>
      <c r="BK4" s="130"/>
      <c r="BL4" s="130"/>
      <c r="BM4" s="130"/>
      <c r="BN4" s="130"/>
      <c r="BO4" s="130"/>
      <c r="BP4" s="130"/>
      <c r="BQ4" s="130"/>
      <c r="BR4" s="130"/>
      <c r="BS4" s="130"/>
      <c r="BT4" s="130"/>
      <c r="BU4" s="130"/>
      <c r="BV4" s="130"/>
      <c r="BW4" s="130"/>
      <c r="BX4" s="130"/>
      <c r="BY4" s="130"/>
      <c r="BZ4" s="130"/>
      <c r="CA4" s="130"/>
      <c r="CB4" s="130"/>
      <c r="CC4" s="130"/>
      <c r="CD4" s="130"/>
      <c r="CE4" s="130"/>
      <c r="CF4" s="130"/>
      <c r="CG4" s="130"/>
      <c r="CH4" s="130"/>
      <c r="CI4" s="130"/>
      <c r="CJ4" s="130"/>
      <c r="CK4" s="130"/>
      <c r="CL4" s="130"/>
      <c r="CM4" s="130"/>
      <c r="CN4" s="130"/>
      <c r="CO4" s="130"/>
      <c r="CP4" s="130"/>
      <c r="CQ4" s="130"/>
      <c r="CR4" s="130"/>
      <c r="CS4" s="130"/>
      <c r="CT4" s="130"/>
      <c r="CU4" s="130"/>
      <c r="CV4" s="130"/>
      <c r="CW4" s="130"/>
      <c r="CX4" s="130"/>
      <c r="CY4" s="130"/>
      <c r="CZ4" s="130"/>
      <c r="DA4" s="130"/>
      <c r="DB4" s="130"/>
      <c r="DC4" s="130"/>
      <c r="DD4" s="130"/>
      <c r="DE4" s="130"/>
      <c r="DF4" s="130"/>
      <c r="DG4" s="130"/>
      <c r="DH4" s="130"/>
      <c r="DI4" s="130"/>
      <c r="DJ4" s="130"/>
      <c r="DK4" s="130"/>
      <c r="DL4" s="130"/>
      <c r="DM4" s="130"/>
      <c r="DN4" s="130"/>
      <c r="DO4" s="130"/>
      <c r="DP4" s="130"/>
      <c r="DQ4" s="130"/>
      <c r="DR4" s="130"/>
      <c r="DS4" s="130"/>
      <c r="DT4" s="130"/>
      <c r="DU4" s="130"/>
      <c r="DV4" s="130"/>
      <c r="DW4" s="130"/>
      <c r="DX4" s="130"/>
      <c r="DY4" s="130"/>
      <c r="DZ4" s="130"/>
      <c r="EA4" s="130"/>
      <c r="EB4" s="130"/>
      <c r="EC4" s="130"/>
      <c r="ED4" s="130"/>
      <c r="EE4" s="130"/>
      <c r="EF4" s="130"/>
      <c r="EG4" s="130"/>
      <c r="EH4" s="130"/>
      <c r="EI4" s="130"/>
      <c r="EJ4" s="130"/>
      <c r="EK4" s="130"/>
      <c r="EL4" s="130"/>
      <c r="EM4" s="130"/>
      <c r="EN4" s="130"/>
      <c r="EO4" s="130"/>
      <c r="EP4" s="130"/>
      <c r="EQ4" s="130"/>
      <c r="ER4" s="130"/>
      <c r="ES4" s="130"/>
      <c r="ET4" s="130"/>
      <c r="EU4" s="130"/>
      <c r="EV4" s="130"/>
      <c r="EW4" s="130"/>
      <c r="EX4" s="130"/>
      <c r="EY4" s="130"/>
      <c r="EZ4" s="130"/>
      <c r="FA4" s="130"/>
      <c r="FB4" s="130"/>
      <c r="FC4" s="130"/>
      <c r="FD4" s="130"/>
      <c r="FE4" s="130"/>
      <c r="FF4" s="130"/>
      <c r="FG4" s="130"/>
      <c r="FH4" s="130"/>
      <c r="FI4" s="130"/>
      <c r="FJ4" s="130"/>
      <c r="FK4" s="130"/>
      <c r="FL4" s="130"/>
      <c r="FM4" s="130"/>
      <c r="FN4" s="130"/>
      <c r="FO4" s="130"/>
      <c r="FP4" s="130"/>
      <c r="FQ4" s="130"/>
      <c r="FR4" s="130"/>
      <c r="FS4" s="130"/>
      <c r="FT4" s="130"/>
      <c r="FU4" s="130"/>
      <c r="FV4" s="130"/>
      <c r="FW4" s="130"/>
      <c r="FX4" s="130"/>
      <c r="FY4" s="130"/>
      <c r="FZ4" s="130"/>
      <c r="GA4" s="130"/>
      <c r="GB4" s="130"/>
      <c r="GC4" s="130"/>
      <c r="GD4" s="130"/>
      <c r="GE4" s="130"/>
      <c r="GF4" s="130"/>
      <c r="GG4" s="130"/>
      <c r="GH4" s="130"/>
      <c r="GI4" s="130"/>
      <c r="GJ4" s="130"/>
      <c r="GK4" s="130"/>
      <c r="GL4" s="130"/>
      <c r="GM4" s="130"/>
      <c r="GN4" s="130"/>
      <c r="GO4" s="130"/>
      <c r="GP4" s="130"/>
      <c r="GQ4" s="130"/>
      <c r="GR4" s="130"/>
      <c r="GS4" s="130"/>
      <c r="GT4" s="130"/>
      <c r="GU4" s="130"/>
      <c r="GV4" s="130"/>
      <c r="GW4" s="130"/>
      <c r="GX4" s="130"/>
      <c r="GY4" s="130"/>
      <c r="GZ4" s="130"/>
      <c r="HA4" s="130"/>
      <c r="HB4" s="130"/>
      <c r="HC4" s="130"/>
      <c r="HD4" s="130"/>
      <c r="HE4" s="130"/>
      <c r="HF4" s="130"/>
      <c r="HG4" s="130"/>
      <c r="HH4" s="130"/>
      <c r="HI4" s="130"/>
      <c r="HJ4" s="130"/>
      <c r="HK4" s="130"/>
      <c r="HL4" s="130"/>
      <c r="HM4" s="130"/>
      <c r="HN4" s="130"/>
      <c r="HO4" s="130"/>
      <c r="HP4" s="130"/>
      <c r="HQ4" s="130"/>
      <c r="HR4" s="130"/>
      <c r="HS4" s="130"/>
      <c r="HT4" s="130"/>
      <c r="HU4" s="130"/>
      <c r="HV4" s="130"/>
      <c r="HW4" s="130"/>
      <c r="HX4" s="130"/>
      <c r="HY4" s="130"/>
      <c r="HZ4" s="130"/>
      <c r="IA4" s="130"/>
      <c r="IB4" s="130"/>
      <c r="IC4" s="130"/>
      <c r="ID4" s="130"/>
      <c r="IE4" s="130"/>
      <c r="IF4" s="130"/>
      <c r="IG4" s="130"/>
      <c r="IH4" s="130"/>
      <c r="II4" s="130"/>
      <c r="IJ4" s="130"/>
      <c r="IK4" s="130"/>
      <c r="IL4" s="130"/>
      <c r="IM4" s="130"/>
      <c r="IN4" s="130"/>
      <c r="IO4" s="130"/>
      <c r="IP4" s="130"/>
      <c r="IQ4" s="130"/>
      <c r="IR4" s="130"/>
      <c r="IS4" s="130"/>
      <c r="IT4" s="130"/>
      <c r="IU4" s="130"/>
      <c r="IV4" s="130"/>
      <c r="IW4" s="130"/>
      <c r="IX4" s="130"/>
      <c r="IY4" s="130"/>
      <c r="IZ4" s="130"/>
      <c r="JA4" s="130"/>
      <c r="JB4" s="130"/>
      <c r="JC4" s="130"/>
      <c r="JD4" s="130"/>
      <c r="JE4" s="130"/>
      <c r="JF4" s="130"/>
      <c r="JG4" s="130"/>
      <c r="JH4" s="130"/>
      <c r="JI4" s="130"/>
      <c r="JJ4" s="130"/>
      <c r="JK4" s="130"/>
      <c r="JL4" s="130"/>
      <c r="JM4" s="130"/>
      <c r="JN4" s="130"/>
      <c r="JO4" s="130"/>
      <c r="JP4" s="130"/>
      <c r="JQ4" s="130"/>
      <c r="JR4" s="130"/>
    </row>
    <row r="5" spans="1:278" s="131" customFormat="1" ht="52.5" customHeight="1">
      <c r="A5" s="443" t="s">
        <v>245</v>
      </c>
      <c r="B5" s="444"/>
      <c r="C5" s="445"/>
      <c r="D5" s="589" t="str">
        <f>'Mapa Final'!D5</f>
        <v>Atender los requerimientos y necesidades en materia salarial, prestacional, de protección social, bienestar y pago de sentencias, brindando orientación a las Direcciones Seccionales en esta materia, a partir de herramientas de gestión y control que permitan ofrecer una respuesta ágil y oportuna a los clientes internos y externos en el marco del Sistema de Gestión de la Calidad, Medio Ambiente y Seguridad y Salud en el Trabajo de la Rama Judicial .</v>
      </c>
      <c r="E5" s="590"/>
      <c r="F5" s="590"/>
      <c r="G5" s="590"/>
      <c r="H5" s="590"/>
      <c r="I5" s="590"/>
      <c r="J5" s="590"/>
      <c r="K5" s="590"/>
      <c r="L5" s="590"/>
      <c r="M5" s="590"/>
      <c r="N5" s="591"/>
      <c r="O5" s="1"/>
      <c r="P5" s="1"/>
      <c r="Q5" s="1"/>
      <c r="R5" s="1"/>
      <c r="S5" s="1"/>
      <c r="T5" s="1"/>
      <c r="U5" s="130"/>
      <c r="V5" s="130"/>
      <c r="W5" s="130"/>
      <c r="X5" s="130"/>
      <c r="Y5" s="130"/>
      <c r="Z5" s="130"/>
      <c r="AA5" s="130"/>
      <c r="AB5" s="130"/>
      <c r="AC5" s="130"/>
      <c r="AD5" s="130"/>
      <c r="AE5" s="130"/>
      <c r="AF5" s="130"/>
      <c r="AG5" s="130"/>
      <c r="AH5" s="130"/>
      <c r="AI5" s="130"/>
      <c r="AJ5" s="130"/>
      <c r="AK5" s="130"/>
      <c r="AL5" s="130"/>
      <c r="AM5" s="130"/>
      <c r="AN5" s="130"/>
      <c r="AO5" s="130"/>
      <c r="AP5" s="130"/>
      <c r="AQ5" s="130"/>
      <c r="AR5" s="130"/>
      <c r="AS5" s="130"/>
      <c r="AT5" s="130"/>
      <c r="AU5" s="130"/>
      <c r="AV5" s="130"/>
      <c r="AW5" s="130"/>
      <c r="AX5" s="130"/>
      <c r="AY5" s="130"/>
      <c r="AZ5" s="130"/>
      <c r="BA5" s="130"/>
      <c r="BB5" s="130"/>
      <c r="BC5" s="130"/>
      <c r="BD5" s="130"/>
      <c r="BE5" s="130"/>
      <c r="BF5" s="130"/>
      <c r="BG5" s="130"/>
      <c r="BH5" s="130"/>
      <c r="BI5" s="130"/>
      <c r="BJ5" s="130"/>
      <c r="BK5" s="130"/>
      <c r="BL5" s="130"/>
      <c r="BM5" s="130"/>
      <c r="BN5" s="130"/>
      <c r="BO5" s="130"/>
      <c r="BP5" s="130"/>
      <c r="BQ5" s="130"/>
      <c r="BR5" s="130"/>
      <c r="BS5" s="130"/>
      <c r="BT5" s="130"/>
      <c r="BU5" s="130"/>
      <c r="BV5" s="130"/>
      <c r="BW5" s="130"/>
      <c r="BX5" s="130"/>
      <c r="BY5" s="130"/>
      <c r="BZ5" s="130"/>
      <c r="CA5" s="130"/>
      <c r="CB5" s="130"/>
      <c r="CC5" s="130"/>
      <c r="CD5" s="130"/>
      <c r="CE5" s="130"/>
      <c r="CF5" s="130"/>
      <c r="CG5" s="130"/>
      <c r="CH5" s="130"/>
      <c r="CI5" s="130"/>
      <c r="CJ5" s="130"/>
      <c r="CK5" s="130"/>
      <c r="CL5" s="130"/>
      <c r="CM5" s="130"/>
      <c r="CN5" s="130"/>
      <c r="CO5" s="130"/>
      <c r="CP5" s="130"/>
      <c r="CQ5" s="130"/>
      <c r="CR5" s="130"/>
      <c r="CS5" s="130"/>
      <c r="CT5" s="130"/>
      <c r="CU5" s="130"/>
      <c r="CV5" s="130"/>
      <c r="CW5" s="130"/>
      <c r="CX5" s="130"/>
      <c r="CY5" s="130"/>
      <c r="CZ5" s="130"/>
      <c r="DA5" s="130"/>
      <c r="DB5" s="130"/>
      <c r="DC5" s="130"/>
      <c r="DD5" s="130"/>
      <c r="DE5" s="130"/>
      <c r="DF5" s="130"/>
      <c r="DG5" s="130"/>
      <c r="DH5" s="130"/>
      <c r="DI5" s="130"/>
      <c r="DJ5" s="130"/>
      <c r="DK5" s="130"/>
      <c r="DL5" s="130"/>
      <c r="DM5" s="130"/>
      <c r="DN5" s="130"/>
      <c r="DO5" s="130"/>
      <c r="DP5" s="130"/>
      <c r="DQ5" s="130"/>
      <c r="DR5" s="130"/>
      <c r="DS5" s="130"/>
      <c r="DT5" s="130"/>
      <c r="DU5" s="130"/>
      <c r="DV5" s="130"/>
      <c r="DW5" s="130"/>
      <c r="DX5" s="130"/>
      <c r="DY5" s="130"/>
      <c r="DZ5" s="130"/>
      <c r="EA5" s="130"/>
      <c r="EB5" s="130"/>
      <c r="EC5" s="130"/>
      <c r="ED5" s="130"/>
      <c r="EE5" s="130"/>
      <c r="EF5" s="130"/>
      <c r="EG5" s="130"/>
      <c r="EH5" s="130"/>
      <c r="EI5" s="130"/>
      <c r="EJ5" s="130"/>
      <c r="EK5" s="130"/>
      <c r="EL5" s="130"/>
      <c r="EM5" s="130"/>
      <c r="EN5" s="130"/>
      <c r="EO5" s="130"/>
      <c r="EP5" s="130"/>
      <c r="EQ5" s="130"/>
      <c r="ER5" s="130"/>
      <c r="ES5" s="130"/>
      <c r="ET5" s="130"/>
      <c r="EU5" s="130"/>
      <c r="EV5" s="130"/>
      <c r="EW5" s="130"/>
      <c r="EX5" s="130"/>
      <c r="EY5" s="130"/>
      <c r="EZ5" s="130"/>
      <c r="FA5" s="130"/>
      <c r="FB5" s="130"/>
      <c r="FC5" s="130"/>
      <c r="FD5" s="130"/>
      <c r="FE5" s="130"/>
      <c r="FF5" s="130"/>
      <c r="FG5" s="130"/>
      <c r="FH5" s="130"/>
      <c r="FI5" s="130"/>
      <c r="FJ5" s="130"/>
      <c r="FK5" s="130"/>
      <c r="FL5" s="130"/>
      <c r="FM5" s="130"/>
      <c r="FN5" s="130"/>
      <c r="FO5" s="130"/>
      <c r="FP5" s="130"/>
      <c r="FQ5" s="130"/>
      <c r="FR5" s="130"/>
      <c r="FS5" s="130"/>
      <c r="FT5" s="130"/>
      <c r="FU5" s="130"/>
      <c r="FV5" s="130"/>
      <c r="FW5" s="130"/>
      <c r="FX5" s="130"/>
      <c r="FY5" s="130"/>
      <c r="FZ5" s="130"/>
      <c r="GA5" s="130"/>
      <c r="GB5" s="130"/>
      <c r="GC5" s="130"/>
      <c r="GD5" s="130"/>
      <c r="GE5" s="130"/>
      <c r="GF5" s="130"/>
      <c r="GG5" s="130"/>
      <c r="GH5" s="130"/>
      <c r="GI5" s="130"/>
      <c r="GJ5" s="130"/>
      <c r="GK5" s="130"/>
      <c r="GL5" s="130"/>
      <c r="GM5" s="130"/>
      <c r="GN5" s="130"/>
      <c r="GO5" s="130"/>
      <c r="GP5" s="130"/>
      <c r="GQ5" s="130"/>
      <c r="GR5" s="130"/>
      <c r="GS5" s="130"/>
      <c r="GT5" s="130"/>
      <c r="GU5" s="130"/>
      <c r="GV5" s="130"/>
      <c r="GW5" s="130"/>
      <c r="GX5" s="130"/>
      <c r="GY5" s="130"/>
      <c r="GZ5" s="130"/>
      <c r="HA5" s="130"/>
      <c r="HB5" s="130"/>
      <c r="HC5" s="130"/>
      <c r="HD5" s="130"/>
      <c r="HE5" s="130"/>
      <c r="HF5" s="130"/>
      <c r="HG5" s="130"/>
      <c r="HH5" s="130"/>
      <c r="HI5" s="130"/>
      <c r="HJ5" s="130"/>
      <c r="HK5" s="130"/>
      <c r="HL5" s="130"/>
      <c r="HM5" s="130"/>
      <c r="HN5" s="130"/>
      <c r="HO5" s="130"/>
      <c r="HP5" s="130"/>
      <c r="HQ5" s="130"/>
      <c r="HR5" s="130"/>
      <c r="HS5" s="130"/>
      <c r="HT5" s="130"/>
      <c r="HU5" s="130"/>
      <c r="HV5" s="130"/>
      <c r="HW5" s="130"/>
      <c r="HX5" s="130"/>
      <c r="HY5" s="130"/>
      <c r="HZ5" s="130"/>
      <c r="IA5" s="130"/>
      <c r="IB5" s="130"/>
      <c r="IC5" s="130"/>
      <c r="ID5" s="130"/>
      <c r="IE5" s="130"/>
      <c r="IF5" s="130"/>
      <c r="IG5" s="130"/>
      <c r="IH5" s="130"/>
      <c r="II5" s="130"/>
      <c r="IJ5" s="130"/>
      <c r="IK5" s="130"/>
      <c r="IL5" s="130"/>
      <c r="IM5" s="130"/>
      <c r="IN5" s="130"/>
      <c r="IO5" s="130"/>
      <c r="IP5" s="130"/>
      <c r="IQ5" s="130"/>
      <c r="IR5" s="130"/>
      <c r="IS5" s="130"/>
      <c r="IT5" s="130"/>
      <c r="IU5" s="130"/>
      <c r="IV5" s="130"/>
      <c r="IW5" s="130"/>
      <c r="IX5" s="130"/>
      <c r="IY5" s="130"/>
      <c r="IZ5" s="130"/>
      <c r="JA5" s="130"/>
      <c r="JB5" s="130"/>
      <c r="JC5" s="130"/>
      <c r="JD5" s="130"/>
      <c r="JE5" s="130"/>
      <c r="JF5" s="130"/>
      <c r="JG5" s="130"/>
      <c r="JH5" s="130"/>
      <c r="JI5" s="130"/>
      <c r="JJ5" s="130"/>
      <c r="JK5" s="130"/>
      <c r="JL5" s="130"/>
      <c r="JM5" s="130"/>
      <c r="JN5" s="130"/>
      <c r="JO5" s="130"/>
      <c r="JP5" s="130"/>
      <c r="JQ5" s="130"/>
      <c r="JR5" s="130"/>
    </row>
    <row r="6" spans="1:278" s="131" customFormat="1" ht="32.25" customHeight="1" thickBot="1">
      <c r="A6" s="443" t="s">
        <v>247</v>
      </c>
      <c r="B6" s="444"/>
      <c r="C6" s="445"/>
      <c r="D6" s="589" t="str">
        <f>'Mapa Final'!D6</f>
        <v>Nivel Seccional</v>
      </c>
      <c r="E6" s="590"/>
      <c r="F6" s="590"/>
      <c r="G6" s="590"/>
      <c r="H6" s="590"/>
      <c r="I6" s="590"/>
      <c r="J6" s="590"/>
      <c r="K6" s="590"/>
      <c r="L6" s="590"/>
      <c r="M6" s="590"/>
      <c r="N6" s="591"/>
      <c r="O6" s="1"/>
      <c r="P6" s="1"/>
      <c r="Q6" s="1"/>
      <c r="R6" s="1"/>
      <c r="S6" s="1"/>
      <c r="T6" s="1"/>
      <c r="U6" s="130"/>
      <c r="V6" s="130"/>
      <c r="W6" s="130"/>
      <c r="X6" s="130"/>
      <c r="Y6" s="130"/>
      <c r="Z6" s="130"/>
      <c r="AA6" s="130"/>
      <c r="AB6" s="130"/>
      <c r="AC6" s="130"/>
      <c r="AD6" s="130"/>
      <c r="AE6" s="130"/>
      <c r="AF6" s="130"/>
      <c r="AG6" s="130"/>
      <c r="AH6" s="130"/>
      <c r="AI6" s="130"/>
      <c r="AJ6" s="130"/>
      <c r="AK6" s="130"/>
      <c r="AL6" s="130"/>
      <c r="AM6" s="130"/>
      <c r="AN6" s="130"/>
      <c r="AO6" s="130"/>
      <c r="AP6" s="130"/>
      <c r="AQ6" s="130"/>
      <c r="AR6" s="130"/>
      <c r="AS6" s="130"/>
      <c r="AT6" s="130"/>
      <c r="AU6" s="130"/>
      <c r="AV6" s="130"/>
      <c r="AW6" s="130"/>
      <c r="AX6" s="130"/>
      <c r="AY6" s="130"/>
      <c r="AZ6" s="130"/>
      <c r="BA6" s="130"/>
      <c r="BB6" s="130"/>
      <c r="BC6" s="130"/>
      <c r="BD6" s="130"/>
      <c r="BE6" s="130"/>
      <c r="BF6" s="130"/>
      <c r="BG6" s="130"/>
      <c r="BH6" s="130"/>
      <c r="BI6" s="130"/>
      <c r="BJ6" s="130"/>
      <c r="BK6" s="130"/>
      <c r="BL6" s="130"/>
      <c r="BM6" s="130"/>
      <c r="BN6" s="130"/>
      <c r="BO6" s="130"/>
      <c r="BP6" s="130"/>
      <c r="BQ6" s="130"/>
      <c r="BR6" s="130"/>
      <c r="BS6" s="130"/>
      <c r="BT6" s="130"/>
      <c r="BU6" s="130"/>
      <c r="BV6" s="130"/>
      <c r="BW6" s="130"/>
      <c r="BX6" s="130"/>
      <c r="BY6" s="130"/>
      <c r="BZ6" s="130"/>
      <c r="CA6" s="130"/>
      <c r="CB6" s="130"/>
      <c r="CC6" s="130"/>
      <c r="CD6" s="130"/>
      <c r="CE6" s="130"/>
      <c r="CF6" s="130"/>
      <c r="CG6" s="130"/>
      <c r="CH6" s="130"/>
      <c r="CI6" s="130"/>
      <c r="CJ6" s="130"/>
      <c r="CK6" s="130"/>
      <c r="CL6" s="130"/>
      <c r="CM6" s="130"/>
      <c r="CN6" s="130"/>
      <c r="CO6" s="130"/>
      <c r="CP6" s="130"/>
      <c r="CQ6" s="130"/>
      <c r="CR6" s="130"/>
      <c r="CS6" s="130"/>
      <c r="CT6" s="130"/>
      <c r="CU6" s="130"/>
      <c r="CV6" s="130"/>
      <c r="CW6" s="130"/>
      <c r="CX6" s="130"/>
      <c r="CY6" s="130"/>
      <c r="CZ6" s="130"/>
      <c r="DA6" s="130"/>
      <c r="DB6" s="130"/>
      <c r="DC6" s="130"/>
      <c r="DD6" s="130"/>
      <c r="DE6" s="130"/>
      <c r="DF6" s="130"/>
      <c r="DG6" s="130"/>
      <c r="DH6" s="130"/>
      <c r="DI6" s="130"/>
      <c r="DJ6" s="130"/>
      <c r="DK6" s="130"/>
      <c r="DL6" s="130"/>
      <c r="DM6" s="130"/>
      <c r="DN6" s="130"/>
      <c r="DO6" s="130"/>
      <c r="DP6" s="130"/>
      <c r="DQ6" s="130"/>
      <c r="DR6" s="130"/>
      <c r="DS6" s="130"/>
      <c r="DT6" s="130"/>
      <c r="DU6" s="130"/>
      <c r="DV6" s="130"/>
      <c r="DW6" s="130"/>
      <c r="DX6" s="130"/>
      <c r="DY6" s="130"/>
      <c r="DZ6" s="130"/>
      <c r="EA6" s="130"/>
      <c r="EB6" s="130"/>
      <c r="EC6" s="130"/>
      <c r="ED6" s="130"/>
      <c r="EE6" s="130"/>
      <c r="EF6" s="130"/>
      <c r="EG6" s="130"/>
      <c r="EH6" s="130"/>
      <c r="EI6" s="130"/>
      <c r="EJ6" s="130"/>
      <c r="EK6" s="130"/>
      <c r="EL6" s="130"/>
      <c r="EM6" s="130"/>
      <c r="EN6" s="130"/>
      <c r="EO6" s="130"/>
      <c r="EP6" s="130"/>
      <c r="EQ6" s="130"/>
      <c r="ER6" s="130"/>
      <c r="ES6" s="130"/>
      <c r="ET6" s="130"/>
      <c r="EU6" s="130"/>
      <c r="EV6" s="130"/>
      <c r="EW6" s="130"/>
      <c r="EX6" s="130"/>
      <c r="EY6" s="130"/>
      <c r="EZ6" s="130"/>
      <c r="FA6" s="130"/>
      <c r="FB6" s="130"/>
      <c r="FC6" s="130"/>
      <c r="FD6" s="130"/>
      <c r="FE6" s="130"/>
      <c r="FF6" s="130"/>
      <c r="FG6" s="130"/>
      <c r="FH6" s="130"/>
      <c r="FI6" s="130"/>
      <c r="FJ6" s="130"/>
      <c r="FK6" s="130"/>
      <c r="FL6" s="130"/>
      <c r="FM6" s="130"/>
      <c r="FN6" s="130"/>
      <c r="FO6" s="130"/>
      <c r="FP6" s="130"/>
      <c r="FQ6" s="130"/>
      <c r="FR6" s="130"/>
      <c r="FS6" s="130"/>
      <c r="FT6" s="130"/>
      <c r="FU6" s="130"/>
      <c r="FV6" s="130"/>
      <c r="FW6" s="130"/>
      <c r="FX6" s="130"/>
      <c r="FY6" s="130"/>
      <c r="FZ6" s="130"/>
      <c r="GA6" s="130"/>
      <c r="GB6" s="130"/>
      <c r="GC6" s="130"/>
      <c r="GD6" s="130"/>
      <c r="GE6" s="130"/>
      <c r="GF6" s="130"/>
      <c r="GG6" s="130"/>
      <c r="GH6" s="130"/>
      <c r="GI6" s="130"/>
      <c r="GJ6" s="130"/>
      <c r="GK6" s="130"/>
      <c r="GL6" s="130"/>
      <c r="GM6" s="130"/>
      <c r="GN6" s="130"/>
      <c r="GO6" s="130"/>
      <c r="GP6" s="130"/>
      <c r="GQ6" s="130"/>
      <c r="GR6" s="130"/>
      <c r="GS6" s="130"/>
      <c r="GT6" s="130"/>
      <c r="GU6" s="130"/>
      <c r="GV6" s="130"/>
      <c r="GW6" s="130"/>
      <c r="GX6" s="130"/>
      <c r="GY6" s="130"/>
      <c r="GZ6" s="130"/>
      <c r="HA6" s="130"/>
      <c r="HB6" s="130"/>
      <c r="HC6" s="130"/>
      <c r="HD6" s="130"/>
      <c r="HE6" s="130"/>
      <c r="HF6" s="130"/>
      <c r="HG6" s="130"/>
      <c r="HH6" s="130"/>
      <c r="HI6" s="130"/>
      <c r="HJ6" s="130"/>
      <c r="HK6" s="130"/>
      <c r="HL6" s="130"/>
      <c r="HM6" s="130"/>
      <c r="HN6" s="130"/>
      <c r="HO6" s="130"/>
      <c r="HP6" s="130"/>
      <c r="HQ6" s="130"/>
      <c r="HR6" s="130"/>
      <c r="HS6" s="130"/>
      <c r="HT6" s="130"/>
      <c r="HU6" s="130"/>
      <c r="HV6" s="130"/>
      <c r="HW6" s="130"/>
      <c r="HX6" s="130"/>
      <c r="HY6" s="130"/>
      <c r="HZ6" s="130"/>
      <c r="IA6" s="130"/>
      <c r="IB6" s="130"/>
      <c r="IC6" s="130"/>
      <c r="ID6" s="130"/>
      <c r="IE6" s="130"/>
      <c r="IF6" s="130"/>
      <c r="IG6" s="130"/>
      <c r="IH6" s="130"/>
      <c r="II6" s="130"/>
      <c r="IJ6" s="130"/>
      <c r="IK6" s="130"/>
      <c r="IL6" s="130"/>
      <c r="IM6" s="130"/>
      <c r="IN6" s="130"/>
      <c r="IO6" s="130"/>
      <c r="IP6" s="130"/>
      <c r="IQ6" s="130"/>
      <c r="IR6" s="130"/>
      <c r="IS6" s="130"/>
      <c r="IT6" s="130"/>
      <c r="IU6" s="130"/>
      <c r="IV6" s="130"/>
      <c r="IW6" s="130"/>
      <c r="IX6" s="130"/>
      <c r="IY6" s="130"/>
      <c r="IZ6" s="130"/>
      <c r="JA6" s="130"/>
      <c r="JB6" s="130"/>
      <c r="JC6" s="130"/>
      <c r="JD6" s="130"/>
      <c r="JE6" s="130"/>
      <c r="JF6" s="130"/>
      <c r="JG6" s="130"/>
      <c r="JH6" s="130"/>
      <c r="JI6" s="130"/>
      <c r="JJ6" s="130"/>
      <c r="JK6" s="130"/>
      <c r="JL6" s="130"/>
      <c r="JM6" s="130"/>
      <c r="JN6" s="130"/>
      <c r="JO6" s="130"/>
      <c r="JP6" s="130"/>
      <c r="JQ6" s="130"/>
      <c r="JR6" s="130"/>
    </row>
    <row r="7" spans="1:278" s="138" customFormat="1" ht="40.5" customHeight="1" thickTop="1" thickBot="1">
      <c r="A7" s="592" t="s">
        <v>580</v>
      </c>
      <c r="B7" s="593"/>
      <c r="C7" s="593"/>
      <c r="D7" s="593"/>
      <c r="E7" s="593"/>
      <c r="F7" s="594"/>
      <c r="G7" s="145"/>
      <c r="H7" s="595" t="s">
        <v>581</v>
      </c>
      <c r="I7" s="595"/>
      <c r="J7" s="595"/>
      <c r="K7" s="595" t="s">
        <v>582</v>
      </c>
      <c r="L7" s="595"/>
      <c r="M7" s="595"/>
      <c r="N7" s="596" t="s">
        <v>583</v>
      </c>
      <c r="O7" s="605" t="s">
        <v>584</v>
      </c>
      <c r="P7" s="607" t="s">
        <v>585</v>
      </c>
      <c r="Q7" s="608"/>
      <c r="R7" s="607" t="s">
        <v>586</v>
      </c>
      <c r="S7" s="608"/>
      <c r="T7" s="609" t="s">
        <v>587</v>
      </c>
      <c r="U7" s="150"/>
      <c r="V7" s="150"/>
      <c r="W7" s="150"/>
      <c r="X7" s="150"/>
      <c r="Y7" s="150"/>
      <c r="Z7" s="150"/>
      <c r="AA7" s="150"/>
      <c r="AB7" s="150"/>
      <c r="AC7" s="150"/>
      <c r="AD7" s="150"/>
      <c r="AE7" s="150"/>
      <c r="AF7" s="150"/>
      <c r="AG7" s="150"/>
      <c r="AH7" s="150"/>
      <c r="AI7" s="150"/>
      <c r="AJ7" s="150"/>
      <c r="AK7" s="150"/>
      <c r="AL7" s="150"/>
      <c r="AM7" s="150"/>
      <c r="AN7" s="150"/>
      <c r="AO7" s="150"/>
      <c r="AP7" s="150"/>
      <c r="AQ7" s="150"/>
      <c r="AR7" s="150"/>
      <c r="AS7" s="150"/>
      <c r="AT7" s="150"/>
      <c r="AU7" s="150"/>
      <c r="AV7" s="150"/>
      <c r="AW7" s="150"/>
      <c r="AX7" s="150"/>
      <c r="AY7" s="150"/>
      <c r="AZ7" s="150"/>
      <c r="BA7" s="150"/>
      <c r="BB7" s="150"/>
      <c r="BC7" s="150"/>
      <c r="BD7" s="150"/>
      <c r="BE7" s="150"/>
      <c r="BF7" s="150"/>
      <c r="BG7" s="150"/>
      <c r="BH7" s="150"/>
      <c r="BI7" s="150"/>
      <c r="BJ7" s="150"/>
      <c r="BK7" s="150"/>
      <c r="BL7" s="150"/>
      <c r="BM7" s="150"/>
      <c r="BN7" s="150"/>
      <c r="BO7" s="150"/>
      <c r="BP7" s="150"/>
      <c r="BQ7" s="150"/>
      <c r="BR7" s="150"/>
      <c r="BS7" s="150"/>
      <c r="BT7" s="150"/>
      <c r="BU7" s="150"/>
      <c r="BV7" s="150"/>
      <c r="BW7" s="150"/>
      <c r="BX7" s="150"/>
      <c r="BY7" s="150"/>
      <c r="BZ7" s="150"/>
      <c r="CA7" s="150"/>
      <c r="CB7" s="150"/>
      <c r="CC7" s="150"/>
      <c r="CD7" s="150"/>
      <c r="CE7" s="150"/>
      <c r="CF7" s="150"/>
      <c r="CG7" s="150"/>
      <c r="CH7" s="150"/>
      <c r="CI7" s="150"/>
      <c r="CJ7" s="150"/>
      <c r="CK7" s="150"/>
      <c r="CL7" s="150"/>
      <c r="CM7" s="150"/>
      <c r="CN7" s="150"/>
      <c r="CO7" s="150"/>
      <c r="CP7" s="150"/>
      <c r="CQ7" s="150"/>
      <c r="CR7" s="150"/>
      <c r="CS7" s="150"/>
      <c r="CT7" s="150"/>
      <c r="CU7" s="150"/>
      <c r="CV7" s="150"/>
      <c r="CW7" s="150"/>
      <c r="CX7" s="150"/>
      <c r="CY7" s="150"/>
      <c r="CZ7" s="150"/>
      <c r="DA7" s="150"/>
      <c r="DB7" s="150"/>
      <c r="DC7" s="150"/>
      <c r="DD7" s="150"/>
      <c r="DE7" s="150"/>
      <c r="DF7" s="150"/>
      <c r="DG7" s="150"/>
      <c r="DH7" s="150"/>
      <c r="DI7" s="150"/>
      <c r="DJ7" s="150"/>
      <c r="DK7" s="150"/>
      <c r="DL7" s="150"/>
      <c r="DM7" s="150"/>
      <c r="DN7" s="150"/>
      <c r="DO7" s="150"/>
      <c r="DP7" s="150"/>
      <c r="DQ7" s="150"/>
      <c r="DR7" s="150"/>
      <c r="DS7" s="150"/>
      <c r="DT7" s="150"/>
      <c r="DU7" s="150"/>
      <c r="DV7" s="150"/>
      <c r="DW7" s="150"/>
      <c r="DX7" s="150"/>
      <c r="DY7" s="150"/>
      <c r="DZ7" s="150"/>
      <c r="EA7" s="150"/>
      <c r="EB7" s="150"/>
      <c r="EC7" s="150"/>
      <c r="ED7" s="150"/>
      <c r="EE7" s="150"/>
      <c r="EF7" s="150"/>
      <c r="EG7" s="150"/>
      <c r="EH7" s="150"/>
      <c r="EI7" s="150"/>
      <c r="EJ7" s="150"/>
      <c r="EK7" s="150"/>
      <c r="EL7" s="150"/>
      <c r="EM7" s="150"/>
      <c r="EN7" s="150"/>
      <c r="EO7" s="150"/>
      <c r="EP7" s="150"/>
      <c r="EQ7" s="150"/>
      <c r="ER7" s="150"/>
      <c r="ES7" s="150"/>
      <c r="ET7" s="150"/>
      <c r="EU7" s="150"/>
      <c r="EV7" s="150"/>
      <c r="EW7" s="150"/>
      <c r="EX7" s="150"/>
      <c r="EY7" s="150"/>
      <c r="EZ7" s="150"/>
      <c r="FA7" s="150"/>
      <c r="FB7" s="150"/>
      <c r="FC7" s="150"/>
      <c r="FD7" s="150"/>
      <c r="FE7" s="150"/>
      <c r="FF7" s="150"/>
      <c r="FG7" s="150"/>
      <c r="FH7" s="150"/>
      <c r="FI7" s="150"/>
      <c r="FJ7" s="150"/>
      <c r="FK7" s="150"/>
      <c r="FL7" s="150"/>
      <c r="FM7" s="150"/>
      <c r="FN7" s="150"/>
      <c r="FO7" s="150"/>
      <c r="FP7" s="150"/>
      <c r="FQ7" s="150"/>
      <c r="FR7" s="150"/>
      <c r="FS7" s="150"/>
      <c r="FT7" s="150"/>
    </row>
    <row r="8" spans="1:278" s="139" customFormat="1" ht="111" customHeight="1" thickTop="1" thickBot="1">
      <c r="A8" s="153" t="s">
        <v>27</v>
      </c>
      <c r="B8" s="153" t="s">
        <v>255</v>
      </c>
      <c r="C8" s="154" t="s">
        <v>195</v>
      </c>
      <c r="D8" s="146" t="s">
        <v>256</v>
      </c>
      <c r="E8" s="156" t="s">
        <v>199</v>
      </c>
      <c r="F8" s="156" t="s">
        <v>201</v>
      </c>
      <c r="G8" s="156" t="s">
        <v>203</v>
      </c>
      <c r="H8" s="147" t="s">
        <v>588</v>
      </c>
      <c r="I8" s="147" t="s">
        <v>546</v>
      </c>
      <c r="J8" s="147" t="s">
        <v>589</v>
      </c>
      <c r="K8" s="147" t="s">
        <v>588</v>
      </c>
      <c r="L8" s="147" t="s">
        <v>590</v>
      </c>
      <c r="M8" s="147" t="s">
        <v>589</v>
      </c>
      <c r="N8" s="596"/>
      <c r="O8" s="606"/>
      <c r="P8" s="148" t="s">
        <v>591</v>
      </c>
      <c r="Q8" s="148" t="s">
        <v>592</v>
      </c>
      <c r="R8" s="148" t="s">
        <v>593</v>
      </c>
      <c r="S8" s="148" t="s">
        <v>594</v>
      </c>
      <c r="T8" s="609"/>
      <c r="U8" s="151"/>
      <c r="V8" s="151"/>
      <c r="W8" s="151"/>
      <c r="X8" s="151"/>
      <c r="Y8" s="151"/>
      <c r="Z8" s="151"/>
      <c r="AA8" s="151"/>
      <c r="AB8" s="151"/>
      <c r="AC8" s="151"/>
      <c r="AD8" s="151"/>
      <c r="AE8" s="151"/>
      <c r="AF8" s="151"/>
      <c r="AG8" s="151"/>
      <c r="AH8" s="151"/>
      <c r="AI8" s="151"/>
      <c r="AJ8" s="151"/>
      <c r="AK8" s="151"/>
      <c r="AL8" s="151"/>
      <c r="AM8" s="151"/>
      <c r="AN8" s="151"/>
      <c r="AO8" s="151"/>
      <c r="AP8" s="151"/>
      <c r="AQ8" s="151"/>
      <c r="AR8" s="151"/>
      <c r="AS8" s="151"/>
      <c r="AT8" s="151"/>
      <c r="AU8" s="151"/>
      <c r="AV8" s="151"/>
      <c r="AW8" s="151"/>
      <c r="AX8" s="151"/>
      <c r="AY8" s="151"/>
      <c r="AZ8" s="151"/>
      <c r="BA8" s="151"/>
      <c r="BB8" s="151"/>
      <c r="BC8" s="151"/>
      <c r="BD8" s="151"/>
      <c r="BE8" s="151"/>
      <c r="BF8" s="151"/>
      <c r="BG8" s="151"/>
      <c r="BH8" s="151"/>
      <c r="BI8" s="151"/>
      <c r="BJ8" s="151"/>
      <c r="BK8" s="151"/>
      <c r="BL8" s="151"/>
      <c r="BM8" s="151"/>
      <c r="BN8" s="151"/>
      <c r="BO8" s="151"/>
      <c r="BP8" s="151"/>
      <c r="BQ8" s="151"/>
      <c r="BR8" s="151"/>
      <c r="BS8" s="151"/>
      <c r="BT8" s="151"/>
      <c r="BU8" s="151"/>
      <c r="BV8" s="151"/>
      <c r="BW8" s="151"/>
      <c r="BX8" s="151"/>
      <c r="BY8" s="151"/>
      <c r="BZ8" s="151"/>
      <c r="CA8" s="151"/>
      <c r="CB8" s="151"/>
      <c r="CC8" s="151"/>
      <c r="CD8" s="151"/>
      <c r="CE8" s="151"/>
      <c r="CF8" s="151"/>
      <c r="CG8" s="151"/>
      <c r="CH8" s="151"/>
      <c r="CI8" s="151"/>
      <c r="CJ8" s="151"/>
      <c r="CK8" s="151"/>
      <c r="CL8" s="151"/>
      <c r="CM8" s="151"/>
      <c r="CN8" s="151"/>
      <c r="CO8" s="151"/>
      <c r="CP8" s="151"/>
      <c r="CQ8" s="151"/>
      <c r="CR8" s="151"/>
      <c r="CS8" s="151"/>
      <c r="CT8" s="151"/>
      <c r="CU8" s="151"/>
      <c r="CV8" s="151"/>
      <c r="CW8" s="151"/>
      <c r="CX8" s="151"/>
      <c r="CY8" s="151"/>
      <c r="CZ8" s="151"/>
      <c r="DA8" s="151"/>
      <c r="DB8" s="151"/>
      <c r="DC8" s="151"/>
      <c r="DD8" s="151"/>
      <c r="DE8" s="151"/>
      <c r="DF8" s="151"/>
      <c r="DG8" s="151"/>
      <c r="DH8" s="151"/>
      <c r="DI8" s="151"/>
      <c r="DJ8" s="151"/>
      <c r="DK8" s="151"/>
      <c r="DL8" s="151"/>
      <c r="DM8" s="151"/>
      <c r="DN8" s="151"/>
      <c r="DO8" s="151"/>
      <c r="DP8" s="151"/>
      <c r="DQ8" s="151"/>
      <c r="DR8" s="151"/>
      <c r="DS8" s="151"/>
      <c r="DT8" s="151"/>
      <c r="DU8" s="151"/>
      <c r="DV8" s="151"/>
      <c r="DW8" s="151"/>
      <c r="DX8" s="151"/>
      <c r="DY8" s="151"/>
      <c r="DZ8" s="151"/>
      <c r="EA8" s="151"/>
      <c r="EB8" s="151"/>
      <c r="EC8" s="151"/>
      <c r="ED8" s="151"/>
      <c r="EE8" s="151"/>
      <c r="EF8" s="151"/>
      <c r="EG8" s="151"/>
      <c r="EH8" s="151"/>
      <c r="EI8" s="151"/>
      <c r="EJ8" s="151"/>
      <c r="EK8" s="151"/>
      <c r="EL8" s="151"/>
      <c r="EM8" s="151"/>
      <c r="EN8" s="151"/>
      <c r="EO8" s="151"/>
      <c r="EP8" s="151"/>
      <c r="EQ8" s="151"/>
      <c r="ER8" s="151"/>
      <c r="ES8" s="151"/>
      <c r="ET8" s="151"/>
      <c r="EU8" s="151"/>
      <c r="EV8" s="151"/>
      <c r="EW8" s="151"/>
      <c r="EX8" s="151"/>
      <c r="EY8" s="151"/>
      <c r="EZ8" s="151"/>
      <c r="FA8" s="151"/>
      <c r="FB8" s="151"/>
      <c r="FC8" s="151"/>
      <c r="FD8" s="151"/>
      <c r="FE8" s="151"/>
      <c r="FF8" s="151"/>
      <c r="FG8" s="151"/>
      <c r="FH8" s="151"/>
      <c r="FI8" s="151"/>
      <c r="FJ8" s="151"/>
      <c r="FK8" s="151"/>
      <c r="FL8" s="151"/>
      <c r="FM8" s="151"/>
      <c r="FN8" s="151"/>
      <c r="FO8" s="151"/>
      <c r="FP8" s="151"/>
      <c r="FQ8" s="151"/>
      <c r="FR8" s="151"/>
      <c r="FS8" s="151"/>
      <c r="FT8" s="151"/>
    </row>
    <row r="9" spans="1:278" s="140" customFormat="1" ht="20.25" customHeight="1" thickTop="1" thickBot="1">
      <c r="A9" s="610"/>
      <c r="B9" s="611"/>
      <c r="C9" s="611"/>
      <c r="D9" s="611"/>
      <c r="E9" s="611"/>
      <c r="F9" s="611"/>
      <c r="G9" s="611"/>
      <c r="H9" s="611"/>
      <c r="I9" s="611"/>
      <c r="J9" s="611"/>
      <c r="K9" s="611"/>
      <c r="L9" s="611"/>
      <c r="M9" s="611"/>
      <c r="N9" s="611"/>
      <c r="T9" s="149"/>
      <c r="U9" s="152"/>
      <c r="V9" s="152"/>
      <c r="W9" s="152"/>
      <c r="X9" s="152"/>
      <c r="Y9" s="152"/>
      <c r="Z9" s="152"/>
      <c r="AA9" s="152"/>
      <c r="AB9" s="152"/>
      <c r="AC9" s="152"/>
      <c r="AD9" s="152"/>
      <c r="AE9" s="152"/>
      <c r="AF9" s="152"/>
      <c r="AG9" s="152"/>
      <c r="AH9" s="152"/>
      <c r="AI9" s="152"/>
      <c r="AJ9" s="152"/>
      <c r="AK9" s="152"/>
      <c r="AL9" s="152"/>
      <c r="AM9" s="152"/>
      <c r="AN9" s="152"/>
      <c r="AO9" s="152"/>
      <c r="AP9" s="152"/>
      <c r="AQ9" s="152"/>
      <c r="AR9" s="152"/>
      <c r="AS9" s="152"/>
      <c r="AT9" s="152"/>
      <c r="AU9" s="152"/>
      <c r="AV9" s="152"/>
      <c r="AW9" s="152"/>
      <c r="AX9" s="152"/>
      <c r="AY9" s="152"/>
      <c r="AZ9" s="152"/>
      <c r="BA9" s="152"/>
      <c r="BB9" s="152"/>
      <c r="BC9" s="152"/>
      <c r="BD9" s="152"/>
      <c r="BE9" s="152"/>
      <c r="BF9" s="152"/>
      <c r="BG9" s="152"/>
      <c r="BH9" s="152"/>
      <c r="BI9" s="152"/>
      <c r="BJ9" s="152"/>
      <c r="BK9" s="152"/>
      <c r="BL9" s="152"/>
      <c r="BM9" s="152"/>
      <c r="BN9" s="152"/>
      <c r="BO9" s="152"/>
      <c r="BP9" s="152"/>
      <c r="BQ9" s="152"/>
      <c r="BR9" s="152"/>
      <c r="BS9" s="152"/>
      <c r="BT9" s="152"/>
      <c r="BU9" s="152"/>
      <c r="BV9" s="152"/>
      <c r="BW9" s="152"/>
      <c r="BX9" s="152"/>
      <c r="BY9" s="152"/>
      <c r="BZ9" s="152"/>
      <c r="CA9" s="152"/>
      <c r="CB9" s="152"/>
      <c r="CC9" s="152"/>
      <c r="CD9" s="152"/>
      <c r="CE9" s="152"/>
      <c r="CF9" s="152"/>
      <c r="CG9" s="152"/>
      <c r="CH9" s="152"/>
      <c r="CI9" s="152"/>
      <c r="CJ9" s="152"/>
      <c r="CK9" s="152"/>
      <c r="CL9" s="152"/>
      <c r="CM9" s="152"/>
      <c r="CN9" s="152"/>
      <c r="CO9" s="152"/>
      <c r="CP9" s="152"/>
      <c r="CQ9" s="152"/>
      <c r="CR9" s="152"/>
      <c r="CS9" s="152"/>
      <c r="CT9" s="152"/>
      <c r="CU9" s="152"/>
      <c r="CV9" s="152"/>
      <c r="CW9" s="152"/>
      <c r="CX9" s="152"/>
      <c r="CY9" s="152"/>
      <c r="CZ9" s="152"/>
      <c r="DA9" s="152"/>
      <c r="DB9" s="152"/>
      <c r="DC9" s="152"/>
      <c r="DD9" s="152"/>
      <c r="DE9" s="152"/>
      <c r="DF9" s="152"/>
      <c r="DG9" s="152"/>
      <c r="DH9" s="152"/>
      <c r="DI9" s="152"/>
      <c r="DJ9" s="152"/>
      <c r="DK9" s="152"/>
      <c r="DL9" s="152"/>
      <c r="DM9" s="152"/>
      <c r="DN9" s="152"/>
      <c r="DO9" s="152"/>
      <c r="DP9" s="152"/>
      <c r="DQ9" s="152"/>
      <c r="DR9" s="152"/>
      <c r="DS9" s="152"/>
      <c r="DT9" s="152"/>
      <c r="DU9" s="152"/>
      <c r="DV9" s="152"/>
      <c r="DW9" s="152"/>
      <c r="DX9" s="152"/>
      <c r="DY9" s="152"/>
      <c r="DZ9" s="152"/>
      <c r="EA9" s="152"/>
      <c r="EB9" s="152"/>
      <c r="EC9" s="152"/>
      <c r="ED9" s="152"/>
      <c r="EE9" s="152"/>
      <c r="EF9" s="152"/>
      <c r="EG9" s="152"/>
      <c r="EH9" s="152"/>
      <c r="EI9" s="152"/>
      <c r="EJ9" s="152"/>
      <c r="EK9" s="152"/>
      <c r="EL9" s="152"/>
      <c r="EM9" s="152"/>
      <c r="EN9" s="152"/>
      <c r="EO9" s="152"/>
      <c r="EP9" s="152"/>
      <c r="EQ9" s="152"/>
      <c r="ER9" s="152"/>
      <c r="ES9" s="152"/>
      <c r="ET9" s="152"/>
      <c r="EU9" s="152"/>
      <c r="EV9" s="152"/>
      <c r="EW9" s="152"/>
      <c r="EX9" s="152"/>
      <c r="EY9" s="152"/>
      <c r="EZ9" s="152"/>
      <c r="FA9" s="152"/>
      <c r="FB9" s="152"/>
      <c r="FC9" s="152"/>
      <c r="FD9" s="152"/>
      <c r="FE9" s="152"/>
      <c r="FF9" s="152"/>
      <c r="FG9" s="152"/>
      <c r="FH9" s="152"/>
      <c r="FI9" s="152"/>
      <c r="FJ9" s="152"/>
      <c r="FK9" s="152"/>
      <c r="FL9" s="152"/>
      <c r="FM9" s="152"/>
      <c r="FN9" s="152"/>
      <c r="FO9" s="152"/>
      <c r="FP9" s="152"/>
      <c r="FQ9" s="152"/>
      <c r="FR9" s="152"/>
      <c r="FS9" s="152"/>
      <c r="FT9" s="152"/>
    </row>
    <row r="10" spans="1:278" s="141" customFormat="1" ht="108.75" customHeight="1">
      <c r="A10" s="658">
        <f>'Mapa Final'!A10</f>
        <v>1</v>
      </c>
      <c r="B10" s="661" t="str">
        <f>'Mapa Final'!B10</f>
        <v>Inexactitud de la información</v>
      </c>
      <c r="C10" s="665" t="str">
        <f>'Mapa Final'!C10</f>
        <v>Incumplimiento de las metas establecidas</v>
      </c>
      <c r="D10" s="665" t="str">
        <f>'Mapa Final'!D10</f>
        <v xml:space="preserve">1. Hojas de vida desactualizadas  
2. Altos volumenes de documentos generados por los despachos respecto novedades de nómina mensual.
3. Alta carga laboral de todas los servidores que intervienen en los procesos de talento humano e Insuficiente personal para adelantar los procesos y actividades relacionadas el procedimiento de archivo de HL.
4. Documentos deteriorados                                                                                                                                                                                                                                                                                                                                                                                                                                                                                                                                                                                                                                                                                                                                                                                                                                                                 5. Infraestructura física 
6. Carencia de implementación de  plataforma téconológica para el manejo del archivo digital de hoja de vida.                                                                                                                                                                                                                                                                                                 
 </v>
      </c>
      <c r="E10" s="665" t="str">
        <f>+'Mapa Final'!E10:E15</f>
        <v xml:space="preserve">Deficiencia en la planta de personal asignada para esta labor- </v>
      </c>
      <c r="F10" s="665" t="str">
        <f>'Mapa Final'!F10</f>
        <v>Posibilidad de incumplimiento de las metas establecidas,  debido a la deficiencia en la planta de personal asignada para el manejo de la integridad de la información de los servidores judiciales almacenada en archivos físicos (historias laborales, archivo de gestión) o en el sistema de Información que esta a cargo de la Dirección Ejecutiva Seccional.</v>
      </c>
      <c r="G10" s="665" t="str">
        <f>'Mapa Final'!G10</f>
        <v>Ejecución y Administración de Procesos</v>
      </c>
      <c r="H10" s="668" t="str">
        <f>'Mapa Final'!I10</f>
        <v>Media</v>
      </c>
      <c r="I10" s="668" t="str">
        <f>'Mapa Final'!L10</f>
        <v>Moderado</v>
      </c>
      <c r="J10" s="597" t="str">
        <f>'Mapa Final'!N10</f>
        <v>Moderado</v>
      </c>
      <c r="K10" s="675" t="str">
        <f>'Mapa Final'!AA10</f>
        <v>Media</v>
      </c>
      <c r="L10" s="675" t="str">
        <f>'Mapa Final'!AE10</f>
        <v>Moderado</v>
      </c>
      <c r="M10" s="597" t="str">
        <f>'Mapa Final'!AG10</f>
        <v>Moderado</v>
      </c>
      <c r="N10" s="675" t="str">
        <f>'Mapa Final'!AH10</f>
        <v>Aceptar</v>
      </c>
      <c r="O10" s="651" t="s">
        <v>607</v>
      </c>
      <c r="P10" s="630"/>
      <c r="Q10" s="633" t="s">
        <v>8</v>
      </c>
      <c r="R10" s="612">
        <v>44378</v>
      </c>
      <c r="S10" s="612">
        <v>44469</v>
      </c>
      <c r="T10" s="615" t="s">
        <v>608</v>
      </c>
      <c r="U10" s="34"/>
      <c r="V10" s="34"/>
      <c r="W10" s="34"/>
      <c r="X10" s="34"/>
      <c r="Y10" s="34"/>
      <c r="Z10" s="34"/>
      <c r="AA10" s="34"/>
      <c r="AB10" s="34"/>
      <c r="AC10" s="34"/>
      <c r="AD10" s="34"/>
      <c r="AE10" s="34"/>
      <c r="AF10" s="34"/>
      <c r="AG10" s="34"/>
      <c r="AH10" s="34"/>
      <c r="AI10" s="34"/>
      <c r="AJ10" s="34"/>
      <c r="AK10" s="34"/>
      <c r="AL10" s="34"/>
      <c r="AM10" s="34"/>
      <c r="AN10" s="34"/>
      <c r="AO10" s="34"/>
      <c r="AP10" s="34"/>
      <c r="AQ10" s="34"/>
      <c r="AR10" s="34"/>
      <c r="AS10" s="34"/>
      <c r="AT10" s="34"/>
      <c r="AU10" s="34"/>
      <c r="AV10" s="34"/>
      <c r="AW10" s="34"/>
      <c r="AX10" s="34"/>
      <c r="AY10" s="34"/>
      <c r="AZ10" s="34"/>
      <c r="BA10" s="34"/>
      <c r="BB10" s="34"/>
      <c r="BC10" s="34"/>
      <c r="BD10" s="34"/>
      <c r="BE10" s="34"/>
      <c r="BF10" s="34"/>
      <c r="BG10" s="34"/>
      <c r="BH10" s="34"/>
      <c r="BI10" s="34"/>
      <c r="BJ10" s="34"/>
      <c r="BK10" s="34"/>
      <c r="BL10" s="34"/>
      <c r="BM10" s="34"/>
      <c r="BN10" s="34"/>
      <c r="BO10" s="34"/>
      <c r="BP10" s="34"/>
      <c r="BQ10" s="34"/>
      <c r="BR10" s="34"/>
      <c r="BS10" s="34"/>
      <c r="BT10" s="34"/>
      <c r="BU10" s="34"/>
      <c r="BV10" s="34"/>
      <c r="BW10" s="34"/>
      <c r="BX10" s="34"/>
      <c r="BY10" s="34"/>
      <c r="BZ10" s="34"/>
      <c r="CA10" s="34"/>
      <c r="CB10" s="34"/>
      <c r="CC10" s="34"/>
      <c r="CD10" s="34"/>
      <c r="CE10" s="34"/>
      <c r="CF10" s="34"/>
      <c r="CG10" s="34"/>
      <c r="CH10" s="34"/>
      <c r="CI10" s="34"/>
      <c r="CJ10" s="34"/>
      <c r="CK10" s="34"/>
      <c r="CL10" s="34"/>
      <c r="CM10" s="34"/>
      <c r="CN10" s="34"/>
      <c r="CO10" s="34"/>
      <c r="CP10" s="34"/>
      <c r="CQ10" s="34"/>
      <c r="CR10" s="34"/>
      <c r="CS10" s="34"/>
      <c r="CT10" s="34"/>
      <c r="CU10" s="34"/>
      <c r="CV10" s="34"/>
      <c r="CW10" s="34"/>
      <c r="CX10" s="34"/>
      <c r="CY10" s="34"/>
      <c r="CZ10" s="34"/>
      <c r="DA10" s="34"/>
      <c r="DB10" s="34"/>
      <c r="DC10" s="34"/>
      <c r="DD10" s="34"/>
      <c r="DE10" s="34"/>
      <c r="DF10" s="34"/>
      <c r="DG10" s="34"/>
      <c r="DH10" s="34"/>
      <c r="DI10" s="34"/>
      <c r="DJ10" s="34"/>
      <c r="DK10" s="34"/>
      <c r="DL10" s="34"/>
      <c r="DM10" s="34"/>
      <c r="DN10" s="34"/>
      <c r="DO10" s="34"/>
      <c r="DP10" s="34"/>
      <c r="DQ10" s="34"/>
      <c r="DR10" s="34"/>
      <c r="DS10" s="34"/>
      <c r="DT10" s="34"/>
      <c r="DU10" s="34"/>
      <c r="DV10" s="34"/>
      <c r="DW10" s="34"/>
      <c r="DX10" s="34"/>
      <c r="DY10" s="34"/>
      <c r="DZ10" s="34"/>
      <c r="EA10" s="34"/>
      <c r="EB10" s="34"/>
      <c r="EC10" s="34"/>
      <c r="ED10" s="34"/>
      <c r="EE10" s="34"/>
      <c r="EF10" s="34"/>
      <c r="EG10" s="34"/>
      <c r="EH10" s="34"/>
      <c r="EI10" s="34"/>
      <c r="EJ10" s="34"/>
      <c r="EK10" s="34"/>
      <c r="EL10" s="34"/>
      <c r="EM10" s="34"/>
      <c r="EN10" s="34"/>
      <c r="EO10" s="34"/>
      <c r="EP10" s="34"/>
      <c r="EQ10" s="34"/>
      <c r="ER10" s="34"/>
      <c r="ES10" s="34"/>
      <c r="ET10" s="34"/>
      <c r="EU10" s="34"/>
      <c r="EV10" s="34"/>
      <c r="EW10" s="34"/>
      <c r="EX10" s="34"/>
      <c r="EY10" s="34"/>
      <c r="EZ10" s="34"/>
      <c r="FA10" s="34"/>
      <c r="FB10" s="34"/>
      <c r="FC10" s="34"/>
      <c r="FD10" s="34"/>
      <c r="FE10" s="34"/>
      <c r="FF10" s="34"/>
      <c r="FG10" s="34"/>
      <c r="FH10" s="34"/>
      <c r="FI10" s="34"/>
      <c r="FJ10" s="34"/>
      <c r="FK10" s="34"/>
      <c r="FL10" s="34"/>
      <c r="FM10" s="34"/>
      <c r="FN10" s="34"/>
      <c r="FO10" s="34"/>
      <c r="FP10" s="34"/>
      <c r="FQ10" s="34"/>
      <c r="FR10" s="34"/>
      <c r="FS10" s="34"/>
      <c r="FT10" s="34"/>
    </row>
    <row r="11" spans="1:278" s="141" customFormat="1" ht="108.75" customHeight="1">
      <c r="A11" s="659"/>
      <c r="B11" s="674"/>
      <c r="C11" s="666"/>
      <c r="D11" s="666"/>
      <c r="E11" s="666"/>
      <c r="F11" s="666"/>
      <c r="G11" s="666"/>
      <c r="H11" s="669"/>
      <c r="I11" s="669"/>
      <c r="J11" s="598"/>
      <c r="K11" s="676"/>
      <c r="L11" s="676"/>
      <c r="M11" s="598"/>
      <c r="N11" s="676"/>
      <c r="O11" s="613"/>
      <c r="P11" s="631"/>
      <c r="Q11" s="613"/>
      <c r="R11" s="613"/>
      <c r="S11" s="613"/>
      <c r="T11" s="616"/>
      <c r="U11" s="34"/>
      <c r="V11" s="34"/>
      <c r="W11" s="34"/>
      <c r="X11" s="34"/>
      <c r="Y11" s="34"/>
      <c r="Z11" s="34"/>
      <c r="AA11" s="34"/>
      <c r="AB11" s="34"/>
      <c r="AC11" s="34"/>
      <c r="AD11" s="34"/>
      <c r="AE11" s="34"/>
      <c r="AF11" s="34"/>
      <c r="AG11" s="34"/>
      <c r="AH11" s="34"/>
      <c r="AI11" s="34"/>
      <c r="AJ11" s="34"/>
      <c r="AK11" s="34"/>
      <c r="AL11" s="34"/>
      <c r="AM11" s="34"/>
      <c r="AN11" s="34"/>
      <c r="AO11" s="34"/>
      <c r="AP11" s="34"/>
      <c r="AQ11" s="34"/>
      <c r="AR11" s="34"/>
      <c r="AS11" s="34"/>
      <c r="AT11" s="34"/>
      <c r="AU11" s="34"/>
      <c r="AV11" s="34"/>
      <c r="AW11" s="34"/>
      <c r="AX11" s="34"/>
      <c r="AY11" s="34"/>
      <c r="AZ11" s="34"/>
      <c r="BA11" s="34"/>
      <c r="BB11" s="34"/>
      <c r="BC11" s="34"/>
      <c r="BD11" s="34"/>
      <c r="BE11" s="34"/>
      <c r="BF11" s="34"/>
      <c r="BG11" s="34"/>
      <c r="BH11" s="34"/>
      <c r="BI11" s="34"/>
      <c r="BJ11" s="34"/>
      <c r="BK11" s="34"/>
      <c r="BL11" s="34"/>
      <c r="BM11" s="34"/>
      <c r="BN11" s="34"/>
      <c r="BO11" s="34"/>
      <c r="BP11" s="34"/>
      <c r="BQ11" s="34"/>
      <c r="BR11" s="34"/>
      <c r="BS11" s="34"/>
      <c r="BT11" s="34"/>
      <c r="BU11" s="34"/>
      <c r="BV11" s="34"/>
      <c r="BW11" s="34"/>
      <c r="BX11" s="34"/>
      <c r="BY11" s="34"/>
      <c r="BZ11" s="34"/>
      <c r="CA11" s="34"/>
      <c r="CB11" s="34"/>
      <c r="CC11" s="34"/>
      <c r="CD11" s="34"/>
      <c r="CE11" s="34"/>
      <c r="CF11" s="34"/>
      <c r="CG11" s="34"/>
      <c r="CH11" s="34"/>
      <c r="CI11" s="34"/>
      <c r="CJ11" s="34"/>
      <c r="CK11" s="34"/>
      <c r="CL11" s="34"/>
      <c r="CM11" s="34"/>
      <c r="CN11" s="34"/>
      <c r="CO11" s="34"/>
      <c r="CP11" s="34"/>
      <c r="CQ11" s="34"/>
      <c r="CR11" s="34"/>
      <c r="CS11" s="34"/>
      <c r="CT11" s="34"/>
      <c r="CU11" s="34"/>
      <c r="CV11" s="34"/>
      <c r="CW11" s="34"/>
      <c r="CX11" s="34"/>
      <c r="CY11" s="34"/>
      <c r="CZ11" s="34"/>
      <c r="DA11" s="34"/>
      <c r="DB11" s="34"/>
      <c r="DC11" s="34"/>
      <c r="DD11" s="34"/>
      <c r="DE11" s="34"/>
      <c r="DF11" s="34"/>
      <c r="DG11" s="34"/>
      <c r="DH11" s="34"/>
      <c r="DI11" s="34"/>
      <c r="DJ11" s="34"/>
      <c r="DK11" s="34"/>
      <c r="DL11" s="34"/>
      <c r="DM11" s="34"/>
      <c r="DN11" s="34"/>
      <c r="DO11" s="34"/>
      <c r="DP11" s="34"/>
      <c r="DQ11" s="34"/>
      <c r="DR11" s="34"/>
      <c r="DS11" s="34"/>
      <c r="DT11" s="34"/>
      <c r="DU11" s="34"/>
      <c r="DV11" s="34"/>
      <c r="DW11" s="34"/>
      <c r="DX11" s="34"/>
      <c r="DY11" s="34"/>
      <c r="DZ11" s="34"/>
      <c r="EA11" s="34"/>
      <c r="EB11" s="34"/>
      <c r="EC11" s="34"/>
      <c r="ED11" s="34"/>
      <c r="EE11" s="34"/>
      <c r="EF11" s="34"/>
      <c r="EG11" s="34"/>
      <c r="EH11" s="34"/>
      <c r="EI11" s="34"/>
      <c r="EJ11" s="34"/>
      <c r="EK11" s="34"/>
      <c r="EL11" s="34"/>
      <c r="EM11" s="34"/>
      <c r="EN11" s="34"/>
      <c r="EO11" s="34"/>
      <c r="EP11" s="34"/>
      <c r="EQ11" s="34"/>
      <c r="ER11" s="34"/>
      <c r="ES11" s="34"/>
      <c r="ET11" s="34"/>
      <c r="EU11" s="34"/>
      <c r="EV11" s="34"/>
      <c r="EW11" s="34"/>
      <c r="EX11" s="34"/>
      <c r="EY11" s="34"/>
      <c r="EZ11" s="34"/>
      <c r="FA11" s="34"/>
      <c r="FB11" s="34"/>
      <c r="FC11" s="34"/>
      <c r="FD11" s="34"/>
      <c r="FE11" s="34"/>
      <c r="FF11" s="34"/>
      <c r="FG11" s="34"/>
      <c r="FH11" s="34"/>
      <c r="FI11" s="34"/>
      <c r="FJ11" s="34"/>
      <c r="FK11" s="34"/>
      <c r="FL11" s="34"/>
      <c r="FM11" s="34"/>
      <c r="FN11" s="34"/>
      <c r="FO11" s="34"/>
      <c r="FP11" s="34"/>
      <c r="FQ11" s="34"/>
      <c r="FR11" s="34"/>
      <c r="FS11" s="34"/>
      <c r="FT11" s="34"/>
    </row>
    <row r="12" spans="1:278" s="141" customFormat="1" ht="108.75" customHeight="1">
      <c r="A12" s="659"/>
      <c r="B12" s="674"/>
      <c r="C12" s="666"/>
      <c r="D12" s="666"/>
      <c r="E12" s="666"/>
      <c r="F12" s="666"/>
      <c r="G12" s="666"/>
      <c r="H12" s="669"/>
      <c r="I12" s="669"/>
      <c r="J12" s="598"/>
      <c r="K12" s="676"/>
      <c r="L12" s="676"/>
      <c r="M12" s="598"/>
      <c r="N12" s="676"/>
      <c r="O12" s="613"/>
      <c r="P12" s="631"/>
      <c r="Q12" s="613"/>
      <c r="R12" s="613"/>
      <c r="S12" s="613"/>
      <c r="T12" s="616"/>
      <c r="U12" s="34"/>
      <c r="V12" s="34"/>
      <c r="W12" s="34"/>
      <c r="X12" s="34"/>
      <c r="Y12" s="34"/>
      <c r="Z12" s="34"/>
      <c r="AA12" s="34"/>
      <c r="AB12" s="34"/>
      <c r="AC12" s="34"/>
      <c r="AD12" s="34"/>
      <c r="AE12" s="34"/>
      <c r="AF12" s="34"/>
      <c r="AG12" s="34"/>
      <c r="AH12" s="34"/>
      <c r="AI12" s="34"/>
      <c r="AJ12" s="34"/>
      <c r="AK12" s="34"/>
      <c r="AL12" s="34"/>
      <c r="AM12" s="34"/>
      <c r="AN12" s="34"/>
      <c r="AO12" s="34"/>
      <c r="AP12" s="34"/>
      <c r="AQ12" s="34"/>
      <c r="AR12" s="34"/>
      <c r="AS12" s="34"/>
      <c r="AT12" s="34"/>
      <c r="AU12" s="34"/>
      <c r="AV12" s="34"/>
      <c r="AW12" s="34"/>
      <c r="AX12" s="34"/>
      <c r="AY12" s="34"/>
      <c r="AZ12" s="34"/>
      <c r="BA12" s="34"/>
      <c r="BB12" s="34"/>
      <c r="BC12" s="34"/>
      <c r="BD12" s="34"/>
      <c r="BE12" s="34"/>
      <c r="BF12" s="34"/>
      <c r="BG12" s="34"/>
      <c r="BH12" s="34"/>
      <c r="BI12" s="34"/>
      <c r="BJ12" s="34"/>
      <c r="BK12" s="34"/>
      <c r="BL12" s="34"/>
      <c r="BM12" s="34"/>
      <c r="BN12" s="34"/>
      <c r="BO12" s="34"/>
      <c r="BP12" s="34"/>
      <c r="BQ12" s="34"/>
      <c r="BR12" s="34"/>
      <c r="BS12" s="34"/>
      <c r="BT12" s="34"/>
      <c r="BU12" s="34"/>
      <c r="BV12" s="34"/>
      <c r="BW12" s="34"/>
      <c r="BX12" s="34"/>
      <c r="BY12" s="34"/>
      <c r="BZ12" s="34"/>
      <c r="CA12" s="34"/>
      <c r="CB12" s="34"/>
      <c r="CC12" s="34"/>
      <c r="CD12" s="34"/>
      <c r="CE12" s="34"/>
      <c r="CF12" s="34"/>
      <c r="CG12" s="34"/>
      <c r="CH12" s="34"/>
      <c r="CI12" s="34"/>
      <c r="CJ12" s="34"/>
      <c r="CK12" s="34"/>
      <c r="CL12" s="34"/>
      <c r="CM12" s="34"/>
      <c r="CN12" s="34"/>
      <c r="CO12" s="34"/>
      <c r="CP12" s="34"/>
      <c r="CQ12" s="34"/>
      <c r="CR12" s="34"/>
      <c r="CS12" s="34"/>
      <c r="CT12" s="34"/>
      <c r="CU12" s="34"/>
      <c r="CV12" s="34"/>
      <c r="CW12" s="34"/>
      <c r="CX12" s="34"/>
      <c r="CY12" s="34"/>
      <c r="CZ12" s="34"/>
      <c r="DA12" s="34"/>
      <c r="DB12" s="34"/>
      <c r="DC12" s="34"/>
      <c r="DD12" s="34"/>
      <c r="DE12" s="34"/>
      <c r="DF12" s="34"/>
      <c r="DG12" s="34"/>
      <c r="DH12" s="34"/>
      <c r="DI12" s="34"/>
      <c r="DJ12" s="34"/>
      <c r="DK12" s="34"/>
      <c r="DL12" s="34"/>
      <c r="DM12" s="34"/>
      <c r="DN12" s="34"/>
      <c r="DO12" s="34"/>
      <c r="DP12" s="34"/>
      <c r="DQ12" s="34"/>
      <c r="DR12" s="34"/>
      <c r="DS12" s="34"/>
      <c r="DT12" s="34"/>
      <c r="DU12" s="34"/>
      <c r="DV12" s="34"/>
      <c r="DW12" s="34"/>
      <c r="DX12" s="34"/>
      <c r="DY12" s="34"/>
      <c r="DZ12" s="34"/>
      <c r="EA12" s="34"/>
      <c r="EB12" s="34"/>
      <c r="EC12" s="34"/>
      <c r="ED12" s="34"/>
      <c r="EE12" s="34"/>
      <c r="EF12" s="34"/>
      <c r="EG12" s="34"/>
      <c r="EH12" s="34"/>
      <c r="EI12" s="34"/>
      <c r="EJ12" s="34"/>
      <c r="EK12" s="34"/>
      <c r="EL12" s="34"/>
      <c r="EM12" s="34"/>
      <c r="EN12" s="34"/>
      <c r="EO12" s="34"/>
      <c r="EP12" s="34"/>
      <c r="EQ12" s="34"/>
      <c r="ER12" s="34"/>
      <c r="ES12" s="34"/>
      <c r="ET12" s="34"/>
      <c r="EU12" s="34"/>
      <c r="EV12" s="34"/>
      <c r="EW12" s="34"/>
      <c r="EX12" s="34"/>
      <c r="EY12" s="34"/>
      <c r="EZ12" s="34"/>
      <c r="FA12" s="34"/>
      <c r="FB12" s="34"/>
      <c r="FC12" s="34"/>
      <c r="FD12" s="34"/>
      <c r="FE12" s="34"/>
      <c r="FF12" s="34"/>
      <c r="FG12" s="34"/>
      <c r="FH12" s="34"/>
      <c r="FI12" s="34"/>
      <c r="FJ12" s="34"/>
      <c r="FK12" s="34"/>
      <c r="FL12" s="34"/>
      <c r="FM12" s="34"/>
      <c r="FN12" s="34"/>
      <c r="FO12" s="34"/>
      <c r="FP12" s="34"/>
      <c r="FQ12" s="34"/>
      <c r="FR12" s="34"/>
      <c r="FS12" s="34"/>
      <c r="FT12" s="34"/>
    </row>
    <row r="13" spans="1:278" s="141" customFormat="1" ht="108.75" customHeight="1">
      <c r="A13" s="659"/>
      <c r="B13" s="674"/>
      <c r="C13" s="666"/>
      <c r="D13" s="666"/>
      <c r="E13" s="666"/>
      <c r="F13" s="666"/>
      <c r="G13" s="666"/>
      <c r="H13" s="669"/>
      <c r="I13" s="669"/>
      <c r="J13" s="598"/>
      <c r="K13" s="676"/>
      <c r="L13" s="676"/>
      <c r="M13" s="598"/>
      <c r="N13" s="676"/>
      <c r="O13" s="613"/>
      <c r="P13" s="631"/>
      <c r="Q13" s="613"/>
      <c r="R13" s="613"/>
      <c r="S13" s="613"/>
      <c r="T13" s="616"/>
      <c r="U13" s="34"/>
      <c r="V13" s="34"/>
      <c r="W13" s="34"/>
      <c r="X13" s="34"/>
      <c r="Y13" s="34"/>
      <c r="Z13" s="34"/>
      <c r="AA13" s="34"/>
      <c r="AB13" s="34"/>
      <c r="AC13" s="34"/>
      <c r="AD13" s="34"/>
      <c r="AE13" s="34"/>
      <c r="AF13" s="34"/>
      <c r="AG13" s="34"/>
      <c r="AH13" s="34"/>
      <c r="AI13" s="34"/>
      <c r="AJ13" s="34"/>
      <c r="AK13" s="34"/>
      <c r="AL13" s="34"/>
      <c r="AM13" s="34"/>
      <c r="AN13" s="34"/>
      <c r="AO13" s="34"/>
      <c r="AP13" s="34"/>
      <c r="AQ13" s="34"/>
      <c r="AR13" s="34"/>
      <c r="AS13" s="34"/>
      <c r="AT13" s="34"/>
      <c r="AU13" s="34"/>
      <c r="AV13" s="34"/>
      <c r="AW13" s="34"/>
      <c r="AX13" s="34"/>
      <c r="AY13" s="34"/>
      <c r="AZ13" s="34"/>
      <c r="BA13" s="34"/>
      <c r="BB13" s="34"/>
      <c r="BC13" s="34"/>
      <c r="BD13" s="34"/>
      <c r="BE13" s="34"/>
      <c r="BF13" s="34"/>
      <c r="BG13" s="34"/>
      <c r="BH13" s="34"/>
      <c r="BI13" s="34"/>
      <c r="BJ13" s="34"/>
      <c r="BK13" s="34"/>
      <c r="BL13" s="34"/>
      <c r="BM13" s="34"/>
      <c r="BN13" s="34"/>
      <c r="BO13" s="34"/>
      <c r="BP13" s="34"/>
      <c r="BQ13" s="34"/>
      <c r="BR13" s="34"/>
      <c r="BS13" s="34"/>
      <c r="BT13" s="34"/>
      <c r="BU13" s="34"/>
      <c r="BV13" s="34"/>
      <c r="BW13" s="34"/>
      <c r="BX13" s="34"/>
      <c r="BY13" s="34"/>
      <c r="BZ13" s="34"/>
      <c r="CA13" s="34"/>
      <c r="CB13" s="34"/>
      <c r="CC13" s="34"/>
      <c r="CD13" s="34"/>
      <c r="CE13" s="34"/>
      <c r="CF13" s="34"/>
      <c r="CG13" s="34"/>
      <c r="CH13" s="34"/>
      <c r="CI13" s="34"/>
      <c r="CJ13" s="34"/>
      <c r="CK13" s="34"/>
      <c r="CL13" s="34"/>
      <c r="CM13" s="34"/>
      <c r="CN13" s="34"/>
      <c r="CO13" s="34"/>
      <c r="CP13" s="34"/>
      <c r="CQ13" s="34"/>
      <c r="CR13" s="34"/>
      <c r="CS13" s="34"/>
      <c r="CT13" s="34"/>
      <c r="CU13" s="34"/>
      <c r="CV13" s="34"/>
      <c r="CW13" s="34"/>
      <c r="CX13" s="34"/>
      <c r="CY13" s="34"/>
      <c r="CZ13" s="34"/>
      <c r="DA13" s="34"/>
      <c r="DB13" s="34"/>
      <c r="DC13" s="34"/>
      <c r="DD13" s="34"/>
      <c r="DE13" s="34"/>
      <c r="DF13" s="34"/>
      <c r="DG13" s="34"/>
      <c r="DH13" s="34"/>
      <c r="DI13" s="34"/>
      <c r="DJ13" s="34"/>
      <c r="DK13" s="34"/>
      <c r="DL13" s="34"/>
      <c r="DM13" s="34"/>
      <c r="DN13" s="34"/>
      <c r="DO13" s="34"/>
      <c r="DP13" s="34"/>
      <c r="DQ13" s="34"/>
      <c r="DR13" s="34"/>
      <c r="DS13" s="34"/>
      <c r="DT13" s="34"/>
      <c r="DU13" s="34"/>
      <c r="DV13" s="34"/>
      <c r="DW13" s="34"/>
      <c r="DX13" s="34"/>
      <c r="DY13" s="34"/>
      <c r="DZ13" s="34"/>
      <c r="EA13" s="34"/>
      <c r="EB13" s="34"/>
      <c r="EC13" s="34"/>
      <c r="ED13" s="34"/>
      <c r="EE13" s="34"/>
      <c r="EF13" s="34"/>
      <c r="EG13" s="34"/>
      <c r="EH13" s="34"/>
      <c r="EI13" s="34"/>
      <c r="EJ13" s="34"/>
      <c r="EK13" s="34"/>
      <c r="EL13" s="34"/>
      <c r="EM13" s="34"/>
      <c r="EN13" s="34"/>
      <c r="EO13" s="34"/>
      <c r="EP13" s="34"/>
      <c r="EQ13" s="34"/>
      <c r="ER13" s="34"/>
      <c r="ES13" s="34"/>
      <c r="ET13" s="34"/>
      <c r="EU13" s="34"/>
      <c r="EV13" s="34"/>
      <c r="EW13" s="34"/>
      <c r="EX13" s="34"/>
      <c r="EY13" s="34"/>
      <c r="EZ13" s="34"/>
      <c r="FA13" s="34"/>
      <c r="FB13" s="34"/>
      <c r="FC13" s="34"/>
      <c r="FD13" s="34"/>
      <c r="FE13" s="34"/>
      <c r="FF13" s="34"/>
      <c r="FG13" s="34"/>
      <c r="FH13" s="34"/>
      <c r="FI13" s="34"/>
      <c r="FJ13" s="34"/>
      <c r="FK13" s="34"/>
      <c r="FL13" s="34"/>
      <c r="FM13" s="34"/>
      <c r="FN13" s="34"/>
      <c r="FO13" s="34"/>
      <c r="FP13" s="34"/>
      <c r="FQ13" s="34"/>
      <c r="FR13" s="34"/>
      <c r="FS13" s="34"/>
      <c r="FT13" s="34"/>
    </row>
    <row r="14" spans="1:278" s="141" customFormat="1" ht="133.5" customHeight="1" thickBot="1">
      <c r="A14" s="659"/>
      <c r="B14" s="674"/>
      <c r="C14" s="666"/>
      <c r="D14" s="666"/>
      <c r="E14" s="666"/>
      <c r="F14" s="666"/>
      <c r="G14" s="666"/>
      <c r="H14" s="669"/>
      <c r="I14" s="669"/>
      <c r="J14" s="598"/>
      <c r="K14" s="676"/>
      <c r="L14" s="676"/>
      <c r="M14" s="598"/>
      <c r="N14" s="676"/>
      <c r="O14" s="614"/>
      <c r="P14" s="632"/>
      <c r="Q14" s="614"/>
      <c r="R14" s="614"/>
      <c r="S14" s="614"/>
      <c r="T14" s="617"/>
      <c r="U14" s="34"/>
      <c r="V14" s="34"/>
      <c r="W14" s="34"/>
      <c r="X14" s="34"/>
      <c r="Y14" s="34"/>
      <c r="Z14" s="34"/>
      <c r="AA14" s="34"/>
      <c r="AB14" s="34"/>
      <c r="AC14" s="34"/>
      <c r="AD14" s="34"/>
      <c r="AE14" s="34"/>
      <c r="AF14" s="34"/>
      <c r="AG14" s="34"/>
      <c r="AH14" s="34"/>
      <c r="AI14" s="34"/>
      <c r="AJ14" s="34"/>
      <c r="AK14" s="34"/>
      <c r="AL14" s="34"/>
      <c r="AM14" s="34"/>
      <c r="AN14" s="34"/>
      <c r="AO14" s="34"/>
      <c r="AP14" s="34"/>
      <c r="AQ14" s="34"/>
      <c r="AR14" s="34"/>
      <c r="AS14" s="34"/>
      <c r="AT14" s="34"/>
      <c r="AU14" s="34"/>
      <c r="AV14" s="34"/>
      <c r="AW14" s="34"/>
      <c r="AX14" s="34"/>
      <c r="AY14" s="34"/>
      <c r="AZ14" s="34"/>
      <c r="BA14" s="34"/>
      <c r="BB14" s="34"/>
      <c r="BC14" s="34"/>
      <c r="BD14" s="34"/>
      <c r="BE14" s="34"/>
      <c r="BF14" s="34"/>
      <c r="BG14" s="34"/>
      <c r="BH14" s="34"/>
      <c r="BI14" s="34"/>
      <c r="BJ14" s="34"/>
      <c r="BK14" s="34"/>
      <c r="BL14" s="34"/>
      <c r="BM14" s="34"/>
      <c r="BN14" s="34"/>
      <c r="BO14" s="34"/>
      <c r="BP14" s="34"/>
      <c r="BQ14" s="34"/>
      <c r="BR14" s="34"/>
      <c r="BS14" s="34"/>
      <c r="BT14" s="34"/>
      <c r="BU14" s="34"/>
      <c r="BV14" s="34"/>
      <c r="BW14" s="34"/>
      <c r="BX14" s="34"/>
      <c r="BY14" s="34"/>
      <c r="BZ14" s="34"/>
      <c r="CA14" s="34"/>
      <c r="CB14" s="34"/>
      <c r="CC14" s="34"/>
      <c r="CD14" s="34"/>
      <c r="CE14" s="34"/>
      <c r="CF14" s="34"/>
      <c r="CG14" s="34"/>
      <c r="CH14" s="34"/>
      <c r="CI14" s="34"/>
      <c r="CJ14" s="34"/>
      <c r="CK14" s="34"/>
      <c r="CL14" s="34"/>
      <c r="CM14" s="34"/>
      <c r="CN14" s="34"/>
      <c r="CO14" s="34"/>
      <c r="CP14" s="34"/>
      <c r="CQ14" s="34"/>
      <c r="CR14" s="34"/>
      <c r="CS14" s="34"/>
      <c r="CT14" s="34"/>
      <c r="CU14" s="34"/>
      <c r="CV14" s="34"/>
      <c r="CW14" s="34"/>
      <c r="CX14" s="34"/>
      <c r="CY14" s="34"/>
      <c r="CZ14" s="34"/>
      <c r="DA14" s="34"/>
      <c r="DB14" s="34"/>
      <c r="DC14" s="34"/>
      <c r="DD14" s="34"/>
      <c r="DE14" s="34"/>
      <c r="DF14" s="34"/>
      <c r="DG14" s="34"/>
      <c r="DH14" s="34"/>
      <c r="DI14" s="34"/>
      <c r="DJ14" s="34"/>
      <c r="DK14" s="34"/>
      <c r="DL14" s="34"/>
      <c r="DM14" s="34"/>
      <c r="DN14" s="34"/>
      <c r="DO14" s="34"/>
      <c r="DP14" s="34"/>
      <c r="DQ14" s="34"/>
      <c r="DR14" s="34"/>
      <c r="DS14" s="34"/>
      <c r="DT14" s="34"/>
      <c r="DU14" s="34"/>
      <c r="DV14" s="34"/>
      <c r="DW14" s="34"/>
      <c r="DX14" s="34"/>
      <c r="DY14" s="34"/>
      <c r="DZ14" s="34"/>
      <c r="EA14" s="34"/>
      <c r="EB14" s="34"/>
      <c r="EC14" s="34"/>
      <c r="ED14" s="34"/>
      <c r="EE14" s="34"/>
      <c r="EF14" s="34"/>
      <c r="EG14" s="34"/>
      <c r="EH14" s="34"/>
      <c r="EI14" s="34"/>
      <c r="EJ14" s="34"/>
      <c r="EK14" s="34"/>
      <c r="EL14" s="34"/>
      <c r="EM14" s="34"/>
      <c r="EN14" s="34"/>
      <c r="EO14" s="34"/>
      <c r="EP14" s="34"/>
      <c r="EQ14" s="34"/>
      <c r="ER14" s="34"/>
      <c r="ES14" s="34"/>
      <c r="ET14" s="34"/>
      <c r="EU14" s="34"/>
      <c r="EV14" s="34"/>
      <c r="EW14" s="34"/>
      <c r="EX14" s="34"/>
      <c r="EY14" s="34"/>
      <c r="EZ14" s="34"/>
      <c r="FA14" s="34"/>
      <c r="FB14" s="34"/>
      <c r="FC14" s="34"/>
      <c r="FD14" s="34"/>
      <c r="FE14" s="34"/>
      <c r="FF14" s="34"/>
      <c r="FG14" s="34"/>
      <c r="FH14" s="34"/>
      <c r="FI14" s="34"/>
      <c r="FJ14" s="34"/>
      <c r="FK14" s="34"/>
      <c r="FL14" s="34"/>
      <c r="FM14" s="34"/>
      <c r="FN14" s="34"/>
      <c r="FO14" s="34"/>
      <c r="FP14" s="34"/>
      <c r="FQ14" s="34"/>
      <c r="FR14" s="34"/>
      <c r="FS14" s="34"/>
      <c r="FT14" s="34"/>
    </row>
    <row r="15" spans="1:278" s="141" customFormat="1" ht="54.75" customHeight="1">
      <c r="A15" s="658">
        <f>+'Mapa Final'!A16</f>
        <v>2</v>
      </c>
      <c r="B15" s="661" t="str">
        <f>+'Mapa Final'!B16</f>
        <v>Inexactitud en la liquidación de sueldos y cesantías</v>
      </c>
      <c r="C15" s="662" t="str">
        <f>'Mapa Final'!C16</f>
        <v>Afectación Económica</v>
      </c>
      <c r="D15" s="662" t="str">
        <f>'Mapa Final'!D16</f>
        <v xml:space="preserve">1. Cambio en el software y entrada en producción sin la parametrización adecuada de acuerdo a la normatividad vigente, sin la debida y total capacitación a los liquidadores de nómina y prestaciones sociales
2. Capacitación y acompañamiento muy limitada  en funcionalidad de EFINOMINA a los usuarios liquidadores
3. Falta de estandarización y parametrización de conformidad a las normas establecidas en la Rama Judicial, en la forma de liquidación de cada una de las prestaciones sociales, dentro del aplicativo EFINOMINA.
4. No conformidades en la liquidación realizada por el sistema efinomina 
5. Falta de oportunidad en las respuestas presentadas  a través de tickets por los liquidadores de nómina por parte del equipo que presta soporte al sistema de Efinomina frente  a los inconvenientes reportados durante el proceso de liquidación de nómina, cesantías  y prestaciones socialesCambio en el software.
6. La normatividad vigente para vacaciones colectivas. 
7. En ocasióna a las anteriores casuas, intervención manual a través de ajuste por novedades ocasionales,  para corrección de errores generados por Efinomina en los diferentes procesos de liquidación de nómina, cesantías y prestaciones sociales.                                                                                                                                                                                                                                       8. Errores humanos en el registro de novedades por orientación errada del asesor del soporte. 
9. Falta de entrada en producción del módulo de reintegros o reliquidaciones de EFINOMINA                                                                                                                                                                                                                                                                                                                                                                                                                                                                                                                                    
</v>
      </c>
      <c r="E15" s="665" t="str">
        <f>+'Mapa Final'!E16</f>
        <v>La parametrización del software de nómina EFINOMINA, no satisface las necesidades actuales de las novedades de personal.</v>
      </c>
      <c r="F15" s="665" t="str">
        <f>'Mapa Final'!F16</f>
        <v>Posibilidad de afectacion economica, teniendo en cuenta que la parametrizacion del sofware de nomina EFINOMINA, no satisface las necesidades actuales de las novedades de personal. Por tanto, se presentan Inconsistencias en la liquidación de los procesos de nómina, prestación y/o cesantías en razon al tiempo de estabilización del nuevo aplicativo de nómina con la consecuente generación de mayor o menor valor pagado en nómina.</v>
      </c>
      <c r="G15" s="665" t="str">
        <f>'Mapa Final'!G16</f>
        <v>Ejecución y Administración de Procesos</v>
      </c>
      <c r="H15" s="668" t="str">
        <f>'Mapa Final'!I16</f>
        <v>Media</v>
      </c>
      <c r="I15" s="671" t="str">
        <f>'Mapa Final'!L16</f>
        <v>Moderado</v>
      </c>
      <c r="J15" s="624" t="str">
        <f>'Mapa Final'!N16</f>
        <v>Moderado</v>
      </c>
      <c r="K15" s="655" t="str">
        <f>'Mapa Final'!AA16</f>
        <v>Baja</v>
      </c>
      <c r="L15" s="655" t="str">
        <f>'Mapa Final'!AE16</f>
        <v>Moderado</v>
      </c>
      <c r="M15" s="597" t="str">
        <f>'Mapa Final'!AG16</f>
        <v>Moderado</v>
      </c>
      <c r="N15" s="655" t="str">
        <f>'Mapa Final'!AH16</f>
        <v>Aceptar</v>
      </c>
      <c r="O15" s="651" t="s">
        <v>609</v>
      </c>
      <c r="P15" s="633"/>
      <c r="Q15" s="633" t="s">
        <v>8</v>
      </c>
      <c r="R15" s="612">
        <v>44378</v>
      </c>
      <c r="S15" s="612">
        <v>44469</v>
      </c>
      <c r="T15" s="615" t="s">
        <v>610</v>
      </c>
      <c r="U15" s="34"/>
      <c r="V15" s="34"/>
      <c r="W15" s="34"/>
      <c r="X15" s="34"/>
      <c r="Y15" s="34"/>
      <c r="Z15" s="34"/>
      <c r="AA15" s="34"/>
      <c r="AB15" s="34"/>
      <c r="AC15" s="34"/>
      <c r="AD15" s="34"/>
      <c r="AE15" s="34"/>
      <c r="AF15" s="34"/>
      <c r="AG15" s="34"/>
      <c r="AH15" s="34"/>
      <c r="AI15" s="34"/>
      <c r="AJ15" s="34"/>
      <c r="AK15" s="34"/>
      <c r="AL15" s="34"/>
      <c r="AM15" s="34"/>
      <c r="AN15" s="34"/>
      <c r="AO15" s="34"/>
      <c r="AP15" s="34"/>
      <c r="AQ15" s="34"/>
      <c r="AR15" s="34"/>
      <c r="AS15" s="34"/>
      <c r="AT15" s="34"/>
      <c r="AU15" s="34"/>
      <c r="AV15" s="34"/>
      <c r="AW15" s="34"/>
      <c r="AX15" s="34"/>
      <c r="AY15" s="34"/>
      <c r="AZ15" s="34"/>
      <c r="BA15" s="34"/>
      <c r="BB15" s="34"/>
      <c r="BC15" s="34"/>
      <c r="BD15" s="34"/>
      <c r="BE15" s="34"/>
      <c r="BF15" s="34"/>
      <c r="BG15" s="34"/>
      <c r="BH15" s="34"/>
      <c r="BI15" s="34"/>
      <c r="BJ15" s="34"/>
      <c r="BK15" s="34"/>
      <c r="BL15" s="34"/>
      <c r="BM15" s="34"/>
      <c r="BN15" s="34"/>
      <c r="BO15" s="34"/>
      <c r="BP15" s="34"/>
      <c r="BQ15" s="34"/>
      <c r="BR15" s="34"/>
      <c r="BS15" s="34"/>
      <c r="BT15" s="34"/>
      <c r="BU15" s="34"/>
      <c r="BV15" s="34"/>
      <c r="BW15" s="34"/>
      <c r="BX15" s="34"/>
      <c r="BY15" s="34"/>
      <c r="BZ15" s="34"/>
      <c r="CA15" s="34"/>
      <c r="CB15" s="34"/>
      <c r="CC15" s="34"/>
      <c r="CD15" s="34"/>
      <c r="CE15" s="34"/>
      <c r="CF15" s="34"/>
      <c r="CG15" s="34"/>
      <c r="CH15" s="34"/>
      <c r="CI15" s="34"/>
      <c r="CJ15" s="34"/>
      <c r="CK15" s="34"/>
      <c r="CL15" s="34"/>
      <c r="CM15" s="34"/>
      <c r="CN15" s="34"/>
      <c r="CO15" s="34"/>
      <c r="CP15" s="34"/>
      <c r="CQ15" s="34"/>
      <c r="CR15" s="34"/>
      <c r="CS15" s="34"/>
      <c r="CT15" s="34"/>
      <c r="CU15" s="34"/>
      <c r="CV15" s="34"/>
      <c r="CW15" s="34"/>
      <c r="CX15" s="34"/>
      <c r="CY15" s="34"/>
      <c r="CZ15" s="34"/>
      <c r="DA15" s="34"/>
      <c r="DB15" s="34"/>
      <c r="DC15" s="34"/>
      <c r="DD15" s="34"/>
      <c r="DE15" s="34"/>
      <c r="DF15" s="34"/>
      <c r="DG15" s="34"/>
      <c r="DH15" s="34"/>
      <c r="DI15" s="34"/>
      <c r="DJ15" s="34"/>
      <c r="DK15" s="34"/>
      <c r="DL15" s="34"/>
      <c r="DM15" s="34"/>
      <c r="DN15" s="34"/>
      <c r="DO15" s="34"/>
      <c r="DP15" s="34"/>
      <c r="DQ15" s="34"/>
      <c r="DR15" s="34"/>
      <c r="DS15" s="34"/>
      <c r="DT15" s="34"/>
      <c r="DU15" s="34"/>
      <c r="DV15" s="34"/>
      <c r="DW15" s="34"/>
      <c r="DX15" s="34"/>
      <c r="DY15" s="34"/>
      <c r="DZ15" s="34"/>
      <c r="EA15" s="34"/>
      <c r="EB15" s="34"/>
      <c r="EC15" s="34"/>
      <c r="ED15" s="34"/>
      <c r="EE15" s="34"/>
      <c r="EF15" s="34"/>
      <c r="EG15" s="34"/>
      <c r="EH15" s="34"/>
      <c r="EI15" s="34"/>
      <c r="EJ15" s="34"/>
      <c r="EK15" s="34"/>
      <c r="EL15" s="34"/>
      <c r="EM15" s="34"/>
      <c r="EN15" s="34"/>
      <c r="EO15" s="34"/>
      <c r="EP15" s="34"/>
      <c r="EQ15" s="34"/>
      <c r="ER15" s="34"/>
      <c r="ES15" s="34"/>
      <c r="ET15" s="34"/>
      <c r="EU15" s="34"/>
      <c r="EV15" s="34"/>
      <c r="EW15" s="34"/>
      <c r="EX15" s="34"/>
      <c r="EY15" s="34"/>
      <c r="EZ15" s="34"/>
      <c r="FA15" s="34"/>
      <c r="FB15" s="34"/>
      <c r="FC15" s="34"/>
      <c r="FD15" s="34"/>
      <c r="FE15" s="34"/>
      <c r="FF15" s="34"/>
      <c r="FG15" s="34"/>
      <c r="FH15" s="34"/>
      <c r="FI15" s="34"/>
      <c r="FJ15" s="34"/>
      <c r="FK15" s="34"/>
      <c r="FL15" s="34"/>
      <c r="FM15" s="34"/>
      <c r="FN15" s="34"/>
      <c r="FO15" s="34"/>
      <c r="FP15" s="34"/>
      <c r="FQ15" s="34"/>
      <c r="FR15" s="34"/>
      <c r="FS15" s="34"/>
      <c r="FT15" s="34"/>
    </row>
    <row r="16" spans="1:278" s="141" customFormat="1" ht="54.75" customHeight="1">
      <c r="A16" s="659"/>
      <c r="B16" s="640"/>
      <c r="C16" s="663"/>
      <c r="D16" s="663"/>
      <c r="E16" s="666"/>
      <c r="F16" s="666"/>
      <c r="G16" s="666"/>
      <c r="H16" s="669"/>
      <c r="I16" s="672"/>
      <c r="J16" s="625"/>
      <c r="K16" s="656"/>
      <c r="L16" s="656"/>
      <c r="M16" s="598"/>
      <c r="N16" s="656"/>
      <c r="O16" s="613"/>
      <c r="P16" s="613"/>
      <c r="Q16" s="613"/>
      <c r="R16" s="613"/>
      <c r="S16" s="613"/>
      <c r="T16" s="653"/>
      <c r="U16" s="34"/>
      <c r="V16" s="34"/>
      <c r="W16" s="34"/>
      <c r="X16" s="34"/>
      <c r="Y16" s="34"/>
      <c r="Z16" s="34"/>
      <c r="AA16" s="34"/>
      <c r="AB16" s="34"/>
      <c r="AC16" s="34"/>
      <c r="AD16" s="34"/>
      <c r="AE16" s="34"/>
      <c r="AF16" s="34"/>
      <c r="AG16" s="34"/>
      <c r="AH16" s="34"/>
      <c r="AI16" s="34"/>
      <c r="AJ16" s="34"/>
      <c r="AK16" s="34"/>
      <c r="AL16" s="34"/>
      <c r="AM16" s="34"/>
      <c r="AN16" s="34"/>
      <c r="AO16" s="34"/>
      <c r="AP16" s="34"/>
      <c r="AQ16" s="34"/>
      <c r="AR16" s="34"/>
      <c r="AS16" s="34"/>
      <c r="AT16" s="34"/>
      <c r="AU16" s="34"/>
      <c r="AV16" s="34"/>
      <c r="AW16" s="34"/>
      <c r="AX16" s="34"/>
      <c r="AY16" s="34"/>
      <c r="AZ16" s="34"/>
      <c r="BA16" s="34"/>
      <c r="BB16" s="34"/>
      <c r="BC16" s="34"/>
      <c r="BD16" s="34"/>
      <c r="BE16" s="34"/>
      <c r="BF16" s="34"/>
      <c r="BG16" s="34"/>
      <c r="BH16" s="34"/>
      <c r="BI16" s="34"/>
      <c r="BJ16" s="34"/>
      <c r="BK16" s="34"/>
      <c r="BL16" s="34"/>
      <c r="BM16" s="34"/>
      <c r="BN16" s="34"/>
      <c r="BO16" s="34"/>
      <c r="BP16" s="34"/>
      <c r="BQ16" s="34"/>
      <c r="BR16" s="34"/>
      <c r="BS16" s="34"/>
      <c r="BT16" s="34"/>
      <c r="BU16" s="34"/>
      <c r="BV16" s="34"/>
      <c r="BW16" s="34"/>
      <c r="BX16" s="34"/>
      <c r="BY16" s="34"/>
      <c r="BZ16" s="34"/>
      <c r="CA16" s="34"/>
      <c r="CB16" s="34"/>
      <c r="CC16" s="34"/>
      <c r="CD16" s="34"/>
      <c r="CE16" s="34"/>
      <c r="CF16" s="34"/>
      <c r="CG16" s="34"/>
      <c r="CH16" s="34"/>
      <c r="CI16" s="34"/>
      <c r="CJ16" s="34"/>
      <c r="CK16" s="34"/>
      <c r="CL16" s="34"/>
      <c r="CM16" s="34"/>
      <c r="CN16" s="34"/>
      <c r="CO16" s="34"/>
      <c r="CP16" s="34"/>
      <c r="CQ16" s="34"/>
      <c r="CR16" s="34"/>
      <c r="CS16" s="34"/>
      <c r="CT16" s="34"/>
      <c r="CU16" s="34"/>
      <c r="CV16" s="34"/>
      <c r="CW16" s="34"/>
      <c r="CX16" s="34"/>
      <c r="CY16" s="34"/>
      <c r="CZ16" s="34"/>
      <c r="DA16" s="34"/>
      <c r="DB16" s="34"/>
      <c r="DC16" s="34"/>
      <c r="DD16" s="34"/>
      <c r="DE16" s="34"/>
      <c r="DF16" s="34"/>
      <c r="DG16" s="34"/>
      <c r="DH16" s="34"/>
      <c r="DI16" s="34"/>
      <c r="DJ16" s="34"/>
      <c r="DK16" s="34"/>
      <c r="DL16" s="34"/>
      <c r="DM16" s="34"/>
      <c r="DN16" s="34"/>
      <c r="DO16" s="34"/>
      <c r="DP16" s="34"/>
      <c r="DQ16" s="34"/>
      <c r="DR16" s="34"/>
      <c r="DS16" s="34"/>
      <c r="DT16" s="34"/>
      <c r="DU16" s="34"/>
      <c r="DV16" s="34"/>
      <c r="DW16" s="34"/>
      <c r="DX16" s="34"/>
      <c r="DY16" s="34"/>
      <c r="DZ16" s="34"/>
      <c r="EA16" s="34"/>
      <c r="EB16" s="34"/>
      <c r="EC16" s="34"/>
      <c r="ED16" s="34"/>
      <c r="EE16" s="34"/>
      <c r="EF16" s="34"/>
      <c r="EG16" s="34"/>
      <c r="EH16" s="34"/>
      <c r="EI16" s="34"/>
      <c r="EJ16" s="34"/>
      <c r="EK16" s="34"/>
      <c r="EL16" s="34"/>
      <c r="EM16" s="34"/>
      <c r="EN16" s="34"/>
      <c r="EO16" s="34"/>
      <c r="EP16" s="34"/>
      <c r="EQ16" s="34"/>
      <c r="ER16" s="34"/>
      <c r="ES16" s="34"/>
      <c r="ET16" s="34"/>
      <c r="EU16" s="34"/>
      <c r="EV16" s="34"/>
      <c r="EW16" s="34"/>
      <c r="EX16" s="34"/>
      <c r="EY16" s="34"/>
      <c r="EZ16" s="34"/>
      <c r="FA16" s="34"/>
      <c r="FB16" s="34"/>
      <c r="FC16" s="34"/>
      <c r="FD16" s="34"/>
      <c r="FE16" s="34"/>
      <c r="FF16" s="34"/>
      <c r="FG16" s="34"/>
      <c r="FH16" s="34"/>
      <c r="FI16" s="34"/>
      <c r="FJ16" s="34"/>
      <c r="FK16" s="34"/>
      <c r="FL16" s="34"/>
      <c r="FM16" s="34"/>
      <c r="FN16" s="34"/>
      <c r="FO16" s="34"/>
      <c r="FP16" s="34"/>
      <c r="FQ16" s="34"/>
      <c r="FR16" s="34"/>
      <c r="FS16" s="34"/>
      <c r="FT16" s="34"/>
    </row>
    <row r="17" spans="1:176" s="141" customFormat="1" ht="54.75" customHeight="1">
      <c r="A17" s="659"/>
      <c r="B17" s="640"/>
      <c r="C17" s="663"/>
      <c r="D17" s="663"/>
      <c r="E17" s="666"/>
      <c r="F17" s="666"/>
      <c r="G17" s="666"/>
      <c r="H17" s="669"/>
      <c r="I17" s="672"/>
      <c r="J17" s="625"/>
      <c r="K17" s="656"/>
      <c r="L17" s="656"/>
      <c r="M17" s="598"/>
      <c r="N17" s="656"/>
      <c r="O17" s="613"/>
      <c r="P17" s="613"/>
      <c r="Q17" s="613"/>
      <c r="R17" s="613"/>
      <c r="S17" s="613"/>
      <c r="T17" s="653"/>
      <c r="U17" s="34"/>
      <c r="V17" s="34"/>
      <c r="W17" s="34"/>
      <c r="X17" s="34"/>
      <c r="Y17" s="34"/>
      <c r="Z17" s="34"/>
      <c r="AA17" s="34"/>
      <c r="AB17" s="34"/>
      <c r="AC17" s="34"/>
      <c r="AD17" s="34"/>
      <c r="AE17" s="34"/>
      <c r="AF17" s="34"/>
      <c r="AG17" s="34"/>
      <c r="AH17" s="34"/>
      <c r="AI17" s="34"/>
      <c r="AJ17" s="34"/>
      <c r="AK17" s="34"/>
      <c r="AL17" s="34"/>
      <c r="AM17" s="34"/>
      <c r="AN17" s="34"/>
      <c r="AO17" s="34"/>
      <c r="AP17" s="34"/>
      <c r="AQ17" s="34"/>
      <c r="AR17" s="34"/>
      <c r="AS17" s="34"/>
      <c r="AT17" s="34"/>
      <c r="AU17" s="34"/>
      <c r="AV17" s="34"/>
      <c r="AW17" s="34"/>
      <c r="AX17" s="34"/>
      <c r="AY17" s="34"/>
      <c r="AZ17" s="34"/>
      <c r="BA17" s="34"/>
      <c r="BB17" s="34"/>
      <c r="BC17" s="34"/>
      <c r="BD17" s="34"/>
      <c r="BE17" s="34"/>
      <c r="BF17" s="34"/>
      <c r="BG17" s="34"/>
      <c r="BH17" s="34"/>
      <c r="BI17" s="34"/>
      <c r="BJ17" s="34"/>
      <c r="BK17" s="34"/>
      <c r="BL17" s="34"/>
      <c r="BM17" s="34"/>
      <c r="BN17" s="34"/>
      <c r="BO17" s="34"/>
      <c r="BP17" s="34"/>
      <c r="BQ17" s="34"/>
      <c r="BR17" s="34"/>
      <c r="BS17" s="34"/>
      <c r="BT17" s="34"/>
      <c r="BU17" s="34"/>
      <c r="BV17" s="34"/>
      <c r="BW17" s="34"/>
      <c r="BX17" s="34"/>
      <c r="BY17" s="34"/>
      <c r="BZ17" s="34"/>
      <c r="CA17" s="34"/>
      <c r="CB17" s="34"/>
      <c r="CC17" s="34"/>
      <c r="CD17" s="34"/>
      <c r="CE17" s="34"/>
      <c r="CF17" s="34"/>
      <c r="CG17" s="34"/>
      <c r="CH17" s="34"/>
      <c r="CI17" s="34"/>
      <c r="CJ17" s="34"/>
      <c r="CK17" s="34"/>
      <c r="CL17" s="34"/>
      <c r="CM17" s="34"/>
      <c r="CN17" s="34"/>
      <c r="CO17" s="34"/>
      <c r="CP17" s="34"/>
      <c r="CQ17" s="34"/>
      <c r="CR17" s="34"/>
      <c r="CS17" s="34"/>
      <c r="CT17" s="34"/>
      <c r="CU17" s="34"/>
      <c r="CV17" s="34"/>
      <c r="CW17" s="34"/>
      <c r="CX17" s="34"/>
      <c r="CY17" s="34"/>
      <c r="CZ17" s="34"/>
      <c r="DA17" s="34"/>
      <c r="DB17" s="34"/>
      <c r="DC17" s="34"/>
      <c r="DD17" s="34"/>
      <c r="DE17" s="34"/>
      <c r="DF17" s="34"/>
      <c r="DG17" s="34"/>
      <c r="DH17" s="34"/>
      <c r="DI17" s="34"/>
      <c r="DJ17" s="34"/>
      <c r="DK17" s="34"/>
      <c r="DL17" s="34"/>
      <c r="DM17" s="34"/>
      <c r="DN17" s="34"/>
      <c r="DO17" s="34"/>
      <c r="DP17" s="34"/>
      <c r="DQ17" s="34"/>
      <c r="DR17" s="34"/>
      <c r="DS17" s="34"/>
      <c r="DT17" s="34"/>
      <c r="DU17" s="34"/>
      <c r="DV17" s="34"/>
      <c r="DW17" s="34"/>
      <c r="DX17" s="34"/>
      <c r="DY17" s="34"/>
      <c r="DZ17" s="34"/>
      <c r="EA17" s="34"/>
      <c r="EB17" s="34"/>
      <c r="EC17" s="34"/>
      <c r="ED17" s="34"/>
      <c r="EE17" s="34"/>
      <c r="EF17" s="34"/>
      <c r="EG17" s="34"/>
      <c r="EH17" s="34"/>
      <c r="EI17" s="34"/>
      <c r="EJ17" s="34"/>
      <c r="EK17" s="34"/>
      <c r="EL17" s="34"/>
      <c r="EM17" s="34"/>
      <c r="EN17" s="34"/>
      <c r="EO17" s="34"/>
      <c r="EP17" s="34"/>
      <c r="EQ17" s="34"/>
      <c r="ER17" s="34"/>
      <c r="ES17" s="34"/>
      <c r="ET17" s="34"/>
      <c r="EU17" s="34"/>
      <c r="EV17" s="34"/>
      <c r="EW17" s="34"/>
      <c r="EX17" s="34"/>
      <c r="EY17" s="34"/>
      <c r="EZ17" s="34"/>
      <c r="FA17" s="34"/>
      <c r="FB17" s="34"/>
      <c r="FC17" s="34"/>
      <c r="FD17" s="34"/>
      <c r="FE17" s="34"/>
      <c r="FF17" s="34"/>
      <c r="FG17" s="34"/>
      <c r="FH17" s="34"/>
      <c r="FI17" s="34"/>
      <c r="FJ17" s="34"/>
      <c r="FK17" s="34"/>
      <c r="FL17" s="34"/>
      <c r="FM17" s="34"/>
      <c r="FN17" s="34"/>
      <c r="FO17" s="34"/>
      <c r="FP17" s="34"/>
      <c r="FQ17" s="34"/>
      <c r="FR17" s="34"/>
      <c r="FS17" s="34"/>
      <c r="FT17" s="34"/>
    </row>
    <row r="18" spans="1:176" s="141" customFormat="1" ht="54.75" customHeight="1">
      <c r="A18" s="659"/>
      <c r="B18" s="640"/>
      <c r="C18" s="663"/>
      <c r="D18" s="663"/>
      <c r="E18" s="666"/>
      <c r="F18" s="666"/>
      <c r="G18" s="666"/>
      <c r="H18" s="669"/>
      <c r="I18" s="672"/>
      <c r="J18" s="625"/>
      <c r="K18" s="656"/>
      <c r="L18" s="656"/>
      <c r="M18" s="598"/>
      <c r="N18" s="656"/>
      <c r="O18" s="613"/>
      <c r="P18" s="613"/>
      <c r="Q18" s="613"/>
      <c r="R18" s="613"/>
      <c r="S18" s="613"/>
      <c r="T18" s="653"/>
      <c r="U18" s="34"/>
      <c r="V18" s="34"/>
      <c r="W18" s="34"/>
      <c r="X18" s="34"/>
      <c r="Y18" s="34"/>
      <c r="Z18" s="34"/>
      <c r="AA18" s="34"/>
      <c r="AB18" s="34"/>
      <c r="AC18" s="34"/>
      <c r="AD18" s="34"/>
      <c r="AE18" s="34"/>
      <c r="AF18" s="34"/>
      <c r="AG18" s="34"/>
      <c r="AH18" s="34"/>
      <c r="AI18" s="34"/>
      <c r="AJ18" s="34"/>
      <c r="AK18" s="34"/>
      <c r="AL18" s="34"/>
      <c r="AM18" s="34"/>
      <c r="AN18" s="34"/>
      <c r="AO18" s="34"/>
      <c r="AP18" s="34"/>
      <c r="AQ18" s="34"/>
      <c r="AR18" s="34"/>
      <c r="AS18" s="34"/>
      <c r="AT18" s="34"/>
      <c r="AU18" s="34"/>
      <c r="AV18" s="34"/>
      <c r="AW18" s="34"/>
      <c r="AX18" s="34"/>
      <c r="AY18" s="34"/>
      <c r="AZ18" s="34"/>
      <c r="BA18" s="34"/>
      <c r="BB18" s="34"/>
      <c r="BC18" s="34"/>
      <c r="BD18" s="34"/>
      <c r="BE18" s="34"/>
      <c r="BF18" s="34"/>
      <c r="BG18" s="34"/>
      <c r="BH18" s="34"/>
      <c r="BI18" s="34"/>
      <c r="BJ18" s="34"/>
      <c r="BK18" s="34"/>
      <c r="BL18" s="34"/>
      <c r="BM18" s="34"/>
      <c r="BN18" s="34"/>
      <c r="BO18" s="34"/>
      <c r="BP18" s="34"/>
      <c r="BQ18" s="34"/>
      <c r="BR18" s="34"/>
      <c r="BS18" s="34"/>
      <c r="BT18" s="34"/>
      <c r="BU18" s="34"/>
      <c r="BV18" s="34"/>
      <c r="BW18" s="34"/>
      <c r="BX18" s="34"/>
      <c r="BY18" s="34"/>
      <c r="BZ18" s="34"/>
      <c r="CA18" s="34"/>
      <c r="CB18" s="34"/>
      <c r="CC18" s="34"/>
      <c r="CD18" s="34"/>
      <c r="CE18" s="34"/>
      <c r="CF18" s="34"/>
      <c r="CG18" s="34"/>
      <c r="CH18" s="34"/>
      <c r="CI18" s="34"/>
      <c r="CJ18" s="34"/>
      <c r="CK18" s="34"/>
      <c r="CL18" s="34"/>
      <c r="CM18" s="34"/>
      <c r="CN18" s="34"/>
      <c r="CO18" s="34"/>
      <c r="CP18" s="34"/>
      <c r="CQ18" s="34"/>
      <c r="CR18" s="34"/>
      <c r="CS18" s="34"/>
      <c r="CT18" s="34"/>
      <c r="CU18" s="34"/>
      <c r="CV18" s="34"/>
      <c r="CW18" s="34"/>
      <c r="CX18" s="34"/>
      <c r="CY18" s="34"/>
      <c r="CZ18" s="34"/>
      <c r="DA18" s="34"/>
      <c r="DB18" s="34"/>
      <c r="DC18" s="34"/>
      <c r="DD18" s="34"/>
      <c r="DE18" s="34"/>
      <c r="DF18" s="34"/>
      <c r="DG18" s="34"/>
      <c r="DH18" s="34"/>
      <c r="DI18" s="34"/>
      <c r="DJ18" s="34"/>
      <c r="DK18" s="34"/>
      <c r="DL18" s="34"/>
      <c r="DM18" s="34"/>
      <c r="DN18" s="34"/>
      <c r="DO18" s="34"/>
      <c r="DP18" s="34"/>
      <c r="DQ18" s="34"/>
      <c r="DR18" s="34"/>
      <c r="DS18" s="34"/>
      <c r="DT18" s="34"/>
      <c r="DU18" s="34"/>
      <c r="DV18" s="34"/>
      <c r="DW18" s="34"/>
      <c r="DX18" s="34"/>
      <c r="DY18" s="34"/>
      <c r="DZ18" s="34"/>
      <c r="EA18" s="34"/>
      <c r="EB18" s="34"/>
      <c r="EC18" s="34"/>
      <c r="ED18" s="34"/>
      <c r="EE18" s="34"/>
      <c r="EF18" s="34"/>
      <c r="EG18" s="34"/>
      <c r="EH18" s="34"/>
      <c r="EI18" s="34"/>
      <c r="EJ18" s="34"/>
      <c r="EK18" s="34"/>
      <c r="EL18" s="34"/>
      <c r="EM18" s="34"/>
      <c r="EN18" s="34"/>
      <c r="EO18" s="34"/>
      <c r="EP18" s="34"/>
      <c r="EQ18" s="34"/>
      <c r="ER18" s="34"/>
      <c r="ES18" s="34"/>
      <c r="ET18" s="34"/>
      <c r="EU18" s="34"/>
      <c r="EV18" s="34"/>
      <c r="EW18" s="34"/>
      <c r="EX18" s="34"/>
      <c r="EY18" s="34"/>
      <c r="EZ18" s="34"/>
      <c r="FA18" s="34"/>
      <c r="FB18" s="34"/>
      <c r="FC18" s="34"/>
      <c r="FD18" s="34"/>
      <c r="FE18" s="34"/>
      <c r="FF18" s="34"/>
      <c r="FG18" s="34"/>
      <c r="FH18" s="34"/>
      <c r="FI18" s="34"/>
      <c r="FJ18" s="34"/>
      <c r="FK18" s="34"/>
      <c r="FL18" s="34"/>
      <c r="FM18" s="34"/>
      <c r="FN18" s="34"/>
      <c r="FO18" s="34"/>
      <c r="FP18" s="34"/>
      <c r="FQ18" s="34"/>
      <c r="FR18" s="34"/>
      <c r="FS18" s="34"/>
      <c r="FT18" s="34"/>
    </row>
    <row r="19" spans="1:176" s="141" customFormat="1" ht="216.75" customHeight="1" thickBot="1">
      <c r="A19" s="660"/>
      <c r="B19" s="641"/>
      <c r="C19" s="664"/>
      <c r="D19" s="664"/>
      <c r="E19" s="667"/>
      <c r="F19" s="667"/>
      <c r="G19" s="667"/>
      <c r="H19" s="670"/>
      <c r="I19" s="673"/>
      <c r="J19" s="626"/>
      <c r="K19" s="657"/>
      <c r="L19" s="657"/>
      <c r="M19" s="623"/>
      <c r="N19" s="657"/>
      <c r="O19" s="614"/>
      <c r="P19" s="614"/>
      <c r="Q19" s="614"/>
      <c r="R19" s="614"/>
      <c r="S19" s="614"/>
      <c r="T19" s="654"/>
      <c r="U19" s="34"/>
      <c r="V19" s="34"/>
      <c r="W19" s="34"/>
      <c r="X19" s="34"/>
      <c r="Y19" s="34"/>
      <c r="Z19" s="34"/>
      <c r="AA19" s="34"/>
      <c r="AB19" s="34"/>
      <c r="AC19" s="34"/>
      <c r="AD19" s="34"/>
      <c r="AE19" s="34"/>
      <c r="AF19" s="34"/>
      <c r="AG19" s="34"/>
      <c r="AH19" s="34"/>
      <c r="AI19" s="34"/>
      <c r="AJ19" s="34"/>
      <c r="AK19" s="34"/>
      <c r="AL19" s="34"/>
      <c r="AM19" s="34"/>
      <c r="AN19" s="34"/>
      <c r="AO19" s="34"/>
      <c r="AP19" s="34"/>
      <c r="AQ19" s="34"/>
      <c r="AR19" s="34"/>
      <c r="AS19" s="34"/>
      <c r="AT19" s="34"/>
      <c r="AU19" s="34"/>
      <c r="AV19" s="34"/>
      <c r="AW19" s="34"/>
      <c r="AX19" s="34"/>
      <c r="AY19" s="34"/>
      <c r="AZ19" s="34"/>
      <c r="BA19" s="34"/>
      <c r="BB19" s="34"/>
      <c r="BC19" s="34"/>
      <c r="BD19" s="34"/>
      <c r="BE19" s="34"/>
      <c r="BF19" s="34"/>
      <c r="BG19" s="34"/>
      <c r="BH19" s="34"/>
      <c r="BI19" s="34"/>
      <c r="BJ19" s="34"/>
      <c r="BK19" s="34"/>
      <c r="BL19" s="34"/>
      <c r="BM19" s="34"/>
      <c r="BN19" s="34"/>
      <c r="BO19" s="34"/>
      <c r="BP19" s="34"/>
      <c r="BQ19" s="34"/>
      <c r="BR19" s="34"/>
      <c r="BS19" s="34"/>
      <c r="BT19" s="34"/>
      <c r="BU19" s="34"/>
      <c r="BV19" s="34"/>
      <c r="BW19" s="34"/>
      <c r="BX19" s="34"/>
      <c r="BY19" s="34"/>
      <c r="BZ19" s="34"/>
      <c r="CA19" s="34"/>
      <c r="CB19" s="34"/>
      <c r="CC19" s="34"/>
      <c r="CD19" s="34"/>
      <c r="CE19" s="34"/>
      <c r="CF19" s="34"/>
      <c r="CG19" s="34"/>
      <c r="CH19" s="34"/>
      <c r="CI19" s="34"/>
      <c r="CJ19" s="34"/>
      <c r="CK19" s="34"/>
      <c r="CL19" s="34"/>
      <c r="CM19" s="34"/>
      <c r="CN19" s="34"/>
      <c r="CO19" s="34"/>
      <c r="CP19" s="34"/>
      <c r="CQ19" s="34"/>
      <c r="CR19" s="34"/>
      <c r="CS19" s="34"/>
      <c r="CT19" s="34"/>
      <c r="CU19" s="34"/>
      <c r="CV19" s="34"/>
      <c r="CW19" s="34"/>
      <c r="CX19" s="34"/>
      <c r="CY19" s="34"/>
      <c r="CZ19" s="34"/>
      <c r="DA19" s="34"/>
      <c r="DB19" s="34"/>
      <c r="DC19" s="34"/>
      <c r="DD19" s="34"/>
      <c r="DE19" s="34"/>
      <c r="DF19" s="34"/>
      <c r="DG19" s="34"/>
      <c r="DH19" s="34"/>
      <c r="DI19" s="34"/>
      <c r="DJ19" s="34"/>
      <c r="DK19" s="34"/>
      <c r="DL19" s="34"/>
      <c r="DM19" s="34"/>
      <c r="DN19" s="34"/>
      <c r="DO19" s="34"/>
      <c r="DP19" s="34"/>
      <c r="DQ19" s="34"/>
      <c r="DR19" s="34"/>
      <c r="DS19" s="34"/>
      <c r="DT19" s="34"/>
      <c r="DU19" s="34"/>
      <c r="DV19" s="34"/>
      <c r="DW19" s="34"/>
      <c r="DX19" s="34"/>
      <c r="DY19" s="34"/>
      <c r="DZ19" s="34"/>
      <c r="EA19" s="34"/>
      <c r="EB19" s="34"/>
      <c r="EC19" s="34"/>
      <c r="ED19" s="34"/>
      <c r="EE19" s="34"/>
      <c r="EF19" s="34"/>
      <c r="EG19" s="34"/>
      <c r="EH19" s="34"/>
      <c r="EI19" s="34"/>
      <c r="EJ19" s="34"/>
      <c r="EK19" s="34"/>
      <c r="EL19" s="34"/>
      <c r="EM19" s="34"/>
      <c r="EN19" s="34"/>
      <c r="EO19" s="34"/>
      <c r="EP19" s="34"/>
      <c r="EQ19" s="34"/>
      <c r="ER19" s="34"/>
      <c r="ES19" s="34"/>
      <c r="ET19" s="34"/>
      <c r="EU19" s="34"/>
      <c r="EV19" s="34"/>
      <c r="EW19" s="34"/>
      <c r="EX19" s="34"/>
      <c r="EY19" s="34"/>
      <c r="EZ19" s="34"/>
      <c r="FA19" s="34"/>
      <c r="FB19" s="34"/>
      <c r="FC19" s="34"/>
      <c r="FD19" s="34"/>
      <c r="FE19" s="34"/>
      <c r="FF19" s="34"/>
      <c r="FG19" s="34"/>
      <c r="FH19" s="34"/>
      <c r="FI19" s="34"/>
      <c r="FJ19" s="34"/>
      <c r="FK19" s="34"/>
      <c r="FL19" s="34"/>
      <c r="FM19" s="34"/>
      <c r="FN19" s="34"/>
      <c r="FO19" s="34"/>
      <c r="FP19" s="34"/>
      <c r="FQ19" s="34"/>
      <c r="FR19" s="34"/>
      <c r="FS19" s="34"/>
      <c r="FT19" s="34"/>
    </row>
    <row r="20" spans="1:176" ht="387.75" customHeight="1" thickBot="1">
      <c r="A20" s="217">
        <f>+'Mapa Final'!A20</f>
        <v>3</v>
      </c>
      <c r="B20" s="209" t="str">
        <f>+'Mapa Final'!B20</f>
        <v>Extemporaneidad y errores en la presentación de novedades de nómina por los Despachos</v>
      </c>
      <c r="C20" s="210" t="str">
        <f>'Mapa Final'!C20</f>
        <v>Vulneración de los derechos fundamentales de los ciudadanos</v>
      </c>
      <c r="D20" s="210" t="str">
        <f>'Mapa Final'!D20</f>
        <v>Ausencia de controles en el procedimiento por parte de los nominadores.</v>
      </c>
      <c r="E20" s="210" t="str">
        <f>+'Mapa Final'!E20</f>
        <v>No acatamiento de la normatividad respecto a nómina, prestaciones sociales y seguridad social.  Actos administrativos presentados de forma incompleta o erronea.</v>
      </c>
      <c r="F20" s="210" t="str">
        <f>'Mapa Final'!F20</f>
        <v xml:space="preserve">Posibilidad de vulneración de los derechos fundamentales de los ciudadanos, por el no acatamiento de la normatividad respecto a nómina, prestaciones sociales y seguridad social.  Actos administrativos presentados de forma incompleta o erronea. </v>
      </c>
      <c r="G20" s="210" t="str">
        <f>'Mapa Final'!G20</f>
        <v>Ejecución y Administración de Procesos</v>
      </c>
      <c r="H20" s="211" t="str">
        <f>'Mapa Final'!I20</f>
        <v>Baja</v>
      </c>
      <c r="I20" s="211" t="str">
        <f>'Mapa Final'!L20</f>
        <v>Menor</v>
      </c>
      <c r="J20" s="212" t="str">
        <f>'Mapa Final'!N20</f>
        <v>Moderado</v>
      </c>
      <c r="K20" s="213" t="str">
        <f>'Mapa Final'!AA20</f>
        <v>Baja</v>
      </c>
      <c r="L20" s="213" t="str">
        <f>'Mapa Final'!AE20</f>
        <v>Menor</v>
      </c>
      <c r="M20" s="212" t="str">
        <f>'Mapa Final'!AG20</f>
        <v>Moderado</v>
      </c>
      <c r="N20" s="213" t="str">
        <f>'Mapa Final'!AH20</f>
        <v>Aceptar</v>
      </c>
      <c r="O20" s="214" t="str">
        <f>+'Mapa Final'!P20</f>
        <v>Socialización continúa del término de la presentación de novedades y los aspectos que deben observarse para la presentación de cada novedad de nómina .</v>
      </c>
      <c r="P20" s="215"/>
      <c r="Q20" s="218" t="s">
        <v>8</v>
      </c>
      <c r="R20" s="219">
        <v>44378</v>
      </c>
      <c r="S20" s="219">
        <v>44469</v>
      </c>
      <c r="T20" s="216" t="s">
        <v>611</v>
      </c>
      <c r="U20" s="34"/>
      <c r="V20" s="34"/>
    </row>
    <row r="21" spans="1:176" ht="329.25" customHeight="1" thickBot="1">
      <c r="A21" s="208">
        <f>+'Mapa Final'!A21</f>
        <v>4</v>
      </c>
      <c r="B21" s="209" t="str">
        <f>+'Mapa Final'!B21</f>
        <v>Dilaciones en el procedimiento establecido para la recuperación de   mayores valores por conceptos de nómina</v>
      </c>
      <c r="C21" s="210" t="str">
        <f>'Mapa Final'!C21</f>
        <v>Afectación Económica</v>
      </c>
      <c r="D21" s="210" t="str">
        <f>'Mapa Final'!D21</f>
        <v>1. Dificultades para realizar las actividades necesarias para el reintegro de mayores valores pagados en nómina y recobros de prestaciones económinas por concepto de incapacidades a EPS, ARL, fondos de pensiones.
2.Alta carga laboral que tienen los servidores que intervienen en el proceso de liquidación de la nómina y en genera de quienes intervienen en el proceso de gestión de talento humano.
3. En algunos casos se presente información desactualizada en hoja de vida de los empleados que dificulta el contacto para realizar la notificación de mayor valor pagado 
4. Implementación de herramientas de control</v>
      </c>
      <c r="E21" s="210" t="str">
        <f>+'Mapa Final'!E21</f>
        <v>Herramientas de control respecto la gestión adelantada en cada caso y seguimiento al mismo</v>
      </c>
      <c r="F21" s="210" t="str">
        <f>'Mapa Final'!F21</f>
        <v>Posibilidad de afectación económica, que se presente dilación en los procesos de cobro de mayores valores pagados en nómina por alta carga laboral y multiplicada de tares de quien realiza la labor con una consecuente pérdida de acción coactiva para la recuperación de recursos, por falta de Herramientas de control respecto la gestión adelantada en cada caso y seguimiento al mismo</v>
      </c>
      <c r="G21" s="210" t="str">
        <f>'Mapa Final'!G21</f>
        <v>Ejecución y Administración de Procesos</v>
      </c>
      <c r="H21" s="211" t="str">
        <f>'Mapa Final'!I21</f>
        <v>Baja</v>
      </c>
      <c r="I21" s="211" t="str">
        <f>'Mapa Final'!L21</f>
        <v>Menor</v>
      </c>
      <c r="J21" s="212" t="str">
        <f>'Mapa Final'!N21</f>
        <v>Moderado</v>
      </c>
      <c r="K21" s="213" t="str">
        <f>'Mapa Final'!AA21</f>
        <v>Baja</v>
      </c>
      <c r="L21" s="213" t="str">
        <f>'Mapa Final'!AE21</f>
        <v>Menor</v>
      </c>
      <c r="M21" s="212" t="str">
        <f>'Mapa Final'!AG21</f>
        <v>Moderado</v>
      </c>
      <c r="N21" s="213" t="str">
        <f>'Mapa Final'!AH21</f>
        <v>Aceptar</v>
      </c>
      <c r="O21" s="214" t="s">
        <v>612</v>
      </c>
      <c r="P21" s="215"/>
      <c r="Q21" s="218" t="s">
        <v>8</v>
      </c>
      <c r="R21" s="219">
        <v>44378</v>
      </c>
      <c r="S21" s="237">
        <v>44469</v>
      </c>
      <c r="T21" s="238" t="s">
        <v>613</v>
      </c>
      <c r="U21" s="34"/>
      <c r="V21" s="34"/>
    </row>
    <row r="22" spans="1:176" ht="324.75" customHeight="1" thickBot="1">
      <c r="A22" s="208">
        <f>+'Mapa Final'!A23</f>
        <v>5</v>
      </c>
      <c r="B22" s="209" t="str">
        <f>+'Mapa Final'!B23</f>
        <v xml:space="preserve">Oportunidad en el trámite </v>
      </c>
      <c r="C22" s="228" t="str">
        <f>+'Mapa Final'!C23</f>
        <v>Incumplimiento de las metas establecidas</v>
      </c>
      <c r="D22" s="228" t="str">
        <f>+'Mapa Final'!D23</f>
        <v xml:space="preserve">1. Falta de personal competente y excesiva carga laboral.                                                                                                                                                                                                                                               2. Dificultad en el acceso a la información solicitada como soporte, que no se encuentra digitalizada.                                                                                                                                                                                                                                                                                               </v>
      </c>
      <c r="E22" s="210" t="str">
        <f>+'Mapa Final'!E23</f>
        <v>Falta de recurso humano  asignado a dicha labor en Talento Humano</v>
      </c>
      <c r="F22" s="210" t="str">
        <f>'Mapa Final'!F23</f>
        <v>Posibilidad de Incumplimiento de las metas establecidas, en el trámite oportuno de consultas, derechos de petición relacionados con certificaciones, por falta de recurso humano  asignado a dicha labor en el Area de Talento Humano</v>
      </c>
      <c r="G22" s="210" t="str">
        <f>'Mapa Final'!G23</f>
        <v>Ejecución y Administración de Procesos</v>
      </c>
      <c r="H22" s="211" t="str">
        <f>'Mapa Final'!I23</f>
        <v>Media</v>
      </c>
      <c r="I22" s="211" t="str">
        <f>'Mapa Final'!L23</f>
        <v>Moderado</v>
      </c>
      <c r="J22" s="212" t="str">
        <f>'Mapa Final'!N23</f>
        <v>Moderado</v>
      </c>
      <c r="K22" s="213" t="str">
        <f>'Mapa Final'!AA23</f>
        <v>Baja</v>
      </c>
      <c r="L22" s="213" t="str">
        <f>'Mapa Final'!AE23</f>
        <v>Moderado</v>
      </c>
      <c r="M22" s="212" t="str">
        <f>'Mapa Final'!AG23</f>
        <v>Moderado</v>
      </c>
      <c r="N22" s="213" t="str">
        <f>'Mapa Final'!AH23</f>
        <v>Aceptar</v>
      </c>
      <c r="O22" s="214" t="s">
        <v>614</v>
      </c>
      <c r="P22" s="215"/>
      <c r="Q22" s="218" t="s">
        <v>8</v>
      </c>
      <c r="R22" s="219">
        <v>44378</v>
      </c>
      <c r="S22" s="219">
        <v>44469</v>
      </c>
      <c r="T22" s="216" t="s">
        <v>615</v>
      </c>
      <c r="U22" s="34"/>
      <c r="V22" s="34"/>
    </row>
    <row r="23" spans="1:176" ht="240.75" customHeight="1" thickBot="1">
      <c r="A23" s="208">
        <f>+'Mapa Final'!A27</f>
        <v>6</v>
      </c>
      <c r="B23" s="209" t="str">
        <f>+'Mapa Final'!B27</f>
        <v>Corrupción</v>
      </c>
      <c r="C23" s="210" t="str">
        <f>+'Mapa Final'!C27</f>
        <v>Reputacional(Corrupción)</v>
      </c>
      <c r="D23" s="210" t="str">
        <f>+'Mapa Final'!D27</f>
        <v xml:space="preserve">1.Insuficientes programas de capacitación para la toma de conciencia debido al desconocimiento de l ley antisoborno (ISO 37001:2016), Plan Anticorrupción y  de los  valores y principios propios de la entidad.
2. Desconocimiento del Código de Etica y Buen Gobierno.    
3.Carencia de compromiso  y transparencia de los servidores judiciales con la entidad  
4.Deficiencia del control y seguimiento de la gestión ejercida por los servidores judiciales.
5.Obtención de beneficios propios </v>
      </c>
      <c r="E23" s="210" t="str">
        <f>+'Mapa Final'!E27</f>
        <v xml:space="preserve">Carencia de transparencia, etica y valores . </v>
      </c>
      <c r="F23" s="210" t="str">
        <f>+'Mapa Final'!F27</f>
        <v>Posibilidad de afectacion en la reputacion de la Entidad, por actos indebidos de  los servidores judiciales debido a  la carencia en transparencia, etica y valores.</v>
      </c>
      <c r="G23" s="210" t="str">
        <f>+'Mapa Final'!G27</f>
        <v>Fraude Interno</v>
      </c>
      <c r="H23" s="211" t="str">
        <f>'Mapa Final'!I27</f>
        <v>Media</v>
      </c>
      <c r="I23" s="211" t="str">
        <f>'Mapa Final'!L27</f>
        <v>Mayor</v>
      </c>
      <c r="J23" s="212" t="str">
        <f>'Mapa Final'!N27</f>
        <v xml:space="preserve">Alto </v>
      </c>
      <c r="K23" s="213" t="str">
        <f>'Mapa Final'!AA27</f>
        <v>Baja</v>
      </c>
      <c r="L23" s="213" t="str">
        <f>'Mapa Final'!AE27</f>
        <v>Mayor</v>
      </c>
      <c r="M23" s="212" t="str">
        <f>'Mapa Final'!AG27</f>
        <v xml:space="preserve">Alto </v>
      </c>
      <c r="N23" s="213" t="str">
        <f>'Mapa Final'!AH27</f>
        <v>Reducir(compartir)</v>
      </c>
      <c r="O23" s="214" t="s">
        <v>616</v>
      </c>
      <c r="P23" s="215"/>
      <c r="Q23" s="218" t="s">
        <v>8</v>
      </c>
      <c r="R23" s="219">
        <v>44378</v>
      </c>
      <c r="S23" s="219">
        <v>44469</v>
      </c>
      <c r="T23" s="216" t="s">
        <v>617</v>
      </c>
      <c r="U23" s="34"/>
      <c r="V23" s="34"/>
    </row>
    <row r="24" spans="1:176" ht="345" customHeight="1" thickBot="1">
      <c r="A24" s="236">
        <f>+'Mapa Final'!A31</f>
        <v>7</v>
      </c>
      <c r="B24" s="204" t="str">
        <f>+'Mapa Final'!B31</f>
        <v>Omisión en la ejecución del procedimiento de recobro de incapacidades y licencias, ante las EPS y ARL.</v>
      </c>
      <c r="C24" s="203" t="str">
        <f>+'Mapa Final'!C31</f>
        <v>Afectación Económica</v>
      </c>
      <c r="D24" s="203" t="str">
        <f>+'Mapa Final'!D31</f>
        <v xml:space="preserve">1. Errores en la parametrización y liquidación de incapacidades en el aplicativo EFINOMINA.                                                                                                                                                                                                                                                          2. Falta de delimitación de responsabilidades en la conciliación de recobros con el Área Financiera.                                                                                                                                                                                                                                               3. Vencimiento de términos legales para efectuar el recobro correspondiente.                                                                                                                                                                                                    4. Políticas de las EPS, entidades en liquidación.                                                                                                                                                                                                                                                                                         </v>
      </c>
      <c r="E24" s="203" t="str">
        <f>+'Mapa Final'!E31</f>
        <v xml:space="preserve">Falta de personal asignado exclusivamente a la ejecución del procedimiento. </v>
      </c>
      <c r="F24" s="203" t="str">
        <f>+'Mapa Final'!F31</f>
        <v xml:space="preserve">Posibilidad de afectacion econominca, por falta de gestión en la ejecución del procedimiento de recobro de incapacidades y licencias, ante las EPS y ARL. Falta de personal asignado exclusivamente a la ejecución del procedimiento. </v>
      </c>
      <c r="G24" s="203" t="str">
        <f>+'Mapa Final'!G31</f>
        <v>Ejecución y Administración de Procesos</v>
      </c>
      <c r="H24" s="202" t="str">
        <f>'Mapa Final'!I31</f>
        <v>Media</v>
      </c>
      <c r="I24" s="202" t="str">
        <f>'Mapa Final'!L31</f>
        <v>Moderado</v>
      </c>
      <c r="J24" s="201" t="str">
        <f>'Mapa Final'!N31</f>
        <v>Moderado</v>
      </c>
      <c r="K24" s="205" t="str">
        <f>'Mapa Final'!AA31</f>
        <v>Baja</v>
      </c>
      <c r="L24" s="205" t="str">
        <f>'Mapa Final'!AE31</f>
        <v>Moderado</v>
      </c>
      <c r="M24" s="201" t="str">
        <f>'Mapa Final'!AG31</f>
        <v>Moderado</v>
      </c>
      <c r="N24" s="205" t="str">
        <f>'Mapa Final'!AH31</f>
        <v>Aceptar</v>
      </c>
      <c r="O24" s="206" t="s">
        <v>618</v>
      </c>
      <c r="P24" s="207"/>
      <c r="Q24" s="239" t="s">
        <v>8</v>
      </c>
      <c r="R24" s="240">
        <v>44378</v>
      </c>
      <c r="S24" s="240">
        <v>44469</v>
      </c>
      <c r="T24" s="216" t="s">
        <v>619</v>
      </c>
      <c r="U24" s="34"/>
      <c r="V24" s="34"/>
    </row>
  </sheetData>
  <mergeCells count="59">
    <mergeCell ref="O7:O8"/>
    <mergeCell ref="P7:Q7"/>
    <mergeCell ref="R7:S7"/>
    <mergeCell ref="T7:T8"/>
    <mergeCell ref="A6:C6"/>
    <mergeCell ref="D6:N6"/>
    <mergeCell ref="A7:F7"/>
    <mergeCell ref="H7:J7"/>
    <mergeCell ref="K7:M7"/>
    <mergeCell ref="N7:N8"/>
    <mergeCell ref="R1:T3"/>
    <mergeCell ref="A4:C4"/>
    <mergeCell ref="D4:N4"/>
    <mergeCell ref="O4:Q4"/>
    <mergeCell ref="A5:C5"/>
    <mergeCell ref="D5:N5"/>
    <mergeCell ref="A1:C2"/>
    <mergeCell ref="D1:Q3"/>
    <mergeCell ref="R10:R14"/>
    <mergeCell ref="S10:S14"/>
    <mergeCell ref="T10:T14"/>
    <mergeCell ref="N10:N14"/>
    <mergeCell ref="O10:O14"/>
    <mergeCell ref="P10:P14"/>
    <mergeCell ref="Q10:Q14"/>
    <mergeCell ref="A9:N9"/>
    <mergeCell ref="A10:A14"/>
    <mergeCell ref="B10:B14"/>
    <mergeCell ref="C10:C14"/>
    <mergeCell ref="D10:D14"/>
    <mergeCell ref="E10:E14"/>
    <mergeCell ref="L10:L14"/>
    <mergeCell ref="M10:M14"/>
    <mergeCell ref="F10:F14"/>
    <mergeCell ref="G10:G14"/>
    <mergeCell ref="H10:H14"/>
    <mergeCell ref="I10:I14"/>
    <mergeCell ref="J10:J14"/>
    <mergeCell ref="K10:K14"/>
    <mergeCell ref="M15:M19"/>
    <mergeCell ref="A15:A19"/>
    <mergeCell ref="B15:B19"/>
    <mergeCell ref="C15:C19"/>
    <mergeCell ref="D15:D19"/>
    <mergeCell ref="E15:E19"/>
    <mergeCell ref="F15:F19"/>
    <mergeCell ref="G15:G19"/>
    <mergeCell ref="H15:H19"/>
    <mergeCell ref="I15:I19"/>
    <mergeCell ref="J15:J19"/>
    <mergeCell ref="K15:K19"/>
    <mergeCell ref="L15:L19"/>
    <mergeCell ref="T15:T19"/>
    <mergeCell ref="N15:N19"/>
    <mergeCell ref="O15:O19"/>
    <mergeCell ref="P15:P19"/>
    <mergeCell ref="Q15:Q19"/>
    <mergeCell ref="R15:R19"/>
    <mergeCell ref="S15:S19"/>
  </mergeCells>
  <conditionalFormatting sqref="A7:B7 H7 H25:J1048576">
    <cfRule type="containsText" dxfId="369" priority="844" operator="containsText" text="3- Bajo">
      <formula>NOT(ISERROR(SEARCH("3- Bajo",A7)))</formula>
    </cfRule>
    <cfRule type="containsText" dxfId="368" priority="845" operator="containsText" text="4- Bajo">
      <formula>NOT(ISERROR(SEARCH("4- Bajo",A7)))</formula>
    </cfRule>
    <cfRule type="containsText" dxfId="367" priority="846" operator="containsText" text="1- Bajo">
      <formula>NOT(ISERROR(SEARCH("1- Bajo",A7)))</formula>
    </cfRule>
  </conditionalFormatting>
  <conditionalFormatting sqref="A15:D15">
    <cfRule type="containsText" dxfId="366" priority="740" operator="containsText" text="3- Bajo">
      <formula>NOT(ISERROR(SEARCH("3- Bajo",A15)))</formula>
    </cfRule>
    <cfRule type="containsText" dxfId="365" priority="739" operator="containsText" text="4- Moderado">
      <formula>NOT(ISERROR(SEARCH("4- Moderado",A15)))</formula>
    </cfRule>
    <cfRule type="containsText" dxfId="364" priority="737" operator="containsText" text="3- Moderado">
      <formula>NOT(ISERROR(SEARCH("3- Moderado",A15)))</formula>
    </cfRule>
    <cfRule type="containsText" dxfId="363" priority="738" operator="containsText" text="6- Moderado">
      <formula>NOT(ISERROR(SEARCH("6- Moderado",A15)))</formula>
    </cfRule>
    <cfRule type="containsText" dxfId="362" priority="742" operator="containsText" text="1- Bajo">
      <formula>NOT(ISERROR(SEARCH("1- Bajo",A15)))</formula>
    </cfRule>
    <cfRule type="containsText" dxfId="361" priority="741" operator="containsText" text="4- Bajo">
      <formula>NOT(ISERROR(SEARCH("4- Bajo",A15)))</formula>
    </cfRule>
  </conditionalFormatting>
  <conditionalFormatting sqref="A20:D22">
    <cfRule type="containsText" dxfId="360" priority="116" operator="containsText" text="3- Moderado">
      <formula>NOT(ISERROR(SEARCH("3- Moderado",A20)))</formula>
    </cfRule>
    <cfRule type="containsText" dxfId="359" priority="119" operator="containsText" text="3- Bajo">
      <formula>NOT(ISERROR(SEARCH("3- Bajo",A20)))</formula>
    </cfRule>
    <cfRule type="containsText" dxfId="358" priority="117" operator="containsText" text="6- Moderado">
      <formula>NOT(ISERROR(SEARCH("6- Moderado",A20)))</formula>
    </cfRule>
    <cfRule type="containsText" dxfId="357" priority="120" operator="containsText" text="4- Bajo">
      <formula>NOT(ISERROR(SEARCH("4- Bajo",A20)))</formula>
    </cfRule>
    <cfRule type="containsText" dxfId="356" priority="121" operator="containsText" text="1- Bajo">
      <formula>NOT(ISERROR(SEARCH("1- Bajo",A20)))</formula>
    </cfRule>
    <cfRule type="containsText" dxfId="355" priority="118" operator="containsText" text="4- Moderado">
      <formula>NOT(ISERROR(SEARCH("4- Moderado",A20)))</formula>
    </cfRule>
  </conditionalFormatting>
  <conditionalFormatting sqref="A10:I10 E15:I15">
    <cfRule type="containsText" dxfId="354" priority="804" operator="containsText" text="1- Bajo">
      <formula>NOT(ISERROR(SEARCH("1- Bajo",A10)))</formula>
    </cfRule>
    <cfRule type="containsText" dxfId="353" priority="799" operator="containsText" text="3- Moderado">
      <formula>NOT(ISERROR(SEARCH("3- Moderado",A10)))</formula>
    </cfRule>
    <cfRule type="containsText" dxfId="352" priority="800" operator="containsText" text="6- Moderado">
      <formula>NOT(ISERROR(SEARCH("6- Moderado",A10)))</formula>
    </cfRule>
    <cfRule type="containsText" dxfId="351" priority="801" operator="containsText" text="4- Moderado">
      <formula>NOT(ISERROR(SEARCH("4- Moderado",A10)))</formula>
    </cfRule>
    <cfRule type="containsText" dxfId="350" priority="802" operator="containsText" text="3- Bajo">
      <formula>NOT(ISERROR(SEARCH("3- Bajo",A10)))</formula>
    </cfRule>
    <cfRule type="containsText" dxfId="349" priority="803" operator="containsText" text="4- Bajo">
      <formula>NOT(ISERROR(SEARCH("4- Bajo",A10)))</formula>
    </cfRule>
  </conditionalFormatting>
  <conditionalFormatting sqref="D8:J8">
    <cfRule type="containsText" dxfId="348" priority="840" operator="containsText" text="1- Bajo">
      <formula>NOT(ISERROR(SEARCH("1- Bajo",D8)))</formula>
    </cfRule>
    <cfRule type="containsText" dxfId="347" priority="837" operator="containsText" text="3- Bajo">
      <formula>NOT(ISERROR(SEARCH("3- Bajo",D8)))</formula>
    </cfRule>
    <cfRule type="containsText" dxfId="346" priority="836" operator="containsText" text="4- Moderado">
      <formula>NOT(ISERROR(SEARCH("4- Moderado",D8)))</formula>
    </cfRule>
    <cfRule type="containsText" dxfId="345" priority="835" operator="containsText" text="6- Moderado">
      <formula>NOT(ISERROR(SEARCH("6- Moderado",D8)))</formula>
    </cfRule>
    <cfRule type="containsText" dxfId="344" priority="834" operator="containsText" text="3- Moderado">
      <formula>NOT(ISERROR(SEARCH("3- Moderado",D8)))</formula>
    </cfRule>
    <cfRule type="containsText" dxfId="343" priority="838" operator="containsText" text="4- Bajo">
      <formula>NOT(ISERROR(SEARCH("4- Bajo",D8)))</formula>
    </cfRule>
  </conditionalFormatting>
  <conditionalFormatting sqref="E20:I21">
    <cfRule type="containsText" dxfId="342" priority="234" operator="containsText" text="6- Moderado">
      <formula>NOT(ISERROR(SEARCH("6- Moderado",E20)))</formula>
    </cfRule>
    <cfRule type="containsText" dxfId="341" priority="233" operator="containsText" text="3- Moderado">
      <formula>NOT(ISERROR(SEARCH("3- Moderado",E20)))</formula>
    </cfRule>
    <cfRule type="containsText" dxfId="340" priority="235" operator="containsText" text="4- Moderado">
      <formula>NOT(ISERROR(SEARCH("4- Moderado",E20)))</formula>
    </cfRule>
    <cfRule type="containsText" dxfId="339" priority="237" operator="containsText" text="4- Bajo">
      <formula>NOT(ISERROR(SEARCH("4- Bajo",E20)))</formula>
    </cfRule>
    <cfRule type="containsText" dxfId="338" priority="236" operator="containsText" text="3- Bajo">
      <formula>NOT(ISERROR(SEARCH("3- Bajo",E20)))</formula>
    </cfRule>
    <cfRule type="containsText" dxfId="337" priority="238" operator="containsText" text="1- Bajo">
      <formula>NOT(ISERROR(SEARCH("1- Bajo",E20)))</formula>
    </cfRule>
  </conditionalFormatting>
  <conditionalFormatting sqref="E22:I22">
    <cfRule type="containsText" dxfId="336" priority="157" operator="containsText" text="3- Bajo">
      <formula>NOT(ISERROR(SEARCH("3- Bajo",E22)))</formula>
    </cfRule>
    <cfRule type="containsText" dxfId="335" priority="155" operator="containsText" text="6- Moderado">
      <formula>NOT(ISERROR(SEARCH("6- Moderado",E22)))</formula>
    </cfRule>
    <cfRule type="containsText" dxfId="334" priority="159" operator="containsText" text="1- Bajo">
      <formula>NOT(ISERROR(SEARCH("1- Bajo",E22)))</formula>
    </cfRule>
    <cfRule type="containsText" dxfId="333" priority="156" operator="containsText" text="4- Moderado">
      <formula>NOT(ISERROR(SEARCH("4- Moderado",E22)))</formula>
    </cfRule>
    <cfRule type="containsText" dxfId="332" priority="158" operator="containsText" text="4- Bajo">
      <formula>NOT(ISERROR(SEARCH("4- Bajo",E22)))</formula>
    </cfRule>
    <cfRule type="containsText" dxfId="331" priority="154" operator="containsText" text="3- Moderado">
      <formula>NOT(ISERROR(SEARCH("3- Moderado",E22)))</formula>
    </cfRule>
  </conditionalFormatting>
  <conditionalFormatting sqref="H10 H15:H19">
    <cfRule type="containsText" dxfId="330" priority="764" operator="containsText" text="Muy Alta">
      <formula>NOT(ISERROR(SEARCH("Muy Alta",H10)))</formula>
    </cfRule>
    <cfRule type="containsText" dxfId="329" priority="760" operator="containsText" text="Baja">
      <formula>NOT(ISERROR(SEARCH("Baja",H10)))</formula>
    </cfRule>
    <cfRule type="containsText" dxfId="328" priority="759" operator="containsText" text="Muy Baja">
      <formula>NOT(ISERROR(SEARCH("Muy Baja",H10)))</formula>
    </cfRule>
    <cfRule type="containsText" dxfId="327" priority="761" operator="containsText" text="Media">
      <formula>NOT(ISERROR(SEARCH("Media",H10)))</formula>
    </cfRule>
    <cfRule type="containsText" dxfId="326" priority="762" operator="containsText" text="Alta">
      <formula>NOT(ISERROR(SEARCH("Alta",H10)))</formula>
    </cfRule>
    <cfRule type="containsText" dxfId="325" priority="754" operator="containsText" text="Muy Alta">
      <formula>NOT(ISERROR(SEARCH("Muy Alta",H10)))</formula>
    </cfRule>
    <cfRule type="containsText" dxfId="324" priority="753" operator="containsText" text="Alta">
      <formula>NOT(ISERROR(SEARCH("Alta",H10)))</formula>
    </cfRule>
  </conditionalFormatting>
  <conditionalFormatting sqref="H10">
    <cfRule type="containsText" dxfId="323" priority="752" operator="containsText" text="Muy Alta">
      <formula>NOT(ISERROR(SEARCH("Muy Alta",H10)))</formula>
    </cfRule>
  </conditionalFormatting>
  <conditionalFormatting sqref="H15:H21">
    <cfRule type="containsText" dxfId="322" priority="222" operator="containsText" text="Muy Alta">
      <formula>NOT(ISERROR(SEARCH("Muy Alta",H15)))</formula>
    </cfRule>
  </conditionalFormatting>
  <conditionalFormatting sqref="H20:H21">
    <cfRule type="containsText" dxfId="321" priority="219" operator="containsText" text="Media">
      <formula>NOT(ISERROR(SEARCH("Media",H20)))</formula>
    </cfRule>
    <cfRule type="containsText" dxfId="320" priority="218" operator="containsText" text="Baja">
      <formula>NOT(ISERROR(SEARCH("Baja",H20)))</formula>
    </cfRule>
    <cfRule type="containsText" dxfId="319" priority="212" operator="containsText" text="Muy Alta">
      <formula>NOT(ISERROR(SEARCH("Muy Alta",H20)))</formula>
    </cfRule>
    <cfRule type="containsText" dxfId="318" priority="211" operator="containsText" text="Alta">
      <formula>NOT(ISERROR(SEARCH("Alta",H20)))</formula>
    </cfRule>
    <cfRule type="containsText" dxfId="317" priority="220" operator="containsText" text="Alta">
      <formula>NOT(ISERROR(SEARCH("Alta",H20)))</formula>
    </cfRule>
    <cfRule type="containsText" dxfId="316" priority="217" operator="containsText" text="Muy Baja">
      <formula>NOT(ISERROR(SEARCH("Muy Baja",H20)))</formula>
    </cfRule>
  </conditionalFormatting>
  <conditionalFormatting sqref="H20:H22">
    <cfRule type="containsText" dxfId="315" priority="143" operator="containsText" text="Muy Alta">
      <formula>NOT(ISERROR(SEARCH("Muy Alta",H20)))</formula>
    </cfRule>
  </conditionalFormatting>
  <conditionalFormatting sqref="H22">
    <cfRule type="containsText" dxfId="314" priority="133" operator="containsText" text="Muy Alta">
      <formula>NOT(ISERROR(SEARCH("Muy Alta",H22)))</formula>
    </cfRule>
    <cfRule type="containsText" dxfId="313" priority="132" operator="containsText" text="Alta">
      <formula>NOT(ISERROR(SEARCH("Alta",H22)))</formula>
    </cfRule>
    <cfRule type="containsText" dxfId="312" priority="141" operator="containsText" text="Alta">
      <formula>NOT(ISERROR(SEARCH("Alta",H22)))</formula>
    </cfRule>
    <cfRule type="containsText" dxfId="311" priority="140" operator="containsText" text="Media">
      <formula>NOT(ISERROR(SEARCH("Media",H22)))</formula>
    </cfRule>
    <cfRule type="containsText" dxfId="310" priority="139" operator="containsText" text="Baja">
      <formula>NOT(ISERROR(SEARCH("Baja",H22)))</formula>
    </cfRule>
    <cfRule type="containsText" dxfId="309" priority="138" operator="containsText" text="Muy Baja">
      <formula>NOT(ISERROR(SEARCH("Muy Baja",H22)))</formula>
    </cfRule>
  </conditionalFormatting>
  <conditionalFormatting sqref="H22:H23">
    <cfRule type="containsText" dxfId="308" priority="82" operator="containsText" text="Muy Alta">
      <formula>NOT(ISERROR(SEARCH("Muy Alta",H22)))</formula>
    </cfRule>
  </conditionalFormatting>
  <conditionalFormatting sqref="H23">
    <cfRule type="containsText" dxfId="307" priority="80" operator="containsText" text="Alta">
      <formula>NOT(ISERROR(SEARCH("Alta",H23)))</formula>
    </cfRule>
    <cfRule type="containsText" dxfId="306" priority="71" operator="containsText" text="Alta">
      <formula>NOT(ISERROR(SEARCH("Alta",H23)))</formula>
    </cfRule>
    <cfRule type="containsText" dxfId="305" priority="72" operator="containsText" text="Muy Alta">
      <formula>NOT(ISERROR(SEARCH("Muy Alta",H23)))</formula>
    </cfRule>
    <cfRule type="containsText" dxfId="304" priority="79" operator="containsText" text="Media">
      <formula>NOT(ISERROR(SEARCH("Media",H23)))</formula>
    </cfRule>
    <cfRule type="containsText" dxfId="303" priority="78" operator="containsText" text="Baja">
      <formula>NOT(ISERROR(SEARCH("Baja",H23)))</formula>
    </cfRule>
    <cfRule type="containsText" dxfId="302" priority="77" operator="containsText" text="Muy Baja">
      <formula>NOT(ISERROR(SEARCH("Muy Baja",H23)))</formula>
    </cfRule>
  </conditionalFormatting>
  <conditionalFormatting sqref="H23:H24">
    <cfRule type="containsText" dxfId="301" priority="33" operator="containsText" text="Muy Alta">
      <formula>NOT(ISERROR(SEARCH("Muy Alta",H23)))</formula>
    </cfRule>
  </conditionalFormatting>
  <conditionalFormatting sqref="H24">
    <cfRule type="containsText" dxfId="300" priority="31" operator="containsText" text="Alta">
      <formula>NOT(ISERROR(SEARCH("Alta",H24)))</formula>
    </cfRule>
    <cfRule type="containsText" dxfId="299" priority="29" operator="containsText" text="Baja">
      <formula>NOT(ISERROR(SEARCH("Baja",H24)))</formula>
    </cfRule>
    <cfRule type="containsText" dxfId="298" priority="28" operator="containsText" text="Muy Baja">
      <formula>NOT(ISERROR(SEARCH("Muy Baja",H24)))</formula>
    </cfRule>
    <cfRule type="containsText" dxfId="297" priority="22" operator="containsText" text="Alta">
      <formula>NOT(ISERROR(SEARCH("Alta",H24)))</formula>
    </cfRule>
    <cfRule type="containsText" dxfId="296" priority="21" operator="containsText" text="Muy Alta">
      <formula>NOT(ISERROR(SEARCH("Muy Alta",H24)))</formula>
    </cfRule>
    <cfRule type="containsText" dxfId="295" priority="23" operator="containsText" text="Muy Alta">
      <formula>NOT(ISERROR(SEARCH("Muy Alta",H24)))</formula>
    </cfRule>
    <cfRule type="containsText" dxfId="294" priority="30" operator="containsText" text="Media">
      <formula>NOT(ISERROR(SEARCH("Media",H24)))</formula>
    </cfRule>
  </conditionalFormatting>
  <conditionalFormatting sqref="H23:I23">
    <cfRule type="containsText" dxfId="293" priority="98" operator="containsText" text="1- Bajo">
      <formula>NOT(ISERROR(SEARCH("1- Bajo",H23)))</formula>
    </cfRule>
    <cfRule type="containsText" dxfId="292" priority="95" operator="containsText" text="4- Moderado">
      <formula>NOT(ISERROR(SEARCH("4- Moderado",H23)))</formula>
    </cfRule>
    <cfRule type="containsText" dxfId="291" priority="93" operator="containsText" text="3- Moderado">
      <formula>NOT(ISERROR(SEARCH("3- Moderado",H23)))</formula>
    </cfRule>
    <cfRule type="containsText" dxfId="290" priority="94" operator="containsText" text="6- Moderado">
      <formula>NOT(ISERROR(SEARCH("6- Moderado",H23)))</formula>
    </cfRule>
    <cfRule type="containsText" dxfId="289" priority="96" operator="containsText" text="3- Bajo">
      <formula>NOT(ISERROR(SEARCH("3- Bajo",H23)))</formula>
    </cfRule>
    <cfRule type="containsText" dxfId="288" priority="97" operator="containsText" text="4- Bajo">
      <formula>NOT(ISERROR(SEARCH("4- Bajo",H23)))</formula>
    </cfRule>
  </conditionalFormatting>
  <conditionalFormatting sqref="H24:I24">
    <cfRule type="containsText" dxfId="287" priority="49" operator="containsText" text="1- Bajo">
      <formula>NOT(ISERROR(SEARCH("1- Bajo",H24)))</formula>
    </cfRule>
    <cfRule type="containsText" dxfId="286" priority="48" operator="containsText" text="4- Bajo">
      <formula>NOT(ISERROR(SEARCH("4- Bajo",H24)))</formula>
    </cfRule>
    <cfRule type="containsText" dxfId="285" priority="44" operator="containsText" text="3- Moderado">
      <formula>NOT(ISERROR(SEARCH("3- Moderado",H24)))</formula>
    </cfRule>
    <cfRule type="containsText" dxfId="284" priority="45" operator="containsText" text="6- Moderado">
      <formula>NOT(ISERROR(SEARCH("6- Moderado",H24)))</formula>
    </cfRule>
    <cfRule type="containsText" dxfId="283" priority="46" operator="containsText" text="4- Moderado">
      <formula>NOT(ISERROR(SEARCH("4- Moderado",H24)))</formula>
    </cfRule>
    <cfRule type="containsText" dxfId="282" priority="47" operator="containsText" text="3- Bajo">
      <formula>NOT(ISERROR(SEARCH("3- Bajo",H24)))</formula>
    </cfRule>
  </conditionalFormatting>
  <conditionalFormatting sqref="H25:J1048576 A7:B7 H7">
    <cfRule type="containsText" dxfId="281" priority="843" operator="containsText" text="4- Moderado">
      <formula>NOT(ISERROR(SEARCH("4- Moderado",A7)))</formula>
    </cfRule>
    <cfRule type="containsText" dxfId="280" priority="842" operator="containsText" text="6- Moderado">
      <formula>NOT(ISERROR(SEARCH("6- Moderado",A7)))</formula>
    </cfRule>
    <cfRule type="containsText" dxfId="279" priority="841" operator="containsText" text="3- Moderado">
      <formula>NOT(ISERROR(SEARCH("3- Moderado",A7)))</formula>
    </cfRule>
  </conditionalFormatting>
  <conditionalFormatting sqref="I10">
    <cfRule type="containsText" dxfId="278" priority="757" operator="containsText" text="Menor">
      <formula>NOT(ISERROR(SEARCH("Menor",I10)))</formula>
    </cfRule>
    <cfRule type="containsText" dxfId="277" priority="763" operator="containsText" text="Moderado">
      <formula>NOT(ISERROR(SEARCH("Moderado",I10)))</formula>
    </cfRule>
    <cfRule type="containsText" dxfId="276" priority="758" operator="containsText" text="Leve">
      <formula>NOT(ISERROR(SEARCH("Leve",I10)))</formula>
    </cfRule>
    <cfRule type="containsText" dxfId="275" priority="755" operator="containsText" text="Catastrófico">
      <formula>NOT(ISERROR(SEARCH("Catastrófico",I10)))</formula>
    </cfRule>
    <cfRule type="containsText" dxfId="274" priority="756" operator="containsText" text="Mayor">
      <formula>NOT(ISERROR(SEARCH("Mayor",I10)))</formula>
    </cfRule>
  </conditionalFormatting>
  <conditionalFormatting sqref="I15:I24">
    <cfRule type="containsText" dxfId="273" priority="25" operator="containsText" text="Mayor">
      <formula>NOT(ISERROR(SEARCH("Mayor",I15)))</formula>
    </cfRule>
    <cfRule type="containsText" dxfId="272" priority="26" operator="containsText" text="Menor">
      <formula>NOT(ISERROR(SEARCH("Menor",I15)))</formula>
    </cfRule>
    <cfRule type="containsText" dxfId="271" priority="27" operator="containsText" text="Leve">
      <formula>NOT(ISERROR(SEARCH("Leve",I15)))</formula>
    </cfRule>
    <cfRule type="containsText" dxfId="270" priority="32" operator="containsText" text="Moderado">
      <formula>NOT(ISERROR(SEARCH("Moderado",I15)))</formula>
    </cfRule>
    <cfRule type="containsText" dxfId="269" priority="24" operator="containsText" text="Catastrófico">
      <formula>NOT(ISERROR(SEARCH("Catastrófico",I15)))</formula>
    </cfRule>
  </conditionalFormatting>
  <conditionalFormatting sqref="J8 J25:J1048576">
    <cfRule type="containsText" dxfId="268" priority="828" operator="containsText" text="12- Alto">
      <formula>NOT(ISERROR(SEARCH("12- Alto",J8)))</formula>
    </cfRule>
    <cfRule type="containsText" dxfId="267" priority="829" operator="containsText" text="10- Alto">
      <formula>NOT(ISERROR(SEARCH("10- Alto",J8)))</formula>
    </cfRule>
    <cfRule type="containsText" dxfId="266" priority="830" operator="containsText" text="9- Alto">
      <formula>NOT(ISERROR(SEARCH("9- Alto",J8)))</formula>
    </cfRule>
    <cfRule type="containsText" dxfId="265" priority="831" operator="containsText" text="8- Alto">
      <formula>NOT(ISERROR(SEARCH("8- Alto",J8)))</formula>
    </cfRule>
    <cfRule type="containsText" dxfId="264" priority="833" operator="containsText" text="4- Alto">
      <formula>NOT(ISERROR(SEARCH("4- Alto",J8)))</formula>
    </cfRule>
    <cfRule type="containsText" dxfId="263" priority="839" operator="containsText" text="2- Bajo">
      <formula>NOT(ISERROR(SEARCH("2- Bajo",J8)))</formula>
    </cfRule>
    <cfRule type="containsText" dxfId="262" priority="832" operator="containsText" text="5- Alto">
      <formula>NOT(ISERROR(SEARCH("5- Alto",J8)))</formula>
    </cfRule>
    <cfRule type="containsText" dxfId="261" priority="823" operator="containsText" text="25- Extremo">
      <formula>NOT(ISERROR(SEARCH("25- Extremo",J8)))</formula>
    </cfRule>
    <cfRule type="containsText" dxfId="260" priority="824" operator="containsText" text="20- Extremo">
      <formula>NOT(ISERROR(SEARCH("20- Extremo",J8)))</formula>
    </cfRule>
    <cfRule type="containsText" dxfId="259" priority="825" operator="containsText" text="15- Extremo">
      <formula>NOT(ISERROR(SEARCH("15- Extremo",J8)))</formula>
    </cfRule>
    <cfRule type="containsText" dxfId="258" priority="826" operator="containsText" text="10- Extremo">
      <formula>NOT(ISERROR(SEARCH("10- Extremo",J8)))</formula>
    </cfRule>
    <cfRule type="containsText" dxfId="257" priority="827" operator="containsText" text="5- Extremo">
      <formula>NOT(ISERROR(SEARCH("5- Extremo",J8)))</formula>
    </cfRule>
  </conditionalFormatting>
  <conditionalFormatting sqref="J10">
    <cfRule type="containsText" dxfId="256" priority="778" operator="containsText" text="Alto">
      <formula>NOT(ISERROR(SEARCH("Alto",J10)))</formula>
    </cfRule>
    <cfRule type="containsText" dxfId="255" priority="777" operator="containsText" text="Moderado">
      <formula>NOT(ISERROR(SEARCH("Moderado",J10)))</formula>
    </cfRule>
    <cfRule type="containsText" dxfId="254" priority="776" operator="containsText" text="Bajo">
      <formula>NOT(ISERROR(SEARCH("Bajo",J10)))</formula>
    </cfRule>
    <cfRule type="containsText" dxfId="253" priority="734" operator="containsText" text="Bajo">
      <formula>NOT(ISERROR(SEARCH("Bajo",J10)))</formula>
    </cfRule>
    <cfRule type="containsText" dxfId="252" priority="736" operator="containsText" text="Moderado">
      <formula>NOT(ISERROR(SEARCH("Moderado",J10)))</formula>
    </cfRule>
    <cfRule type="containsText" dxfId="251" priority="735" operator="containsText" text="Extremo">
      <formula>NOT(ISERROR(SEARCH("Extremo",J10)))</formula>
    </cfRule>
    <cfRule type="containsText" dxfId="250" priority="779" operator="containsText" text="Extremo">
      <formula>NOT(ISERROR(SEARCH("Extremo",J10)))</formula>
    </cfRule>
  </conditionalFormatting>
  <conditionalFormatting sqref="J15:J19 J10">
    <cfRule type="colorScale" priority="780">
      <colorScale>
        <cfvo type="min"/>
        <cfvo type="max"/>
        <color rgb="FFFF7128"/>
        <color rgb="FFFFEF9C"/>
      </colorScale>
    </cfRule>
  </conditionalFormatting>
  <conditionalFormatting sqref="J15:J24">
    <cfRule type="containsText" dxfId="249" priority="15" operator="containsText" text="Bajo">
      <formula>NOT(ISERROR(SEARCH("Bajo",J15)))</formula>
    </cfRule>
    <cfRule type="containsText" dxfId="248" priority="16" operator="containsText" text="Extremo">
      <formula>NOT(ISERROR(SEARCH("Extremo",J15)))</formula>
    </cfRule>
    <cfRule type="containsText" dxfId="247" priority="17" operator="containsText" text="Moderado">
      <formula>NOT(ISERROR(SEARCH("Moderado",J15)))</formula>
    </cfRule>
    <cfRule type="containsText" dxfId="246" priority="39" operator="containsText" text="Bajo">
      <formula>NOT(ISERROR(SEARCH("Bajo",J15)))</formula>
    </cfRule>
    <cfRule type="containsText" dxfId="245" priority="40" operator="containsText" text="Moderado">
      <formula>NOT(ISERROR(SEARCH("Moderado",J15)))</formula>
    </cfRule>
    <cfRule type="containsText" dxfId="244" priority="41" operator="containsText" text="Alto">
      <formula>NOT(ISERROR(SEARCH("Alto",J15)))</formula>
    </cfRule>
    <cfRule type="containsText" dxfId="243" priority="42" operator="containsText" text="Extremo">
      <formula>NOT(ISERROR(SEARCH("Extremo",J15)))</formula>
    </cfRule>
  </conditionalFormatting>
  <conditionalFormatting sqref="J20:J21">
    <cfRule type="colorScale" priority="1216">
      <colorScale>
        <cfvo type="min"/>
        <cfvo type="max"/>
        <color rgb="FFFF7128"/>
        <color rgb="FFFFEF9C"/>
      </colorScale>
    </cfRule>
  </conditionalFormatting>
  <conditionalFormatting sqref="J22">
    <cfRule type="colorScale" priority="153">
      <colorScale>
        <cfvo type="min"/>
        <cfvo type="max"/>
        <color rgb="FFFF7128"/>
        <color rgb="FFFFEF9C"/>
      </colorScale>
    </cfRule>
  </conditionalFormatting>
  <conditionalFormatting sqref="J23">
    <cfRule type="colorScale" priority="92">
      <colorScale>
        <cfvo type="min"/>
        <cfvo type="max"/>
        <color rgb="FFFF7128"/>
        <color rgb="FFFFEF9C"/>
      </colorScale>
    </cfRule>
  </conditionalFormatting>
  <conditionalFormatting sqref="J24">
    <cfRule type="colorScale" priority="43">
      <colorScale>
        <cfvo type="min"/>
        <cfvo type="max"/>
        <color rgb="FFFF7128"/>
        <color rgb="FFFFEF9C"/>
      </colorScale>
    </cfRule>
  </conditionalFormatting>
  <conditionalFormatting sqref="K10">
    <cfRule type="containsText" dxfId="242" priority="731" operator="containsText" text="Alta">
      <formula>NOT(ISERROR(SEARCH("Alta",K10)))</formula>
    </cfRule>
    <cfRule type="containsText" dxfId="241" priority="732" operator="containsText" text="Baja">
      <formula>NOT(ISERROR(SEARCH("Baja",K10)))</formula>
    </cfRule>
    <cfRule type="containsText" dxfId="240" priority="733" operator="containsText" text="Muy Baja">
      <formula>NOT(ISERROR(SEARCH("Muy Baja",K10)))</formula>
    </cfRule>
    <cfRule type="containsText" dxfId="239" priority="750" operator="containsText" text="Media">
      <formula>NOT(ISERROR(SEARCH("Media",K10)))</formula>
    </cfRule>
    <cfRule type="containsText" dxfId="238" priority="730" operator="containsText" text="Muy Alta">
      <formula>NOT(ISERROR(SEARCH("Muy Alta",K10)))</formula>
    </cfRule>
  </conditionalFormatting>
  <conditionalFormatting sqref="K15:K24">
    <cfRule type="containsText" dxfId="237" priority="11" operator="containsText" text="Muy Alta">
      <formula>NOT(ISERROR(SEARCH("Muy Alta",K15)))</formula>
    </cfRule>
    <cfRule type="containsText" dxfId="236" priority="12" operator="containsText" text="Alta">
      <formula>NOT(ISERROR(SEARCH("Alta",K15)))</formula>
    </cfRule>
    <cfRule type="containsText" dxfId="235" priority="13" operator="containsText" text="Baja">
      <formula>NOT(ISERROR(SEARCH("Baja",K15)))</formula>
    </cfRule>
    <cfRule type="containsText" dxfId="234" priority="14" operator="containsText" text="Muy Baja">
      <formula>NOT(ISERROR(SEARCH("Muy Baja",K15)))</formula>
    </cfRule>
    <cfRule type="containsText" dxfId="233" priority="19" operator="containsText" text="Media">
      <formula>NOT(ISERROR(SEARCH("Media",K15)))</formula>
    </cfRule>
  </conditionalFormatting>
  <conditionalFormatting sqref="K10:L10 K15:L15">
    <cfRule type="containsText" dxfId="232" priority="822" operator="containsText" text="1- Bajo">
      <formula>NOT(ISERROR(SEARCH("1- Bajo",K10)))</formula>
    </cfRule>
    <cfRule type="containsText" dxfId="231" priority="821" operator="containsText" text="4- Bajo">
      <formula>NOT(ISERROR(SEARCH("4- Bajo",K10)))</formula>
    </cfRule>
    <cfRule type="containsText" dxfId="230" priority="817" operator="containsText" text="3- Moderado">
      <formula>NOT(ISERROR(SEARCH("3- Moderado",K10)))</formula>
    </cfRule>
    <cfRule type="containsText" dxfId="229" priority="818" operator="containsText" text="6- Moderado">
      <formula>NOT(ISERROR(SEARCH("6- Moderado",K10)))</formula>
    </cfRule>
    <cfRule type="containsText" dxfId="228" priority="819" operator="containsText" text="4- Moderado">
      <formula>NOT(ISERROR(SEARCH("4- Moderado",K10)))</formula>
    </cfRule>
    <cfRule type="containsText" dxfId="227" priority="820" operator="containsText" text="3- Bajo">
      <formula>NOT(ISERROR(SEARCH("3- Bajo",K10)))</formula>
    </cfRule>
  </conditionalFormatting>
  <conditionalFormatting sqref="K20:L24">
    <cfRule type="containsText" dxfId="226" priority="50" operator="containsText" text="3- Moderado">
      <formula>NOT(ISERROR(SEARCH("3- Moderado",K20)))</formula>
    </cfRule>
    <cfRule type="containsText" dxfId="225" priority="55" operator="containsText" text="1- Bajo">
      <formula>NOT(ISERROR(SEARCH("1- Bajo",K20)))</formula>
    </cfRule>
    <cfRule type="containsText" dxfId="224" priority="54" operator="containsText" text="4- Bajo">
      <formula>NOT(ISERROR(SEARCH("4- Bajo",K20)))</formula>
    </cfRule>
    <cfRule type="containsText" dxfId="223" priority="53" operator="containsText" text="3- Bajo">
      <formula>NOT(ISERROR(SEARCH("3- Bajo",K20)))</formula>
    </cfRule>
    <cfRule type="containsText" dxfId="222" priority="52" operator="containsText" text="4- Moderado">
      <formula>NOT(ISERROR(SEARCH("4- Moderado",K20)))</formula>
    </cfRule>
    <cfRule type="containsText" dxfId="221" priority="51" operator="containsText" text="6- Moderado">
      <formula>NOT(ISERROR(SEARCH("6- Moderado",K20)))</formula>
    </cfRule>
  </conditionalFormatting>
  <conditionalFormatting sqref="K8:M8">
    <cfRule type="containsText" dxfId="220" priority="783" operator="containsText" text="4- Moderado">
      <formula>NOT(ISERROR(SEARCH("4- Moderado",K8)))</formula>
    </cfRule>
    <cfRule type="containsText" dxfId="219" priority="782" operator="containsText" text="6- Moderado">
      <formula>NOT(ISERROR(SEARCH("6- Moderado",K8)))</formula>
    </cfRule>
    <cfRule type="containsText" dxfId="218" priority="781" operator="containsText" text="3- Moderado">
      <formula>NOT(ISERROR(SEARCH("3- Moderado",K8)))</formula>
    </cfRule>
    <cfRule type="containsText" dxfId="217" priority="786" operator="containsText" text="1- Bajo">
      <formula>NOT(ISERROR(SEARCH("1- Bajo",K8)))</formula>
    </cfRule>
    <cfRule type="containsText" dxfId="216" priority="785" operator="containsText" text="4- Bajo">
      <formula>NOT(ISERROR(SEARCH("4- Bajo",K8)))</formula>
    </cfRule>
    <cfRule type="containsText" dxfId="215" priority="784" operator="containsText" text="3- Bajo">
      <formula>NOT(ISERROR(SEARCH("3- Bajo",K8)))</formula>
    </cfRule>
  </conditionalFormatting>
  <conditionalFormatting sqref="L10">
    <cfRule type="containsText" dxfId="214" priority="729" operator="containsText" text="Leve">
      <formula>NOT(ISERROR(SEARCH("Leve",L10)))</formula>
    </cfRule>
    <cfRule type="containsText" dxfId="213" priority="728" operator="containsText" text="Menor">
      <formula>NOT(ISERROR(SEARCH("Menor",L10)))</formula>
    </cfRule>
    <cfRule type="containsText" dxfId="212" priority="727" operator="containsText" text="Mayor">
      <formula>NOT(ISERROR(SEARCH("Mayor",L10)))</formula>
    </cfRule>
    <cfRule type="containsText" dxfId="211" priority="726" operator="containsText" text="Catastrófico">
      <formula>NOT(ISERROR(SEARCH("Catastrófico",L10)))</formula>
    </cfRule>
  </conditionalFormatting>
  <conditionalFormatting sqref="L15:L24">
    <cfRule type="containsText" dxfId="210" priority="7" operator="containsText" text="Catastrófico">
      <formula>NOT(ISERROR(SEARCH("Catastrófico",L15)))</formula>
    </cfRule>
    <cfRule type="containsText" dxfId="209" priority="8" operator="containsText" text="Mayor">
      <formula>NOT(ISERROR(SEARCH("Mayor",L15)))</formula>
    </cfRule>
    <cfRule type="containsText" dxfId="208" priority="10" operator="containsText" text="Leve">
      <formula>NOT(ISERROR(SEARCH("Leve",L15)))</formula>
    </cfRule>
    <cfRule type="containsText" dxfId="207" priority="9" operator="containsText" text="Menor">
      <formula>NOT(ISERROR(SEARCH("Menor",L15)))</formula>
    </cfRule>
  </conditionalFormatting>
  <conditionalFormatting sqref="L10:M10">
    <cfRule type="containsText" dxfId="206" priority="749" operator="containsText" text="Moderado">
      <formula>NOT(ISERROR(SEARCH("Moderado",L10)))</formula>
    </cfRule>
  </conditionalFormatting>
  <conditionalFormatting sqref="L15:M24">
    <cfRule type="containsText" dxfId="205" priority="18" operator="containsText" text="Moderado">
      <formula>NOT(ISERROR(SEARCH("Moderado",L15)))</formula>
    </cfRule>
  </conditionalFormatting>
  <conditionalFormatting sqref="M10">
    <cfRule type="containsText" dxfId="204" priority="774" operator="containsText" text="Extremo">
      <formula>NOT(ISERROR(SEARCH("Extremo",M10)))</formula>
    </cfRule>
    <cfRule type="containsText" dxfId="203" priority="773" operator="containsText" text="Alto">
      <formula>NOT(ISERROR(SEARCH("Alto",M10)))</formula>
    </cfRule>
    <cfRule type="containsText" dxfId="202" priority="772" operator="containsText" text="Moderado">
      <formula>NOT(ISERROR(SEARCH("Moderado",M10)))</formula>
    </cfRule>
    <cfRule type="containsText" dxfId="201" priority="771" operator="containsText" text="Bajo">
      <formula>NOT(ISERROR(SEARCH("Bajo",M10)))</formula>
    </cfRule>
  </conditionalFormatting>
  <conditionalFormatting sqref="M15:M19 M10">
    <cfRule type="colorScale" priority="775">
      <colorScale>
        <cfvo type="min"/>
        <cfvo type="max"/>
        <color rgb="FFFF7128"/>
        <color rgb="FFFFEF9C"/>
      </colorScale>
    </cfRule>
  </conditionalFormatting>
  <conditionalFormatting sqref="M15:M24">
    <cfRule type="containsText" dxfId="200" priority="37" operator="containsText" text="Extremo">
      <formula>NOT(ISERROR(SEARCH("Extremo",M15)))</formula>
    </cfRule>
    <cfRule type="containsText" dxfId="199" priority="36" operator="containsText" text="Alto">
      <formula>NOT(ISERROR(SEARCH("Alto",M15)))</formula>
    </cfRule>
    <cfRule type="containsText" dxfId="198" priority="35" operator="containsText" text="Moderado">
      <formula>NOT(ISERROR(SEARCH("Moderado",M15)))</formula>
    </cfRule>
    <cfRule type="containsText" dxfId="197" priority="34" operator="containsText" text="Bajo">
      <formula>NOT(ISERROR(SEARCH("Bajo",M15)))</formula>
    </cfRule>
  </conditionalFormatting>
  <conditionalFormatting sqref="M20:M21">
    <cfRule type="colorScale" priority="1222">
      <colorScale>
        <cfvo type="min"/>
        <cfvo type="max"/>
        <color rgb="FFFF7128"/>
        <color rgb="FFFFEF9C"/>
      </colorScale>
    </cfRule>
  </conditionalFormatting>
  <conditionalFormatting sqref="M22">
    <cfRule type="colorScale" priority="148">
      <colorScale>
        <cfvo type="min"/>
        <cfvo type="max"/>
        <color rgb="FFFF7128"/>
        <color rgb="FFFFEF9C"/>
      </colorScale>
    </cfRule>
  </conditionalFormatting>
  <conditionalFormatting sqref="M23">
    <cfRule type="colorScale" priority="87">
      <colorScale>
        <cfvo type="min"/>
        <cfvo type="max"/>
        <color rgb="FFFF7128"/>
        <color rgb="FFFFEF9C"/>
      </colorScale>
    </cfRule>
  </conditionalFormatting>
  <conditionalFormatting sqref="M24">
    <cfRule type="colorScale" priority="38">
      <colorScale>
        <cfvo type="min"/>
        <cfvo type="max"/>
        <color rgb="FFFF7128"/>
        <color rgb="FFFFEF9C"/>
      </colorScale>
    </cfRule>
  </conditionalFormatting>
  <conditionalFormatting sqref="N10 N15">
    <cfRule type="containsText" dxfId="196" priority="765" operator="containsText" text="3- Moderado">
      <formula>NOT(ISERROR(SEARCH("3- Moderado",N10)))</formula>
    </cfRule>
    <cfRule type="containsText" dxfId="195" priority="766" operator="containsText" text="6- Moderado">
      <formula>NOT(ISERROR(SEARCH("6- Moderado",N10)))</formula>
    </cfRule>
    <cfRule type="containsText" dxfId="194" priority="767" operator="containsText" text="4- Moderado">
      <formula>NOT(ISERROR(SEARCH("4- Moderado",N10)))</formula>
    </cfRule>
    <cfRule type="containsText" dxfId="193" priority="768" operator="containsText" text="3- Bajo">
      <formula>NOT(ISERROR(SEARCH("3- Bajo",N10)))</formula>
    </cfRule>
    <cfRule type="containsText" dxfId="192" priority="769" operator="containsText" text="4- Bajo">
      <formula>NOT(ISERROR(SEARCH("4- Bajo",N10)))</formula>
    </cfRule>
    <cfRule type="containsText" dxfId="191" priority="770" operator="containsText" text="1- Bajo">
      <formula>NOT(ISERROR(SEARCH("1- Bajo",N10)))</formula>
    </cfRule>
  </conditionalFormatting>
  <conditionalFormatting sqref="N20:N24">
    <cfRule type="containsText" dxfId="190" priority="2" operator="containsText" text="6- Moderado">
      <formula>NOT(ISERROR(SEARCH("6- Moderado",N20)))</formula>
    </cfRule>
    <cfRule type="containsText" dxfId="189" priority="3" operator="containsText" text="4- Moderado">
      <formula>NOT(ISERROR(SEARCH("4- Moderado",N20)))</formula>
    </cfRule>
    <cfRule type="containsText" dxfId="188" priority="4" operator="containsText" text="3- Bajo">
      <formula>NOT(ISERROR(SEARCH("3- Bajo",N20)))</formula>
    </cfRule>
    <cfRule type="containsText" dxfId="187" priority="5" operator="containsText" text="4- Bajo">
      <formula>NOT(ISERROR(SEARCH("4- Bajo",N20)))</formula>
    </cfRule>
    <cfRule type="containsText" dxfId="186" priority="6" operator="containsText" text="1- Bajo">
      <formula>NOT(ISERROR(SEARCH("1- Bajo",N20)))</formula>
    </cfRule>
    <cfRule type="containsText" dxfId="185" priority="1" operator="containsText" text="3- Moderado">
      <formula>NOT(ISERROR(SEARCH("3- Moderado",N20)))</formula>
    </cfRule>
  </conditionalFormatting>
  <dataValidations count="7">
    <dataValidation allowBlank="1" showInputMessage="1" showErrorMessage="1" prompt="seleccionar si el responsable de ejecutar las acciones es el nivel central" sqref="Q8"/>
    <dataValidation allowBlank="1" showInputMessage="1" showErrorMessage="1" prompt="Seleccionar si el responsable es el responsable de las acciones es el nivel central" sqref="P7:P8"/>
    <dataValidation allowBlank="1" showInputMessage="1" showErrorMessage="1" prompt="Describir las actividades que se van a desarrollar para el proyecto" sqref="O7"/>
    <dataValidation allowBlank="1" showInputMessage="1" showErrorMessage="1" prompt="El grado de afectación puede ser " sqref="I8"/>
    <dataValidation allowBlank="1" showInputMessage="1" showErrorMessage="1" prompt="Que tan factible es que materialize el riesgo?" sqref="H8"/>
    <dataValidation allowBlank="1" showInputMessage="1" showErrorMessage="1" prompt="Registrar qué factor  que ocasina el riesgo: un facot identtficado el contexto._x000a_O  personas, recursos, estilo de direccion , factores externos, , codiciones ambientales" sqref="F8:G8"/>
    <dataValidation allowBlank="1" showInputMessage="1" showErrorMessage="1" prompt="Seleccionar el tipo de riesgo teniendo en cuenta que  factor organizaconal afecta. Ver explicacion en hoja " sqref="E8"/>
  </dataValidations>
  <pageMargins left="0.7" right="0.7" top="0.75" bottom="0.75" header="0.3" footer="0.3"/>
  <pageSetup paperSize="14" orientation="portrait" horizontalDpi="4294967293" verticalDpi="0" r:id="rId1"/>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79998168889431442"/>
  </sheetPr>
  <dimension ref="A1:JR24"/>
  <sheetViews>
    <sheetView topLeftCell="K23" zoomScale="73" zoomScaleNormal="73" workbookViewId="0">
      <selection activeCell="S23" sqref="S23"/>
    </sheetView>
  </sheetViews>
  <sheetFormatPr baseColWidth="10" defaultColWidth="11.42578125" defaultRowHeight="15"/>
  <cols>
    <col min="1" max="2" width="18.42578125" style="81" customWidth="1"/>
    <col min="3" max="3" width="15.5703125" customWidth="1"/>
    <col min="4" max="4" width="27.5703125" style="81" customWidth="1"/>
    <col min="5" max="5" width="18" style="142" customWidth="1"/>
    <col min="6" max="6" width="40.140625" customWidth="1"/>
    <col min="7" max="7" width="20.42578125" customWidth="1"/>
    <col min="8" max="8" width="10.42578125" style="143" customWidth="1"/>
    <col min="9" max="9" width="11.42578125" style="143" customWidth="1"/>
    <col min="10" max="10" width="10.140625" style="144" customWidth="1"/>
    <col min="11" max="11" width="11.42578125" style="143" customWidth="1"/>
    <col min="12" max="12" width="10.85546875" style="143" customWidth="1"/>
    <col min="13" max="13" width="18.28515625" style="143" bestFit="1" customWidth="1"/>
    <col min="14" max="14" width="18.28515625" bestFit="1" customWidth="1"/>
    <col min="15" max="15" width="32.85546875" customWidth="1"/>
    <col min="16" max="16" width="16.5703125" customWidth="1"/>
    <col min="17" max="17" width="14.28515625" customWidth="1"/>
    <col min="18" max="19" width="18" customWidth="1"/>
    <col min="20" max="20" width="48.42578125" customWidth="1"/>
    <col min="21" max="176" width="11.42578125" style="6"/>
  </cols>
  <sheetData>
    <row r="1" spans="1:278" s="131" customFormat="1" ht="16.5" customHeight="1">
      <c r="A1" s="450"/>
      <c r="B1" s="451"/>
      <c r="C1" s="451"/>
      <c r="D1" s="601" t="s">
        <v>579</v>
      </c>
      <c r="E1" s="601"/>
      <c r="F1" s="601"/>
      <c r="G1" s="601"/>
      <c r="H1" s="601"/>
      <c r="I1" s="601"/>
      <c r="J1" s="601"/>
      <c r="K1" s="601"/>
      <c r="L1" s="601"/>
      <c r="M1" s="601"/>
      <c r="N1" s="601"/>
      <c r="O1" s="601"/>
      <c r="P1" s="601"/>
      <c r="Q1" s="602"/>
      <c r="R1" s="585" t="s">
        <v>242</v>
      </c>
      <c r="S1" s="585"/>
      <c r="T1" s="585"/>
      <c r="U1" s="130"/>
      <c r="V1" s="130"/>
      <c r="W1" s="130"/>
      <c r="X1" s="130"/>
      <c r="Y1" s="130"/>
      <c r="Z1" s="130"/>
      <c r="AA1" s="130"/>
      <c r="AB1" s="130"/>
      <c r="AC1" s="130"/>
      <c r="AD1" s="130"/>
      <c r="AE1" s="130"/>
      <c r="AF1" s="130"/>
      <c r="AG1" s="130"/>
      <c r="AH1" s="130"/>
      <c r="AI1" s="130"/>
      <c r="AJ1" s="130"/>
      <c r="AK1" s="130"/>
      <c r="AL1" s="130"/>
      <c r="AM1" s="130"/>
      <c r="AN1" s="130"/>
      <c r="AO1" s="130"/>
      <c r="AP1" s="130"/>
      <c r="AQ1" s="130"/>
      <c r="AR1" s="130"/>
      <c r="AS1" s="130"/>
      <c r="AT1" s="130"/>
      <c r="AU1" s="130"/>
      <c r="AV1" s="130"/>
      <c r="AW1" s="130"/>
      <c r="AX1" s="130"/>
      <c r="AY1" s="130"/>
      <c r="AZ1" s="130"/>
      <c r="BA1" s="130"/>
      <c r="BB1" s="130"/>
      <c r="BC1" s="130"/>
      <c r="BD1" s="130"/>
      <c r="BE1" s="130"/>
      <c r="BF1" s="130"/>
      <c r="BG1" s="130"/>
      <c r="BH1" s="130"/>
      <c r="BI1" s="130"/>
      <c r="BJ1" s="130"/>
      <c r="BK1" s="130"/>
      <c r="BL1" s="130"/>
      <c r="BM1" s="130"/>
      <c r="BN1" s="130"/>
      <c r="BO1" s="130"/>
      <c r="BP1" s="130"/>
      <c r="BQ1" s="130"/>
      <c r="BR1" s="130"/>
      <c r="BS1" s="130"/>
      <c r="BT1" s="130"/>
      <c r="BU1" s="130"/>
      <c r="BV1" s="130"/>
      <c r="BW1" s="130"/>
      <c r="BX1" s="130"/>
      <c r="BY1" s="130"/>
      <c r="BZ1" s="130"/>
      <c r="CA1" s="130"/>
      <c r="CB1" s="130"/>
      <c r="CC1" s="130"/>
      <c r="CD1" s="130"/>
      <c r="CE1" s="130"/>
      <c r="CF1" s="130"/>
      <c r="CG1" s="130"/>
      <c r="CH1" s="130"/>
      <c r="CI1" s="130"/>
      <c r="CJ1" s="130"/>
      <c r="CK1" s="130"/>
      <c r="CL1" s="130"/>
      <c r="CM1" s="130"/>
      <c r="CN1" s="130"/>
      <c r="CO1" s="130"/>
      <c r="CP1" s="130"/>
      <c r="CQ1" s="130"/>
      <c r="CR1" s="130"/>
      <c r="CS1" s="130"/>
      <c r="CT1" s="130"/>
      <c r="CU1" s="130"/>
      <c r="CV1" s="130"/>
      <c r="CW1" s="130"/>
      <c r="CX1" s="130"/>
      <c r="CY1" s="130"/>
      <c r="CZ1" s="130"/>
      <c r="DA1" s="130"/>
      <c r="DB1" s="130"/>
      <c r="DC1" s="130"/>
      <c r="DD1" s="130"/>
      <c r="DE1" s="130"/>
      <c r="DF1" s="130"/>
      <c r="DG1" s="130"/>
      <c r="DH1" s="130"/>
      <c r="DI1" s="130"/>
      <c r="DJ1" s="130"/>
      <c r="DK1" s="130"/>
      <c r="DL1" s="130"/>
      <c r="DM1" s="130"/>
      <c r="DN1" s="130"/>
      <c r="DO1" s="130"/>
      <c r="DP1" s="130"/>
      <c r="DQ1" s="130"/>
      <c r="DR1" s="130"/>
      <c r="DS1" s="130"/>
      <c r="DT1" s="130"/>
      <c r="DU1" s="130"/>
      <c r="DV1" s="130"/>
      <c r="DW1" s="130"/>
      <c r="DX1" s="130"/>
      <c r="DY1" s="130"/>
      <c r="DZ1" s="130"/>
      <c r="EA1" s="130"/>
      <c r="EB1" s="130"/>
      <c r="EC1" s="130"/>
      <c r="ED1" s="130"/>
      <c r="EE1" s="130"/>
      <c r="EF1" s="130"/>
      <c r="EG1" s="130"/>
      <c r="EH1" s="130"/>
      <c r="EI1" s="130"/>
      <c r="EJ1" s="130"/>
      <c r="EK1" s="130"/>
      <c r="EL1" s="130"/>
      <c r="EM1" s="130"/>
      <c r="EN1" s="130"/>
      <c r="EO1" s="130"/>
      <c r="EP1" s="130"/>
      <c r="EQ1" s="130"/>
      <c r="ER1" s="130"/>
      <c r="ES1" s="130"/>
      <c r="ET1" s="130"/>
      <c r="EU1" s="130"/>
      <c r="EV1" s="130"/>
      <c r="EW1" s="130"/>
      <c r="EX1" s="130"/>
      <c r="EY1" s="130"/>
      <c r="EZ1" s="130"/>
      <c r="FA1" s="130"/>
      <c r="FB1" s="130"/>
      <c r="FC1" s="130"/>
      <c r="FD1" s="130"/>
      <c r="FE1" s="130"/>
      <c r="FF1" s="130"/>
      <c r="FG1" s="130"/>
      <c r="FH1" s="130"/>
      <c r="FI1" s="130"/>
      <c r="FJ1" s="130"/>
      <c r="FK1" s="130"/>
      <c r="FL1" s="130"/>
      <c r="FM1" s="130"/>
      <c r="FN1" s="130"/>
      <c r="FO1" s="130"/>
      <c r="FP1" s="130"/>
      <c r="FQ1" s="130"/>
      <c r="FR1" s="130"/>
      <c r="FS1" s="130"/>
      <c r="FT1" s="130"/>
      <c r="FU1" s="130"/>
      <c r="FV1" s="130"/>
      <c r="FW1" s="130"/>
      <c r="FX1" s="130"/>
      <c r="FY1" s="130"/>
      <c r="FZ1" s="130"/>
      <c r="GA1" s="130"/>
      <c r="GB1" s="130"/>
      <c r="GC1" s="130"/>
      <c r="GD1" s="130"/>
      <c r="GE1" s="130"/>
      <c r="GF1" s="130"/>
      <c r="GG1" s="130"/>
      <c r="GH1" s="130"/>
      <c r="GI1" s="130"/>
      <c r="GJ1" s="130"/>
      <c r="GK1" s="130"/>
      <c r="GL1" s="130"/>
      <c r="GM1" s="130"/>
      <c r="GN1" s="130"/>
      <c r="GO1" s="130"/>
      <c r="GP1" s="130"/>
      <c r="GQ1" s="130"/>
      <c r="GR1" s="130"/>
      <c r="GS1" s="130"/>
      <c r="GT1" s="130"/>
      <c r="GU1" s="130"/>
      <c r="GV1" s="130"/>
      <c r="GW1" s="130"/>
      <c r="GX1" s="130"/>
      <c r="GY1" s="130"/>
      <c r="GZ1" s="130"/>
      <c r="HA1" s="130"/>
      <c r="HB1" s="130"/>
      <c r="HC1" s="130"/>
      <c r="HD1" s="130"/>
      <c r="HE1" s="130"/>
      <c r="HF1" s="130"/>
      <c r="HG1" s="130"/>
      <c r="HH1" s="130"/>
      <c r="HI1" s="130"/>
      <c r="HJ1" s="130"/>
      <c r="HK1" s="130"/>
      <c r="HL1" s="130"/>
      <c r="HM1" s="130"/>
      <c r="HN1" s="130"/>
      <c r="HO1" s="130"/>
      <c r="HP1" s="130"/>
      <c r="HQ1" s="130"/>
      <c r="HR1" s="130"/>
      <c r="HS1" s="130"/>
      <c r="HT1" s="130"/>
      <c r="HU1" s="130"/>
      <c r="HV1" s="130"/>
      <c r="HW1" s="130"/>
      <c r="HX1" s="130"/>
      <c r="HY1" s="130"/>
      <c r="HZ1" s="130"/>
      <c r="IA1" s="130"/>
      <c r="IB1" s="130"/>
      <c r="IC1" s="130"/>
      <c r="ID1" s="130"/>
      <c r="IE1" s="130"/>
      <c r="IF1" s="130"/>
      <c r="IG1" s="130"/>
      <c r="IH1" s="130"/>
      <c r="II1" s="130"/>
      <c r="IJ1" s="130"/>
      <c r="IK1" s="130"/>
      <c r="IL1" s="130"/>
      <c r="IM1" s="130"/>
      <c r="IN1" s="130"/>
      <c r="IO1" s="130"/>
      <c r="IP1" s="130"/>
      <c r="IQ1" s="130"/>
      <c r="IR1" s="130"/>
      <c r="IS1" s="130"/>
      <c r="IT1" s="130"/>
      <c r="IU1" s="130"/>
      <c r="IV1" s="130"/>
      <c r="IW1" s="130"/>
      <c r="IX1" s="130"/>
      <c r="IY1" s="130"/>
      <c r="IZ1" s="130"/>
      <c r="JA1" s="130"/>
      <c r="JB1" s="130"/>
      <c r="JC1" s="130"/>
      <c r="JD1" s="130"/>
      <c r="JE1" s="130"/>
      <c r="JF1" s="130"/>
      <c r="JG1" s="130"/>
      <c r="JH1" s="130"/>
      <c r="JI1" s="130"/>
      <c r="JJ1" s="130"/>
      <c r="JK1" s="130"/>
      <c r="JL1" s="130"/>
      <c r="JM1" s="130"/>
      <c r="JN1" s="130"/>
      <c r="JO1" s="130"/>
      <c r="JP1" s="130"/>
      <c r="JQ1" s="130"/>
      <c r="JR1" s="130"/>
    </row>
    <row r="2" spans="1:278" s="131" customFormat="1" ht="39.75" customHeight="1">
      <c r="A2" s="452"/>
      <c r="B2" s="453"/>
      <c r="C2" s="453"/>
      <c r="D2" s="603"/>
      <c r="E2" s="603"/>
      <c r="F2" s="603"/>
      <c r="G2" s="603"/>
      <c r="H2" s="603"/>
      <c r="I2" s="603"/>
      <c r="J2" s="603"/>
      <c r="K2" s="603"/>
      <c r="L2" s="603"/>
      <c r="M2" s="603"/>
      <c r="N2" s="603"/>
      <c r="O2" s="603"/>
      <c r="P2" s="603"/>
      <c r="Q2" s="604"/>
      <c r="R2" s="585"/>
      <c r="S2" s="585"/>
      <c r="T2" s="585"/>
      <c r="U2" s="130"/>
      <c r="V2" s="130"/>
      <c r="W2" s="130"/>
      <c r="X2" s="130"/>
      <c r="Y2" s="130"/>
      <c r="Z2" s="130"/>
      <c r="AA2" s="130"/>
      <c r="AB2" s="130"/>
      <c r="AC2" s="130"/>
      <c r="AD2" s="130"/>
      <c r="AE2" s="130"/>
      <c r="AF2" s="130"/>
      <c r="AG2" s="130"/>
      <c r="AH2" s="130"/>
      <c r="AI2" s="130"/>
      <c r="AJ2" s="130"/>
      <c r="AK2" s="130"/>
      <c r="AL2" s="130"/>
      <c r="AM2" s="130"/>
      <c r="AN2" s="130"/>
      <c r="AO2" s="130"/>
      <c r="AP2" s="130"/>
      <c r="AQ2" s="130"/>
      <c r="AR2" s="130"/>
      <c r="AS2" s="130"/>
      <c r="AT2" s="130"/>
      <c r="AU2" s="130"/>
      <c r="AV2" s="130"/>
      <c r="AW2" s="130"/>
      <c r="AX2" s="130"/>
      <c r="AY2" s="130"/>
      <c r="AZ2" s="130"/>
      <c r="BA2" s="130"/>
      <c r="BB2" s="130"/>
      <c r="BC2" s="130"/>
      <c r="BD2" s="130"/>
      <c r="BE2" s="130"/>
      <c r="BF2" s="130"/>
      <c r="BG2" s="130"/>
      <c r="BH2" s="130"/>
      <c r="BI2" s="130"/>
      <c r="BJ2" s="130"/>
      <c r="BK2" s="130"/>
      <c r="BL2" s="130"/>
      <c r="BM2" s="130"/>
      <c r="BN2" s="130"/>
      <c r="BO2" s="130"/>
      <c r="BP2" s="130"/>
      <c r="BQ2" s="130"/>
      <c r="BR2" s="130"/>
      <c r="BS2" s="130"/>
      <c r="BT2" s="130"/>
      <c r="BU2" s="130"/>
      <c r="BV2" s="130"/>
      <c r="BW2" s="130"/>
      <c r="BX2" s="130"/>
      <c r="BY2" s="130"/>
      <c r="BZ2" s="130"/>
      <c r="CA2" s="130"/>
      <c r="CB2" s="130"/>
      <c r="CC2" s="130"/>
      <c r="CD2" s="130"/>
      <c r="CE2" s="130"/>
      <c r="CF2" s="130"/>
      <c r="CG2" s="130"/>
      <c r="CH2" s="130"/>
      <c r="CI2" s="130"/>
      <c r="CJ2" s="130"/>
      <c r="CK2" s="130"/>
      <c r="CL2" s="130"/>
      <c r="CM2" s="130"/>
      <c r="CN2" s="130"/>
      <c r="CO2" s="130"/>
      <c r="CP2" s="130"/>
      <c r="CQ2" s="130"/>
      <c r="CR2" s="130"/>
      <c r="CS2" s="130"/>
      <c r="CT2" s="130"/>
      <c r="CU2" s="130"/>
      <c r="CV2" s="130"/>
      <c r="CW2" s="130"/>
      <c r="CX2" s="130"/>
      <c r="CY2" s="130"/>
      <c r="CZ2" s="130"/>
      <c r="DA2" s="130"/>
      <c r="DB2" s="130"/>
      <c r="DC2" s="130"/>
      <c r="DD2" s="130"/>
      <c r="DE2" s="130"/>
      <c r="DF2" s="130"/>
      <c r="DG2" s="130"/>
      <c r="DH2" s="130"/>
      <c r="DI2" s="130"/>
      <c r="DJ2" s="130"/>
      <c r="DK2" s="130"/>
      <c r="DL2" s="130"/>
      <c r="DM2" s="130"/>
      <c r="DN2" s="130"/>
      <c r="DO2" s="130"/>
      <c r="DP2" s="130"/>
      <c r="DQ2" s="130"/>
      <c r="DR2" s="130"/>
      <c r="DS2" s="130"/>
      <c r="DT2" s="130"/>
      <c r="DU2" s="130"/>
      <c r="DV2" s="130"/>
      <c r="DW2" s="130"/>
      <c r="DX2" s="130"/>
      <c r="DY2" s="130"/>
      <c r="DZ2" s="130"/>
      <c r="EA2" s="130"/>
      <c r="EB2" s="130"/>
      <c r="EC2" s="130"/>
      <c r="ED2" s="130"/>
      <c r="EE2" s="130"/>
      <c r="EF2" s="130"/>
      <c r="EG2" s="130"/>
      <c r="EH2" s="130"/>
      <c r="EI2" s="130"/>
      <c r="EJ2" s="130"/>
      <c r="EK2" s="130"/>
      <c r="EL2" s="130"/>
      <c r="EM2" s="130"/>
      <c r="EN2" s="130"/>
      <c r="EO2" s="130"/>
      <c r="EP2" s="130"/>
      <c r="EQ2" s="130"/>
      <c r="ER2" s="130"/>
      <c r="ES2" s="130"/>
      <c r="ET2" s="130"/>
      <c r="EU2" s="130"/>
      <c r="EV2" s="130"/>
      <c r="EW2" s="130"/>
      <c r="EX2" s="130"/>
      <c r="EY2" s="130"/>
      <c r="EZ2" s="130"/>
      <c r="FA2" s="130"/>
      <c r="FB2" s="130"/>
      <c r="FC2" s="130"/>
      <c r="FD2" s="130"/>
      <c r="FE2" s="130"/>
      <c r="FF2" s="130"/>
      <c r="FG2" s="130"/>
      <c r="FH2" s="130"/>
      <c r="FI2" s="130"/>
      <c r="FJ2" s="130"/>
      <c r="FK2" s="130"/>
      <c r="FL2" s="130"/>
      <c r="FM2" s="130"/>
      <c r="FN2" s="130"/>
      <c r="FO2" s="130"/>
      <c r="FP2" s="130"/>
      <c r="FQ2" s="130"/>
      <c r="FR2" s="130"/>
      <c r="FS2" s="130"/>
      <c r="FT2" s="130"/>
      <c r="FU2" s="130"/>
      <c r="FV2" s="130"/>
      <c r="FW2" s="130"/>
      <c r="FX2" s="130"/>
      <c r="FY2" s="130"/>
      <c r="FZ2" s="130"/>
      <c r="GA2" s="130"/>
      <c r="GB2" s="130"/>
      <c r="GC2" s="130"/>
      <c r="GD2" s="130"/>
      <c r="GE2" s="130"/>
      <c r="GF2" s="130"/>
      <c r="GG2" s="130"/>
      <c r="GH2" s="130"/>
      <c r="GI2" s="130"/>
      <c r="GJ2" s="130"/>
      <c r="GK2" s="130"/>
      <c r="GL2" s="130"/>
      <c r="GM2" s="130"/>
      <c r="GN2" s="130"/>
      <c r="GO2" s="130"/>
      <c r="GP2" s="130"/>
      <c r="GQ2" s="130"/>
      <c r="GR2" s="130"/>
      <c r="GS2" s="130"/>
      <c r="GT2" s="130"/>
      <c r="GU2" s="130"/>
      <c r="GV2" s="130"/>
      <c r="GW2" s="130"/>
      <c r="GX2" s="130"/>
      <c r="GY2" s="130"/>
      <c r="GZ2" s="130"/>
      <c r="HA2" s="130"/>
      <c r="HB2" s="130"/>
      <c r="HC2" s="130"/>
      <c r="HD2" s="130"/>
      <c r="HE2" s="130"/>
      <c r="HF2" s="130"/>
      <c r="HG2" s="130"/>
      <c r="HH2" s="130"/>
      <c r="HI2" s="130"/>
      <c r="HJ2" s="130"/>
      <c r="HK2" s="130"/>
      <c r="HL2" s="130"/>
      <c r="HM2" s="130"/>
      <c r="HN2" s="130"/>
      <c r="HO2" s="130"/>
      <c r="HP2" s="130"/>
      <c r="HQ2" s="130"/>
      <c r="HR2" s="130"/>
      <c r="HS2" s="130"/>
      <c r="HT2" s="130"/>
      <c r="HU2" s="130"/>
      <c r="HV2" s="130"/>
      <c r="HW2" s="130"/>
      <c r="HX2" s="130"/>
      <c r="HY2" s="130"/>
      <c r="HZ2" s="130"/>
      <c r="IA2" s="130"/>
      <c r="IB2" s="130"/>
      <c r="IC2" s="130"/>
      <c r="ID2" s="130"/>
      <c r="IE2" s="130"/>
      <c r="IF2" s="130"/>
      <c r="IG2" s="130"/>
      <c r="IH2" s="130"/>
      <c r="II2" s="130"/>
      <c r="IJ2" s="130"/>
      <c r="IK2" s="130"/>
      <c r="IL2" s="130"/>
      <c r="IM2" s="130"/>
      <c r="IN2" s="130"/>
      <c r="IO2" s="130"/>
      <c r="IP2" s="130"/>
      <c r="IQ2" s="130"/>
      <c r="IR2" s="130"/>
      <c r="IS2" s="130"/>
      <c r="IT2" s="130"/>
      <c r="IU2" s="130"/>
      <c r="IV2" s="130"/>
      <c r="IW2" s="130"/>
      <c r="IX2" s="130"/>
      <c r="IY2" s="130"/>
      <c r="IZ2" s="130"/>
      <c r="JA2" s="130"/>
      <c r="JB2" s="130"/>
      <c r="JC2" s="130"/>
      <c r="JD2" s="130"/>
      <c r="JE2" s="130"/>
      <c r="JF2" s="130"/>
      <c r="JG2" s="130"/>
      <c r="JH2" s="130"/>
      <c r="JI2" s="130"/>
      <c r="JJ2" s="130"/>
      <c r="JK2" s="130"/>
      <c r="JL2" s="130"/>
      <c r="JM2" s="130"/>
      <c r="JN2" s="130"/>
      <c r="JO2" s="130"/>
      <c r="JP2" s="130"/>
      <c r="JQ2" s="130"/>
      <c r="JR2" s="130"/>
    </row>
    <row r="3" spans="1:278" s="131" customFormat="1" ht="3" customHeight="1">
      <c r="A3" s="2"/>
      <c r="B3" s="2"/>
      <c r="C3" s="155"/>
      <c r="D3" s="603"/>
      <c r="E3" s="603"/>
      <c r="F3" s="603"/>
      <c r="G3" s="603"/>
      <c r="H3" s="603"/>
      <c r="I3" s="603"/>
      <c r="J3" s="603"/>
      <c r="K3" s="603"/>
      <c r="L3" s="603"/>
      <c r="M3" s="603"/>
      <c r="N3" s="603"/>
      <c r="O3" s="603"/>
      <c r="P3" s="603"/>
      <c r="Q3" s="604"/>
      <c r="R3" s="585"/>
      <c r="S3" s="585"/>
      <c r="T3" s="585"/>
      <c r="U3" s="130"/>
      <c r="V3" s="130"/>
      <c r="W3" s="130"/>
      <c r="X3" s="130"/>
      <c r="Y3" s="130"/>
      <c r="Z3" s="130"/>
      <c r="AA3" s="130"/>
      <c r="AB3" s="130"/>
      <c r="AC3" s="130"/>
      <c r="AD3" s="130"/>
      <c r="AE3" s="130"/>
      <c r="AF3" s="130"/>
      <c r="AG3" s="130"/>
      <c r="AH3" s="130"/>
      <c r="AI3" s="130"/>
      <c r="AJ3" s="130"/>
      <c r="AK3" s="130"/>
      <c r="AL3" s="130"/>
      <c r="AM3" s="130"/>
      <c r="AN3" s="130"/>
      <c r="AO3" s="130"/>
      <c r="AP3" s="130"/>
      <c r="AQ3" s="130"/>
      <c r="AR3" s="130"/>
      <c r="AS3" s="130"/>
      <c r="AT3" s="130"/>
      <c r="AU3" s="130"/>
      <c r="AV3" s="130"/>
      <c r="AW3" s="130"/>
      <c r="AX3" s="130"/>
      <c r="AY3" s="130"/>
      <c r="AZ3" s="130"/>
      <c r="BA3" s="130"/>
      <c r="BB3" s="130"/>
      <c r="BC3" s="130"/>
      <c r="BD3" s="130"/>
      <c r="BE3" s="130"/>
      <c r="BF3" s="130"/>
      <c r="BG3" s="130"/>
      <c r="BH3" s="130"/>
      <c r="BI3" s="130"/>
      <c r="BJ3" s="130"/>
      <c r="BK3" s="130"/>
      <c r="BL3" s="130"/>
      <c r="BM3" s="130"/>
      <c r="BN3" s="130"/>
      <c r="BO3" s="130"/>
      <c r="BP3" s="130"/>
      <c r="BQ3" s="130"/>
      <c r="BR3" s="130"/>
      <c r="BS3" s="130"/>
      <c r="BT3" s="130"/>
      <c r="BU3" s="130"/>
      <c r="BV3" s="130"/>
      <c r="BW3" s="130"/>
      <c r="BX3" s="130"/>
      <c r="BY3" s="130"/>
      <c r="BZ3" s="130"/>
      <c r="CA3" s="130"/>
      <c r="CB3" s="130"/>
      <c r="CC3" s="130"/>
      <c r="CD3" s="130"/>
      <c r="CE3" s="130"/>
      <c r="CF3" s="130"/>
      <c r="CG3" s="130"/>
      <c r="CH3" s="130"/>
      <c r="CI3" s="130"/>
      <c r="CJ3" s="130"/>
      <c r="CK3" s="130"/>
      <c r="CL3" s="130"/>
      <c r="CM3" s="130"/>
      <c r="CN3" s="130"/>
      <c r="CO3" s="130"/>
      <c r="CP3" s="130"/>
      <c r="CQ3" s="130"/>
      <c r="CR3" s="130"/>
      <c r="CS3" s="130"/>
      <c r="CT3" s="130"/>
      <c r="CU3" s="130"/>
      <c r="CV3" s="130"/>
      <c r="CW3" s="130"/>
      <c r="CX3" s="130"/>
      <c r="CY3" s="130"/>
      <c r="CZ3" s="130"/>
      <c r="DA3" s="130"/>
      <c r="DB3" s="130"/>
      <c r="DC3" s="130"/>
      <c r="DD3" s="130"/>
      <c r="DE3" s="130"/>
      <c r="DF3" s="130"/>
      <c r="DG3" s="130"/>
      <c r="DH3" s="130"/>
      <c r="DI3" s="130"/>
      <c r="DJ3" s="130"/>
      <c r="DK3" s="130"/>
      <c r="DL3" s="130"/>
      <c r="DM3" s="130"/>
      <c r="DN3" s="130"/>
      <c r="DO3" s="130"/>
      <c r="DP3" s="130"/>
      <c r="DQ3" s="130"/>
      <c r="DR3" s="130"/>
      <c r="DS3" s="130"/>
      <c r="DT3" s="130"/>
      <c r="DU3" s="130"/>
      <c r="DV3" s="130"/>
      <c r="DW3" s="130"/>
      <c r="DX3" s="130"/>
      <c r="DY3" s="130"/>
      <c r="DZ3" s="130"/>
      <c r="EA3" s="130"/>
      <c r="EB3" s="130"/>
      <c r="EC3" s="130"/>
      <c r="ED3" s="130"/>
      <c r="EE3" s="130"/>
      <c r="EF3" s="130"/>
      <c r="EG3" s="130"/>
      <c r="EH3" s="130"/>
      <c r="EI3" s="130"/>
      <c r="EJ3" s="130"/>
      <c r="EK3" s="130"/>
      <c r="EL3" s="130"/>
      <c r="EM3" s="130"/>
      <c r="EN3" s="130"/>
      <c r="EO3" s="130"/>
      <c r="EP3" s="130"/>
      <c r="EQ3" s="130"/>
      <c r="ER3" s="130"/>
      <c r="ES3" s="130"/>
      <c r="ET3" s="130"/>
      <c r="EU3" s="130"/>
      <c r="EV3" s="130"/>
      <c r="EW3" s="130"/>
      <c r="EX3" s="130"/>
      <c r="EY3" s="130"/>
      <c r="EZ3" s="130"/>
      <c r="FA3" s="130"/>
      <c r="FB3" s="130"/>
      <c r="FC3" s="130"/>
      <c r="FD3" s="130"/>
      <c r="FE3" s="130"/>
      <c r="FF3" s="130"/>
      <c r="FG3" s="130"/>
      <c r="FH3" s="130"/>
      <c r="FI3" s="130"/>
      <c r="FJ3" s="130"/>
      <c r="FK3" s="130"/>
      <c r="FL3" s="130"/>
      <c r="FM3" s="130"/>
      <c r="FN3" s="130"/>
      <c r="FO3" s="130"/>
      <c r="FP3" s="130"/>
      <c r="FQ3" s="130"/>
      <c r="FR3" s="130"/>
      <c r="FS3" s="130"/>
      <c r="FT3" s="130"/>
      <c r="FU3" s="130"/>
      <c r="FV3" s="130"/>
      <c r="FW3" s="130"/>
      <c r="FX3" s="130"/>
      <c r="FY3" s="130"/>
      <c r="FZ3" s="130"/>
      <c r="GA3" s="130"/>
      <c r="GB3" s="130"/>
      <c r="GC3" s="130"/>
      <c r="GD3" s="130"/>
      <c r="GE3" s="130"/>
      <c r="GF3" s="130"/>
      <c r="GG3" s="130"/>
      <c r="GH3" s="130"/>
      <c r="GI3" s="130"/>
      <c r="GJ3" s="130"/>
      <c r="GK3" s="130"/>
      <c r="GL3" s="130"/>
      <c r="GM3" s="130"/>
      <c r="GN3" s="130"/>
      <c r="GO3" s="130"/>
      <c r="GP3" s="130"/>
      <c r="GQ3" s="130"/>
      <c r="GR3" s="130"/>
      <c r="GS3" s="130"/>
      <c r="GT3" s="130"/>
      <c r="GU3" s="130"/>
      <c r="GV3" s="130"/>
      <c r="GW3" s="130"/>
      <c r="GX3" s="130"/>
      <c r="GY3" s="130"/>
      <c r="GZ3" s="130"/>
      <c r="HA3" s="130"/>
      <c r="HB3" s="130"/>
      <c r="HC3" s="130"/>
      <c r="HD3" s="130"/>
      <c r="HE3" s="130"/>
      <c r="HF3" s="130"/>
      <c r="HG3" s="130"/>
      <c r="HH3" s="130"/>
      <c r="HI3" s="130"/>
      <c r="HJ3" s="130"/>
      <c r="HK3" s="130"/>
      <c r="HL3" s="130"/>
      <c r="HM3" s="130"/>
      <c r="HN3" s="130"/>
      <c r="HO3" s="130"/>
      <c r="HP3" s="130"/>
      <c r="HQ3" s="130"/>
      <c r="HR3" s="130"/>
      <c r="HS3" s="130"/>
      <c r="HT3" s="130"/>
      <c r="HU3" s="130"/>
      <c r="HV3" s="130"/>
      <c r="HW3" s="130"/>
      <c r="HX3" s="130"/>
      <c r="HY3" s="130"/>
      <c r="HZ3" s="130"/>
      <c r="IA3" s="130"/>
      <c r="IB3" s="130"/>
      <c r="IC3" s="130"/>
      <c r="ID3" s="130"/>
      <c r="IE3" s="130"/>
      <c r="IF3" s="130"/>
      <c r="IG3" s="130"/>
      <c r="IH3" s="130"/>
      <c r="II3" s="130"/>
      <c r="IJ3" s="130"/>
      <c r="IK3" s="130"/>
      <c r="IL3" s="130"/>
      <c r="IM3" s="130"/>
      <c r="IN3" s="130"/>
      <c r="IO3" s="130"/>
      <c r="IP3" s="130"/>
      <c r="IQ3" s="130"/>
      <c r="IR3" s="130"/>
      <c r="IS3" s="130"/>
      <c r="IT3" s="130"/>
      <c r="IU3" s="130"/>
      <c r="IV3" s="130"/>
      <c r="IW3" s="130"/>
      <c r="IX3" s="130"/>
      <c r="IY3" s="130"/>
      <c r="IZ3" s="130"/>
      <c r="JA3" s="130"/>
      <c r="JB3" s="130"/>
      <c r="JC3" s="130"/>
      <c r="JD3" s="130"/>
      <c r="JE3" s="130"/>
      <c r="JF3" s="130"/>
      <c r="JG3" s="130"/>
      <c r="JH3" s="130"/>
      <c r="JI3" s="130"/>
      <c r="JJ3" s="130"/>
      <c r="JK3" s="130"/>
      <c r="JL3" s="130"/>
      <c r="JM3" s="130"/>
      <c r="JN3" s="130"/>
      <c r="JO3" s="130"/>
      <c r="JP3" s="130"/>
      <c r="JQ3" s="130"/>
      <c r="JR3" s="130"/>
    </row>
    <row r="4" spans="1:278" s="131" customFormat="1" ht="41.25" customHeight="1">
      <c r="A4" s="443" t="s">
        <v>243</v>
      </c>
      <c r="B4" s="444"/>
      <c r="C4" s="445"/>
      <c r="D4" s="586" t="str">
        <f>'Mapa Final'!D4</f>
        <v>GESTION HUMANA</v>
      </c>
      <c r="E4" s="587"/>
      <c r="F4" s="587"/>
      <c r="G4" s="587"/>
      <c r="H4" s="587"/>
      <c r="I4" s="587"/>
      <c r="J4" s="587"/>
      <c r="K4" s="587"/>
      <c r="L4" s="587"/>
      <c r="M4" s="587"/>
      <c r="N4" s="588"/>
      <c r="O4" s="449"/>
      <c r="P4" s="449"/>
      <c r="Q4" s="449"/>
      <c r="R4" s="1"/>
      <c r="S4" s="1"/>
      <c r="T4" s="1"/>
      <c r="U4" s="130"/>
      <c r="V4" s="130"/>
      <c r="W4" s="130"/>
      <c r="X4" s="130"/>
      <c r="Y4" s="130"/>
      <c r="Z4" s="130"/>
      <c r="AA4" s="130"/>
      <c r="AB4" s="130"/>
      <c r="AC4" s="130"/>
      <c r="AD4" s="130"/>
      <c r="AE4" s="130"/>
      <c r="AF4" s="130"/>
      <c r="AG4" s="130"/>
      <c r="AH4" s="130"/>
      <c r="AI4" s="130"/>
      <c r="AJ4" s="130"/>
      <c r="AK4" s="130"/>
      <c r="AL4" s="130"/>
      <c r="AM4" s="130"/>
      <c r="AN4" s="130"/>
      <c r="AO4" s="130"/>
      <c r="AP4" s="130"/>
      <c r="AQ4" s="130"/>
      <c r="AR4" s="130"/>
      <c r="AS4" s="130"/>
      <c r="AT4" s="130"/>
      <c r="AU4" s="130"/>
      <c r="AV4" s="130"/>
      <c r="AW4" s="130"/>
      <c r="AX4" s="130"/>
      <c r="AY4" s="130"/>
      <c r="AZ4" s="130"/>
      <c r="BA4" s="130"/>
      <c r="BB4" s="130"/>
      <c r="BC4" s="130"/>
      <c r="BD4" s="130"/>
      <c r="BE4" s="130"/>
      <c r="BF4" s="130"/>
      <c r="BG4" s="130"/>
      <c r="BH4" s="130"/>
      <c r="BI4" s="130"/>
      <c r="BJ4" s="130"/>
      <c r="BK4" s="130"/>
      <c r="BL4" s="130"/>
      <c r="BM4" s="130"/>
      <c r="BN4" s="130"/>
      <c r="BO4" s="130"/>
      <c r="BP4" s="130"/>
      <c r="BQ4" s="130"/>
      <c r="BR4" s="130"/>
      <c r="BS4" s="130"/>
      <c r="BT4" s="130"/>
      <c r="BU4" s="130"/>
      <c r="BV4" s="130"/>
      <c r="BW4" s="130"/>
      <c r="BX4" s="130"/>
      <c r="BY4" s="130"/>
      <c r="BZ4" s="130"/>
      <c r="CA4" s="130"/>
      <c r="CB4" s="130"/>
      <c r="CC4" s="130"/>
      <c r="CD4" s="130"/>
      <c r="CE4" s="130"/>
      <c r="CF4" s="130"/>
      <c r="CG4" s="130"/>
      <c r="CH4" s="130"/>
      <c r="CI4" s="130"/>
      <c r="CJ4" s="130"/>
      <c r="CK4" s="130"/>
      <c r="CL4" s="130"/>
      <c r="CM4" s="130"/>
      <c r="CN4" s="130"/>
      <c r="CO4" s="130"/>
      <c r="CP4" s="130"/>
      <c r="CQ4" s="130"/>
      <c r="CR4" s="130"/>
      <c r="CS4" s="130"/>
      <c r="CT4" s="130"/>
      <c r="CU4" s="130"/>
      <c r="CV4" s="130"/>
      <c r="CW4" s="130"/>
      <c r="CX4" s="130"/>
      <c r="CY4" s="130"/>
      <c r="CZ4" s="130"/>
      <c r="DA4" s="130"/>
      <c r="DB4" s="130"/>
      <c r="DC4" s="130"/>
      <c r="DD4" s="130"/>
      <c r="DE4" s="130"/>
      <c r="DF4" s="130"/>
      <c r="DG4" s="130"/>
      <c r="DH4" s="130"/>
      <c r="DI4" s="130"/>
      <c r="DJ4" s="130"/>
      <c r="DK4" s="130"/>
      <c r="DL4" s="130"/>
      <c r="DM4" s="130"/>
      <c r="DN4" s="130"/>
      <c r="DO4" s="130"/>
      <c r="DP4" s="130"/>
      <c r="DQ4" s="130"/>
      <c r="DR4" s="130"/>
      <c r="DS4" s="130"/>
      <c r="DT4" s="130"/>
      <c r="DU4" s="130"/>
      <c r="DV4" s="130"/>
      <c r="DW4" s="130"/>
      <c r="DX4" s="130"/>
      <c r="DY4" s="130"/>
      <c r="DZ4" s="130"/>
      <c r="EA4" s="130"/>
      <c r="EB4" s="130"/>
      <c r="EC4" s="130"/>
      <c r="ED4" s="130"/>
      <c r="EE4" s="130"/>
      <c r="EF4" s="130"/>
      <c r="EG4" s="130"/>
      <c r="EH4" s="130"/>
      <c r="EI4" s="130"/>
      <c r="EJ4" s="130"/>
      <c r="EK4" s="130"/>
      <c r="EL4" s="130"/>
      <c r="EM4" s="130"/>
      <c r="EN4" s="130"/>
      <c r="EO4" s="130"/>
      <c r="EP4" s="130"/>
      <c r="EQ4" s="130"/>
      <c r="ER4" s="130"/>
      <c r="ES4" s="130"/>
      <c r="ET4" s="130"/>
      <c r="EU4" s="130"/>
      <c r="EV4" s="130"/>
      <c r="EW4" s="130"/>
      <c r="EX4" s="130"/>
      <c r="EY4" s="130"/>
      <c r="EZ4" s="130"/>
      <c r="FA4" s="130"/>
      <c r="FB4" s="130"/>
      <c r="FC4" s="130"/>
      <c r="FD4" s="130"/>
      <c r="FE4" s="130"/>
      <c r="FF4" s="130"/>
      <c r="FG4" s="130"/>
      <c r="FH4" s="130"/>
      <c r="FI4" s="130"/>
      <c r="FJ4" s="130"/>
      <c r="FK4" s="130"/>
      <c r="FL4" s="130"/>
      <c r="FM4" s="130"/>
      <c r="FN4" s="130"/>
      <c r="FO4" s="130"/>
      <c r="FP4" s="130"/>
      <c r="FQ4" s="130"/>
      <c r="FR4" s="130"/>
      <c r="FS4" s="130"/>
      <c r="FT4" s="130"/>
      <c r="FU4" s="130"/>
      <c r="FV4" s="130"/>
      <c r="FW4" s="130"/>
      <c r="FX4" s="130"/>
      <c r="FY4" s="130"/>
      <c r="FZ4" s="130"/>
      <c r="GA4" s="130"/>
      <c r="GB4" s="130"/>
      <c r="GC4" s="130"/>
      <c r="GD4" s="130"/>
      <c r="GE4" s="130"/>
      <c r="GF4" s="130"/>
      <c r="GG4" s="130"/>
      <c r="GH4" s="130"/>
      <c r="GI4" s="130"/>
      <c r="GJ4" s="130"/>
      <c r="GK4" s="130"/>
      <c r="GL4" s="130"/>
      <c r="GM4" s="130"/>
      <c r="GN4" s="130"/>
      <c r="GO4" s="130"/>
      <c r="GP4" s="130"/>
      <c r="GQ4" s="130"/>
      <c r="GR4" s="130"/>
      <c r="GS4" s="130"/>
      <c r="GT4" s="130"/>
      <c r="GU4" s="130"/>
      <c r="GV4" s="130"/>
      <c r="GW4" s="130"/>
      <c r="GX4" s="130"/>
      <c r="GY4" s="130"/>
      <c r="GZ4" s="130"/>
      <c r="HA4" s="130"/>
      <c r="HB4" s="130"/>
      <c r="HC4" s="130"/>
      <c r="HD4" s="130"/>
      <c r="HE4" s="130"/>
      <c r="HF4" s="130"/>
      <c r="HG4" s="130"/>
      <c r="HH4" s="130"/>
      <c r="HI4" s="130"/>
      <c r="HJ4" s="130"/>
      <c r="HK4" s="130"/>
      <c r="HL4" s="130"/>
      <c r="HM4" s="130"/>
      <c r="HN4" s="130"/>
      <c r="HO4" s="130"/>
      <c r="HP4" s="130"/>
      <c r="HQ4" s="130"/>
      <c r="HR4" s="130"/>
      <c r="HS4" s="130"/>
      <c r="HT4" s="130"/>
      <c r="HU4" s="130"/>
      <c r="HV4" s="130"/>
      <c r="HW4" s="130"/>
      <c r="HX4" s="130"/>
      <c r="HY4" s="130"/>
      <c r="HZ4" s="130"/>
      <c r="IA4" s="130"/>
      <c r="IB4" s="130"/>
      <c r="IC4" s="130"/>
      <c r="ID4" s="130"/>
      <c r="IE4" s="130"/>
      <c r="IF4" s="130"/>
      <c r="IG4" s="130"/>
      <c r="IH4" s="130"/>
      <c r="II4" s="130"/>
      <c r="IJ4" s="130"/>
      <c r="IK4" s="130"/>
      <c r="IL4" s="130"/>
      <c r="IM4" s="130"/>
      <c r="IN4" s="130"/>
      <c r="IO4" s="130"/>
      <c r="IP4" s="130"/>
      <c r="IQ4" s="130"/>
      <c r="IR4" s="130"/>
      <c r="IS4" s="130"/>
      <c r="IT4" s="130"/>
      <c r="IU4" s="130"/>
      <c r="IV4" s="130"/>
      <c r="IW4" s="130"/>
      <c r="IX4" s="130"/>
      <c r="IY4" s="130"/>
      <c r="IZ4" s="130"/>
      <c r="JA4" s="130"/>
      <c r="JB4" s="130"/>
      <c r="JC4" s="130"/>
      <c r="JD4" s="130"/>
      <c r="JE4" s="130"/>
      <c r="JF4" s="130"/>
      <c r="JG4" s="130"/>
      <c r="JH4" s="130"/>
      <c r="JI4" s="130"/>
      <c r="JJ4" s="130"/>
      <c r="JK4" s="130"/>
      <c r="JL4" s="130"/>
      <c r="JM4" s="130"/>
      <c r="JN4" s="130"/>
      <c r="JO4" s="130"/>
      <c r="JP4" s="130"/>
      <c r="JQ4" s="130"/>
      <c r="JR4" s="130"/>
    </row>
    <row r="5" spans="1:278" s="131" customFormat="1" ht="52.5" customHeight="1">
      <c r="A5" s="443" t="s">
        <v>245</v>
      </c>
      <c r="B5" s="444"/>
      <c r="C5" s="445"/>
      <c r="D5" s="589" t="str">
        <f>'Mapa Final'!D5</f>
        <v>Atender los requerimientos y necesidades en materia salarial, prestacional, de protección social, bienestar y pago de sentencias, brindando orientación a las Direcciones Seccionales en esta materia, a partir de herramientas de gestión y control que permitan ofrecer una respuesta ágil y oportuna a los clientes internos y externos en el marco del Sistema de Gestión de la Calidad, Medio Ambiente y Seguridad y Salud en el Trabajo de la Rama Judicial .</v>
      </c>
      <c r="E5" s="590"/>
      <c r="F5" s="590"/>
      <c r="G5" s="590"/>
      <c r="H5" s="590"/>
      <c r="I5" s="590"/>
      <c r="J5" s="590"/>
      <c r="K5" s="590"/>
      <c r="L5" s="590"/>
      <c r="M5" s="590"/>
      <c r="N5" s="591"/>
      <c r="O5" s="1"/>
      <c r="P5" s="1"/>
      <c r="Q5" s="1"/>
      <c r="R5" s="1"/>
      <c r="S5" s="1"/>
      <c r="T5" s="1"/>
      <c r="U5" s="130"/>
      <c r="V5" s="130"/>
      <c r="W5" s="130"/>
      <c r="X5" s="130"/>
      <c r="Y5" s="130"/>
      <c r="Z5" s="130"/>
      <c r="AA5" s="130"/>
      <c r="AB5" s="130"/>
      <c r="AC5" s="130"/>
      <c r="AD5" s="130"/>
      <c r="AE5" s="130"/>
      <c r="AF5" s="130"/>
      <c r="AG5" s="130"/>
      <c r="AH5" s="130"/>
      <c r="AI5" s="130"/>
      <c r="AJ5" s="130"/>
      <c r="AK5" s="130"/>
      <c r="AL5" s="130"/>
      <c r="AM5" s="130"/>
      <c r="AN5" s="130"/>
      <c r="AO5" s="130"/>
      <c r="AP5" s="130"/>
      <c r="AQ5" s="130"/>
      <c r="AR5" s="130"/>
      <c r="AS5" s="130"/>
      <c r="AT5" s="130"/>
      <c r="AU5" s="130"/>
      <c r="AV5" s="130"/>
      <c r="AW5" s="130"/>
      <c r="AX5" s="130"/>
      <c r="AY5" s="130"/>
      <c r="AZ5" s="130"/>
      <c r="BA5" s="130"/>
      <c r="BB5" s="130"/>
      <c r="BC5" s="130"/>
      <c r="BD5" s="130"/>
      <c r="BE5" s="130"/>
      <c r="BF5" s="130"/>
      <c r="BG5" s="130"/>
      <c r="BH5" s="130"/>
      <c r="BI5" s="130"/>
      <c r="BJ5" s="130"/>
      <c r="BK5" s="130"/>
      <c r="BL5" s="130"/>
      <c r="BM5" s="130"/>
      <c r="BN5" s="130"/>
      <c r="BO5" s="130"/>
      <c r="BP5" s="130"/>
      <c r="BQ5" s="130"/>
      <c r="BR5" s="130"/>
      <c r="BS5" s="130"/>
      <c r="BT5" s="130"/>
      <c r="BU5" s="130"/>
      <c r="BV5" s="130"/>
      <c r="BW5" s="130"/>
      <c r="BX5" s="130"/>
      <c r="BY5" s="130"/>
      <c r="BZ5" s="130"/>
      <c r="CA5" s="130"/>
      <c r="CB5" s="130"/>
      <c r="CC5" s="130"/>
      <c r="CD5" s="130"/>
      <c r="CE5" s="130"/>
      <c r="CF5" s="130"/>
      <c r="CG5" s="130"/>
      <c r="CH5" s="130"/>
      <c r="CI5" s="130"/>
      <c r="CJ5" s="130"/>
      <c r="CK5" s="130"/>
      <c r="CL5" s="130"/>
      <c r="CM5" s="130"/>
      <c r="CN5" s="130"/>
      <c r="CO5" s="130"/>
      <c r="CP5" s="130"/>
      <c r="CQ5" s="130"/>
      <c r="CR5" s="130"/>
      <c r="CS5" s="130"/>
      <c r="CT5" s="130"/>
      <c r="CU5" s="130"/>
      <c r="CV5" s="130"/>
      <c r="CW5" s="130"/>
      <c r="CX5" s="130"/>
      <c r="CY5" s="130"/>
      <c r="CZ5" s="130"/>
      <c r="DA5" s="130"/>
      <c r="DB5" s="130"/>
      <c r="DC5" s="130"/>
      <c r="DD5" s="130"/>
      <c r="DE5" s="130"/>
      <c r="DF5" s="130"/>
      <c r="DG5" s="130"/>
      <c r="DH5" s="130"/>
      <c r="DI5" s="130"/>
      <c r="DJ5" s="130"/>
      <c r="DK5" s="130"/>
      <c r="DL5" s="130"/>
      <c r="DM5" s="130"/>
      <c r="DN5" s="130"/>
      <c r="DO5" s="130"/>
      <c r="DP5" s="130"/>
      <c r="DQ5" s="130"/>
      <c r="DR5" s="130"/>
      <c r="DS5" s="130"/>
      <c r="DT5" s="130"/>
      <c r="DU5" s="130"/>
      <c r="DV5" s="130"/>
      <c r="DW5" s="130"/>
      <c r="DX5" s="130"/>
      <c r="DY5" s="130"/>
      <c r="DZ5" s="130"/>
      <c r="EA5" s="130"/>
      <c r="EB5" s="130"/>
      <c r="EC5" s="130"/>
      <c r="ED5" s="130"/>
      <c r="EE5" s="130"/>
      <c r="EF5" s="130"/>
      <c r="EG5" s="130"/>
      <c r="EH5" s="130"/>
      <c r="EI5" s="130"/>
      <c r="EJ5" s="130"/>
      <c r="EK5" s="130"/>
      <c r="EL5" s="130"/>
      <c r="EM5" s="130"/>
      <c r="EN5" s="130"/>
      <c r="EO5" s="130"/>
      <c r="EP5" s="130"/>
      <c r="EQ5" s="130"/>
      <c r="ER5" s="130"/>
      <c r="ES5" s="130"/>
      <c r="ET5" s="130"/>
      <c r="EU5" s="130"/>
      <c r="EV5" s="130"/>
      <c r="EW5" s="130"/>
      <c r="EX5" s="130"/>
      <c r="EY5" s="130"/>
      <c r="EZ5" s="130"/>
      <c r="FA5" s="130"/>
      <c r="FB5" s="130"/>
      <c r="FC5" s="130"/>
      <c r="FD5" s="130"/>
      <c r="FE5" s="130"/>
      <c r="FF5" s="130"/>
      <c r="FG5" s="130"/>
      <c r="FH5" s="130"/>
      <c r="FI5" s="130"/>
      <c r="FJ5" s="130"/>
      <c r="FK5" s="130"/>
      <c r="FL5" s="130"/>
      <c r="FM5" s="130"/>
      <c r="FN5" s="130"/>
      <c r="FO5" s="130"/>
      <c r="FP5" s="130"/>
      <c r="FQ5" s="130"/>
      <c r="FR5" s="130"/>
      <c r="FS5" s="130"/>
      <c r="FT5" s="130"/>
      <c r="FU5" s="130"/>
      <c r="FV5" s="130"/>
      <c r="FW5" s="130"/>
      <c r="FX5" s="130"/>
      <c r="FY5" s="130"/>
      <c r="FZ5" s="130"/>
      <c r="GA5" s="130"/>
      <c r="GB5" s="130"/>
      <c r="GC5" s="130"/>
      <c r="GD5" s="130"/>
      <c r="GE5" s="130"/>
      <c r="GF5" s="130"/>
      <c r="GG5" s="130"/>
      <c r="GH5" s="130"/>
      <c r="GI5" s="130"/>
      <c r="GJ5" s="130"/>
      <c r="GK5" s="130"/>
      <c r="GL5" s="130"/>
      <c r="GM5" s="130"/>
      <c r="GN5" s="130"/>
      <c r="GO5" s="130"/>
      <c r="GP5" s="130"/>
      <c r="GQ5" s="130"/>
      <c r="GR5" s="130"/>
      <c r="GS5" s="130"/>
      <c r="GT5" s="130"/>
      <c r="GU5" s="130"/>
      <c r="GV5" s="130"/>
      <c r="GW5" s="130"/>
      <c r="GX5" s="130"/>
      <c r="GY5" s="130"/>
      <c r="GZ5" s="130"/>
      <c r="HA5" s="130"/>
      <c r="HB5" s="130"/>
      <c r="HC5" s="130"/>
      <c r="HD5" s="130"/>
      <c r="HE5" s="130"/>
      <c r="HF5" s="130"/>
      <c r="HG5" s="130"/>
      <c r="HH5" s="130"/>
      <c r="HI5" s="130"/>
      <c r="HJ5" s="130"/>
      <c r="HK5" s="130"/>
      <c r="HL5" s="130"/>
      <c r="HM5" s="130"/>
      <c r="HN5" s="130"/>
      <c r="HO5" s="130"/>
      <c r="HP5" s="130"/>
      <c r="HQ5" s="130"/>
      <c r="HR5" s="130"/>
      <c r="HS5" s="130"/>
      <c r="HT5" s="130"/>
      <c r="HU5" s="130"/>
      <c r="HV5" s="130"/>
      <c r="HW5" s="130"/>
      <c r="HX5" s="130"/>
      <c r="HY5" s="130"/>
      <c r="HZ5" s="130"/>
      <c r="IA5" s="130"/>
      <c r="IB5" s="130"/>
      <c r="IC5" s="130"/>
      <c r="ID5" s="130"/>
      <c r="IE5" s="130"/>
      <c r="IF5" s="130"/>
      <c r="IG5" s="130"/>
      <c r="IH5" s="130"/>
      <c r="II5" s="130"/>
      <c r="IJ5" s="130"/>
      <c r="IK5" s="130"/>
      <c r="IL5" s="130"/>
      <c r="IM5" s="130"/>
      <c r="IN5" s="130"/>
      <c r="IO5" s="130"/>
      <c r="IP5" s="130"/>
      <c r="IQ5" s="130"/>
      <c r="IR5" s="130"/>
      <c r="IS5" s="130"/>
      <c r="IT5" s="130"/>
      <c r="IU5" s="130"/>
      <c r="IV5" s="130"/>
      <c r="IW5" s="130"/>
      <c r="IX5" s="130"/>
      <c r="IY5" s="130"/>
      <c r="IZ5" s="130"/>
      <c r="JA5" s="130"/>
      <c r="JB5" s="130"/>
      <c r="JC5" s="130"/>
      <c r="JD5" s="130"/>
      <c r="JE5" s="130"/>
      <c r="JF5" s="130"/>
      <c r="JG5" s="130"/>
      <c r="JH5" s="130"/>
      <c r="JI5" s="130"/>
      <c r="JJ5" s="130"/>
      <c r="JK5" s="130"/>
      <c r="JL5" s="130"/>
      <c r="JM5" s="130"/>
      <c r="JN5" s="130"/>
      <c r="JO5" s="130"/>
      <c r="JP5" s="130"/>
      <c r="JQ5" s="130"/>
      <c r="JR5" s="130"/>
    </row>
    <row r="6" spans="1:278" s="131" customFormat="1" ht="32.25" customHeight="1" thickBot="1">
      <c r="A6" s="443" t="s">
        <v>247</v>
      </c>
      <c r="B6" s="444"/>
      <c r="C6" s="445"/>
      <c r="D6" s="589" t="str">
        <f>'Mapa Final'!D6</f>
        <v>Nivel Seccional</v>
      </c>
      <c r="E6" s="590"/>
      <c r="F6" s="590"/>
      <c r="G6" s="590"/>
      <c r="H6" s="590"/>
      <c r="I6" s="590"/>
      <c r="J6" s="590"/>
      <c r="K6" s="590"/>
      <c r="L6" s="590"/>
      <c r="M6" s="590"/>
      <c r="N6" s="591"/>
      <c r="O6" s="1"/>
      <c r="P6" s="1"/>
      <c r="Q6" s="1"/>
      <c r="R6" s="1"/>
      <c r="S6" s="1"/>
      <c r="T6" s="1"/>
      <c r="U6" s="130"/>
      <c r="V6" s="130"/>
      <c r="W6" s="130"/>
      <c r="X6" s="130"/>
      <c r="Y6" s="130"/>
      <c r="Z6" s="130"/>
      <c r="AA6" s="130"/>
      <c r="AB6" s="130"/>
      <c r="AC6" s="130"/>
      <c r="AD6" s="130"/>
      <c r="AE6" s="130"/>
      <c r="AF6" s="130"/>
      <c r="AG6" s="130"/>
      <c r="AH6" s="130"/>
      <c r="AI6" s="130"/>
      <c r="AJ6" s="130"/>
      <c r="AK6" s="130"/>
      <c r="AL6" s="130"/>
      <c r="AM6" s="130"/>
      <c r="AN6" s="130"/>
      <c r="AO6" s="130"/>
      <c r="AP6" s="130"/>
      <c r="AQ6" s="130"/>
      <c r="AR6" s="130"/>
      <c r="AS6" s="130"/>
      <c r="AT6" s="130"/>
      <c r="AU6" s="130"/>
      <c r="AV6" s="130"/>
      <c r="AW6" s="130"/>
      <c r="AX6" s="130"/>
      <c r="AY6" s="130"/>
      <c r="AZ6" s="130"/>
      <c r="BA6" s="130"/>
      <c r="BB6" s="130"/>
      <c r="BC6" s="130"/>
      <c r="BD6" s="130"/>
      <c r="BE6" s="130"/>
      <c r="BF6" s="130"/>
      <c r="BG6" s="130"/>
      <c r="BH6" s="130"/>
      <c r="BI6" s="130"/>
      <c r="BJ6" s="130"/>
      <c r="BK6" s="130"/>
      <c r="BL6" s="130"/>
      <c r="BM6" s="130"/>
      <c r="BN6" s="130"/>
      <c r="BO6" s="130"/>
      <c r="BP6" s="130"/>
      <c r="BQ6" s="130"/>
      <c r="BR6" s="130"/>
      <c r="BS6" s="130"/>
      <c r="BT6" s="130"/>
      <c r="BU6" s="130"/>
      <c r="BV6" s="130"/>
      <c r="BW6" s="130"/>
      <c r="BX6" s="130"/>
      <c r="BY6" s="130"/>
      <c r="BZ6" s="130"/>
      <c r="CA6" s="130"/>
      <c r="CB6" s="130"/>
      <c r="CC6" s="130"/>
      <c r="CD6" s="130"/>
      <c r="CE6" s="130"/>
      <c r="CF6" s="130"/>
      <c r="CG6" s="130"/>
      <c r="CH6" s="130"/>
      <c r="CI6" s="130"/>
      <c r="CJ6" s="130"/>
      <c r="CK6" s="130"/>
      <c r="CL6" s="130"/>
      <c r="CM6" s="130"/>
      <c r="CN6" s="130"/>
      <c r="CO6" s="130"/>
      <c r="CP6" s="130"/>
      <c r="CQ6" s="130"/>
      <c r="CR6" s="130"/>
      <c r="CS6" s="130"/>
      <c r="CT6" s="130"/>
      <c r="CU6" s="130"/>
      <c r="CV6" s="130"/>
      <c r="CW6" s="130"/>
      <c r="CX6" s="130"/>
      <c r="CY6" s="130"/>
      <c r="CZ6" s="130"/>
      <c r="DA6" s="130"/>
      <c r="DB6" s="130"/>
      <c r="DC6" s="130"/>
      <c r="DD6" s="130"/>
      <c r="DE6" s="130"/>
      <c r="DF6" s="130"/>
      <c r="DG6" s="130"/>
      <c r="DH6" s="130"/>
      <c r="DI6" s="130"/>
      <c r="DJ6" s="130"/>
      <c r="DK6" s="130"/>
      <c r="DL6" s="130"/>
      <c r="DM6" s="130"/>
      <c r="DN6" s="130"/>
      <c r="DO6" s="130"/>
      <c r="DP6" s="130"/>
      <c r="DQ6" s="130"/>
      <c r="DR6" s="130"/>
      <c r="DS6" s="130"/>
      <c r="DT6" s="130"/>
      <c r="DU6" s="130"/>
      <c r="DV6" s="130"/>
      <c r="DW6" s="130"/>
      <c r="DX6" s="130"/>
      <c r="DY6" s="130"/>
      <c r="DZ6" s="130"/>
      <c r="EA6" s="130"/>
      <c r="EB6" s="130"/>
      <c r="EC6" s="130"/>
      <c r="ED6" s="130"/>
      <c r="EE6" s="130"/>
      <c r="EF6" s="130"/>
      <c r="EG6" s="130"/>
      <c r="EH6" s="130"/>
      <c r="EI6" s="130"/>
      <c r="EJ6" s="130"/>
      <c r="EK6" s="130"/>
      <c r="EL6" s="130"/>
      <c r="EM6" s="130"/>
      <c r="EN6" s="130"/>
      <c r="EO6" s="130"/>
      <c r="EP6" s="130"/>
      <c r="EQ6" s="130"/>
      <c r="ER6" s="130"/>
      <c r="ES6" s="130"/>
      <c r="ET6" s="130"/>
      <c r="EU6" s="130"/>
      <c r="EV6" s="130"/>
      <c r="EW6" s="130"/>
      <c r="EX6" s="130"/>
      <c r="EY6" s="130"/>
      <c r="EZ6" s="130"/>
      <c r="FA6" s="130"/>
      <c r="FB6" s="130"/>
      <c r="FC6" s="130"/>
      <c r="FD6" s="130"/>
      <c r="FE6" s="130"/>
      <c r="FF6" s="130"/>
      <c r="FG6" s="130"/>
      <c r="FH6" s="130"/>
      <c r="FI6" s="130"/>
      <c r="FJ6" s="130"/>
      <c r="FK6" s="130"/>
      <c r="FL6" s="130"/>
      <c r="FM6" s="130"/>
      <c r="FN6" s="130"/>
      <c r="FO6" s="130"/>
      <c r="FP6" s="130"/>
      <c r="FQ6" s="130"/>
      <c r="FR6" s="130"/>
      <c r="FS6" s="130"/>
      <c r="FT6" s="130"/>
      <c r="FU6" s="130"/>
      <c r="FV6" s="130"/>
      <c r="FW6" s="130"/>
      <c r="FX6" s="130"/>
      <c r="FY6" s="130"/>
      <c r="FZ6" s="130"/>
      <c r="GA6" s="130"/>
      <c r="GB6" s="130"/>
      <c r="GC6" s="130"/>
      <c r="GD6" s="130"/>
      <c r="GE6" s="130"/>
      <c r="GF6" s="130"/>
      <c r="GG6" s="130"/>
      <c r="GH6" s="130"/>
      <c r="GI6" s="130"/>
      <c r="GJ6" s="130"/>
      <c r="GK6" s="130"/>
      <c r="GL6" s="130"/>
      <c r="GM6" s="130"/>
      <c r="GN6" s="130"/>
      <c r="GO6" s="130"/>
      <c r="GP6" s="130"/>
      <c r="GQ6" s="130"/>
      <c r="GR6" s="130"/>
      <c r="GS6" s="130"/>
      <c r="GT6" s="130"/>
      <c r="GU6" s="130"/>
      <c r="GV6" s="130"/>
      <c r="GW6" s="130"/>
      <c r="GX6" s="130"/>
      <c r="GY6" s="130"/>
      <c r="GZ6" s="130"/>
      <c r="HA6" s="130"/>
      <c r="HB6" s="130"/>
      <c r="HC6" s="130"/>
      <c r="HD6" s="130"/>
      <c r="HE6" s="130"/>
      <c r="HF6" s="130"/>
      <c r="HG6" s="130"/>
      <c r="HH6" s="130"/>
      <c r="HI6" s="130"/>
      <c r="HJ6" s="130"/>
      <c r="HK6" s="130"/>
      <c r="HL6" s="130"/>
      <c r="HM6" s="130"/>
      <c r="HN6" s="130"/>
      <c r="HO6" s="130"/>
      <c r="HP6" s="130"/>
      <c r="HQ6" s="130"/>
      <c r="HR6" s="130"/>
      <c r="HS6" s="130"/>
      <c r="HT6" s="130"/>
      <c r="HU6" s="130"/>
      <c r="HV6" s="130"/>
      <c r="HW6" s="130"/>
      <c r="HX6" s="130"/>
      <c r="HY6" s="130"/>
      <c r="HZ6" s="130"/>
      <c r="IA6" s="130"/>
      <c r="IB6" s="130"/>
      <c r="IC6" s="130"/>
      <c r="ID6" s="130"/>
      <c r="IE6" s="130"/>
      <c r="IF6" s="130"/>
      <c r="IG6" s="130"/>
      <c r="IH6" s="130"/>
      <c r="II6" s="130"/>
      <c r="IJ6" s="130"/>
      <c r="IK6" s="130"/>
      <c r="IL6" s="130"/>
      <c r="IM6" s="130"/>
      <c r="IN6" s="130"/>
      <c r="IO6" s="130"/>
      <c r="IP6" s="130"/>
      <c r="IQ6" s="130"/>
      <c r="IR6" s="130"/>
      <c r="IS6" s="130"/>
      <c r="IT6" s="130"/>
      <c r="IU6" s="130"/>
      <c r="IV6" s="130"/>
      <c r="IW6" s="130"/>
      <c r="IX6" s="130"/>
      <c r="IY6" s="130"/>
      <c r="IZ6" s="130"/>
      <c r="JA6" s="130"/>
      <c r="JB6" s="130"/>
      <c r="JC6" s="130"/>
      <c r="JD6" s="130"/>
      <c r="JE6" s="130"/>
      <c r="JF6" s="130"/>
      <c r="JG6" s="130"/>
      <c r="JH6" s="130"/>
      <c r="JI6" s="130"/>
      <c r="JJ6" s="130"/>
      <c r="JK6" s="130"/>
      <c r="JL6" s="130"/>
      <c r="JM6" s="130"/>
      <c r="JN6" s="130"/>
      <c r="JO6" s="130"/>
      <c r="JP6" s="130"/>
      <c r="JQ6" s="130"/>
      <c r="JR6" s="130"/>
    </row>
    <row r="7" spans="1:278" s="138" customFormat="1" ht="40.5" customHeight="1" thickTop="1" thickBot="1">
      <c r="A7" s="592" t="s">
        <v>580</v>
      </c>
      <c r="B7" s="593"/>
      <c r="C7" s="593"/>
      <c r="D7" s="593"/>
      <c r="E7" s="593"/>
      <c r="F7" s="594"/>
      <c r="G7" s="145"/>
      <c r="H7" s="595" t="s">
        <v>581</v>
      </c>
      <c r="I7" s="595"/>
      <c r="J7" s="595"/>
      <c r="K7" s="595" t="s">
        <v>582</v>
      </c>
      <c r="L7" s="595"/>
      <c r="M7" s="595"/>
      <c r="N7" s="596" t="s">
        <v>583</v>
      </c>
      <c r="O7" s="605" t="s">
        <v>584</v>
      </c>
      <c r="P7" s="607" t="s">
        <v>585</v>
      </c>
      <c r="Q7" s="608"/>
      <c r="R7" s="607" t="s">
        <v>586</v>
      </c>
      <c r="S7" s="608"/>
      <c r="T7" s="609" t="s">
        <v>587</v>
      </c>
      <c r="U7" s="150"/>
      <c r="V7" s="150"/>
      <c r="W7" s="150"/>
      <c r="X7" s="150"/>
      <c r="Y7" s="150"/>
      <c r="Z7" s="150"/>
      <c r="AA7" s="150"/>
      <c r="AB7" s="150"/>
      <c r="AC7" s="150"/>
      <c r="AD7" s="150"/>
      <c r="AE7" s="150"/>
      <c r="AF7" s="150"/>
      <c r="AG7" s="150"/>
      <c r="AH7" s="150"/>
      <c r="AI7" s="150"/>
      <c r="AJ7" s="150"/>
      <c r="AK7" s="150"/>
      <c r="AL7" s="150"/>
      <c r="AM7" s="150"/>
      <c r="AN7" s="150"/>
      <c r="AO7" s="150"/>
      <c r="AP7" s="150"/>
      <c r="AQ7" s="150"/>
      <c r="AR7" s="150"/>
      <c r="AS7" s="150"/>
      <c r="AT7" s="150"/>
      <c r="AU7" s="150"/>
      <c r="AV7" s="150"/>
      <c r="AW7" s="150"/>
      <c r="AX7" s="150"/>
      <c r="AY7" s="150"/>
      <c r="AZ7" s="150"/>
      <c r="BA7" s="150"/>
      <c r="BB7" s="150"/>
      <c r="BC7" s="150"/>
      <c r="BD7" s="150"/>
      <c r="BE7" s="150"/>
      <c r="BF7" s="150"/>
      <c r="BG7" s="150"/>
      <c r="BH7" s="150"/>
      <c r="BI7" s="150"/>
      <c r="BJ7" s="150"/>
      <c r="BK7" s="150"/>
      <c r="BL7" s="150"/>
      <c r="BM7" s="150"/>
      <c r="BN7" s="150"/>
      <c r="BO7" s="150"/>
      <c r="BP7" s="150"/>
      <c r="BQ7" s="150"/>
      <c r="BR7" s="150"/>
      <c r="BS7" s="150"/>
      <c r="BT7" s="150"/>
      <c r="BU7" s="150"/>
      <c r="BV7" s="150"/>
      <c r="BW7" s="150"/>
      <c r="BX7" s="150"/>
      <c r="BY7" s="150"/>
      <c r="BZ7" s="150"/>
      <c r="CA7" s="150"/>
      <c r="CB7" s="150"/>
      <c r="CC7" s="150"/>
      <c r="CD7" s="150"/>
      <c r="CE7" s="150"/>
      <c r="CF7" s="150"/>
      <c r="CG7" s="150"/>
      <c r="CH7" s="150"/>
      <c r="CI7" s="150"/>
      <c r="CJ7" s="150"/>
      <c r="CK7" s="150"/>
      <c r="CL7" s="150"/>
      <c r="CM7" s="150"/>
      <c r="CN7" s="150"/>
      <c r="CO7" s="150"/>
      <c r="CP7" s="150"/>
      <c r="CQ7" s="150"/>
      <c r="CR7" s="150"/>
      <c r="CS7" s="150"/>
      <c r="CT7" s="150"/>
      <c r="CU7" s="150"/>
      <c r="CV7" s="150"/>
      <c r="CW7" s="150"/>
      <c r="CX7" s="150"/>
      <c r="CY7" s="150"/>
      <c r="CZ7" s="150"/>
      <c r="DA7" s="150"/>
      <c r="DB7" s="150"/>
      <c r="DC7" s="150"/>
      <c r="DD7" s="150"/>
      <c r="DE7" s="150"/>
      <c r="DF7" s="150"/>
      <c r="DG7" s="150"/>
      <c r="DH7" s="150"/>
      <c r="DI7" s="150"/>
      <c r="DJ7" s="150"/>
      <c r="DK7" s="150"/>
      <c r="DL7" s="150"/>
      <c r="DM7" s="150"/>
      <c r="DN7" s="150"/>
      <c r="DO7" s="150"/>
      <c r="DP7" s="150"/>
      <c r="DQ7" s="150"/>
      <c r="DR7" s="150"/>
      <c r="DS7" s="150"/>
      <c r="DT7" s="150"/>
      <c r="DU7" s="150"/>
      <c r="DV7" s="150"/>
      <c r="DW7" s="150"/>
      <c r="DX7" s="150"/>
      <c r="DY7" s="150"/>
      <c r="DZ7" s="150"/>
      <c r="EA7" s="150"/>
      <c r="EB7" s="150"/>
      <c r="EC7" s="150"/>
      <c r="ED7" s="150"/>
      <c r="EE7" s="150"/>
      <c r="EF7" s="150"/>
      <c r="EG7" s="150"/>
      <c r="EH7" s="150"/>
      <c r="EI7" s="150"/>
      <c r="EJ7" s="150"/>
      <c r="EK7" s="150"/>
      <c r="EL7" s="150"/>
      <c r="EM7" s="150"/>
      <c r="EN7" s="150"/>
      <c r="EO7" s="150"/>
      <c r="EP7" s="150"/>
      <c r="EQ7" s="150"/>
      <c r="ER7" s="150"/>
      <c r="ES7" s="150"/>
      <c r="ET7" s="150"/>
      <c r="EU7" s="150"/>
      <c r="EV7" s="150"/>
      <c r="EW7" s="150"/>
      <c r="EX7" s="150"/>
      <c r="EY7" s="150"/>
      <c r="EZ7" s="150"/>
      <c r="FA7" s="150"/>
      <c r="FB7" s="150"/>
      <c r="FC7" s="150"/>
      <c r="FD7" s="150"/>
      <c r="FE7" s="150"/>
      <c r="FF7" s="150"/>
      <c r="FG7" s="150"/>
      <c r="FH7" s="150"/>
      <c r="FI7" s="150"/>
      <c r="FJ7" s="150"/>
      <c r="FK7" s="150"/>
      <c r="FL7" s="150"/>
      <c r="FM7" s="150"/>
      <c r="FN7" s="150"/>
      <c r="FO7" s="150"/>
      <c r="FP7" s="150"/>
      <c r="FQ7" s="150"/>
      <c r="FR7" s="150"/>
      <c r="FS7" s="150"/>
      <c r="FT7" s="150"/>
    </row>
    <row r="8" spans="1:278" s="139" customFormat="1" ht="111" customHeight="1" thickTop="1" thickBot="1">
      <c r="A8" s="153" t="s">
        <v>27</v>
      </c>
      <c r="B8" s="153" t="s">
        <v>255</v>
      </c>
      <c r="C8" s="154" t="s">
        <v>195</v>
      </c>
      <c r="D8" s="146" t="s">
        <v>256</v>
      </c>
      <c r="E8" s="156" t="s">
        <v>199</v>
      </c>
      <c r="F8" s="156" t="s">
        <v>201</v>
      </c>
      <c r="G8" s="156" t="s">
        <v>203</v>
      </c>
      <c r="H8" s="147" t="s">
        <v>588</v>
      </c>
      <c r="I8" s="147" t="s">
        <v>546</v>
      </c>
      <c r="J8" s="147" t="s">
        <v>589</v>
      </c>
      <c r="K8" s="147" t="s">
        <v>588</v>
      </c>
      <c r="L8" s="147" t="s">
        <v>590</v>
      </c>
      <c r="M8" s="147" t="s">
        <v>589</v>
      </c>
      <c r="N8" s="596"/>
      <c r="O8" s="606"/>
      <c r="P8" s="148" t="s">
        <v>591</v>
      </c>
      <c r="Q8" s="148" t="s">
        <v>592</v>
      </c>
      <c r="R8" s="148" t="s">
        <v>593</v>
      </c>
      <c r="S8" s="148" t="s">
        <v>594</v>
      </c>
      <c r="T8" s="609"/>
      <c r="U8" s="151"/>
      <c r="V8" s="151"/>
      <c r="W8" s="151"/>
      <c r="X8" s="151"/>
      <c r="Y8" s="151"/>
      <c r="Z8" s="151"/>
      <c r="AA8" s="151"/>
      <c r="AB8" s="151"/>
      <c r="AC8" s="151"/>
      <c r="AD8" s="151"/>
      <c r="AE8" s="151"/>
      <c r="AF8" s="151"/>
      <c r="AG8" s="151"/>
      <c r="AH8" s="151"/>
      <c r="AI8" s="151"/>
      <c r="AJ8" s="151"/>
      <c r="AK8" s="151"/>
      <c r="AL8" s="151"/>
      <c r="AM8" s="151"/>
      <c r="AN8" s="151"/>
      <c r="AO8" s="151"/>
      <c r="AP8" s="151"/>
      <c r="AQ8" s="151"/>
      <c r="AR8" s="151"/>
      <c r="AS8" s="151"/>
      <c r="AT8" s="151"/>
      <c r="AU8" s="151"/>
      <c r="AV8" s="151"/>
      <c r="AW8" s="151"/>
      <c r="AX8" s="151"/>
      <c r="AY8" s="151"/>
      <c r="AZ8" s="151"/>
      <c r="BA8" s="151"/>
      <c r="BB8" s="151"/>
      <c r="BC8" s="151"/>
      <c r="BD8" s="151"/>
      <c r="BE8" s="151"/>
      <c r="BF8" s="151"/>
      <c r="BG8" s="151"/>
      <c r="BH8" s="151"/>
      <c r="BI8" s="151"/>
      <c r="BJ8" s="151"/>
      <c r="BK8" s="151"/>
      <c r="BL8" s="151"/>
      <c r="BM8" s="151"/>
      <c r="BN8" s="151"/>
      <c r="BO8" s="151"/>
      <c r="BP8" s="151"/>
      <c r="BQ8" s="151"/>
      <c r="BR8" s="151"/>
      <c r="BS8" s="151"/>
      <c r="BT8" s="151"/>
      <c r="BU8" s="151"/>
      <c r="BV8" s="151"/>
      <c r="BW8" s="151"/>
      <c r="BX8" s="151"/>
      <c r="BY8" s="151"/>
      <c r="BZ8" s="151"/>
      <c r="CA8" s="151"/>
      <c r="CB8" s="151"/>
      <c r="CC8" s="151"/>
      <c r="CD8" s="151"/>
      <c r="CE8" s="151"/>
      <c r="CF8" s="151"/>
      <c r="CG8" s="151"/>
      <c r="CH8" s="151"/>
      <c r="CI8" s="151"/>
      <c r="CJ8" s="151"/>
      <c r="CK8" s="151"/>
      <c r="CL8" s="151"/>
      <c r="CM8" s="151"/>
      <c r="CN8" s="151"/>
      <c r="CO8" s="151"/>
      <c r="CP8" s="151"/>
      <c r="CQ8" s="151"/>
      <c r="CR8" s="151"/>
      <c r="CS8" s="151"/>
      <c r="CT8" s="151"/>
      <c r="CU8" s="151"/>
      <c r="CV8" s="151"/>
      <c r="CW8" s="151"/>
      <c r="CX8" s="151"/>
      <c r="CY8" s="151"/>
      <c r="CZ8" s="151"/>
      <c r="DA8" s="151"/>
      <c r="DB8" s="151"/>
      <c r="DC8" s="151"/>
      <c r="DD8" s="151"/>
      <c r="DE8" s="151"/>
      <c r="DF8" s="151"/>
      <c r="DG8" s="151"/>
      <c r="DH8" s="151"/>
      <c r="DI8" s="151"/>
      <c r="DJ8" s="151"/>
      <c r="DK8" s="151"/>
      <c r="DL8" s="151"/>
      <c r="DM8" s="151"/>
      <c r="DN8" s="151"/>
      <c r="DO8" s="151"/>
      <c r="DP8" s="151"/>
      <c r="DQ8" s="151"/>
      <c r="DR8" s="151"/>
      <c r="DS8" s="151"/>
      <c r="DT8" s="151"/>
      <c r="DU8" s="151"/>
      <c r="DV8" s="151"/>
      <c r="DW8" s="151"/>
      <c r="DX8" s="151"/>
      <c r="DY8" s="151"/>
      <c r="DZ8" s="151"/>
      <c r="EA8" s="151"/>
      <c r="EB8" s="151"/>
      <c r="EC8" s="151"/>
      <c r="ED8" s="151"/>
      <c r="EE8" s="151"/>
      <c r="EF8" s="151"/>
      <c r="EG8" s="151"/>
      <c r="EH8" s="151"/>
      <c r="EI8" s="151"/>
      <c r="EJ8" s="151"/>
      <c r="EK8" s="151"/>
      <c r="EL8" s="151"/>
      <c r="EM8" s="151"/>
      <c r="EN8" s="151"/>
      <c r="EO8" s="151"/>
      <c r="EP8" s="151"/>
      <c r="EQ8" s="151"/>
      <c r="ER8" s="151"/>
      <c r="ES8" s="151"/>
      <c r="ET8" s="151"/>
      <c r="EU8" s="151"/>
      <c r="EV8" s="151"/>
      <c r="EW8" s="151"/>
      <c r="EX8" s="151"/>
      <c r="EY8" s="151"/>
      <c r="EZ8" s="151"/>
      <c r="FA8" s="151"/>
      <c r="FB8" s="151"/>
      <c r="FC8" s="151"/>
      <c r="FD8" s="151"/>
      <c r="FE8" s="151"/>
      <c r="FF8" s="151"/>
      <c r="FG8" s="151"/>
      <c r="FH8" s="151"/>
      <c r="FI8" s="151"/>
      <c r="FJ8" s="151"/>
      <c r="FK8" s="151"/>
      <c r="FL8" s="151"/>
      <c r="FM8" s="151"/>
      <c r="FN8" s="151"/>
      <c r="FO8" s="151"/>
      <c r="FP8" s="151"/>
      <c r="FQ8" s="151"/>
      <c r="FR8" s="151"/>
      <c r="FS8" s="151"/>
      <c r="FT8" s="151"/>
    </row>
    <row r="9" spans="1:278" s="140" customFormat="1" ht="20.25" customHeight="1" thickTop="1" thickBot="1">
      <c r="A9" s="610"/>
      <c r="B9" s="611"/>
      <c r="C9" s="611"/>
      <c r="D9" s="611"/>
      <c r="E9" s="611"/>
      <c r="F9" s="611"/>
      <c r="G9" s="611"/>
      <c r="H9" s="611"/>
      <c r="I9" s="611"/>
      <c r="J9" s="611"/>
      <c r="K9" s="611"/>
      <c r="L9" s="611"/>
      <c r="M9" s="611"/>
      <c r="N9" s="611"/>
      <c r="T9" s="149"/>
      <c r="U9" s="152"/>
      <c r="V9" s="152"/>
      <c r="W9" s="152"/>
      <c r="X9" s="152"/>
      <c r="Y9" s="152"/>
      <c r="Z9" s="152"/>
      <c r="AA9" s="152"/>
      <c r="AB9" s="152"/>
      <c r="AC9" s="152"/>
      <c r="AD9" s="152"/>
      <c r="AE9" s="152"/>
      <c r="AF9" s="152"/>
      <c r="AG9" s="152"/>
      <c r="AH9" s="152"/>
      <c r="AI9" s="152"/>
      <c r="AJ9" s="152"/>
      <c r="AK9" s="152"/>
      <c r="AL9" s="152"/>
      <c r="AM9" s="152"/>
      <c r="AN9" s="152"/>
      <c r="AO9" s="152"/>
      <c r="AP9" s="152"/>
      <c r="AQ9" s="152"/>
      <c r="AR9" s="152"/>
      <c r="AS9" s="152"/>
      <c r="AT9" s="152"/>
      <c r="AU9" s="152"/>
      <c r="AV9" s="152"/>
      <c r="AW9" s="152"/>
      <c r="AX9" s="152"/>
      <c r="AY9" s="152"/>
      <c r="AZ9" s="152"/>
      <c r="BA9" s="152"/>
      <c r="BB9" s="152"/>
      <c r="BC9" s="152"/>
      <c r="BD9" s="152"/>
      <c r="BE9" s="152"/>
      <c r="BF9" s="152"/>
      <c r="BG9" s="152"/>
      <c r="BH9" s="152"/>
      <c r="BI9" s="152"/>
      <c r="BJ9" s="152"/>
      <c r="BK9" s="152"/>
      <c r="BL9" s="152"/>
      <c r="BM9" s="152"/>
      <c r="BN9" s="152"/>
      <c r="BO9" s="152"/>
      <c r="BP9" s="152"/>
      <c r="BQ9" s="152"/>
      <c r="BR9" s="152"/>
      <c r="BS9" s="152"/>
      <c r="BT9" s="152"/>
      <c r="BU9" s="152"/>
      <c r="BV9" s="152"/>
      <c r="BW9" s="152"/>
      <c r="BX9" s="152"/>
      <c r="BY9" s="152"/>
      <c r="BZ9" s="152"/>
      <c r="CA9" s="152"/>
      <c r="CB9" s="152"/>
      <c r="CC9" s="152"/>
      <c r="CD9" s="152"/>
      <c r="CE9" s="152"/>
      <c r="CF9" s="152"/>
      <c r="CG9" s="152"/>
      <c r="CH9" s="152"/>
      <c r="CI9" s="152"/>
      <c r="CJ9" s="152"/>
      <c r="CK9" s="152"/>
      <c r="CL9" s="152"/>
      <c r="CM9" s="152"/>
      <c r="CN9" s="152"/>
      <c r="CO9" s="152"/>
      <c r="CP9" s="152"/>
      <c r="CQ9" s="152"/>
      <c r="CR9" s="152"/>
      <c r="CS9" s="152"/>
      <c r="CT9" s="152"/>
      <c r="CU9" s="152"/>
      <c r="CV9" s="152"/>
      <c r="CW9" s="152"/>
      <c r="CX9" s="152"/>
      <c r="CY9" s="152"/>
      <c r="CZ9" s="152"/>
      <c r="DA9" s="152"/>
      <c r="DB9" s="152"/>
      <c r="DC9" s="152"/>
      <c r="DD9" s="152"/>
      <c r="DE9" s="152"/>
      <c r="DF9" s="152"/>
      <c r="DG9" s="152"/>
      <c r="DH9" s="152"/>
      <c r="DI9" s="152"/>
      <c r="DJ9" s="152"/>
      <c r="DK9" s="152"/>
      <c r="DL9" s="152"/>
      <c r="DM9" s="152"/>
      <c r="DN9" s="152"/>
      <c r="DO9" s="152"/>
      <c r="DP9" s="152"/>
      <c r="DQ9" s="152"/>
      <c r="DR9" s="152"/>
      <c r="DS9" s="152"/>
      <c r="DT9" s="152"/>
      <c r="DU9" s="152"/>
      <c r="DV9" s="152"/>
      <c r="DW9" s="152"/>
      <c r="DX9" s="152"/>
      <c r="DY9" s="152"/>
      <c r="DZ9" s="152"/>
      <c r="EA9" s="152"/>
      <c r="EB9" s="152"/>
      <c r="EC9" s="152"/>
      <c r="ED9" s="152"/>
      <c r="EE9" s="152"/>
      <c r="EF9" s="152"/>
      <c r="EG9" s="152"/>
      <c r="EH9" s="152"/>
      <c r="EI9" s="152"/>
      <c r="EJ9" s="152"/>
      <c r="EK9" s="152"/>
      <c r="EL9" s="152"/>
      <c r="EM9" s="152"/>
      <c r="EN9" s="152"/>
      <c r="EO9" s="152"/>
      <c r="EP9" s="152"/>
      <c r="EQ9" s="152"/>
      <c r="ER9" s="152"/>
      <c r="ES9" s="152"/>
      <c r="ET9" s="152"/>
      <c r="EU9" s="152"/>
      <c r="EV9" s="152"/>
      <c r="EW9" s="152"/>
      <c r="EX9" s="152"/>
      <c r="EY9" s="152"/>
      <c r="EZ9" s="152"/>
      <c r="FA9" s="152"/>
      <c r="FB9" s="152"/>
      <c r="FC9" s="152"/>
      <c r="FD9" s="152"/>
      <c r="FE9" s="152"/>
      <c r="FF9" s="152"/>
      <c r="FG9" s="152"/>
      <c r="FH9" s="152"/>
      <c r="FI9" s="152"/>
      <c r="FJ9" s="152"/>
      <c r="FK9" s="152"/>
      <c r="FL9" s="152"/>
      <c r="FM9" s="152"/>
      <c r="FN9" s="152"/>
      <c r="FO9" s="152"/>
      <c r="FP9" s="152"/>
      <c r="FQ9" s="152"/>
      <c r="FR9" s="152"/>
      <c r="FS9" s="152"/>
      <c r="FT9" s="152"/>
    </row>
    <row r="10" spans="1:278" s="141" customFormat="1" ht="108.75" customHeight="1">
      <c r="A10" s="658">
        <f>'Mapa Final'!A10</f>
        <v>1</v>
      </c>
      <c r="B10" s="661" t="str">
        <f>'Mapa Final'!B10</f>
        <v>Inexactitud de la información</v>
      </c>
      <c r="C10" s="665" t="str">
        <f>'Mapa Final'!C10</f>
        <v>Incumplimiento de las metas establecidas</v>
      </c>
      <c r="D10" s="665" t="str">
        <f>'Mapa Final'!D10</f>
        <v xml:space="preserve">1. Hojas de vida desactualizadas  
2. Altos volumenes de documentos generados por los despachos respecto novedades de nómina mensual.
3. Alta carga laboral de todas los servidores que intervienen en los procesos de talento humano e Insuficiente personal para adelantar los procesos y actividades relacionadas el procedimiento de archivo de HL.
4. Documentos deteriorados                                                                                                                                                                                                                                                                                                                                                                                                                                                                                                                                                                                                                                                                                                                                                                                                                                                                 5. Infraestructura física 
6. Carencia de implementación de  plataforma téconológica para el manejo del archivo digital de hoja de vida.                                                                                                                                                                                                                                                                                                 
 </v>
      </c>
      <c r="E10" s="665" t="str">
        <f>+'Mapa Final'!E10:E15</f>
        <v xml:space="preserve">Deficiencia en la planta de personal asignada para esta labor- </v>
      </c>
      <c r="F10" s="665" t="str">
        <f>'Mapa Final'!F10</f>
        <v>Posibilidad de incumplimiento de las metas establecidas,  debido a la deficiencia en la planta de personal asignada para el manejo de la integridad de la información de los servidores judiciales almacenada en archivos físicos (historias laborales, archivo de gestión) o en el sistema de Información que esta a cargo de la Dirección Ejecutiva Seccional.</v>
      </c>
      <c r="G10" s="665" t="str">
        <f>'Mapa Final'!G10</f>
        <v>Ejecución y Administración de Procesos</v>
      </c>
      <c r="H10" s="668" t="str">
        <f>'Mapa Final'!I10</f>
        <v>Media</v>
      </c>
      <c r="I10" s="668" t="str">
        <f>'Mapa Final'!L10</f>
        <v>Moderado</v>
      </c>
      <c r="J10" s="597" t="str">
        <f>'Mapa Final'!N10</f>
        <v>Moderado</v>
      </c>
      <c r="K10" s="675" t="str">
        <f>'Mapa Final'!AA10</f>
        <v>Media</v>
      </c>
      <c r="L10" s="675" t="str">
        <f>'Mapa Final'!AE10</f>
        <v>Moderado</v>
      </c>
      <c r="M10" s="597" t="str">
        <f>'Mapa Final'!AG10</f>
        <v>Moderado</v>
      </c>
      <c r="N10" s="675" t="str">
        <f>'Mapa Final'!AH10</f>
        <v>Aceptar</v>
      </c>
      <c r="O10" s="651" t="s">
        <v>620</v>
      </c>
      <c r="P10" s="630"/>
      <c r="Q10" s="633" t="s">
        <v>8</v>
      </c>
      <c r="R10" s="612">
        <v>44470</v>
      </c>
      <c r="S10" s="612">
        <v>44561</v>
      </c>
      <c r="T10" s="615" t="s">
        <v>621</v>
      </c>
      <c r="U10" s="34"/>
      <c r="V10" s="34"/>
      <c r="W10" s="34"/>
      <c r="X10" s="34"/>
      <c r="Y10" s="34"/>
      <c r="Z10" s="34"/>
      <c r="AA10" s="34"/>
      <c r="AB10" s="34"/>
      <c r="AC10" s="34"/>
      <c r="AD10" s="34"/>
      <c r="AE10" s="34"/>
      <c r="AF10" s="34"/>
      <c r="AG10" s="34"/>
      <c r="AH10" s="34"/>
      <c r="AI10" s="34"/>
      <c r="AJ10" s="34"/>
      <c r="AK10" s="34"/>
      <c r="AL10" s="34"/>
      <c r="AM10" s="34"/>
      <c r="AN10" s="34"/>
      <c r="AO10" s="34"/>
      <c r="AP10" s="34"/>
      <c r="AQ10" s="34"/>
      <c r="AR10" s="34"/>
      <c r="AS10" s="34"/>
      <c r="AT10" s="34"/>
      <c r="AU10" s="34"/>
      <c r="AV10" s="34"/>
      <c r="AW10" s="34"/>
      <c r="AX10" s="34"/>
      <c r="AY10" s="34"/>
      <c r="AZ10" s="34"/>
      <c r="BA10" s="34"/>
      <c r="BB10" s="34"/>
      <c r="BC10" s="34"/>
      <c r="BD10" s="34"/>
      <c r="BE10" s="34"/>
      <c r="BF10" s="34"/>
      <c r="BG10" s="34"/>
      <c r="BH10" s="34"/>
      <c r="BI10" s="34"/>
      <c r="BJ10" s="34"/>
      <c r="BK10" s="34"/>
      <c r="BL10" s="34"/>
      <c r="BM10" s="34"/>
      <c r="BN10" s="34"/>
      <c r="BO10" s="34"/>
      <c r="BP10" s="34"/>
      <c r="BQ10" s="34"/>
      <c r="BR10" s="34"/>
      <c r="BS10" s="34"/>
      <c r="BT10" s="34"/>
      <c r="BU10" s="34"/>
      <c r="BV10" s="34"/>
      <c r="BW10" s="34"/>
      <c r="BX10" s="34"/>
      <c r="BY10" s="34"/>
      <c r="BZ10" s="34"/>
      <c r="CA10" s="34"/>
      <c r="CB10" s="34"/>
      <c r="CC10" s="34"/>
      <c r="CD10" s="34"/>
      <c r="CE10" s="34"/>
      <c r="CF10" s="34"/>
      <c r="CG10" s="34"/>
      <c r="CH10" s="34"/>
      <c r="CI10" s="34"/>
      <c r="CJ10" s="34"/>
      <c r="CK10" s="34"/>
      <c r="CL10" s="34"/>
      <c r="CM10" s="34"/>
      <c r="CN10" s="34"/>
      <c r="CO10" s="34"/>
      <c r="CP10" s="34"/>
      <c r="CQ10" s="34"/>
      <c r="CR10" s="34"/>
      <c r="CS10" s="34"/>
      <c r="CT10" s="34"/>
      <c r="CU10" s="34"/>
      <c r="CV10" s="34"/>
      <c r="CW10" s="34"/>
      <c r="CX10" s="34"/>
      <c r="CY10" s="34"/>
      <c r="CZ10" s="34"/>
      <c r="DA10" s="34"/>
      <c r="DB10" s="34"/>
      <c r="DC10" s="34"/>
      <c r="DD10" s="34"/>
      <c r="DE10" s="34"/>
      <c r="DF10" s="34"/>
      <c r="DG10" s="34"/>
      <c r="DH10" s="34"/>
      <c r="DI10" s="34"/>
      <c r="DJ10" s="34"/>
      <c r="DK10" s="34"/>
      <c r="DL10" s="34"/>
      <c r="DM10" s="34"/>
      <c r="DN10" s="34"/>
      <c r="DO10" s="34"/>
      <c r="DP10" s="34"/>
      <c r="DQ10" s="34"/>
      <c r="DR10" s="34"/>
      <c r="DS10" s="34"/>
      <c r="DT10" s="34"/>
      <c r="DU10" s="34"/>
      <c r="DV10" s="34"/>
      <c r="DW10" s="34"/>
      <c r="DX10" s="34"/>
      <c r="DY10" s="34"/>
      <c r="DZ10" s="34"/>
      <c r="EA10" s="34"/>
      <c r="EB10" s="34"/>
      <c r="EC10" s="34"/>
      <c r="ED10" s="34"/>
      <c r="EE10" s="34"/>
      <c r="EF10" s="34"/>
      <c r="EG10" s="34"/>
      <c r="EH10" s="34"/>
      <c r="EI10" s="34"/>
      <c r="EJ10" s="34"/>
      <c r="EK10" s="34"/>
      <c r="EL10" s="34"/>
      <c r="EM10" s="34"/>
      <c r="EN10" s="34"/>
      <c r="EO10" s="34"/>
      <c r="EP10" s="34"/>
      <c r="EQ10" s="34"/>
      <c r="ER10" s="34"/>
      <c r="ES10" s="34"/>
      <c r="ET10" s="34"/>
      <c r="EU10" s="34"/>
      <c r="EV10" s="34"/>
      <c r="EW10" s="34"/>
      <c r="EX10" s="34"/>
      <c r="EY10" s="34"/>
      <c r="EZ10" s="34"/>
      <c r="FA10" s="34"/>
      <c r="FB10" s="34"/>
      <c r="FC10" s="34"/>
      <c r="FD10" s="34"/>
      <c r="FE10" s="34"/>
      <c r="FF10" s="34"/>
      <c r="FG10" s="34"/>
      <c r="FH10" s="34"/>
      <c r="FI10" s="34"/>
      <c r="FJ10" s="34"/>
      <c r="FK10" s="34"/>
      <c r="FL10" s="34"/>
      <c r="FM10" s="34"/>
      <c r="FN10" s="34"/>
      <c r="FO10" s="34"/>
      <c r="FP10" s="34"/>
      <c r="FQ10" s="34"/>
      <c r="FR10" s="34"/>
      <c r="FS10" s="34"/>
      <c r="FT10" s="34"/>
    </row>
    <row r="11" spans="1:278" s="141" customFormat="1" ht="108.75" customHeight="1">
      <c r="A11" s="659"/>
      <c r="B11" s="674"/>
      <c r="C11" s="666"/>
      <c r="D11" s="666"/>
      <c r="E11" s="666"/>
      <c r="F11" s="666"/>
      <c r="G11" s="666"/>
      <c r="H11" s="669"/>
      <c r="I11" s="669"/>
      <c r="J11" s="598"/>
      <c r="K11" s="676"/>
      <c r="L11" s="676"/>
      <c r="M11" s="598"/>
      <c r="N11" s="676"/>
      <c r="O11" s="613"/>
      <c r="P11" s="631"/>
      <c r="Q11" s="613"/>
      <c r="R11" s="613"/>
      <c r="S11" s="613"/>
      <c r="T11" s="616"/>
      <c r="U11" s="34"/>
      <c r="V11" s="34"/>
      <c r="W11" s="34"/>
      <c r="X11" s="34"/>
      <c r="Y11" s="34"/>
      <c r="Z11" s="34"/>
      <c r="AA11" s="34"/>
      <c r="AB11" s="34"/>
      <c r="AC11" s="34"/>
      <c r="AD11" s="34"/>
      <c r="AE11" s="34"/>
      <c r="AF11" s="34"/>
      <c r="AG11" s="34"/>
      <c r="AH11" s="34"/>
      <c r="AI11" s="34"/>
      <c r="AJ11" s="34"/>
      <c r="AK11" s="34"/>
      <c r="AL11" s="34"/>
      <c r="AM11" s="34"/>
      <c r="AN11" s="34"/>
      <c r="AO11" s="34"/>
      <c r="AP11" s="34"/>
      <c r="AQ11" s="34"/>
      <c r="AR11" s="34"/>
      <c r="AS11" s="34"/>
      <c r="AT11" s="34"/>
      <c r="AU11" s="34"/>
      <c r="AV11" s="34"/>
      <c r="AW11" s="34"/>
      <c r="AX11" s="34"/>
      <c r="AY11" s="34"/>
      <c r="AZ11" s="34"/>
      <c r="BA11" s="34"/>
      <c r="BB11" s="34"/>
      <c r="BC11" s="34"/>
      <c r="BD11" s="34"/>
      <c r="BE11" s="34"/>
      <c r="BF11" s="34"/>
      <c r="BG11" s="34"/>
      <c r="BH11" s="34"/>
      <c r="BI11" s="34"/>
      <c r="BJ11" s="34"/>
      <c r="BK11" s="34"/>
      <c r="BL11" s="34"/>
      <c r="BM11" s="34"/>
      <c r="BN11" s="34"/>
      <c r="BO11" s="34"/>
      <c r="BP11" s="34"/>
      <c r="BQ11" s="34"/>
      <c r="BR11" s="34"/>
      <c r="BS11" s="34"/>
      <c r="BT11" s="34"/>
      <c r="BU11" s="34"/>
      <c r="BV11" s="34"/>
      <c r="BW11" s="34"/>
      <c r="BX11" s="34"/>
      <c r="BY11" s="34"/>
      <c r="BZ11" s="34"/>
      <c r="CA11" s="34"/>
      <c r="CB11" s="34"/>
      <c r="CC11" s="34"/>
      <c r="CD11" s="34"/>
      <c r="CE11" s="34"/>
      <c r="CF11" s="34"/>
      <c r="CG11" s="34"/>
      <c r="CH11" s="34"/>
      <c r="CI11" s="34"/>
      <c r="CJ11" s="34"/>
      <c r="CK11" s="34"/>
      <c r="CL11" s="34"/>
      <c r="CM11" s="34"/>
      <c r="CN11" s="34"/>
      <c r="CO11" s="34"/>
      <c r="CP11" s="34"/>
      <c r="CQ11" s="34"/>
      <c r="CR11" s="34"/>
      <c r="CS11" s="34"/>
      <c r="CT11" s="34"/>
      <c r="CU11" s="34"/>
      <c r="CV11" s="34"/>
      <c r="CW11" s="34"/>
      <c r="CX11" s="34"/>
      <c r="CY11" s="34"/>
      <c r="CZ11" s="34"/>
      <c r="DA11" s="34"/>
      <c r="DB11" s="34"/>
      <c r="DC11" s="34"/>
      <c r="DD11" s="34"/>
      <c r="DE11" s="34"/>
      <c r="DF11" s="34"/>
      <c r="DG11" s="34"/>
      <c r="DH11" s="34"/>
      <c r="DI11" s="34"/>
      <c r="DJ11" s="34"/>
      <c r="DK11" s="34"/>
      <c r="DL11" s="34"/>
      <c r="DM11" s="34"/>
      <c r="DN11" s="34"/>
      <c r="DO11" s="34"/>
      <c r="DP11" s="34"/>
      <c r="DQ11" s="34"/>
      <c r="DR11" s="34"/>
      <c r="DS11" s="34"/>
      <c r="DT11" s="34"/>
      <c r="DU11" s="34"/>
      <c r="DV11" s="34"/>
      <c r="DW11" s="34"/>
      <c r="DX11" s="34"/>
      <c r="DY11" s="34"/>
      <c r="DZ11" s="34"/>
      <c r="EA11" s="34"/>
      <c r="EB11" s="34"/>
      <c r="EC11" s="34"/>
      <c r="ED11" s="34"/>
      <c r="EE11" s="34"/>
      <c r="EF11" s="34"/>
      <c r="EG11" s="34"/>
      <c r="EH11" s="34"/>
      <c r="EI11" s="34"/>
      <c r="EJ11" s="34"/>
      <c r="EK11" s="34"/>
      <c r="EL11" s="34"/>
      <c r="EM11" s="34"/>
      <c r="EN11" s="34"/>
      <c r="EO11" s="34"/>
      <c r="EP11" s="34"/>
      <c r="EQ11" s="34"/>
      <c r="ER11" s="34"/>
      <c r="ES11" s="34"/>
      <c r="ET11" s="34"/>
      <c r="EU11" s="34"/>
      <c r="EV11" s="34"/>
      <c r="EW11" s="34"/>
      <c r="EX11" s="34"/>
      <c r="EY11" s="34"/>
      <c r="EZ11" s="34"/>
      <c r="FA11" s="34"/>
      <c r="FB11" s="34"/>
      <c r="FC11" s="34"/>
      <c r="FD11" s="34"/>
      <c r="FE11" s="34"/>
      <c r="FF11" s="34"/>
      <c r="FG11" s="34"/>
      <c r="FH11" s="34"/>
      <c r="FI11" s="34"/>
      <c r="FJ11" s="34"/>
      <c r="FK11" s="34"/>
      <c r="FL11" s="34"/>
      <c r="FM11" s="34"/>
      <c r="FN11" s="34"/>
      <c r="FO11" s="34"/>
      <c r="FP11" s="34"/>
      <c r="FQ11" s="34"/>
      <c r="FR11" s="34"/>
      <c r="FS11" s="34"/>
      <c r="FT11" s="34"/>
    </row>
    <row r="12" spans="1:278" s="141" customFormat="1" ht="108.75" customHeight="1">
      <c r="A12" s="659"/>
      <c r="B12" s="674"/>
      <c r="C12" s="666"/>
      <c r="D12" s="666"/>
      <c r="E12" s="666"/>
      <c r="F12" s="666"/>
      <c r="G12" s="666"/>
      <c r="H12" s="669"/>
      <c r="I12" s="669"/>
      <c r="J12" s="598"/>
      <c r="K12" s="676"/>
      <c r="L12" s="676"/>
      <c r="M12" s="598"/>
      <c r="N12" s="676"/>
      <c r="O12" s="613"/>
      <c r="P12" s="631"/>
      <c r="Q12" s="613"/>
      <c r="R12" s="613"/>
      <c r="S12" s="613"/>
      <c r="T12" s="616"/>
      <c r="U12" s="34"/>
      <c r="V12" s="34"/>
      <c r="W12" s="34"/>
      <c r="X12" s="34"/>
      <c r="Y12" s="34"/>
      <c r="Z12" s="34"/>
      <c r="AA12" s="34"/>
      <c r="AB12" s="34"/>
      <c r="AC12" s="34"/>
      <c r="AD12" s="34"/>
      <c r="AE12" s="34"/>
      <c r="AF12" s="34"/>
      <c r="AG12" s="34"/>
      <c r="AH12" s="34"/>
      <c r="AI12" s="34"/>
      <c r="AJ12" s="34"/>
      <c r="AK12" s="34"/>
      <c r="AL12" s="34"/>
      <c r="AM12" s="34"/>
      <c r="AN12" s="34"/>
      <c r="AO12" s="34"/>
      <c r="AP12" s="34"/>
      <c r="AQ12" s="34"/>
      <c r="AR12" s="34"/>
      <c r="AS12" s="34"/>
      <c r="AT12" s="34"/>
      <c r="AU12" s="34"/>
      <c r="AV12" s="34"/>
      <c r="AW12" s="34"/>
      <c r="AX12" s="34"/>
      <c r="AY12" s="34"/>
      <c r="AZ12" s="34"/>
      <c r="BA12" s="34"/>
      <c r="BB12" s="34"/>
      <c r="BC12" s="34"/>
      <c r="BD12" s="34"/>
      <c r="BE12" s="34"/>
      <c r="BF12" s="34"/>
      <c r="BG12" s="34"/>
      <c r="BH12" s="34"/>
      <c r="BI12" s="34"/>
      <c r="BJ12" s="34"/>
      <c r="BK12" s="34"/>
      <c r="BL12" s="34"/>
      <c r="BM12" s="34"/>
      <c r="BN12" s="34"/>
      <c r="BO12" s="34"/>
      <c r="BP12" s="34"/>
      <c r="BQ12" s="34"/>
      <c r="BR12" s="34"/>
      <c r="BS12" s="34"/>
      <c r="BT12" s="34"/>
      <c r="BU12" s="34"/>
      <c r="BV12" s="34"/>
      <c r="BW12" s="34"/>
      <c r="BX12" s="34"/>
      <c r="BY12" s="34"/>
      <c r="BZ12" s="34"/>
      <c r="CA12" s="34"/>
      <c r="CB12" s="34"/>
      <c r="CC12" s="34"/>
      <c r="CD12" s="34"/>
      <c r="CE12" s="34"/>
      <c r="CF12" s="34"/>
      <c r="CG12" s="34"/>
      <c r="CH12" s="34"/>
      <c r="CI12" s="34"/>
      <c r="CJ12" s="34"/>
      <c r="CK12" s="34"/>
      <c r="CL12" s="34"/>
      <c r="CM12" s="34"/>
      <c r="CN12" s="34"/>
      <c r="CO12" s="34"/>
      <c r="CP12" s="34"/>
      <c r="CQ12" s="34"/>
      <c r="CR12" s="34"/>
      <c r="CS12" s="34"/>
      <c r="CT12" s="34"/>
      <c r="CU12" s="34"/>
      <c r="CV12" s="34"/>
      <c r="CW12" s="34"/>
      <c r="CX12" s="34"/>
      <c r="CY12" s="34"/>
      <c r="CZ12" s="34"/>
      <c r="DA12" s="34"/>
      <c r="DB12" s="34"/>
      <c r="DC12" s="34"/>
      <c r="DD12" s="34"/>
      <c r="DE12" s="34"/>
      <c r="DF12" s="34"/>
      <c r="DG12" s="34"/>
      <c r="DH12" s="34"/>
      <c r="DI12" s="34"/>
      <c r="DJ12" s="34"/>
      <c r="DK12" s="34"/>
      <c r="DL12" s="34"/>
      <c r="DM12" s="34"/>
      <c r="DN12" s="34"/>
      <c r="DO12" s="34"/>
      <c r="DP12" s="34"/>
      <c r="DQ12" s="34"/>
      <c r="DR12" s="34"/>
      <c r="DS12" s="34"/>
      <c r="DT12" s="34"/>
      <c r="DU12" s="34"/>
      <c r="DV12" s="34"/>
      <c r="DW12" s="34"/>
      <c r="DX12" s="34"/>
      <c r="DY12" s="34"/>
      <c r="DZ12" s="34"/>
      <c r="EA12" s="34"/>
      <c r="EB12" s="34"/>
      <c r="EC12" s="34"/>
      <c r="ED12" s="34"/>
      <c r="EE12" s="34"/>
      <c r="EF12" s="34"/>
      <c r="EG12" s="34"/>
      <c r="EH12" s="34"/>
      <c r="EI12" s="34"/>
      <c r="EJ12" s="34"/>
      <c r="EK12" s="34"/>
      <c r="EL12" s="34"/>
      <c r="EM12" s="34"/>
      <c r="EN12" s="34"/>
      <c r="EO12" s="34"/>
      <c r="EP12" s="34"/>
      <c r="EQ12" s="34"/>
      <c r="ER12" s="34"/>
      <c r="ES12" s="34"/>
      <c r="ET12" s="34"/>
      <c r="EU12" s="34"/>
      <c r="EV12" s="34"/>
      <c r="EW12" s="34"/>
      <c r="EX12" s="34"/>
      <c r="EY12" s="34"/>
      <c r="EZ12" s="34"/>
      <c r="FA12" s="34"/>
      <c r="FB12" s="34"/>
      <c r="FC12" s="34"/>
      <c r="FD12" s="34"/>
      <c r="FE12" s="34"/>
      <c r="FF12" s="34"/>
      <c r="FG12" s="34"/>
      <c r="FH12" s="34"/>
      <c r="FI12" s="34"/>
      <c r="FJ12" s="34"/>
      <c r="FK12" s="34"/>
      <c r="FL12" s="34"/>
      <c r="FM12" s="34"/>
      <c r="FN12" s="34"/>
      <c r="FO12" s="34"/>
      <c r="FP12" s="34"/>
      <c r="FQ12" s="34"/>
      <c r="FR12" s="34"/>
      <c r="FS12" s="34"/>
      <c r="FT12" s="34"/>
    </row>
    <row r="13" spans="1:278" s="141" customFormat="1" ht="108.75" customHeight="1">
      <c r="A13" s="659"/>
      <c r="B13" s="674"/>
      <c r="C13" s="666"/>
      <c r="D13" s="666"/>
      <c r="E13" s="666"/>
      <c r="F13" s="666"/>
      <c r="G13" s="666"/>
      <c r="H13" s="669"/>
      <c r="I13" s="669"/>
      <c r="J13" s="598"/>
      <c r="K13" s="676"/>
      <c r="L13" s="676"/>
      <c r="M13" s="598"/>
      <c r="N13" s="676"/>
      <c r="O13" s="613"/>
      <c r="P13" s="631"/>
      <c r="Q13" s="613"/>
      <c r="R13" s="613"/>
      <c r="S13" s="613"/>
      <c r="T13" s="616"/>
      <c r="U13" s="34"/>
      <c r="V13" s="34"/>
      <c r="W13" s="34"/>
      <c r="X13" s="34"/>
      <c r="Y13" s="34"/>
      <c r="Z13" s="34"/>
      <c r="AA13" s="34"/>
      <c r="AB13" s="34"/>
      <c r="AC13" s="34"/>
      <c r="AD13" s="34"/>
      <c r="AE13" s="34"/>
      <c r="AF13" s="34"/>
      <c r="AG13" s="34"/>
      <c r="AH13" s="34"/>
      <c r="AI13" s="34"/>
      <c r="AJ13" s="34"/>
      <c r="AK13" s="34"/>
      <c r="AL13" s="34"/>
      <c r="AM13" s="34"/>
      <c r="AN13" s="34"/>
      <c r="AO13" s="34"/>
      <c r="AP13" s="34"/>
      <c r="AQ13" s="34"/>
      <c r="AR13" s="34"/>
      <c r="AS13" s="34"/>
      <c r="AT13" s="34"/>
      <c r="AU13" s="34"/>
      <c r="AV13" s="34"/>
      <c r="AW13" s="34"/>
      <c r="AX13" s="34"/>
      <c r="AY13" s="34"/>
      <c r="AZ13" s="34"/>
      <c r="BA13" s="34"/>
      <c r="BB13" s="34"/>
      <c r="BC13" s="34"/>
      <c r="BD13" s="34"/>
      <c r="BE13" s="34"/>
      <c r="BF13" s="34"/>
      <c r="BG13" s="34"/>
      <c r="BH13" s="34"/>
      <c r="BI13" s="34"/>
      <c r="BJ13" s="34"/>
      <c r="BK13" s="34"/>
      <c r="BL13" s="34"/>
      <c r="BM13" s="34"/>
      <c r="BN13" s="34"/>
      <c r="BO13" s="34"/>
      <c r="BP13" s="34"/>
      <c r="BQ13" s="34"/>
      <c r="BR13" s="34"/>
      <c r="BS13" s="34"/>
      <c r="BT13" s="34"/>
      <c r="BU13" s="34"/>
      <c r="BV13" s="34"/>
      <c r="BW13" s="34"/>
      <c r="BX13" s="34"/>
      <c r="BY13" s="34"/>
      <c r="BZ13" s="34"/>
      <c r="CA13" s="34"/>
      <c r="CB13" s="34"/>
      <c r="CC13" s="34"/>
      <c r="CD13" s="34"/>
      <c r="CE13" s="34"/>
      <c r="CF13" s="34"/>
      <c r="CG13" s="34"/>
      <c r="CH13" s="34"/>
      <c r="CI13" s="34"/>
      <c r="CJ13" s="34"/>
      <c r="CK13" s="34"/>
      <c r="CL13" s="34"/>
      <c r="CM13" s="34"/>
      <c r="CN13" s="34"/>
      <c r="CO13" s="34"/>
      <c r="CP13" s="34"/>
      <c r="CQ13" s="34"/>
      <c r="CR13" s="34"/>
      <c r="CS13" s="34"/>
      <c r="CT13" s="34"/>
      <c r="CU13" s="34"/>
      <c r="CV13" s="34"/>
      <c r="CW13" s="34"/>
      <c r="CX13" s="34"/>
      <c r="CY13" s="34"/>
      <c r="CZ13" s="34"/>
      <c r="DA13" s="34"/>
      <c r="DB13" s="34"/>
      <c r="DC13" s="34"/>
      <c r="DD13" s="34"/>
      <c r="DE13" s="34"/>
      <c r="DF13" s="34"/>
      <c r="DG13" s="34"/>
      <c r="DH13" s="34"/>
      <c r="DI13" s="34"/>
      <c r="DJ13" s="34"/>
      <c r="DK13" s="34"/>
      <c r="DL13" s="34"/>
      <c r="DM13" s="34"/>
      <c r="DN13" s="34"/>
      <c r="DO13" s="34"/>
      <c r="DP13" s="34"/>
      <c r="DQ13" s="34"/>
      <c r="DR13" s="34"/>
      <c r="DS13" s="34"/>
      <c r="DT13" s="34"/>
      <c r="DU13" s="34"/>
      <c r="DV13" s="34"/>
      <c r="DW13" s="34"/>
      <c r="DX13" s="34"/>
      <c r="DY13" s="34"/>
      <c r="DZ13" s="34"/>
      <c r="EA13" s="34"/>
      <c r="EB13" s="34"/>
      <c r="EC13" s="34"/>
      <c r="ED13" s="34"/>
      <c r="EE13" s="34"/>
      <c r="EF13" s="34"/>
      <c r="EG13" s="34"/>
      <c r="EH13" s="34"/>
      <c r="EI13" s="34"/>
      <c r="EJ13" s="34"/>
      <c r="EK13" s="34"/>
      <c r="EL13" s="34"/>
      <c r="EM13" s="34"/>
      <c r="EN13" s="34"/>
      <c r="EO13" s="34"/>
      <c r="EP13" s="34"/>
      <c r="EQ13" s="34"/>
      <c r="ER13" s="34"/>
      <c r="ES13" s="34"/>
      <c r="ET13" s="34"/>
      <c r="EU13" s="34"/>
      <c r="EV13" s="34"/>
      <c r="EW13" s="34"/>
      <c r="EX13" s="34"/>
      <c r="EY13" s="34"/>
      <c r="EZ13" s="34"/>
      <c r="FA13" s="34"/>
      <c r="FB13" s="34"/>
      <c r="FC13" s="34"/>
      <c r="FD13" s="34"/>
      <c r="FE13" s="34"/>
      <c r="FF13" s="34"/>
      <c r="FG13" s="34"/>
      <c r="FH13" s="34"/>
      <c r="FI13" s="34"/>
      <c r="FJ13" s="34"/>
      <c r="FK13" s="34"/>
      <c r="FL13" s="34"/>
      <c r="FM13" s="34"/>
      <c r="FN13" s="34"/>
      <c r="FO13" s="34"/>
      <c r="FP13" s="34"/>
      <c r="FQ13" s="34"/>
      <c r="FR13" s="34"/>
      <c r="FS13" s="34"/>
      <c r="FT13" s="34"/>
    </row>
    <row r="14" spans="1:278" s="141" customFormat="1" ht="133.5" customHeight="1" thickBot="1">
      <c r="A14" s="659"/>
      <c r="B14" s="674"/>
      <c r="C14" s="666"/>
      <c r="D14" s="666"/>
      <c r="E14" s="666"/>
      <c r="F14" s="666"/>
      <c r="G14" s="666"/>
      <c r="H14" s="669"/>
      <c r="I14" s="669"/>
      <c r="J14" s="598"/>
      <c r="K14" s="676"/>
      <c r="L14" s="676"/>
      <c r="M14" s="598"/>
      <c r="N14" s="676"/>
      <c r="O14" s="614"/>
      <c r="P14" s="632"/>
      <c r="Q14" s="614"/>
      <c r="R14" s="614"/>
      <c r="S14" s="614"/>
      <c r="T14" s="617"/>
      <c r="U14" s="34"/>
      <c r="V14" s="34"/>
      <c r="W14" s="34"/>
      <c r="X14" s="34"/>
      <c r="Y14" s="34"/>
      <c r="Z14" s="34"/>
      <c r="AA14" s="34"/>
      <c r="AB14" s="34"/>
      <c r="AC14" s="34"/>
      <c r="AD14" s="34"/>
      <c r="AE14" s="34"/>
      <c r="AF14" s="34"/>
      <c r="AG14" s="34"/>
      <c r="AH14" s="34"/>
      <c r="AI14" s="34"/>
      <c r="AJ14" s="34"/>
      <c r="AK14" s="34"/>
      <c r="AL14" s="34"/>
      <c r="AM14" s="34"/>
      <c r="AN14" s="34"/>
      <c r="AO14" s="34"/>
      <c r="AP14" s="34"/>
      <c r="AQ14" s="34"/>
      <c r="AR14" s="34"/>
      <c r="AS14" s="34"/>
      <c r="AT14" s="34"/>
      <c r="AU14" s="34"/>
      <c r="AV14" s="34"/>
      <c r="AW14" s="34"/>
      <c r="AX14" s="34"/>
      <c r="AY14" s="34"/>
      <c r="AZ14" s="34"/>
      <c r="BA14" s="34"/>
      <c r="BB14" s="34"/>
      <c r="BC14" s="34"/>
      <c r="BD14" s="34"/>
      <c r="BE14" s="34"/>
      <c r="BF14" s="34"/>
      <c r="BG14" s="34"/>
      <c r="BH14" s="34"/>
      <c r="BI14" s="34"/>
      <c r="BJ14" s="34"/>
      <c r="BK14" s="34"/>
      <c r="BL14" s="34"/>
      <c r="BM14" s="34"/>
      <c r="BN14" s="34"/>
      <c r="BO14" s="34"/>
      <c r="BP14" s="34"/>
      <c r="BQ14" s="34"/>
      <c r="BR14" s="34"/>
      <c r="BS14" s="34"/>
      <c r="BT14" s="34"/>
      <c r="BU14" s="34"/>
      <c r="BV14" s="34"/>
      <c r="BW14" s="34"/>
      <c r="BX14" s="34"/>
      <c r="BY14" s="34"/>
      <c r="BZ14" s="34"/>
      <c r="CA14" s="34"/>
      <c r="CB14" s="34"/>
      <c r="CC14" s="34"/>
      <c r="CD14" s="34"/>
      <c r="CE14" s="34"/>
      <c r="CF14" s="34"/>
      <c r="CG14" s="34"/>
      <c r="CH14" s="34"/>
      <c r="CI14" s="34"/>
      <c r="CJ14" s="34"/>
      <c r="CK14" s="34"/>
      <c r="CL14" s="34"/>
      <c r="CM14" s="34"/>
      <c r="CN14" s="34"/>
      <c r="CO14" s="34"/>
      <c r="CP14" s="34"/>
      <c r="CQ14" s="34"/>
      <c r="CR14" s="34"/>
      <c r="CS14" s="34"/>
      <c r="CT14" s="34"/>
      <c r="CU14" s="34"/>
      <c r="CV14" s="34"/>
      <c r="CW14" s="34"/>
      <c r="CX14" s="34"/>
      <c r="CY14" s="34"/>
      <c r="CZ14" s="34"/>
      <c r="DA14" s="34"/>
      <c r="DB14" s="34"/>
      <c r="DC14" s="34"/>
      <c r="DD14" s="34"/>
      <c r="DE14" s="34"/>
      <c r="DF14" s="34"/>
      <c r="DG14" s="34"/>
      <c r="DH14" s="34"/>
      <c r="DI14" s="34"/>
      <c r="DJ14" s="34"/>
      <c r="DK14" s="34"/>
      <c r="DL14" s="34"/>
      <c r="DM14" s="34"/>
      <c r="DN14" s="34"/>
      <c r="DO14" s="34"/>
      <c r="DP14" s="34"/>
      <c r="DQ14" s="34"/>
      <c r="DR14" s="34"/>
      <c r="DS14" s="34"/>
      <c r="DT14" s="34"/>
      <c r="DU14" s="34"/>
      <c r="DV14" s="34"/>
      <c r="DW14" s="34"/>
      <c r="DX14" s="34"/>
      <c r="DY14" s="34"/>
      <c r="DZ14" s="34"/>
      <c r="EA14" s="34"/>
      <c r="EB14" s="34"/>
      <c r="EC14" s="34"/>
      <c r="ED14" s="34"/>
      <c r="EE14" s="34"/>
      <c r="EF14" s="34"/>
      <c r="EG14" s="34"/>
      <c r="EH14" s="34"/>
      <c r="EI14" s="34"/>
      <c r="EJ14" s="34"/>
      <c r="EK14" s="34"/>
      <c r="EL14" s="34"/>
      <c r="EM14" s="34"/>
      <c r="EN14" s="34"/>
      <c r="EO14" s="34"/>
      <c r="EP14" s="34"/>
      <c r="EQ14" s="34"/>
      <c r="ER14" s="34"/>
      <c r="ES14" s="34"/>
      <c r="ET14" s="34"/>
      <c r="EU14" s="34"/>
      <c r="EV14" s="34"/>
      <c r="EW14" s="34"/>
      <c r="EX14" s="34"/>
      <c r="EY14" s="34"/>
      <c r="EZ14" s="34"/>
      <c r="FA14" s="34"/>
      <c r="FB14" s="34"/>
      <c r="FC14" s="34"/>
      <c r="FD14" s="34"/>
      <c r="FE14" s="34"/>
      <c r="FF14" s="34"/>
      <c r="FG14" s="34"/>
      <c r="FH14" s="34"/>
      <c r="FI14" s="34"/>
      <c r="FJ14" s="34"/>
      <c r="FK14" s="34"/>
      <c r="FL14" s="34"/>
      <c r="FM14" s="34"/>
      <c r="FN14" s="34"/>
      <c r="FO14" s="34"/>
      <c r="FP14" s="34"/>
      <c r="FQ14" s="34"/>
      <c r="FR14" s="34"/>
      <c r="FS14" s="34"/>
      <c r="FT14" s="34"/>
    </row>
    <row r="15" spans="1:278" s="141" customFormat="1" ht="54.75" customHeight="1">
      <c r="A15" s="658">
        <f>+'Mapa Final'!A16</f>
        <v>2</v>
      </c>
      <c r="B15" s="661" t="str">
        <f>+'Mapa Final'!B16</f>
        <v>Inexactitud en la liquidación de sueldos y cesantías</v>
      </c>
      <c r="C15" s="662" t="str">
        <f>'Mapa Final'!C16</f>
        <v>Afectación Económica</v>
      </c>
      <c r="D15" s="662" t="str">
        <f>'Mapa Final'!D16</f>
        <v xml:space="preserve">1. Cambio en el software y entrada en producción sin la parametrización adecuada de acuerdo a la normatividad vigente, sin la debida y total capacitación a los liquidadores de nómina y prestaciones sociales
2. Capacitación y acompañamiento muy limitada  en funcionalidad de EFINOMINA a los usuarios liquidadores
3. Falta de estandarización y parametrización de conformidad a las normas establecidas en la Rama Judicial, en la forma de liquidación de cada una de las prestaciones sociales, dentro del aplicativo EFINOMINA.
4. No conformidades en la liquidación realizada por el sistema efinomina 
5. Falta de oportunidad en las respuestas presentadas  a través de tickets por los liquidadores de nómina por parte del equipo que presta soporte al sistema de Efinomina frente  a los inconvenientes reportados durante el proceso de liquidación de nómina, cesantías  y prestaciones socialesCambio en el software.
6. La normatividad vigente para vacaciones colectivas. 
7. En ocasióna a las anteriores casuas, intervención manual a través de ajuste por novedades ocasionales,  para corrección de errores generados por Efinomina en los diferentes procesos de liquidación de nómina, cesantías y prestaciones sociales.                                                                                                                                                                                                                                       8. Errores humanos en el registro de novedades por orientación errada del asesor del soporte. 
9. Falta de entrada en producción del módulo de reintegros o reliquidaciones de EFINOMINA                                                                                                                                                                                                                                                                                                                                                                                                                                                                                                                                    
</v>
      </c>
      <c r="E15" s="665" t="str">
        <f>+'Mapa Final'!E16</f>
        <v>La parametrización del software de nómina EFINOMINA, no satisface las necesidades actuales de las novedades de personal.</v>
      </c>
      <c r="F15" s="665" t="str">
        <f>'Mapa Final'!F16</f>
        <v>Posibilidad de afectacion economica, teniendo en cuenta que la parametrizacion del sofware de nomina EFINOMINA, no satisface las necesidades actuales de las novedades de personal. Por tanto, se presentan Inconsistencias en la liquidación de los procesos de nómina, prestación y/o cesantías en razon al tiempo de estabilización del nuevo aplicativo de nómina con la consecuente generación de mayor o menor valor pagado en nómina.</v>
      </c>
      <c r="G15" s="665" t="str">
        <f>'Mapa Final'!G16</f>
        <v>Ejecución y Administración de Procesos</v>
      </c>
      <c r="H15" s="668" t="str">
        <f>'Mapa Final'!I16</f>
        <v>Media</v>
      </c>
      <c r="I15" s="671" t="str">
        <f>'Mapa Final'!L16</f>
        <v>Moderado</v>
      </c>
      <c r="J15" s="624" t="str">
        <f>'Mapa Final'!N16</f>
        <v>Moderado</v>
      </c>
      <c r="K15" s="655" t="str">
        <f>'Mapa Final'!AA16</f>
        <v>Baja</v>
      </c>
      <c r="L15" s="655" t="str">
        <f>'Mapa Final'!AE16</f>
        <v>Moderado</v>
      </c>
      <c r="M15" s="597" t="str">
        <f>'Mapa Final'!AG16</f>
        <v>Moderado</v>
      </c>
      <c r="N15" s="655" t="str">
        <f>'Mapa Final'!AH16</f>
        <v>Aceptar</v>
      </c>
      <c r="O15" s="651" t="s">
        <v>609</v>
      </c>
      <c r="P15" s="633"/>
      <c r="Q15" s="633" t="s">
        <v>8</v>
      </c>
      <c r="R15" s="677">
        <v>44470</v>
      </c>
      <c r="S15" s="677">
        <v>44561</v>
      </c>
      <c r="T15" s="615" t="s">
        <v>622</v>
      </c>
      <c r="U15" s="34"/>
      <c r="V15" s="34"/>
      <c r="W15" s="34"/>
      <c r="X15" s="34"/>
      <c r="Y15" s="34"/>
      <c r="Z15" s="34"/>
      <c r="AA15" s="34"/>
      <c r="AB15" s="34"/>
      <c r="AC15" s="34"/>
      <c r="AD15" s="34"/>
      <c r="AE15" s="34"/>
      <c r="AF15" s="34"/>
      <c r="AG15" s="34"/>
      <c r="AH15" s="34"/>
      <c r="AI15" s="34"/>
      <c r="AJ15" s="34"/>
      <c r="AK15" s="34"/>
      <c r="AL15" s="34"/>
      <c r="AM15" s="34"/>
      <c r="AN15" s="34"/>
      <c r="AO15" s="34"/>
      <c r="AP15" s="34"/>
      <c r="AQ15" s="34"/>
      <c r="AR15" s="34"/>
      <c r="AS15" s="34"/>
      <c r="AT15" s="34"/>
      <c r="AU15" s="34"/>
      <c r="AV15" s="34"/>
      <c r="AW15" s="34"/>
      <c r="AX15" s="34"/>
      <c r="AY15" s="34"/>
      <c r="AZ15" s="34"/>
      <c r="BA15" s="34"/>
      <c r="BB15" s="34"/>
      <c r="BC15" s="34"/>
      <c r="BD15" s="34"/>
      <c r="BE15" s="34"/>
      <c r="BF15" s="34"/>
      <c r="BG15" s="34"/>
      <c r="BH15" s="34"/>
      <c r="BI15" s="34"/>
      <c r="BJ15" s="34"/>
      <c r="BK15" s="34"/>
      <c r="BL15" s="34"/>
      <c r="BM15" s="34"/>
      <c r="BN15" s="34"/>
      <c r="BO15" s="34"/>
      <c r="BP15" s="34"/>
      <c r="BQ15" s="34"/>
      <c r="BR15" s="34"/>
      <c r="BS15" s="34"/>
      <c r="BT15" s="34"/>
      <c r="BU15" s="34"/>
      <c r="BV15" s="34"/>
      <c r="BW15" s="34"/>
      <c r="BX15" s="34"/>
      <c r="BY15" s="34"/>
      <c r="BZ15" s="34"/>
      <c r="CA15" s="34"/>
      <c r="CB15" s="34"/>
      <c r="CC15" s="34"/>
      <c r="CD15" s="34"/>
      <c r="CE15" s="34"/>
      <c r="CF15" s="34"/>
      <c r="CG15" s="34"/>
      <c r="CH15" s="34"/>
      <c r="CI15" s="34"/>
      <c r="CJ15" s="34"/>
      <c r="CK15" s="34"/>
      <c r="CL15" s="34"/>
      <c r="CM15" s="34"/>
      <c r="CN15" s="34"/>
      <c r="CO15" s="34"/>
      <c r="CP15" s="34"/>
      <c r="CQ15" s="34"/>
      <c r="CR15" s="34"/>
      <c r="CS15" s="34"/>
      <c r="CT15" s="34"/>
      <c r="CU15" s="34"/>
      <c r="CV15" s="34"/>
      <c r="CW15" s="34"/>
      <c r="CX15" s="34"/>
      <c r="CY15" s="34"/>
      <c r="CZ15" s="34"/>
      <c r="DA15" s="34"/>
      <c r="DB15" s="34"/>
      <c r="DC15" s="34"/>
      <c r="DD15" s="34"/>
      <c r="DE15" s="34"/>
      <c r="DF15" s="34"/>
      <c r="DG15" s="34"/>
      <c r="DH15" s="34"/>
      <c r="DI15" s="34"/>
      <c r="DJ15" s="34"/>
      <c r="DK15" s="34"/>
      <c r="DL15" s="34"/>
      <c r="DM15" s="34"/>
      <c r="DN15" s="34"/>
      <c r="DO15" s="34"/>
      <c r="DP15" s="34"/>
      <c r="DQ15" s="34"/>
      <c r="DR15" s="34"/>
      <c r="DS15" s="34"/>
      <c r="DT15" s="34"/>
      <c r="DU15" s="34"/>
      <c r="DV15" s="34"/>
      <c r="DW15" s="34"/>
      <c r="DX15" s="34"/>
      <c r="DY15" s="34"/>
      <c r="DZ15" s="34"/>
      <c r="EA15" s="34"/>
      <c r="EB15" s="34"/>
      <c r="EC15" s="34"/>
      <c r="ED15" s="34"/>
      <c r="EE15" s="34"/>
      <c r="EF15" s="34"/>
      <c r="EG15" s="34"/>
      <c r="EH15" s="34"/>
      <c r="EI15" s="34"/>
      <c r="EJ15" s="34"/>
      <c r="EK15" s="34"/>
      <c r="EL15" s="34"/>
      <c r="EM15" s="34"/>
      <c r="EN15" s="34"/>
      <c r="EO15" s="34"/>
      <c r="EP15" s="34"/>
      <c r="EQ15" s="34"/>
      <c r="ER15" s="34"/>
      <c r="ES15" s="34"/>
      <c r="ET15" s="34"/>
      <c r="EU15" s="34"/>
      <c r="EV15" s="34"/>
      <c r="EW15" s="34"/>
      <c r="EX15" s="34"/>
      <c r="EY15" s="34"/>
      <c r="EZ15" s="34"/>
      <c r="FA15" s="34"/>
      <c r="FB15" s="34"/>
      <c r="FC15" s="34"/>
      <c r="FD15" s="34"/>
      <c r="FE15" s="34"/>
      <c r="FF15" s="34"/>
      <c r="FG15" s="34"/>
      <c r="FH15" s="34"/>
      <c r="FI15" s="34"/>
      <c r="FJ15" s="34"/>
      <c r="FK15" s="34"/>
      <c r="FL15" s="34"/>
      <c r="FM15" s="34"/>
      <c r="FN15" s="34"/>
      <c r="FO15" s="34"/>
      <c r="FP15" s="34"/>
      <c r="FQ15" s="34"/>
      <c r="FR15" s="34"/>
      <c r="FS15" s="34"/>
      <c r="FT15" s="34"/>
    </row>
    <row r="16" spans="1:278" s="141" customFormat="1" ht="54.75" customHeight="1">
      <c r="A16" s="659"/>
      <c r="B16" s="640"/>
      <c r="C16" s="663"/>
      <c r="D16" s="663"/>
      <c r="E16" s="666"/>
      <c r="F16" s="666"/>
      <c r="G16" s="666"/>
      <c r="H16" s="669"/>
      <c r="I16" s="672"/>
      <c r="J16" s="625"/>
      <c r="K16" s="656"/>
      <c r="L16" s="656"/>
      <c r="M16" s="598"/>
      <c r="N16" s="656"/>
      <c r="O16" s="613"/>
      <c r="P16" s="613"/>
      <c r="Q16" s="613"/>
      <c r="R16" s="678"/>
      <c r="S16" s="678"/>
      <c r="T16" s="616"/>
      <c r="U16" s="34"/>
      <c r="V16" s="34"/>
      <c r="W16" s="34"/>
      <c r="X16" s="34"/>
      <c r="Y16" s="34"/>
      <c r="Z16" s="34"/>
      <c r="AA16" s="34"/>
      <c r="AB16" s="34"/>
      <c r="AC16" s="34"/>
      <c r="AD16" s="34"/>
      <c r="AE16" s="34"/>
      <c r="AF16" s="34"/>
      <c r="AG16" s="34"/>
      <c r="AH16" s="34"/>
      <c r="AI16" s="34"/>
      <c r="AJ16" s="34"/>
      <c r="AK16" s="34"/>
      <c r="AL16" s="34"/>
      <c r="AM16" s="34"/>
      <c r="AN16" s="34"/>
      <c r="AO16" s="34"/>
      <c r="AP16" s="34"/>
      <c r="AQ16" s="34"/>
      <c r="AR16" s="34"/>
      <c r="AS16" s="34"/>
      <c r="AT16" s="34"/>
      <c r="AU16" s="34"/>
      <c r="AV16" s="34"/>
      <c r="AW16" s="34"/>
      <c r="AX16" s="34"/>
      <c r="AY16" s="34"/>
      <c r="AZ16" s="34"/>
      <c r="BA16" s="34"/>
      <c r="BB16" s="34"/>
      <c r="BC16" s="34"/>
      <c r="BD16" s="34"/>
      <c r="BE16" s="34"/>
      <c r="BF16" s="34"/>
      <c r="BG16" s="34"/>
      <c r="BH16" s="34"/>
      <c r="BI16" s="34"/>
      <c r="BJ16" s="34"/>
      <c r="BK16" s="34"/>
      <c r="BL16" s="34"/>
      <c r="BM16" s="34"/>
      <c r="BN16" s="34"/>
      <c r="BO16" s="34"/>
      <c r="BP16" s="34"/>
      <c r="BQ16" s="34"/>
      <c r="BR16" s="34"/>
      <c r="BS16" s="34"/>
      <c r="BT16" s="34"/>
      <c r="BU16" s="34"/>
      <c r="BV16" s="34"/>
      <c r="BW16" s="34"/>
      <c r="BX16" s="34"/>
      <c r="BY16" s="34"/>
      <c r="BZ16" s="34"/>
      <c r="CA16" s="34"/>
      <c r="CB16" s="34"/>
      <c r="CC16" s="34"/>
      <c r="CD16" s="34"/>
      <c r="CE16" s="34"/>
      <c r="CF16" s="34"/>
      <c r="CG16" s="34"/>
      <c r="CH16" s="34"/>
      <c r="CI16" s="34"/>
      <c r="CJ16" s="34"/>
      <c r="CK16" s="34"/>
      <c r="CL16" s="34"/>
      <c r="CM16" s="34"/>
      <c r="CN16" s="34"/>
      <c r="CO16" s="34"/>
      <c r="CP16" s="34"/>
      <c r="CQ16" s="34"/>
      <c r="CR16" s="34"/>
      <c r="CS16" s="34"/>
      <c r="CT16" s="34"/>
      <c r="CU16" s="34"/>
      <c r="CV16" s="34"/>
      <c r="CW16" s="34"/>
      <c r="CX16" s="34"/>
      <c r="CY16" s="34"/>
      <c r="CZ16" s="34"/>
      <c r="DA16" s="34"/>
      <c r="DB16" s="34"/>
      <c r="DC16" s="34"/>
      <c r="DD16" s="34"/>
      <c r="DE16" s="34"/>
      <c r="DF16" s="34"/>
      <c r="DG16" s="34"/>
      <c r="DH16" s="34"/>
      <c r="DI16" s="34"/>
      <c r="DJ16" s="34"/>
      <c r="DK16" s="34"/>
      <c r="DL16" s="34"/>
      <c r="DM16" s="34"/>
      <c r="DN16" s="34"/>
      <c r="DO16" s="34"/>
      <c r="DP16" s="34"/>
      <c r="DQ16" s="34"/>
      <c r="DR16" s="34"/>
      <c r="DS16" s="34"/>
      <c r="DT16" s="34"/>
      <c r="DU16" s="34"/>
      <c r="DV16" s="34"/>
      <c r="DW16" s="34"/>
      <c r="DX16" s="34"/>
      <c r="DY16" s="34"/>
      <c r="DZ16" s="34"/>
      <c r="EA16" s="34"/>
      <c r="EB16" s="34"/>
      <c r="EC16" s="34"/>
      <c r="ED16" s="34"/>
      <c r="EE16" s="34"/>
      <c r="EF16" s="34"/>
      <c r="EG16" s="34"/>
      <c r="EH16" s="34"/>
      <c r="EI16" s="34"/>
      <c r="EJ16" s="34"/>
      <c r="EK16" s="34"/>
      <c r="EL16" s="34"/>
      <c r="EM16" s="34"/>
      <c r="EN16" s="34"/>
      <c r="EO16" s="34"/>
      <c r="EP16" s="34"/>
      <c r="EQ16" s="34"/>
      <c r="ER16" s="34"/>
      <c r="ES16" s="34"/>
      <c r="ET16" s="34"/>
      <c r="EU16" s="34"/>
      <c r="EV16" s="34"/>
      <c r="EW16" s="34"/>
      <c r="EX16" s="34"/>
      <c r="EY16" s="34"/>
      <c r="EZ16" s="34"/>
      <c r="FA16" s="34"/>
      <c r="FB16" s="34"/>
      <c r="FC16" s="34"/>
      <c r="FD16" s="34"/>
      <c r="FE16" s="34"/>
      <c r="FF16" s="34"/>
      <c r="FG16" s="34"/>
      <c r="FH16" s="34"/>
      <c r="FI16" s="34"/>
      <c r="FJ16" s="34"/>
      <c r="FK16" s="34"/>
      <c r="FL16" s="34"/>
      <c r="FM16" s="34"/>
      <c r="FN16" s="34"/>
      <c r="FO16" s="34"/>
      <c r="FP16" s="34"/>
      <c r="FQ16" s="34"/>
      <c r="FR16" s="34"/>
      <c r="FS16" s="34"/>
      <c r="FT16" s="34"/>
    </row>
    <row r="17" spans="1:176" s="141" customFormat="1" ht="54.75" customHeight="1">
      <c r="A17" s="659"/>
      <c r="B17" s="640"/>
      <c r="C17" s="663"/>
      <c r="D17" s="663"/>
      <c r="E17" s="666"/>
      <c r="F17" s="666"/>
      <c r="G17" s="666"/>
      <c r="H17" s="669"/>
      <c r="I17" s="672"/>
      <c r="J17" s="625"/>
      <c r="K17" s="656"/>
      <c r="L17" s="656"/>
      <c r="M17" s="598"/>
      <c r="N17" s="656"/>
      <c r="O17" s="613"/>
      <c r="P17" s="613"/>
      <c r="Q17" s="613"/>
      <c r="R17" s="678"/>
      <c r="S17" s="678"/>
      <c r="T17" s="616"/>
      <c r="U17" s="34"/>
      <c r="V17" s="34"/>
      <c r="W17" s="34"/>
      <c r="X17" s="34"/>
      <c r="Y17" s="34"/>
      <c r="Z17" s="34"/>
      <c r="AA17" s="34"/>
      <c r="AB17" s="34"/>
      <c r="AC17" s="34"/>
      <c r="AD17" s="34"/>
      <c r="AE17" s="34"/>
      <c r="AF17" s="34"/>
      <c r="AG17" s="34"/>
      <c r="AH17" s="34"/>
      <c r="AI17" s="34"/>
      <c r="AJ17" s="34"/>
      <c r="AK17" s="34"/>
      <c r="AL17" s="34"/>
      <c r="AM17" s="34"/>
      <c r="AN17" s="34"/>
      <c r="AO17" s="34"/>
      <c r="AP17" s="34"/>
      <c r="AQ17" s="34"/>
      <c r="AR17" s="34"/>
      <c r="AS17" s="34"/>
      <c r="AT17" s="34"/>
      <c r="AU17" s="34"/>
      <c r="AV17" s="34"/>
      <c r="AW17" s="34"/>
      <c r="AX17" s="34"/>
      <c r="AY17" s="34"/>
      <c r="AZ17" s="34"/>
      <c r="BA17" s="34"/>
      <c r="BB17" s="34"/>
      <c r="BC17" s="34"/>
      <c r="BD17" s="34"/>
      <c r="BE17" s="34"/>
      <c r="BF17" s="34"/>
      <c r="BG17" s="34"/>
      <c r="BH17" s="34"/>
      <c r="BI17" s="34"/>
      <c r="BJ17" s="34"/>
      <c r="BK17" s="34"/>
      <c r="BL17" s="34"/>
      <c r="BM17" s="34"/>
      <c r="BN17" s="34"/>
      <c r="BO17" s="34"/>
      <c r="BP17" s="34"/>
      <c r="BQ17" s="34"/>
      <c r="BR17" s="34"/>
      <c r="BS17" s="34"/>
      <c r="BT17" s="34"/>
      <c r="BU17" s="34"/>
      <c r="BV17" s="34"/>
      <c r="BW17" s="34"/>
      <c r="BX17" s="34"/>
      <c r="BY17" s="34"/>
      <c r="BZ17" s="34"/>
      <c r="CA17" s="34"/>
      <c r="CB17" s="34"/>
      <c r="CC17" s="34"/>
      <c r="CD17" s="34"/>
      <c r="CE17" s="34"/>
      <c r="CF17" s="34"/>
      <c r="CG17" s="34"/>
      <c r="CH17" s="34"/>
      <c r="CI17" s="34"/>
      <c r="CJ17" s="34"/>
      <c r="CK17" s="34"/>
      <c r="CL17" s="34"/>
      <c r="CM17" s="34"/>
      <c r="CN17" s="34"/>
      <c r="CO17" s="34"/>
      <c r="CP17" s="34"/>
      <c r="CQ17" s="34"/>
      <c r="CR17" s="34"/>
      <c r="CS17" s="34"/>
      <c r="CT17" s="34"/>
      <c r="CU17" s="34"/>
      <c r="CV17" s="34"/>
      <c r="CW17" s="34"/>
      <c r="CX17" s="34"/>
      <c r="CY17" s="34"/>
      <c r="CZ17" s="34"/>
      <c r="DA17" s="34"/>
      <c r="DB17" s="34"/>
      <c r="DC17" s="34"/>
      <c r="DD17" s="34"/>
      <c r="DE17" s="34"/>
      <c r="DF17" s="34"/>
      <c r="DG17" s="34"/>
      <c r="DH17" s="34"/>
      <c r="DI17" s="34"/>
      <c r="DJ17" s="34"/>
      <c r="DK17" s="34"/>
      <c r="DL17" s="34"/>
      <c r="DM17" s="34"/>
      <c r="DN17" s="34"/>
      <c r="DO17" s="34"/>
      <c r="DP17" s="34"/>
      <c r="DQ17" s="34"/>
      <c r="DR17" s="34"/>
      <c r="DS17" s="34"/>
      <c r="DT17" s="34"/>
      <c r="DU17" s="34"/>
      <c r="DV17" s="34"/>
      <c r="DW17" s="34"/>
      <c r="DX17" s="34"/>
      <c r="DY17" s="34"/>
      <c r="DZ17" s="34"/>
      <c r="EA17" s="34"/>
      <c r="EB17" s="34"/>
      <c r="EC17" s="34"/>
      <c r="ED17" s="34"/>
      <c r="EE17" s="34"/>
      <c r="EF17" s="34"/>
      <c r="EG17" s="34"/>
      <c r="EH17" s="34"/>
      <c r="EI17" s="34"/>
      <c r="EJ17" s="34"/>
      <c r="EK17" s="34"/>
      <c r="EL17" s="34"/>
      <c r="EM17" s="34"/>
      <c r="EN17" s="34"/>
      <c r="EO17" s="34"/>
      <c r="EP17" s="34"/>
      <c r="EQ17" s="34"/>
      <c r="ER17" s="34"/>
      <c r="ES17" s="34"/>
      <c r="ET17" s="34"/>
      <c r="EU17" s="34"/>
      <c r="EV17" s="34"/>
      <c r="EW17" s="34"/>
      <c r="EX17" s="34"/>
      <c r="EY17" s="34"/>
      <c r="EZ17" s="34"/>
      <c r="FA17" s="34"/>
      <c r="FB17" s="34"/>
      <c r="FC17" s="34"/>
      <c r="FD17" s="34"/>
      <c r="FE17" s="34"/>
      <c r="FF17" s="34"/>
      <c r="FG17" s="34"/>
      <c r="FH17" s="34"/>
      <c r="FI17" s="34"/>
      <c r="FJ17" s="34"/>
      <c r="FK17" s="34"/>
      <c r="FL17" s="34"/>
      <c r="FM17" s="34"/>
      <c r="FN17" s="34"/>
      <c r="FO17" s="34"/>
      <c r="FP17" s="34"/>
      <c r="FQ17" s="34"/>
      <c r="FR17" s="34"/>
      <c r="FS17" s="34"/>
      <c r="FT17" s="34"/>
    </row>
    <row r="18" spans="1:176" s="141" customFormat="1" ht="54.75" customHeight="1">
      <c r="A18" s="659"/>
      <c r="B18" s="640"/>
      <c r="C18" s="663"/>
      <c r="D18" s="663"/>
      <c r="E18" s="666"/>
      <c r="F18" s="666"/>
      <c r="G18" s="666"/>
      <c r="H18" s="669"/>
      <c r="I18" s="672"/>
      <c r="J18" s="625"/>
      <c r="K18" s="656"/>
      <c r="L18" s="656"/>
      <c r="M18" s="598"/>
      <c r="N18" s="656"/>
      <c r="O18" s="613"/>
      <c r="P18" s="613"/>
      <c r="Q18" s="613"/>
      <c r="R18" s="678"/>
      <c r="S18" s="678"/>
      <c r="T18" s="616"/>
      <c r="U18" s="34"/>
      <c r="V18" s="34"/>
      <c r="W18" s="34"/>
      <c r="X18" s="34"/>
      <c r="Y18" s="34"/>
      <c r="Z18" s="34"/>
      <c r="AA18" s="34"/>
      <c r="AB18" s="34"/>
      <c r="AC18" s="34"/>
      <c r="AD18" s="34"/>
      <c r="AE18" s="34"/>
      <c r="AF18" s="34"/>
      <c r="AG18" s="34"/>
      <c r="AH18" s="34"/>
      <c r="AI18" s="34"/>
      <c r="AJ18" s="34"/>
      <c r="AK18" s="34"/>
      <c r="AL18" s="34"/>
      <c r="AM18" s="34"/>
      <c r="AN18" s="34"/>
      <c r="AO18" s="34"/>
      <c r="AP18" s="34"/>
      <c r="AQ18" s="34"/>
      <c r="AR18" s="34"/>
      <c r="AS18" s="34"/>
      <c r="AT18" s="34"/>
      <c r="AU18" s="34"/>
      <c r="AV18" s="34"/>
      <c r="AW18" s="34"/>
      <c r="AX18" s="34"/>
      <c r="AY18" s="34"/>
      <c r="AZ18" s="34"/>
      <c r="BA18" s="34"/>
      <c r="BB18" s="34"/>
      <c r="BC18" s="34"/>
      <c r="BD18" s="34"/>
      <c r="BE18" s="34"/>
      <c r="BF18" s="34"/>
      <c r="BG18" s="34"/>
      <c r="BH18" s="34"/>
      <c r="BI18" s="34"/>
      <c r="BJ18" s="34"/>
      <c r="BK18" s="34"/>
      <c r="BL18" s="34"/>
      <c r="BM18" s="34"/>
      <c r="BN18" s="34"/>
      <c r="BO18" s="34"/>
      <c r="BP18" s="34"/>
      <c r="BQ18" s="34"/>
      <c r="BR18" s="34"/>
      <c r="BS18" s="34"/>
      <c r="BT18" s="34"/>
      <c r="BU18" s="34"/>
      <c r="BV18" s="34"/>
      <c r="BW18" s="34"/>
      <c r="BX18" s="34"/>
      <c r="BY18" s="34"/>
      <c r="BZ18" s="34"/>
      <c r="CA18" s="34"/>
      <c r="CB18" s="34"/>
      <c r="CC18" s="34"/>
      <c r="CD18" s="34"/>
      <c r="CE18" s="34"/>
      <c r="CF18" s="34"/>
      <c r="CG18" s="34"/>
      <c r="CH18" s="34"/>
      <c r="CI18" s="34"/>
      <c r="CJ18" s="34"/>
      <c r="CK18" s="34"/>
      <c r="CL18" s="34"/>
      <c r="CM18" s="34"/>
      <c r="CN18" s="34"/>
      <c r="CO18" s="34"/>
      <c r="CP18" s="34"/>
      <c r="CQ18" s="34"/>
      <c r="CR18" s="34"/>
      <c r="CS18" s="34"/>
      <c r="CT18" s="34"/>
      <c r="CU18" s="34"/>
      <c r="CV18" s="34"/>
      <c r="CW18" s="34"/>
      <c r="CX18" s="34"/>
      <c r="CY18" s="34"/>
      <c r="CZ18" s="34"/>
      <c r="DA18" s="34"/>
      <c r="DB18" s="34"/>
      <c r="DC18" s="34"/>
      <c r="DD18" s="34"/>
      <c r="DE18" s="34"/>
      <c r="DF18" s="34"/>
      <c r="DG18" s="34"/>
      <c r="DH18" s="34"/>
      <c r="DI18" s="34"/>
      <c r="DJ18" s="34"/>
      <c r="DK18" s="34"/>
      <c r="DL18" s="34"/>
      <c r="DM18" s="34"/>
      <c r="DN18" s="34"/>
      <c r="DO18" s="34"/>
      <c r="DP18" s="34"/>
      <c r="DQ18" s="34"/>
      <c r="DR18" s="34"/>
      <c r="DS18" s="34"/>
      <c r="DT18" s="34"/>
      <c r="DU18" s="34"/>
      <c r="DV18" s="34"/>
      <c r="DW18" s="34"/>
      <c r="DX18" s="34"/>
      <c r="DY18" s="34"/>
      <c r="DZ18" s="34"/>
      <c r="EA18" s="34"/>
      <c r="EB18" s="34"/>
      <c r="EC18" s="34"/>
      <c r="ED18" s="34"/>
      <c r="EE18" s="34"/>
      <c r="EF18" s="34"/>
      <c r="EG18" s="34"/>
      <c r="EH18" s="34"/>
      <c r="EI18" s="34"/>
      <c r="EJ18" s="34"/>
      <c r="EK18" s="34"/>
      <c r="EL18" s="34"/>
      <c r="EM18" s="34"/>
      <c r="EN18" s="34"/>
      <c r="EO18" s="34"/>
      <c r="EP18" s="34"/>
      <c r="EQ18" s="34"/>
      <c r="ER18" s="34"/>
      <c r="ES18" s="34"/>
      <c r="ET18" s="34"/>
      <c r="EU18" s="34"/>
      <c r="EV18" s="34"/>
      <c r="EW18" s="34"/>
      <c r="EX18" s="34"/>
      <c r="EY18" s="34"/>
      <c r="EZ18" s="34"/>
      <c r="FA18" s="34"/>
      <c r="FB18" s="34"/>
      <c r="FC18" s="34"/>
      <c r="FD18" s="34"/>
      <c r="FE18" s="34"/>
      <c r="FF18" s="34"/>
      <c r="FG18" s="34"/>
      <c r="FH18" s="34"/>
      <c r="FI18" s="34"/>
      <c r="FJ18" s="34"/>
      <c r="FK18" s="34"/>
      <c r="FL18" s="34"/>
      <c r="FM18" s="34"/>
      <c r="FN18" s="34"/>
      <c r="FO18" s="34"/>
      <c r="FP18" s="34"/>
      <c r="FQ18" s="34"/>
      <c r="FR18" s="34"/>
      <c r="FS18" s="34"/>
      <c r="FT18" s="34"/>
    </row>
    <row r="19" spans="1:176" s="141" customFormat="1" ht="216.75" customHeight="1" thickBot="1">
      <c r="A19" s="660"/>
      <c r="B19" s="641"/>
      <c r="C19" s="664"/>
      <c r="D19" s="664"/>
      <c r="E19" s="667"/>
      <c r="F19" s="667"/>
      <c r="G19" s="667"/>
      <c r="H19" s="670"/>
      <c r="I19" s="673"/>
      <c r="J19" s="626"/>
      <c r="K19" s="657"/>
      <c r="L19" s="657"/>
      <c r="M19" s="623"/>
      <c r="N19" s="657"/>
      <c r="O19" s="614"/>
      <c r="P19" s="614"/>
      <c r="Q19" s="614"/>
      <c r="R19" s="679"/>
      <c r="S19" s="679"/>
      <c r="T19" s="617"/>
      <c r="U19" s="34"/>
      <c r="V19" s="34"/>
      <c r="W19" s="34"/>
      <c r="X19" s="34"/>
      <c r="Y19" s="34"/>
      <c r="Z19" s="34"/>
      <c r="AA19" s="34"/>
      <c r="AB19" s="34"/>
      <c r="AC19" s="34"/>
      <c r="AD19" s="34"/>
      <c r="AE19" s="34"/>
      <c r="AF19" s="34"/>
      <c r="AG19" s="34"/>
      <c r="AH19" s="34"/>
      <c r="AI19" s="34"/>
      <c r="AJ19" s="34"/>
      <c r="AK19" s="34"/>
      <c r="AL19" s="34"/>
      <c r="AM19" s="34"/>
      <c r="AN19" s="34"/>
      <c r="AO19" s="34"/>
      <c r="AP19" s="34"/>
      <c r="AQ19" s="34"/>
      <c r="AR19" s="34"/>
      <c r="AS19" s="34"/>
      <c r="AT19" s="34"/>
      <c r="AU19" s="34"/>
      <c r="AV19" s="34"/>
      <c r="AW19" s="34"/>
      <c r="AX19" s="34"/>
      <c r="AY19" s="34"/>
      <c r="AZ19" s="34"/>
      <c r="BA19" s="34"/>
      <c r="BB19" s="34"/>
      <c r="BC19" s="34"/>
      <c r="BD19" s="34"/>
      <c r="BE19" s="34"/>
      <c r="BF19" s="34"/>
      <c r="BG19" s="34"/>
      <c r="BH19" s="34"/>
      <c r="BI19" s="34"/>
      <c r="BJ19" s="34"/>
      <c r="BK19" s="34"/>
      <c r="BL19" s="34"/>
      <c r="BM19" s="34"/>
      <c r="BN19" s="34"/>
      <c r="BO19" s="34"/>
      <c r="BP19" s="34"/>
      <c r="BQ19" s="34"/>
      <c r="BR19" s="34"/>
      <c r="BS19" s="34"/>
      <c r="BT19" s="34"/>
      <c r="BU19" s="34"/>
      <c r="BV19" s="34"/>
      <c r="BW19" s="34"/>
      <c r="BX19" s="34"/>
      <c r="BY19" s="34"/>
      <c r="BZ19" s="34"/>
      <c r="CA19" s="34"/>
      <c r="CB19" s="34"/>
      <c r="CC19" s="34"/>
      <c r="CD19" s="34"/>
      <c r="CE19" s="34"/>
      <c r="CF19" s="34"/>
      <c r="CG19" s="34"/>
      <c r="CH19" s="34"/>
      <c r="CI19" s="34"/>
      <c r="CJ19" s="34"/>
      <c r="CK19" s="34"/>
      <c r="CL19" s="34"/>
      <c r="CM19" s="34"/>
      <c r="CN19" s="34"/>
      <c r="CO19" s="34"/>
      <c r="CP19" s="34"/>
      <c r="CQ19" s="34"/>
      <c r="CR19" s="34"/>
      <c r="CS19" s="34"/>
      <c r="CT19" s="34"/>
      <c r="CU19" s="34"/>
      <c r="CV19" s="34"/>
      <c r="CW19" s="34"/>
      <c r="CX19" s="34"/>
      <c r="CY19" s="34"/>
      <c r="CZ19" s="34"/>
      <c r="DA19" s="34"/>
      <c r="DB19" s="34"/>
      <c r="DC19" s="34"/>
      <c r="DD19" s="34"/>
      <c r="DE19" s="34"/>
      <c r="DF19" s="34"/>
      <c r="DG19" s="34"/>
      <c r="DH19" s="34"/>
      <c r="DI19" s="34"/>
      <c r="DJ19" s="34"/>
      <c r="DK19" s="34"/>
      <c r="DL19" s="34"/>
      <c r="DM19" s="34"/>
      <c r="DN19" s="34"/>
      <c r="DO19" s="34"/>
      <c r="DP19" s="34"/>
      <c r="DQ19" s="34"/>
      <c r="DR19" s="34"/>
      <c r="DS19" s="34"/>
      <c r="DT19" s="34"/>
      <c r="DU19" s="34"/>
      <c r="DV19" s="34"/>
      <c r="DW19" s="34"/>
      <c r="DX19" s="34"/>
      <c r="DY19" s="34"/>
      <c r="DZ19" s="34"/>
      <c r="EA19" s="34"/>
      <c r="EB19" s="34"/>
      <c r="EC19" s="34"/>
      <c r="ED19" s="34"/>
      <c r="EE19" s="34"/>
      <c r="EF19" s="34"/>
      <c r="EG19" s="34"/>
      <c r="EH19" s="34"/>
      <c r="EI19" s="34"/>
      <c r="EJ19" s="34"/>
      <c r="EK19" s="34"/>
      <c r="EL19" s="34"/>
      <c r="EM19" s="34"/>
      <c r="EN19" s="34"/>
      <c r="EO19" s="34"/>
      <c r="EP19" s="34"/>
      <c r="EQ19" s="34"/>
      <c r="ER19" s="34"/>
      <c r="ES19" s="34"/>
      <c r="ET19" s="34"/>
      <c r="EU19" s="34"/>
      <c r="EV19" s="34"/>
      <c r="EW19" s="34"/>
      <c r="EX19" s="34"/>
      <c r="EY19" s="34"/>
      <c r="EZ19" s="34"/>
      <c r="FA19" s="34"/>
      <c r="FB19" s="34"/>
      <c r="FC19" s="34"/>
      <c r="FD19" s="34"/>
      <c r="FE19" s="34"/>
      <c r="FF19" s="34"/>
      <c r="FG19" s="34"/>
      <c r="FH19" s="34"/>
      <c r="FI19" s="34"/>
      <c r="FJ19" s="34"/>
      <c r="FK19" s="34"/>
      <c r="FL19" s="34"/>
      <c r="FM19" s="34"/>
      <c r="FN19" s="34"/>
      <c r="FO19" s="34"/>
      <c r="FP19" s="34"/>
      <c r="FQ19" s="34"/>
      <c r="FR19" s="34"/>
      <c r="FS19" s="34"/>
      <c r="FT19" s="34"/>
    </row>
    <row r="20" spans="1:176" ht="387.75" customHeight="1" thickBot="1">
      <c r="A20" s="217">
        <f>+'Mapa Final'!A20</f>
        <v>3</v>
      </c>
      <c r="B20" s="209" t="str">
        <f>+'Mapa Final'!B20</f>
        <v>Extemporaneidad y errores en la presentación de novedades de nómina por los Despachos</v>
      </c>
      <c r="C20" s="210" t="str">
        <f>'Mapa Final'!C20</f>
        <v>Vulneración de los derechos fundamentales de los ciudadanos</v>
      </c>
      <c r="D20" s="210" t="str">
        <f>'Mapa Final'!D20</f>
        <v>Ausencia de controles en el procedimiento por parte de los nominadores.</v>
      </c>
      <c r="E20" s="210" t="str">
        <f>+'Mapa Final'!E20</f>
        <v>No acatamiento de la normatividad respecto a nómina, prestaciones sociales y seguridad social.  Actos administrativos presentados de forma incompleta o erronea.</v>
      </c>
      <c r="F20" s="210" t="str">
        <f>'Mapa Final'!F20</f>
        <v xml:space="preserve">Posibilidad de vulneración de los derechos fundamentales de los ciudadanos, por el no acatamiento de la normatividad respecto a nómina, prestaciones sociales y seguridad social.  Actos administrativos presentados de forma incompleta o erronea. </v>
      </c>
      <c r="G20" s="210" t="str">
        <f>'Mapa Final'!G20</f>
        <v>Ejecución y Administración de Procesos</v>
      </c>
      <c r="H20" s="211" t="str">
        <f>'Mapa Final'!I20</f>
        <v>Baja</v>
      </c>
      <c r="I20" s="211" t="str">
        <f>'Mapa Final'!L20</f>
        <v>Menor</v>
      </c>
      <c r="J20" s="212" t="str">
        <f>'Mapa Final'!N20</f>
        <v>Moderado</v>
      </c>
      <c r="K20" s="213" t="str">
        <f>'Mapa Final'!AA20</f>
        <v>Baja</v>
      </c>
      <c r="L20" s="213" t="str">
        <f>'Mapa Final'!AE20</f>
        <v>Menor</v>
      </c>
      <c r="M20" s="212" t="str">
        <f>'Mapa Final'!AG20</f>
        <v>Moderado</v>
      </c>
      <c r="N20" s="213" t="str">
        <f>'Mapa Final'!AH20</f>
        <v>Aceptar</v>
      </c>
      <c r="O20" s="214" t="str">
        <f>+'Mapa Final'!P20</f>
        <v>Socialización continúa del término de la presentación de novedades y los aspectos que deben observarse para la presentación de cada novedad de nómina .</v>
      </c>
      <c r="P20" s="215"/>
      <c r="Q20" s="218" t="s">
        <v>8</v>
      </c>
      <c r="R20" s="219">
        <v>44470</v>
      </c>
      <c r="S20" s="219">
        <v>44561</v>
      </c>
      <c r="T20" s="243" t="s">
        <v>623</v>
      </c>
      <c r="U20" s="34"/>
      <c r="V20" s="34"/>
    </row>
    <row r="21" spans="1:176" ht="329.25" customHeight="1" thickBot="1">
      <c r="A21" s="208">
        <f>+'Mapa Final'!A21</f>
        <v>4</v>
      </c>
      <c r="B21" s="209" t="str">
        <f>+'Mapa Final'!B21</f>
        <v>Dilaciones en el procedimiento establecido para la recuperación de   mayores valores por conceptos de nómina</v>
      </c>
      <c r="C21" s="210" t="str">
        <f>'Mapa Final'!C21</f>
        <v>Afectación Económica</v>
      </c>
      <c r="D21" s="210" t="str">
        <f>'Mapa Final'!D21</f>
        <v>1. Dificultades para realizar las actividades necesarias para el reintegro de mayores valores pagados en nómina y recobros de prestaciones económinas por concepto de incapacidades a EPS, ARL, fondos de pensiones.
2.Alta carga laboral que tienen los servidores que intervienen en el proceso de liquidación de la nómina y en genera de quienes intervienen en el proceso de gestión de talento humano.
3. En algunos casos se presente información desactualizada en hoja de vida de los empleados que dificulta el contacto para realizar la notificación de mayor valor pagado 
4. Implementación de herramientas de control</v>
      </c>
      <c r="E21" s="210" t="str">
        <f>+'Mapa Final'!E21</f>
        <v>Herramientas de control respecto la gestión adelantada en cada caso y seguimiento al mismo</v>
      </c>
      <c r="F21" s="210" t="str">
        <f>'Mapa Final'!F21</f>
        <v>Posibilidad de afectación económica, que se presente dilación en los procesos de cobro de mayores valores pagados en nómina por alta carga laboral y multiplicada de tares de quien realiza la labor con una consecuente pérdida de acción coactiva para la recuperación de recursos, por falta de Herramientas de control respecto la gestión adelantada en cada caso y seguimiento al mismo</v>
      </c>
      <c r="G21" s="210" t="str">
        <f>'Mapa Final'!G21</f>
        <v>Ejecución y Administración de Procesos</v>
      </c>
      <c r="H21" s="211" t="str">
        <f>'Mapa Final'!I21</f>
        <v>Baja</v>
      </c>
      <c r="I21" s="211" t="str">
        <f>'Mapa Final'!L21</f>
        <v>Menor</v>
      </c>
      <c r="J21" s="212" t="str">
        <f>'Mapa Final'!N21</f>
        <v>Moderado</v>
      </c>
      <c r="K21" s="213" t="str">
        <f>'Mapa Final'!AA21</f>
        <v>Baja</v>
      </c>
      <c r="L21" s="213" t="str">
        <f>'Mapa Final'!AE21</f>
        <v>Menor</v>
      </c>
      <c r="M21" s="212" t="str">
        <f>'Mapa Final'!AG21</f>
        <v>Moderado</v>
      </c>
      <c r="N21" s="213" t="str">
        <f>'Mapa Final'!AH21</f>
        <v>Aceptar</v>
      </c>
      <c r="O21" s="214" t="s">
        <v>612</v>
      </c>
      <c r="P21" s="215"/>
      <c r="Q21" s="218" t="s">
        <v>8</v>
      </c>
      <c r="R21" s="219">
        <v>44470</v>
      </c>
      <c r="S21" s="219">
        <v>44561</v>
      </c>
      <c r="T21" s="243" t="s">
        <v>624</v>
      </c>
      <c r="U21" s="34"/>
      <c r="V21" s="34"/>
    </row>
    <row r="22" spans="1:176" ht="324.75" customHeight="1" thickBot="1">
      <c r="A22" s="208">
        <f>+'Mapa Final'!A23</f>
        <v>5</v>
      </c>
      <c r="B22" s="209" t="str">
        <f>+'Mapa Final'!B23</f>
        <v xml:space="preserve">Oportunidad en el trámite </v>
      </c>
      <c r="C22" s="228" t="str">
        <f>+'Mapa Final'!C23</f>
        <v>Incumplimiento de las metas establecidas</v>
      </c>
      <c r="D22" s="228" t="str">
        <f>+'Mapa Final'!D23</f>
        <v xml:space="preserve">1. Falta de personal competente y excesiva carga laboral.                                                                                                                                                                                                                                               2. Dificultad en el acceso a la información solicitada como soporte, que no se encuentra digitalizada.                                                                                                                                                                                                                                                                                               </v>
      </c>
      <c r="E22" s="210" t="str">
        <f>+'Mapa Final'!E23</f>
        <v>Falta de recurso humano  asignado a dicha labor en Talento Humano</v>
      </c>
      <c r="F22" s="210" t="str">
        <f>'Mapa Final'!F23</f>
        <v>Posibilidad de Incumplimiento de las metas establecidas, en el trámite oportuno de consultas, derechos de petición relacionados con certificaciones, por falta de recurso humano  asignado a dicha labor en el Area de Talento Humano</v>
      </c>
      <c r="G22" s="210" t="str">
        <f>'Mapa Final'!G23</f>
        <v>Ejecución y Administración de Procesos</v>
      </c>
      <c r="H22" s="211" t="str">
        <f>'Mapa Final'!I23</f>
        <v>Media</v>
      </c>
      <c r="I22" s="211" t="str">
        <f>'Mapa Final'!L23</f>
        <v>Moderado</v>
      </c>
      <c r="J22" s="212" t="str">
        <f>'Mapa Final'!N23</f>
        <v>Moderado</v>
      </c>
      <c r="K22" s="213" t="str">
        <f>'Mapa Final'!AA23</f>
        <v>Baja</v>
      </c>
      <c r="L22" s="213" t="str">
        <f>'Mapa Final'!AE23</f>
        <v>Moderado</v>
      </c>
      <c r="M22" s="212" t="str">
        <f>'Mapa Final'!AG23</f>
        <v>Moderado</v>
      </c>
      <c r="N22" s="213" t="str">
        <f>'Mapa Final'!AH23</f>
        <v>Aceptar</v>
      </c>
      <c r="O22" s="214" t="s">
        <v>614</v>
      </c>
      <c r="P22" s="215"/>
      <c r="Q22" s="218" t="s">
        <v>8</v>
      </c>
      <c r="R22" s="219">
        <v>44470</v>
      </c>
      <c r="S22" s="219">
        <v>44561</v>
      </c>
      <c r="T22" s="243" t="s">
        <v>625</v>
      </c>
      <c r="U22" s="34"/>
      <c r="V22" s="34"/>
    </row>
    <row r="23" spans="1:176" ht="240.75" customHeight="1" thickBot="1">
      <c r="A23" s="208">
        <f>+'Mapa Final'!A27</f>
        <v>6</v>
      </c>
      <c r="B23" s="209" t="str">
        <f>+'Mapa Final'!B27</f>
        <v>Corrupción</v>
      </c>
      <c r="C23" s="210" t="str">
        <f>+'Mapa Final'!C27</f>
        <v>Reputacional(Corrupción)</v>
      </c>
      <c r="D23" s="210" t="str">
        <f>+'Mapa Final'!D27</f>
        <v xml:space="preserve">1.Insuficientes programas de capacitación para la toma de conciencia debido al desconocimiento de l ley antisoborno (ISO 37001:2016), Plan Anticorrupción y  de los  valores y principios propios de la entidad.
2. Desconocimiento del Código de Etica y Buen Gobierno.    
3.Carencia de compromiso  y transparencia de los servidores judiciales con la entidad  
4.Deficiencia del control y seguimiento de la gestión ejercida por los servidores judiciales.
5.Obtención de beneficios propios </v>
      </c>
      <c r="E23" s="210" t="str">
        <f>+'Mapa Final'!E27</f>
        <v xml:space="preserve">Carencia de transparencia, etica y valores . </v>
      </c>
      <c r="F23" s="210" t="str">
        <f>+'Mapa Final'!F27</f>
        <v>Posibilidad de afectacion en la reputacion de la Entidad, por actos indebidos de  los servidores judiciales debido a  la carencia en transparencia, etica y valores.</v>
      </c>
      <c r="G23" s="210" t="str">
        <f>+'Mapa Final'!G27</f>
        <v>Fraude Interno</v>
      </c>
      <c r="H23" s="211" t="str">
        <f>'Mapa Final'!I27</f>
        <v>Media</v>
      </c>
      <c r="I23" s="211" t="str">
        <f>'Mapa Final'!L27</f>
        <v>Mayor</v>
      </c>
      <c r="J23" s="212" t="str">
        <f>'Mapa Final'!N27</f>
        <v xml:space="preserve">Alto </v>
      </c>
      <c r="K23" s="213" t="str">
        <f>'Mapa Final'!AA27</f>
        <v>Baja</v>
      </c>
      <c r="L23" s="213" t="str">
        <f>'Mapa Final'!AE27</f>
        <v>Mayor</v>
      </c>
      <c r="M23" s="212" t="str">
        <f>'Mapa Final'!AG27</f>
        <v xml:space="preserve">Alto </v>
      </c>
      <c r="N23" s="213" t="str">
        <f>'Mapa Final'!AH27</f>
        <v>Reducir(compartir)</v>
      </c>
      <c r="O23" s="214" t="s">
        <v>626</v>
      </c>
      <c r="P23" s="215"/>
      <c r="Q23" s="218" t="s">
        <v>8</v>
      </c>
      <c r="R23" s="219">
        <v>44470</v>
      </c>
      <c r="S23" s="219">
        <v>44561</v>
      </c>
      <c r="T23" s="243" t="s">
        <v>627</v>
      </c>
      <c r="U23" s="34"/>
      <c r="V23" s="34"/>
    </row>
    <row r="24" spans="1:176" ht="345" customHeight="1" thickBot="1">
      <c r="A24" s="236">
        <f>+'Mapa Final'!A31</f>
        <v>7</v>
      </c>
      <c r="B24" s="204" t="str">
        <f>+'Mapa Final'!B31</f>
        <v>Omisión en la ejecución del procedimiento de recobro de incapacidades y licencias, ante las EPS y ARL.</v>
      </c>
      <c r="C24" s="203" t="str">
        <f>+'Mapa Final'!C31</f>
        <v>Afectación Económica</v>
      </c>
      <c r="D24" s="203" t="str">
        <f>+'Mapa Final'!D31</f>
        <v xml:space="preserve">1. Errores en la parametrización y liquidación de incapacidades en el aplicativo EFINOMINA.                                                                                                                                                                                                                                                          2. Falta de delimitación de responsabilidades en la conciliación de recobros con el Área Financiera.                                                                                                                                                                                                                                               3. Vencimiento de términos legales para efectuar el recobro correspondiente.                                                                                                                                                                                                    4. Políticas de las EPS, entidades en liquidación.                                                                                                                                                                                                                                                                                         </v>
      </c>
      <c r="E24" s="203" t="str">
        <f>+'Mapa Final'!E31</f>
        <v xml:space="preserve">Falta de personal asignado exclusivamente a la ejecución del procedimiento. </v>
      </c>
      <c r="F24" s="203" t="str">
        <f>+'Mapa Final'!F31</f>
        <v xml:space="preserve">Posibilidad de afectacion econominca, por falta de gestión en la ejecución del procedimiento de recobro de incapacidades y licencias, ante las EPS y ARL. Falta de personal asignado exclusivamente a la ejecución del procedimiento. </v>
      </c>
      <c r="G24" s="203" t="str">
        <f>+'Mapa Final'!G31</f>
        <v>Ejecución y Administración de Procesos</v>
      </c>
      <c r="H24" s="202" t="str">
        <f>'Mapa Final'!I31</f>
        <v>Media</v>
      </c>
      <c r="I24" s="202" t="str">
        <f>'Mapa Final'!L31</f>
        <v>Moderado</v>
      </c>
      <c r="J24" s="201" t="str">
        <f>'Mapa Final'!N31</f>
        <v>Moderado</v>
      </c>
      <c r="K24" s="205" t="str">
        <f>'Mapa Final'!AA31</f>
        <v>Baja</v>
      </c>
      <c r="L24" s="205" t="str">
        <f>'Mapa Final'!AE31</f>
        <v>Moderado</v>
      </c>
      <c r="M24" s="201" t="str">
        <f>'Mapa Final'!AG31</f>
        <v>Moderado</v>
      </c>
      <c r="N24" s="205" t="str">
        <f>'Mapa Final'!AH31</f>
        <v>Aceptar</v>
      </c>
      <c r="O24" s="206" t="s">
        <v>618</v>
      </c>
      <c r="P24" s="207"/>
      <c r="Q24" s="239" t="s">
        <v>8</v>
      </c>
      <c r="R24" s="219">
        <v>44287</v>
      </c>
      <c r="S24" s="219">
        <v>44561</v>
      </c>
      <c r="T24" s="244" t="s">
        <v>628</v>
      </c>
      <c r="U24" s="34"/>
      <c r="V24" s="34"/>
    </row>
  </sheetData>
  <mergeCells count="59">
    <mergeCell ref="T15:T19"/>
    <mergeCell ref="N15:N19"/>
    <mergeCell ref="O15:O19"/>
    <mergeCell ref="P15:P19"/>
    <mergeCell ref="Q15:Q19"/>
    <mergeCell ref="R15:R19"/>
    <mergeCell ref="S15:S19"/>
    <mergeCell ref="H15:H19"/>
    <mergeCell ref="I15:I19"/>
    <mergeCell ref="J15:J19"/>
    <mergeCell ref="K15:K19"/>
    <mergeCell ref="L15:L19"/>
    <mergeCell ref="M15:M19"/>
    <mergeCell ref="R10:R14"/>
    <mergeCell ref="S10:S14"/>
    <mergeCell ref="T10:T14"/>
    <mergeCell ref="A15:A19"/>
    <mergeCell ref="B15:B19"/>
    <mergeCell ref="C15:C19"/>
    <mergeCell ref="D15:D19"/>
    <mergeCell ref="E15:E19"/>
    <mergeCell ref="F15:F19"/>
    <mergeCell ref="G15:G19"/>
    <mergeCell ref="L10:L14"/>
    <mergeCell ref="M10:M14"/>
    <mergeCell ref="N10:N14"/>
    <mergeCell ref="O10:O14"/>
    <mergeCell ref="P10:P14"/>
    <mergeCell ref="Q10:Q14"/>
    <mergeCell ref="F10:F14"/>
    <mergeCell ref="G10:G14"/>
    <mergeCell ref="H10:H14"/>
    <mergeCell ref="I10:I14"/>
    <mergeCell ref="J10:J14"/>
    <mergeCell ref="K10:K14"/>
    <mergeCell ref="O7:O8"/>
    <mergeCell ref="P7:Q7"/>
    <mergeCell ref="R7:S7"/>
    <mergeCell ref="T7:T8"/>
    <mergeCell ref="A9:N9"/>
    <mergeCell ref="A10:A14"/>
    <mergeCell ref="B10:B14"/>
    <mergeCell ref="C10:C14"/>
    <mergeCell ref="D10:D14"/>
    <mergeCell ref="E10:E14"/>
    <mergeCell ref="A5:C5"/>
    <mergeCell ref="D5:N5"/>
    <mergeCell ref="A6:C6"/>
    <mergeCell ref="D6:N6"/>
    <mergeCell ref="A7:F7"/>
    <mergeCell ref="H7:J7"/>
    <mergeCell ref="K7:M7"/>
    <mergeCell ref="N7:N8"/>
    <mergeCell ref="A1:C2"/>
    <mergeCell ref="D1:Q3"/>
    <mergeCell ref="R1:T3"/>
    <mergeCell ref="A4:C4"/>
    <mergeCell ref="D4:N4"/>
    <mergeCell ref="O4:Q4"/>
  </mergeCells>
  <conditionalFormatting sqref="A7:B7 H7 H25:J1048576">
    <cfRule type="containsText" dxfId="184" priority="364" operator="containsText" text="3- Bajo">
      <formula>NOT(ISERROR(SEARCH("3- Bajo",A7)))</formula>
    </cfRule>
    <cfRule type="containsText" dxfId="183" priority="365" operator="containsText" text="4- Bajo">
      <formula>NOT(ISERROR(SEARCH("4- Bajo",A7)))</formula>
    </cfRule>
    <cfRule type="containsText" dxfId="182" priority="366" operator="containsText" text="1- Bajo">
      <formula>NOT(ISERROR(SEARCH("1- Bajo",A7)))</formula>
    </cfRule>
  </conditionalFormatting>
  <conditionalFormatting sqref="A15:D15">
    <cfRule type="containsText" dxfId="181" priority="260" operator="containsText" text="3- Bajo">
      <formula>NOT(ISERROR(SEARCH("3- Bajo",A15)))</formula>
    </cfRule>
    <cfRule type="containsText" dxfId="180" priority="259" operator="containsText" text="4- Moderado">
      <formula>NOT(ISERROR(SEARCH("4- Moderado",A15)))</formula>
    </cfRule>
    <cfRule type="containsText" dxfId="179" priority="257" operator="containsText" text="3- Moderado">
      <formula>NOT(ISERROR(SEARCH("3- Moderado",A15)))</formula>
    </cfRule>
    <cfRule type="containsText" dxfId="178" priority="258" operator="containsText" text="6- Moderado">
      <formula>NOT(ISERROR(SEARCH("6- Moderado",A15)))</formula>
    </cfRule>
    <cfRule type="containsText" dxfId="177" priority="262" operator="containsText" text="1- Bajo">
      <formula>NOT(ISERROR(SEARCH("1- Bajo",A15)))</formula>
    </cfRule>
    <cfRule type="containsText" dxfId="176" priority="261" operator="containsText" text="4- Bajo">
      <formula>NOT(ISERROR(SEARCH("4- Bajo",A15)))</formula>
    </cfRule>
  </conditionalFormatting>
  <conditionalFormatting sqref="A20:D22">
    <cfRule type="containsText" dxfId="175" priority="116" operator="containsText" text="3- Moderado">
      <formula>NOT(ISERROR(SEARCH("3- Moderado",A20)))</formula>
    </cfRule>
    <cfRule type="containsText" dxfId="174" priority="119" operator="containsText" text="3- Bajo">
      <formula>NOT(ISERROR(SEARCH("3- Bajo",A20)))</formula>
    </cfRule>
    <cfRule type="containsText" dxfId="173" priority="117" operator="containsText" text="6- Moderado">
      <formula>NOT(ISERROR(SEARCH("6- Moderado",A20)))</formula>
    </cfRule>
    <cfRule type="containsText" dxfId="172" priority="120" operator="containsText" text="4- Bajo">
      <formula>NOT(ISERROR(SEARCH("4- Bajo",A20)))</formula>
    </cfRule>
    <cfRule type="containsText" dxfId="171" priority="121" operator="containsText" text="1- Bajo">
      <formula>NOT(ISERROR(SEARCH("1- Bajo",A20)))</formula>
    </cfRule>
    <cfRule type="containsText" dxfId="170" priority="118" operator="containsText" text="4- Moderado">
      <formula>NOT(ISERROR(SEARCH("4- Moderado",A20)))</formula>
    </cfRule>
  </conditionalFormatting>
  <conditionalFormatting sqref="A10:I10 E15:I15">
    <cfRule type="containsText" dxfId="169" priority="324" operator="containsText" text="1- Bajo">
      <formula>NOT(ISERROR(SEARCH("1- Bajo",A10)))</formula>
    </cfRule>
    <cfRule type="containsText" dxfId="168" priority="319" operator="containsText" text="3- Moderado">
      <formula>NOT(ISERROR(SEARCH("3- Moderado",A10)))</formula>
    </cfRule>
    <cfRule type="containsText" dxfId="167" priority="320" operator="containsText" text="6- Moderado">
      <formula>NOT(ISERROR(SEARCH("6- Moderado",A10)))</formula>
    </cfRule>
    <cfRule type="containsText" dxfId="166" priority="321" operator="containsText" text="4- Moderado">
      <formula>NOT(ISERROR(SEARCH("4- Moderado",A10)))</formula>
    </cfRule>
    <cfRule type="containsText" dxfId="165" priority="322" operator="containsText" text="3- Bajo">
      <formula>NOT(ISERROR(SEARCH("3- Bajo",A10)))</formula>
    </cfRule>
    <cfRule type="containsText" dxfId="164" priority="323" operator="containsText" text="4- Bajo">
      <formula>NOT(ISERROR(SEARCH("4- Bajo",A10)))</formula>
    </cfRule>
  </conditionalFormatting>
  <conditionalFormatting sqref="D8:J8">
    <cfRule type="containsText" dxfId="163" priority="360" operator="containsText" text="1- Bajo">
      <formula>NOT(ISERROR(SEARCH("1- Bajo",D8)))</formula>
    </cfRule>
    <cfRule type="containsText" dxfId="162" priority="357" operator="containsText" text="3- Bajo">
      <formula>NOT(ISERROR(SEARCH("3- Bajo",D8)))</formula>
    </cfRule>
    <cfRule type="containsText" dxfId="161" priority="356" operator="containsText" text="4- Moderado">
      <formula>NOT(ISERROR(SEARCH("4- Moderado",D8)))</formula>
    </cfRule>
    <cfRule type="containsText" dxfId="160" priority="355" operator="containsText" text="6- Moderado">
      <formula>NOT(ISERROR(SEARCH("6- Moderado",D8)))</formula>
    </cfRule>
    <cfRule type="containsText" dxfId="159" priority="354" operator="containsText" text="3- Moderado">
      <formula>NOT(ISERROR(SEARCH("3- Moderado",D8)))</formula>
    </cfRule>
    <cfRule type="containsText" dxfId="158" priority="358" operator="containsText" text="4- Bajo">
      <formula>NOT(ISERROR(SEARCH("4- Bajo",D8)))</formula>
    </cfRule>
  </conditionalFormatting>
  <conditionalFormatting sqref="E20:I21">
    <cfRule type="containsText" dxfId="157" priority="223" operator="containsText" text="6- Moderado">
      <formula>NOT(ISERROR(SEARCH("6- Moderado",E20)))</formula>
    </cfRule>
    <cfRule type="containsText" dxfId="156" priority="222" operator="containsText" text="3- Moderado">
      <formula>NOT(ISERROR(SEARCH("3- Moderado",E20)))</formula>
    </cfRule>
    <cfRule type="containsText" dxfId="155" priority="224" operator="containsText" text="4- Moderado">
      <formula>NOT(ISERROR(SEARCH("4- Moderado",E20)))</formula>
    </cfRule>
    <cfRule type="containsText" dxfId="154" priority="226" operator="containsText" text="4- Bajo">
      <formula>NOT(ISERROR(SEARCH("4- Bajo",E20)))</formula>
    </cfRule>
    <cfRule type="containsText" dxfId="153" priority="225" operator="containsText" text="3- Bajo">
      <formula>NOT(ISERROR(SEARCH("3- Bajo",E20)))</formula>
    </cfRule>
    <cfRule type="containsText" dxfId="152" priority="227" operator="containsText" text="1- Bajo">
      <formula>NOT(ISERROR(SEARCH("1- Bajo",E20)))</formula>
    </cfRule>
  </conditionalFormatting>
  <conditionalFormatting sqref="E22:I22">
    <cfRule type="containsText" dxfId="151" priority="157" operator="containsText" text="3- Bajo">
      <formula>NOT(ISERROR(SEARCH("3- Bajo",E22)))</formula>
    </cfRule>
    <cfRule type="containsText" dxfId="150" priority="155" operator="containsText" text="6- Moderado">
      <formula>NOT(ISERROR(SEARCH("6- Moderado",E22)))</formula>
    </cfRule>
    <cfRule type="containsText" dxfId="149" priority="159" operator="containsText" text="1- Bajo">
      <formula>NOT(ISERROR(SEARCH("1- Bajo",E22)))</formula>
    </cfRule>
    <cfRule type="containsText" dxfId="148" priority="156" operator="containsText" text="4- Moderado">
      <formula>NOT(ISERROR(SEARCH("4- Moderado",E22)))</formula>
    </cfRule>
    <cfRule type="containsText" dxfId="147" priority="158" operator="containsText" text="4- Bajo">
      <formula>NOT(ISERROR(SEARCH("4- Bajo",E22)))</formula>
    </cfRule>
    <cfRule type="containsText" dxfId="146" priority="154" operator="containsText" text="3- Moderado">
      <formula>NOT(ISERROR(SEARCH("3- Moderado",E22)))</formula>
    </cfRule>
  </conditionalFormatting>
  <conditionalFormatting sqref="H10 H15:H19">
    <cfRule type="containsText" dxfId="145" priority="284" operator="containsText" text="Muy Alta">
      <formula>NOT(ISERROR(SEARCH("Muy Alta",H10)))</formula>
    </cfRule>
    <cfRule type="containsText" dxfId="144" priority="280" operator="containsText" text="Baja">
      <formula>NOT(ISERROR(SEARCH("Baja",H10)))</formula>
    </cfRule>
    <cfRule type="containsText" dxfId="143" priority="279" operator="containsText" text="Muy Baja">
      <formula>NOT(ISERROR(SEARCH("Muy Baja",H10)))</formula>
    </cfRule>
    <cfRule type="containsText" dxfId="142" priority="281" operator="containsText" text="Media">
      <formula>NOT(ISERROR(SEARCH("Media",H10)))</formula>
    </cfRule>
    <cfRule type="containsText" dxfId="141" priority="282" operator="containsText" text="Alta">
      <formula>NOT(ISERROR(SEARCH("Alta",H10)))</formula>
    </cfRule>
    <cfRule type="containsText" dxfId="140" priority="274" operator="containsText" text="Muy Alta">
      <formula>NOT(ISERROR(SEARCH("Muy Alta",H10)))</formula>
    </cfRule>
    <cfRule type="containsText" dxfId="139" priority="273" operator="containsText" text="Alta">
      <formula>NOT(ISERROR(SEARCH("Alta",H10)))</formula>
    </cfRule>
  </conditionalFormatting>
  <conditionalFormatting sqref="H10">
    <cfRule type="containsText" dxfId="138" priority="272" operator="containsText" text="Muy Alta">
      <formula>NOT(ISERROR(SEARCH("Muy Alta",H10)))</formula>
    </cfRule>
  </conditionalFormatting>
  <conditionalFormatting sqref="H15:H21">
    <cfRule type="containsText" dxfId="137" priority="221" operator="containsText" text="Muy Alta">
      <formula>NOT(ISERROR(SEARCH("Muy Alta",H15)))</formula>
    </cfRule>
  </conditionalFormatting>
  <conditionalFormatting sqref="H20:H21">
    <cfRule type="containsText" dxfId="136" priority="218" operator="containsText" text="Media">
      <formula>NOT(ISERROR(SEARCH("Media",H20)))</formula>
    </cfRule>
    <cfRule type="containsText" dxfId="135" priority="217" operator="containsText" text="Baja">
      <formula>NOT(ISERROR(SEARCH("Baja",H20)))</formula>
    </cfRule>
    <cfRule type="containsText" dxfId="134" priority="211" operator="containsText" text="Muy Alta">
      <formula>NOT(ISERROR(SEARCH("Muy Alta",H20)))</formula>
    </cfRule>
    <cfRule type="containsText" dxfId="133" priority="210" operator="containsText" text="Alta">
      <formula>NOT(ISERROR(SEARCH("Alta",H20)))</formula>
    </cfRule>
    <cfRule type="containsText" dxfId="132" priority="219" operator="containsText" text="Alta">
      <formula>NOT(ISERROR(SEARCH("Alta",H20)))</formula>
    </cfRule>
    <cfRule type="containsText" dxfId="131" priority="216" operator="containsText" text="Muy Baja">
      <formula>NOT(ISERROR(SEARCH("Muy Baja",H20)))</formula>
    </cfRule>
  </conditionalFormatting>
  <conditionalFormatting sqref="H20:H22">
    <cfRule type="containsText" dxfId="130" priority="143" operator="containsText" text="Muy Alta">
      <formula>NOT(ISERROR(SEARCH("Muy Alta",H20)))</formula>
    </cfRule>
  </conditionalFormatting>
  <conditionalFormatting sqref="H22">
    <cfRule type="containsText" dxfId="129" priority="133" operator="containsText" text="Muy Alta">
      <formula>NOT(ISERROR(SEARCH("Muy Alta",H22)))</formula>
    </cfRule>
    <cfRule type="containsText" dxfId="128" priority="132" operator="containsText" text="Alta">
      <formula>NOT(ISERROR(SEARCH("Alta",H22)))</formula>
    </cfRule>
    <cfRule type="containsText" dxfId="127" priority="141" operator="containsText" text="Alta">
      <formula>NOT(ISERROR(SEARCH("Alta",H22)))</formula>
    </cfRule>
    <cfRule type="containsText" dxfId="126" priority="140" operator="containsText" text="Media">
      <formula>NOT(ISERROR(SEARCH("Media",H22)))</formula>
    </cfRule>
    <cfRule type="containsText" dxfId="125" priority="139" operator="containsText" text="Baja">
      <formula>NOT(ISERROR(SEARCH("Baja",H22)))</formula>
    </cfRule>
    <cfRule type="containsText" dxfId="124" priority="138" operator="containsText" text="Muy Baja">
      <formula>NOT(ISERROR(SEARCH("Muy Baja",H22)))</formula>
    </cfRule>
  </conditionalFormatting>
  <conditionalFormatting sqref="H22:H23">
    <cfRule type="containsText" dxfId="123" priority="82" operator="containsText" text="Muy Alta">
      <formula>NOT(ISERROR(SEARCH("Muy Alta",H22)))</formula>
    </cfRule>
  </conditionalFormatting>
  <conditionalFormatting sqref="H23">
    <cfRule type="containsText" dxfId="122" priority="80" operator="containsText" text="Alta">
      <formula>NOT(ISERROR(SEARCH("Alta",H23)))</formula>
    </cfRule>
    <cfRule type="containsText" dxfId="121" priority="71" operator="containsText" text="Alta">
      <formula>NOT(ISERROR(SEARCH("Alta",H23)))</formula>
    </cfRule>
    <cfRule type="containsText" dxfId="120" priority="72" operator="containsText" text="Muy Alta">
      <formula>NOT(ISERROR(SEARCH("Muy Alta",H23)))</formula>
    </cfRule>
    <cfRule type="containsText" dxfId="119" priority="79" operator="containsText" text="Media">
      <formula>NOT(ISERROR(SEARCH("Media",H23)))</formula>
    </cfRule>
    <cfRule type="containsText" dxfId="118" priority="78" operator="containsText" text="Baja">
      <formula>NOT(ISERROR(SEARCH("Baja",H23)))</formula>
    </cfRule>
    <cfRule type="containsText" dxfId="117" priority="77" operator="containsText" text="Muy Baja">
      <formula>NOT(ISERROR(SEARCH("Muy Baja",H23)))</formula>
    </cfRule>
  </conditionalFormatting>
  <conditionalFormatting sqref="H23:H24">
    <cfRule type="containsText" dxfId="116" priority="33" operator="containsText" text="Muy Alta">
      <formula>NOT(ISERROR(SEARCH("Muy Alta",H23)))</formula>
    </cfRule>
  </conditionalFormatting>
  <conditionalFormatting sqref="H24">
    <cfRule type="containsText" dxfId="115" priority="31" operator="containsText" text="Alta">
      <formula>NOT(ISERROR(SEARCH("Alta",H24)))</formula>
    </cfRule>
    <cfRule type="containsText" dxfId="114" priority="29" operator="containsText" text="Baja">
      <formula>NOT(ISERROR(SEARCH("Baja",H24)))</formula>
    </cfRule>
    <cfRule type="containsText" dxfId="113" priority="28" operator="containsText" text="Muy Baja">
      <formula>NOT(ISERROR(SEARCH("Muy Baja",H24)))</formula>
    </cfRule>
    <cfRule type="containsText" dxfId="112" priority="22" operator="containsText" text="Alta">
      <formula>NOT(ISERROR(SEARCH("Alta",H24)))</formula>
    </cfRule>
    <cfRule type="containsText" dxfId="111" priority="21" operator="containsText" text="Muy Alta">
      <formula>NOT(ISERROR(SEARCH("Muy Alta",H24)))</formula>
    </cfRule>
    <cfRule type="containsText" dxfId="110" priority="23" operator="containsText" text="Muy Alta">
      <formula>NOT(ISERROR(SEARCH("Muy Alta",H24)))</formula>
    </cfRule>
    <cfRule type="containsText" dxfId="109" priority="30" operator="containsText" text="Media">
      <formula>NOT(ISERROR(SEARCH("Media",H24)))</formula>
    </cfRule>
  </conditionalFormatting>
  <conditionalFormatting sqref="H23:I23">
    <cfRule type="containsText" dxfId="108" priority="98" operator="containsText" text="1- Bajo">
      <formula>NOT(ISERROR(SEARCH("1- Bajo",H23)))</formula>
    </cfRule>
    <cfRule type="containsText" dxfId="107" priority="95" operator="containsText" text="4- Moderado">
      <formula>NOT(ISERROR(SEARCH("4- Moderado",H23)))</formula>
    </cfRule>
    <cfRule type="containsText" dxfId="106" priority="93" operator="containsText" text="3- Moderado">
      <formula>NOT(ISERROR(SEARCH("3- Moderado",H23)))</formula>
    </cfRule>
    <cfRule type="containsText" dxfId="105" priority="94" operator="containsText" text="6- Moderado">
      <formula>NOT(ISERROR(SEARCH("6- Moderado",H23)))</formula>
    </cfRule>
    <cfRule type="containsText" dxfId="104" priority="96" operator="containsText" text="3- Bajo">
      <formula>NOT(ISERROR(SEARCH("3- Bajo",H23)))</formula>
    </cfRule>
    <cfRule type="containsText" dxfId="103" priority="97" operator="containsText" text="4- Bajo">
      <formula>NOT(ISERROR(SEARCH("4- Bajo",H23)))</formula>
    </cfRule>
  </conditionalFormatting>
  <conditionalFormatting sqref="H24:I24">
    <cfRule type="containsText" dxfId="102" priority="49" operator="containsText" text="1- Bajo">
      <formula>NOT(ISERROR(SEARCH("1- Bajo",H24)))</formula>
    </cfRule>
    <cfRule type="containsText" dxfId="101" priority="48" operator="containsText" text="4- Bajo">
      <formula>NOT(ISERROR(SEARCH("4- Bajo",H24)))</formula>
    </cfRule>
    <cfRule type="containsText" dxfId="100" priority="44" operator="containsText" text="3- Moderado">
      <formula>NOT(ISERROR(SEARCH("3- Moderado",H24)))</formula>
    </cfRule>
    <cfRule type="containsText" dxfId="99" priority="45" operator="containsText" text="6- Moderado">
      <formula>NOT(ISERROR(SEARCH("6- Moderado",H24)))</formula>
    </cfRule>
    <cfRule type="containsText" dxfId="98" priority="46" operator="containsText" text="4- Moderado">
      <formula>NOT(ISERROR(SEARCH("4- Moderado",H24)))</formula>
    </cfRule>
    <cfRule type="containsText" dxfId="97" priority="47" operator="containsText" text="3- Bajo">
      <formula>NOT(ISERROR(SEARCH("3- Bajo",H24)))</formula>
    </cfRule>
  </conditionalFormatting>
  <conditionalFormatting sqref="H25:J1048576 A7:B7 H7">
    <cfRule type="containsText" dxfId="96" priority="363" operator="containsText" text="4- Moderado">
      <formula>NOT(ISERROR(SEARCH("4- Moderado",A7)))</formula>
    </cfRule>
    <cfRule type="containsText" dxfId="95" priority="362" operator="containsText" text="6- Moderado">
      <formula>NOT(ISERROR(SEARCH("6- Moderado",A7)))</formula>
    </cfRule>
    <cfRule type="containsText" dxfId="94" priority="361" operator="containsText" text="3- Moderado">
      <formula>NOT(ISERROR(SEARCH("3- Moderado",A7)))</formula>
    </cfRule>
  </conditionalFormatting>
  <conditionalFormatting sqref="I10">
    <cfRule type="containsText" dxfId="93" priority="277" operator="containsText" text="Menor">
      <formula>NOT(ISERROR(SEARCH("Menor",I10)))</formula>
    </cfRule>
    <cfRule type="containsText" dxfId="92" priority="283" operator="containsText" text="Moderado">
      <formula>NOT(ISERROR(SEARCH("Moderado",I10)))</formula>
    </cfRule>
    <cfRule type="containsText" dxfId="91" priority="278" operator="containsText" text="Leve">
      <formula>NOT(ISERROR(SEARCH("Leve",I10)))</formula>
    </cfRule>
    <cfRule type="containsText" dxfId="90" priority="275" operator="containsText" text="Catastrófico">
      <formula>NOT(ISERROR(SEARCH("Catastrófico",I10)))</formula>
    </cfRule>
    <cfRule type="containsText" dxfId="89" priority="276" operator="containsText" text="Mayor">
      <formula>NOT(ISERROR(SEARCH("Mayor",I10)))</formula>
    </cfRule>
  </conditionalFormatting>
  <conditionalFormatting sqref="I15:I24">
    <cfRule type="containsText" dxfId="88" priority="25" operator="containsText" text="Mayor">
      <formula>NOT(ISERROR(SEARCH("Mayor",I15)))</formula>
    </cfRule>
    <cfRule type="containsText" dxfId="87" priority="26" operator="containsText" text="Menor">
      <formula>NOT(ISERROR(SEARCH("Menor",I15)))</formula>
    </cfRule>
    <cfRule type="containsText" dxfId="86" priority="27" operator="containsText" text="Leve">
      <formula>NOT(ISERROR(SEARCH("Leve",I15)))</formula>
    </cfRule>
    <cfRule type="containsText" dxfId="85" priority="32" operator="containsText" text="Moderado">
      <formula>NOT(ISERROR(SEARCH("Moderado",I15)))</formula>
    </cfRule>
    <cfRule type="containsText" dxfId="84" priority="24" operator="containsText" text="Catastrófico">
      <formula>NOT(ISERROR(SEARCH("Catastrófico",I15)))</formula>
    </cfRule>
  </conditionalFormatting>
  <conditionalFormatting sqref="J8 J25:J1048576">
    <cfRule type="containsText" dxfId="83" priority="348" operator="containsText" text="12- Alto">
      <formula>NOT(ISERROR(SEARCH("12- Alto",J8)))</formula>
    </cfRule>
    <cfRule type="containsText" dxfId="82" priority="349" operator="containsText" text="10- Alto">
      <formula>NOT(ISERROR(SEARCH("10- Alto",J8)))</formula>
    </cfRule>
    <cfRule type="containsText" dxfId="81" priority="350" operator="containsText" text="9- Alto">
      <formula>NOT(ISERROR(SEARCH("9- Alto",J8)))</formula>
    </cfRule>
    <cfRule type="containsText" dxfId="80" priority="351" operator="containsText" text="8- Alto">
      <formula>NOT(ISERROR(SEARCH("8- Alto",J8)))</formula>
    </cfRule>
    <cfRule type="containsText" dxfId="79" priority="353" operator="containsText" text="4- Alto">
      <formula>NOT(ISERROR(SEARCH("4- Alto",J8)))</formula>
    </cfRule>
    <cfRule type="containsText" dxfId="78" priority="359" operator="containsText" text="2- Bajo">
      <formula>NOT(ISERROR(SEARCH("2- Bajo",J8)))</formula>
    </cfRule>
    <cfRule type="containsText" dxfId="77" priority="352" operator="containsText" text="5- Alto">
      <formula>NOT(ISERROR(SEARCH("5- Alto",J8)))</formula>
    </cfRule>
    <cfRule type="containsText" dxfId="76" priority="343" operator="containsText" text="25- Extremo">
      <formula>NOT(ISERROR(SEARCH("25- Extremo",J8)))</formula>
    </cfRule>
    <cfRule type="containsText" dxfId="75" priority="344" operator="containsText" text="20- Extremo">
      <formula>NOT(ISERROR(SEARCH("20- Extremo",J8)))</formula>
    </cfRule>
    <cfRule type="containsText" dxfId="74" priority="345" operator="containsText" text="15- Extremo">
      <formula>NOT(ISERROR(SEARCH("15- Extremo",J8)))</formula>
    </cfRule>
    <cfRule type="containsText" dxfId="73" priority="346" operator="containsText" text="10- Extremo">
      <formula>NOT(ISERROR(SEARCH("10- Extremo",J8)))</formula>
    </cfRule>
    <cfRule type="containsText" dxfId="72" priority="347" operator="containsText" text="5- Extremo">
      <formula>NOT(ISERROR(SEARCH("5- Extremo",J8)))</formula>
    </cfRule>
  </conditionalFormatting>
  <conditionalFormatting sqref="J10">
    <cfRule type="containsText" dxfId="71" priority="298" operator="containsText" text="Alto">
      <formula>NOT(ISERROR(SEARCH("Alto",J10)))</formula>
    </cfRule>
    <cfRule type="containsText" dxfId="70" priority="297" operator="containsText" text="Moderado">
      <formula>NOT(ISERROR(SEARCH("Moderado",J10)))</formula>
    </cfRule>
    <cfRule type="containsText" dxfId="69" priority="296" operator="containsText" text="Bajo">
      <formula>NOT(ISERROR(SEARCH("Bajo",J10)))</formula>
    </cfRule>
    <cfRule type="containsText" dxfId="68" priority="254" operator="containsText" text="Bajo">
      <formula>NOT(ISERROR(SEARCH("Bajo",J10)))</formula>
    </cfRule>
    <cfRule type="containsText" dxfId="67" priority="256" operator="containsText" text="Moderado">
      <formula>NOT(ISERROR(SEARCH("Moderado",J10)))</formula>
    </cfRule>
    <cfRule type="containsText" dxfId="66" priority="255" operator="containsText" text="Extremo">
      <formula>NOT(ISERROR(SEARCH("Extremo",J10)))</formula>
    </cfRule>
    <cfRule type="containsText" dxfId="65" priority="299" operator="containsText" text="Extremo">
      <formula>NOT(ISERROR(SEARCH("Extremo",J10)))</formula>
    </cfRule>
  </conditionalFormatting>
  <conditionalFormatting sqref="J15:J19 J10">
    <cfRule type="colorScale" priority="300">
      <colorScale>
        <cfvo type="min"/>
        <cfvo type="max"/>
        <color rgb="FFFF7128"/>
        <color rgb="FFFFEF9C"/>
      </colorScale>
    </cfRule>
  </conditionalFormatting>
  <conditionalFormatting sqref="J15:J24">
    <cfRule type="containsText" dxfId="64" priority="15" operator="containsText" text="Bajo">
      <formula>NOT(ISERROR(SEARCH("Bajo",J15)))</formula>
    </cfRule>
    <cfRule type="containsText" dxfId="63" priority="16" operator="containsText" text="Extremo">
      <formula>NOT(ISERROR(SEARCH("Extremo",J15)))</formula>
    </cfRule>
    <cfRule type="containsText" dxfId="62" priority="17" operator="containsText" text="Moderado">
      <formula>NOT(ISERROR(SEARCH("Moderado",J15)))</formula>
    </cfRule>
    <cfRule type="containsText" dxfId="61" priority="39" operator="containsText" text="Bajo">
      <formula>NOT(ISERROR(SEARCH("Bajo",J15)))</formula>
    </cfRule>
    <cfRule type="containsText" dxfId="60" priority="40" operator="containsText" text="Moderado">
      <formula>NOT(ISERROR(SEARCH("Moderado",J15)))</formula>
    </cfRule>
    <cfRule type="containsText" dxfId="59" priority="41" operator="containsText" text="Alto">
      <formula>NOT(ISERROR(SEARCH("Alto",J15)))</formula>
    </cfRule>
    <cfRule type="containsText" dxfId="58" priority="42" operator="containsText" text="Extremo">
      <formula>NOT(ISERROR(SEARCH("Extremo",J15)))</formula>
    </cfRule>
  </conditionalFormatting>
  <conditionalFormatting sqref="J20:J21">
    <cfRule type="colorScale" priority="371">
      <colorScale>
        <cfvo type="min"/>
        <cfvo type="max"/>
        <color rgb="FFFF7128"/>
        <color rgb="FFFFEF9C"/>
      </colorScale>
    </cfRule>
  </conditionalFormatting>
  <conditionalFormatting sqref="J22">
    <cfRule type="colorScale" priority="153">
      <colorScale>
        <cfvo type="min"/>
        <cfvo type="max"/>
        <color rgb="FFFF7128"/>
        <color rgb="FFFFEF9C"/>
      </colorScale>
    </cfRule>
  </conditionalFormatting>
  <conditionalFormatting sqref="J23">
    <cfRule type="colorScale" priority="92">
      <colorScale>
        <cfvo type="min"/>
        <cfvo type="max"/>
        <color rgb="FFFF7128"/>
        <color rgb="FFFFEF9C"/>
      </colorScale>
    </cfRule>
  </conditionalFormatting>
  <conditionalFormatting sqref="J24">
    <cfRule type="colorScale" priority="43">
      <colorScale>
        <cfvo type="min"/>
        <cfvo type="max"/>
        <color rgb="FFFF7128"/>
        <color rgb="FFFFEF9C"/>
      </colorScale>
    </cfRule>
  </conditionalFormatting>
  <conditionalFormatting sqref="K10">
    <cfRule type="containsText" dxfId="57" priority="251" operator="containsText" text="Alta">
      <formula>NOT(ISERROR(SEARCH("Alta",K10)))</formula>
    </cfRule>
    <cfRule type="containsText" dxfId="56" priority="252" operator="containsText" text="Baja">
      <formula>NOT(ISERROR(SEARCH("Baja",K10)))</formula>
    </cfRule>
    <cfRule type="containsText" dxfId="55" priority="253" operator="containsText" text="Muy Baja">
      <formula>NOT(ISERROR(SEARCH("Muy Baja",K10)))</formula>
    </cfRule>
    <cfRule type="containsText" dxfId="54" priority="270" operator="containsText" text="Media">
      <formula>NOT(ISERROR(SEARCH("Media",K10)))</formula>
    </cfRule>
    <cfRule type="containsText" dxfId="53" priority="250" operator="containsText" text="Muy Alta">
      <formula>NOT(ISERROR(SEARCH("Muy Alta",K10)))</formula>
    </cfRule>
  </conditionalFormatting>
  <conditionalFormatting sqref="K15:K24">
    <cfRule type="containsText" dxfId="52" priority="11" operator="containsText" text="Muy Alta">
      <formula>NOT(ISERROR(SEARCH("Muy Alta",K15)))</formula>
    </cfRule>
    <cfRule type="containsText" dxfId="51" priority="12" operator="containsText" text="Alta">
      <formula>NOT(ISERROR(SEARCH("Alta",K15)))</formula>
    </cfRule>
    <cfRule type="containsText" dxfId="50" priority="13" operator="containsText" text="Baja">
      <formula>NOT(ISERROR(SEARCH("Baja",K15)))</formula>
    </cfRule>
    <cfRule type="containsText" dxfId="49" priority="14" operator="containsText" text="Muy Baja">
      <formula>NOT(ISERROR(SEARCH("Muy Baja",K15)))</formula>
    </cfRule>
    <cfRule type="containsText" dxfId="48" priority="19" operator="containsText" text="Media">
      <formula>NOT(ISERROR(SEARCH("Media",K15)))</formula>
    </cfRule>
  </conditionalFormatting>
  <conditionalFormatting sqref="K10:L10 K15:L15">
    <cfRule type="containsText" dxfId="47" priority="342" operator="containsText" text="1- Bajo">
      <formula>NOT(ISERROR(SEARCH("1- Bajo",K10)))</formula>
    </cfRule>
    <cfRule type="containsText" dxfId="46" priority="341" operator="containsText" text="4- Bajo">
      <formula>NOT(ISERROR(SEARCH("4- Bajo",K10)))</formula>
    </cfRule>
    <cfRule type="containsText" dxfId="45" priority="337" operator="containsText" text="3- Moderado">
      <formula>NOT(ISERROR(SEARCH("3- Moderado",K10)))</formula>
    </cfRule>
    <cfRule type="containsText" dxfId="44" priority="338" operator="containsText" text="6- Moderado">
      <formula>NOT(ISERROR(SEARCH("6- Moderado",K10)))</formula>
    </cfRule>
    <cfRule type="containsText" dxfId="43" priority="339" operator="containsText" text="4- Moderado">
      <formula>NOT(ISERROR(SEARCH("4- Moderado",K10)))</formula>
    </cfRule>
    <cfRule type="containsText" dxfId="42" priority="340" operator="containsText" text="3- Bajo">
      <formula>NOT(ISERROR(SEARCH("3- Bajo",K10)))</formula>
    </cfRule>
  </conditionalFormatting>
  <conditionalFormatting sqref="K20:L24">
    <cfRule type="containsText" dxfId="41" priority="50" operator="containsText" text="3- Moderado">
      <formula>NOT(ISERROR(SEARCH("3- Moderado",K20)))</formula>
    </cfRule>
    <cfRule type="containsText" dxfId="40" priority="55" operator="containsText" text="1- Bajo">
      <formula>NOT(ISERROR(SEARCH("1- Bajo",K20)))</formula>
    </cfRule>
    <cfRule type="containsText" dxfId="39" priority="54" operator="containsText" text="4- Bajo">
      <formula>NOT(ISERROR(SEARCH("4- Bajo",K20)))</formula>
    </cfRule>
    <cfRule type="containsText" dxfId="38" priority="53" operator="containsText" text="3- Bajo">
      <formula>NOT(ISERROR(SEARCH("3- Bajo",K20)))</formula>
    </cfRule>
    <cfRule type="containsText" dxfId="37" priority="52" operator="containsText" text="4- Moderado">
      <formula>NOT(ISERROR(SEARCH("4- Moderado",K20)))</formula>
    </cfRule>
    <cfRule type="containsText" dxfId="36" priority="51" operator="containsText" text="6- Moderado">
      <formula>NOT(ISERROR(SEARCH("6- Moderado",K20)))</formula>
    </cfRule>
  </conditionalFormatting>
  <conditionalFormatting sqref="K8:M8">
    <cfRule type="containsText" dxfId="35" priority="303" operator="containsText" text="4- Moderado">
      <formula>NOT(ISERROR(SEARCH("4- Moderado",K8)))</formula>
    </cfRule>
    <cfRule type="containsText" dxfId="34" priority="302" operator="containsText" text="6- Moderado">
      <formula>NOT(ISERROR(SEARCH("6- Moderado",K8)))</formula>
    </cfRule>
    <cfRule type="containsText" dxfId="33" priority="301" operator="containsText" text="3- Moderado">
      <formula>NOT(ISERROR(SEARCH("3- Moderado",K8)))</formula>
    </cfRule>
    <cfRule type="containsText" dxfId="32" priority="306" operator="containsText" text="1- Bajo">
      <formula>NOT(ISERROR(SEARCH("1- Bajo",K8)))</formula>
    </cfRule>
    <cfRule type="containsText" dxfId="31" priority="305" operator="containsText" text="4- Bajo">
      <formula>NOT(ISERROR(SEARCH("4- Bajo",K8)))</formula>
    </cfRule>
    <cfRule type="containsText" dxfId="30" priority="304" operator="containsText" text="3- Bajo">
      <formula>NOT(ISERROR(SEARCH("3- Bajo",K8)))</formula>
    </cfRule>
  </conditionalFormatting>
  <conditionalFormatting sqref="L10">
    <cfRule type="containsText" dxfId="29" priority="249" operator="containsText" text="Leve">
      <formula>NOT(ISERROR(SEARCH("Leve",L10)))</formula>
    </cfRule>
    <cfRule type="containsText" dxfId="28" priority="248" operator="containsText" text="Menor">
      <formula>NOT(ISERROR(SEARCH("Menor",L10)))</formula>
    </cfRule>
    <cfRule type="containsText" dxfId="27" priority="247" operator="containsText" text="Mayor">
      <formula>NOT(ISERROR(SEARCH("Mayor",L10)))</formula>
    </cfRule>
    <cfRule type="containsText" dxfId="26" priority="246" operator="containsText" text="Catastrófico">
      <formula>NOT(ISERROR(SEARCH("Catastrófico",L10)))</formula>
    </cfRule>
  </conditionalFormatting>
  <conditionalFormatting sqref="L15:L24">
    <cfRule type="containsText" dxfId="25" priority="7" operator="containsText" text="Catastrófico">
      <formula>NOT(ISERROR(SEARCH("Catastrófico",L15)))</formula>
    </cfRule>
    <cfRule type="containsText" dxfId="24" priority="8" operator="containsText" text="Mayor">
      <formula>NOT(ISERROR(SEARCH("Mayor",L15)))</formula>
    </cfRule>
    <cfRule type="containsText" dxfId="23" priority="10" operator="containsText" text="Leve">
      <formula>NOT(ISERROR(SEARCH("Leve",L15)))</formula>
    </cfRule>
    <cfRule type="containsText" dxfId="22" priority="9" operator="containsText" text="Menor">
      <formula>NOT(ISERROR(SEARCH("Menor",L15)))</formula>
    </cfRule>
  </conditionalFormatting>
  <conditionalFormatting sqref="L10:M10">
    <cfRule type="containsText" dxfId="21" priority="269" operator="containsText" text="Moderado">
      <formula>NOT(ISERROR(SEARCH("Moderado",L10)))</formula>
    </cfRule>
  </conditionalFormatting>
  <conditionalFormatting sqref="L15:M24">
    <cfRule type="containsText" dxfId="20" priority="18" operator="containsText" text="Moderado">
      <formula>NOT(ISERROR(SEARCH("Moderado",L15)))</formula>
    </cfRule>
  </conditionalFormatting>
  <conditionalFormatting sqref="M10">
    <cfRule type="containsText" dxfId="19" priority="294" operator="containsText" text="Extremo">
      <formula>NOT(ISERROR(SEARCH("Extremo",M10)))</formula>
    </cfRule>
    <cfRule type="containsText" dxfId="18" priority="293" operator="containsText" text="Alto">
      <formula>NOT(ISERROR(SEARCH("Alto",M10)))</formula>
    </cfRule>
    <cfRule type="containsText" dxfId="17" priority="292" operator="containsText" text="Moderado">
      <formula>NOT(ISERROR(SEARCH("Moderado",M10)))</formula>
    </cfRule>
    <cfRule type="containsText" dxfId="16" priority="291" operator="containsText" text="Bajo">
      <formula>NOT(ISERROR(SEARCH("Bajo",M10)))</formula>
    </cfRule>
  </conditionalFormatting>
  <conditionalFormatting sqref="M15:M19 M10">
    <cfRule type="colorScale" priority="295">
      <colorScale>
        <cfvo type="min"/>
        <cfvo type="max"/>
        <color rgb="FFFF7128"/>
        <color rgb="FFFFEF9C"/>
      </colorScale>
    </cfRule>
  </conditionalFormatting>
  <conditionalFormatting sqref="M15:M24">
    <cfRule type="containsText" dxfId="15" priority="37" operator="containsText" text="Extremo">
      <formula>NOT(ISERROR(SEARCH("Extremo",M15)))</formula>
    </cfRule>
    <cfRule type="containsText" dxfId="14" priority="36" operator="containsText" text="Alto">
      <formula>NOT(ISERROR(SEARCH("Alto",M15)))</formula>
    </cfRule>
    <cfRule type="containsText" dxfId="13" priority="35" operator="containsText" text="Moderado">
      <formula>NOT(ISERROR(SEARCH("Moderado",M15)))</formula>
    </cfRule>
    <cfRule type="containsText" dxfId="12" priority="34" operator="containsText" text="Bajo">
      <formula>NOT(ISERROR(SEARCH("Bajo",M15)))</formula>
    </cfRule>
  </conditionalFormatting>
  <conditionalFormatting sqref="M20:M21">
    <cfRule type="colorScale" priority="377">
      <colorScale>
        <cfvo type="min"/>
        <cfvo type="max"/>
        <color rgb="FFFF7128"/>
        <color rgb="FFFFEF9C"/>
      </colorScale>
    </cfRule>
  </conditionalFormatting>
  <conditionalFormatting sqref="M22">
    <cfRule type="colorScale" priority="148">
      <colorScale>
        <cfvo type="min"/>
        <cfvo type="max"/>
        <color rgb="FFFF7128"/>
        <color rgb="FFFFEF9C"/>
      </colorScale>
    </cfRule>
  </conditionalFormatting>
  <conditionalFormatting sqref="M23">
    <cfRule type="colorScale" priority="87">
      <colorScale>
        <cfvo type="min"/>
        <cfvo type="max"/>
        <color rgb="FFFF7128"/>
        <color rgb="FFFFEF9C"/>
      </colorScale>
    </cfRule>
  </conditionalFormatting>
  <conditionalFormatting sqref="M24">
    <cfRule type="colorScale" priority="38">
      <colorScale>
        <cfvo type="min"/>
        <cfvo type="max"/>
        <color rgb="FFFF7128"/>
        <color rgb="FFFFEF9C"/>
      </colorScale>
    </cfRule>
  </conditionalFormatting>
  <conditionalFormatting sqref="N10 N15">
    <cfRule type="containsText" dxfId="11" priority="285" operator="containsText" text="3- Moderado">
      <formula>NOT(ISERROR(SEARCH("3- Moderado",N10)))</formula>
    </cfRule>
    <cfRule type="containsText" dxfId="10" priority="286" operator="containsText" text="6- Moderado">
      <formula>NOT(ISERROR(SEARCH("6- Moderado",N10)))</formula>
    </cfRule>
    <cfRule type="containsText" dxfId="9" priority="287" operator="containsText" text="4- Moderado">
      <formula>NOT(ISERROR(SEARCH("4- Moderado",N10)))</formula>
    </cfRule>
    <cfRule type="containsText" dxfId="8" priority="288" operator="containsText" text="3- Bajo">
      <formula>NOT(ISERROR(SEARCH("3- Bajo",N10)))</formula>
    </cfRule>
    <cfRule type="containsText" dxfId="7" priority="289" operator="containsText" text="4- Bajo">
      <formula>NOT(ISERROR(SEARCH("4- Bajo",N10)))</formula>
    </cfRule>
    <cfRule type="containsText" dxfId="6" priority="290" operator="containsText" text="1- Bajo">
      <formula>NOT(ISERROR(SEARCH("1- Bajo",N10)))</formula>
    </cfRule>
  </conditionalFormatting>
  <conditionalFormatting sqref="N20:N24">
    <cfRule type="containsText" dxfId="5" priority="2" operator="containsText" text="6- Moderado">
      <formula>NOT(ISERROR(SEARCH("6- Moderado",N20)))</formula>
    </cfRule>
    <cfRule type="containsText" dxfId="4" priority="3" operator="containsText" text="4- Moderado">
      <formula>NOT(ISERROR(SEARCH("4- Moderado",N20)))</formula>
    </cfRule>
    <cfRule type="containsText" dxfId="3" priority="4" operator="containsText" text="3- Bajo">
      <formula>NOT(ISERROR(SEARCH("3- Bajo",N20)))</formula>
    </cfRule>
    <cfRule type="containsText" dxfId="2" priority="5" operator="containsText" text="4- Bajo">
      <formula>NOT(ISERROR(SEARCH("4- Bajo",N20)))</formula>
    </cfRule>
    <cfRule type="containsText" dxfId="1" priority="6" operator="containsText" text="1- Bajo">
      <formula>NOT(ISERROR(SEARCH("1- Bajo",N20)))</formula>
    </cfRule>
    <cfRule type="containsText" dxfId="0" priority="1" operator="containsText" text="3- Moderado">
      <formula>NOT(ISERROR(SEARCH("3- Moderado",N20)))</formula>
    </cfRule>
  </conditionalFormatting>
  <dataValidations count="7">
    <dataValidation allowBlank="1" showInputMessage="1" showErrorMessage="1" prompt="Seleccionar el tipo de riesgo teniendo en cuenta que  factor organizaconal afecta. Ver explicacion en hoja " sqref="E8"/>
    <dataValidation allowBlank="1" showInputMessage="1" showErrorMessage="1" prompt="Registrar qué factor  que ocasina el riesgo: un facot identtficado el contexto._x000a_O  personas, recursos, estilo de direccion , factores externos, , codiciones ambientales" sqref="F8:G8"/>
    <dataValidation allowBlank="1" showInputMessage="1" showErrorMessage="1" prompt="Que tan factible es que materialize el riesgo?" sqref="H8"/>
    <dataValidation allowBlank="1" showInputMessage="1" showErrorMessage="1" prompt="El grado de afectación puede ser " sqref="I8"/>
    <dataValidation allowBlank="1" showInputMessage="1" showErrorMessage="1" prompt="Describir las actividades que se van a desarrollar para el proyecto" sqref="O7"/>
    <dataValidation allowBlank="1" showInputMessage="1" showErrorMessage="1" prompt="Seleccionar si el responsable es el responsable de las acciones es el nivel central" sqref="P7:P8"/>
    <dataValidation allowBlank="1" showInputMessage="1" showErrorMessage="1" prompt="seleccionar si el responsable de ejecutar las acciones es el nivel central" sqref="Q8"/>
  </dataValidations>
  <pageMargins left="0.7" right="0.7" top="0.75" bottom="0.75" header="0.3" footer="0.3"/>
  <pageSetup paperSize="14" orientation="portrait" horizontalDpi="4294967293" verticalDpi="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J82"/>
  <sheetViews>
    <sheetView showGridLines="0" view="pageBreakPreview" topLeftCell="A19" zoomScale="70" zoomScaleNormal="96" zoomScaleSheetLayoutView="70" workbookViewId="0">
      <selection activeCell="C13" sqref="C13"/>
    </sheetView>
  </sheetViews>
  <sheetFormatPr baseColWidth="10" defaultColWidth="10.42578125" defaultRowHeight="14.25"/>
  <cols>
    <col min="1" max="1" width="53.28515625" style="296" customWidth="1"/>
    <col min="2" max="2" width="15.42578125" style="297" customWidth="1"/>
    <col min="3" max="3" width="55.7109375" style="264" customWidth="1"/>
    <col min="4" max="4" width="24.140625" style="297" customWidth="1"/>
    <col min="5" max="5" width="55.7109375" style="264" customWidth="1"/>
    <col min="6" max="6" width="4.7109375" style="264" customWidth="1"/>
    <col min="7" max="16384" width="10.42578125" style="264"/>
  </cols>
  <sheetData>
    <row r="1" spans="1:8" ht="79.900000000000006" customHeight="1">
      <c r="A1" s="262"/>
      <c r="B1" s="341" t="s">
        <v>13</v>
      </c>
      <c r="C1" s="341"/>
      <c r="D1" s="341"/>
      <c r="E1" s="262"/>
      <c r="F1" s="263"/>
      <c r="G1" s="263"/>
      <c r="H1" s="263"/>
    </row>
    <row r="2" spans="1:8" ht="54.75" customHeight="1">
      <c r="A2" s="265" t="s">
        <v>14</v>
      </c>
      <c r="B2" s="342" t="s">
        <v>15</v>
      </c>
      <c r="C2" s="343"/>
      <c r="D2" s="266" t="s">
        <v>16</v>
      </c>
      <c r="E2" s="267" t="s">
        <v>17</v>
      </c>
    </row>
    <row r="3" spans="1:8" ht="16.899999999999999" customHeight="1">
      <c r="A3" s="268"/>
      <c r="B3" s="269"/>
      <c r="C3" s="269"/>
      <c r="D3" s="270"/>
      <c r="E3" s="269"/>
    </row>
    <row r="4" spans="1:8" ht="54.75" customHeight="1">
      <c r="A4" s="265" t="s">
        <v>18</v>
      </c>
      <c r="B4" s="344" t="s">
        <v>15</v>
      </c>
      <c r="C4" s="345"/>
      <c r="D4" s="345"/>
      <c r="E4" s="345"/>
    </row>
    <row r="5" spans="1:8" ht="13.15" customHeight="1">
      <c r="A5" s="271"/>
      <c r="B5" s="272"/>
      <c r="D5" s="270"/>
      <c r="E5" s="270"/>
    </row>
    <row r="6" spans="1:8" ht="21" customHeight="1">
      <c r="A6" s="346" t="s">
        <v>19</v>
      </c>
      <c r="B6" s="347" t="s">
        <v>20</v>
      </c>
      <c r="C6" s="347"/>
      <c r="D6" s="347" t="s">
        <v>21</v>
      </c>
      <c r="E6" s="347"/>
    </row>
    <row r="7" spans="1:8" ht="136.5" customHeight="1">
      <c r="A7" s="346"/>
      <c r="B7" s="348" t="s">
        <v>22</v>
      </c>
      <c r="C7" s="349"/>
      <c r="D7" s="350"/>
      <c r="E7" s="350"/>
    </row>
    <row r="8" spans="1:8" ht="21" customHeight="1">
      <c r="A8" s="271"/>
      <c r="B8" s="272"/>
      <c r="D8" s="270"/>
      <c r="E8" s="270"/>
    </row>
    <row r="9" spans="1:8" ht="19.899999999999999" customHeight="1">
      <c r="A9" s="338" t="s">
        <v>23</v>
      </c>
      <c r="B9" s="338"/>
      <c r="C9" s="338"/>
      <c r="D9" s="338"/>
      <c r="E9" s="338"/>
    </row>
    <row r="10" spans="1:8" ht="19.899999999999999" customHeight="1">
      <c r="A10" s="273" t="s">
        <v>24</v>
      </c>
      <c r="B10" s="273" t="s">
        <v>25</v>
      </c>
      <c r="C10" s="273" t="s">
        <v>26</v>
      </c>
      <c r="D10" s="273" t="s">
        <v>27</v>
      </c>
      <c r="E10" s="273" t="s">
        <v>28</v>
      </c>
    </row>
    <row r="11" spans="1:8" s="277" customFormat="1" ht="118.5" customHeight="1">
      <c r="A11" s="339" t="s">
        <v>29</v>
      </c>
      <c r="B11" s="274">
        <v>1</v>
      </c>
      <c r="C11" s="275" t="s">
        <v>30</v>
      </c>
      <c r="D11" s="276">
        <v>1</v>
      </c>
      <c r="E11" s="275" t="s">
        <v>31</v>
      </c>
    </row>
    <row r="12" spans="1:8" s="277" customFormat="1" ht="113.25" customHeight="1">
      <c r="A12" s="339"/>
      <c r="B12" s="274">
        <v>2</v>
      </c>
      <c r="C12" s="275" t="s">
        <v>32</v>
      </c>
      <c r="D12" s="276"/>
      <c r="E12" s="275"/>
    </row>
    <row r="13" spans="1:8" ht="79.900000000000006" customHeight="1">
      <c r="A13" s="340" t="s">
        <v>33</v>
      </c>
      <c r="B13" s="278">
        <v>3</v>
      </c>
      <c r="C13" s="279" t="s">
        <v>34</v>
      </c>
      <c r="D13" s="278">
        <v>2</v>
      </c>
      <c r="E13" s="279" t="s">
        <v>35</v>
      </c>
    </row>
    <row r="14" spans="1:8" ht="79.900000000000006" customHeight="1">
      <c r="A14" s="340"/>
      <c r="B14" s="278">
        <v>4</v>
      </c>
      <c r="C14" s="279" t="s">
        <v>36</v>
      </c>
      <c r="D14" s="278"/>
      <c r="E14" s="279"/>
    </row>
    <row r="15" spans="1:8" ht="79.900000000000006" customHeight="1">
      <c r="A15" s="340"/>
      <c r="B15" s="278">
        <v>5</v>
      </c>
      <c r="C15" s="279" t="s">
        <v>37</v>
      </c>
      <c r="D15" s="278"/>
      <c r="E15" s="279"/>
    </row>
    <row r="16" spans="1:8" ht="79.900000000000006" customHeight="1">
      <c r="A16" s="334" t="s">
        <v>38</v>
      </c>
      <c r="B16" s="278">
        <v>6</v>
      </c>
      <c r="C16" s="279" t="s">
        <v>39</v>
      </c>
      <c r="D16" s="278">
        <v>3</v>
      </c>
      <c r="E16" s="275" t="s">
        <v>40</v>
      </c>
    </row>
    <row r="17" spans="1:10" ht="79.900000000000006" customHeight="1">
      <c r="A17" s="334"/>
      <c r="B17" s="278">
        <v>7</v>
      </c>
      <c r="C17" s="279" t="s">
        <v>41</v>
      </c>
      <c r="D17" s="278">
        <v>4</v>
      </c>
      <c r="E17" s="275" t="s">
        <v>42</v>
      </c>
    </row>
    <row r="18" spans="1:10" ht="79.900000000000006" customHeight="1">
      <c r="A18" s="334"/>
      <c r="B18" s="278">
        <v>8</v>
      </c>
      <c r="C18" s="279" t="s">
        <v>43</v>
      </c>
      <c r="D18" s="278"/>
      <c r="E18" s="280"/>
    </row>
    <row r="19" spans="1:10" ht="79.900000000000006" customHeight="1">
      <c r="A19" s="334"/>
      <c r="B19" s="278">
        <v>9</v>
      </c>
      <c r="C19" s="279" t="s">
        <v>44</v>
      </c>
      <c r="D19" s="278"/>
      <c r="E19" s="279"/>
    </row>
    <row r="20" spans="1:10" ht="79.900000000000006" customHeight="1">
      <c r="A20" s="334"/>
      <c r="B20" s="278">
        <v>10</v>
      </c>
      <c r="C20" s="279" t="s">
        <v>45</v>
      </c>
      <c r="D20" s="278"/>
      <c r="E20" s="275"/>
      <c r="J20" s="281"/>
    </row>
    <row r="21" spans="1:10" ht="79.900000000000006" customHeight="1">
      <c r="A21" s="334"/>
      <c r="B21" s="278">
        <v>11</v>
      </c>
      <c r="C21" s="279" t="s">
        <v>46</v>
      </c>
      <c r="D21" s="278"/>
      <c r="E21" s="279"/>
      <c r="J21" s="281"/>
    </row>
    <row r="22" spans="1:10" ht="79.900000000000006" customHeight="1">
      <c r="A22" s="334"/>
      <c r="B22" s="278">
        <v>12</v>
      </c>
      <c r="C22" s="279" t="s">
        <v>47</v>
      </c>
      <c r="D22" s="278"/>
      <c r="E22" s="279"/>
      <c r="J22" s="281"/>
    </row>
    <row r="23" spans="1:10" ht="79.900000000000006" customHeight="1">
      <c r="A23" s="334" t="s">
        <v>48</v>
      </c>
      <c r="B23" s="278">
        <v>13</v>
      </c>
      <c r="C23" s="275" t="s">
        <v>49</v>
      </c>
      <c r="D23" s="274">
        <v>5</v>
      </c>
      <c r="E23" s="275" t="s">
        <v>50</v>
      </c>
    </row>
    <row r="24" spans="1:10" ht="79.900000000000006" customHeight="1">
      <c r="A24" s="334"/>
      <c r="B24" s="278">
        <v>14</v>
      </c>
      <c r="C24" s="275" t="s">
        <v>51</v>
      </c>
      <c r="D24" s="274">
        <v>6</v>
      </c>
      <c r="E24" s="275" t="s">
        <v>52</v>
      </c>
    </row>
    <row r="25" spans="1:10" ht="79.900000000000006" customHeight="1">
      <c r="A25" s="334"/>
      <c r="B25" s="278">
        <v>15</v>
      </c>
      <c r="C25" s="275" t="s">
        <v>53</v>
      </c>
      <c r="D25" s="274">
        <v>7</v>
      </c>
      <c r="E25" s="275" t="s">
        <v>54</v>
      </c>
    </row>
    <row r="26" spans="1:10" ht="79.900000000000006" customHeight="1">
      <c r="A26" s="334"/>
      <c r="B26" s="278">
        <v>16</v>
      </c>
      <c r="C26" s="275" t="s">
        <v>55</v>
      </c>
      <c r="D26" s="274"/>
      <c r="E26" s="275"/>
    </row>
    <row r="27" spans="1:10" ht="174.4" customHeight="1">
      <c r="A27" s="282" t="s">
        <v>56</v>
      </c>
      <c r="B27" s="278">
        <v>17</v>
      </c>
      <c r="C27" s="275" t="s">
        <v>57</v>
      </c>
      <c r="D27" s="274">
        <v>8</v>
      </c>
      <c r="E27" s="275" t="s">
        <v>58</v>
      </c>
    </row>
    <row r="28" spans="1:10" ht="48.75" customHeight="1">
      <c r="A28" s="334" t="s">
        <v>59</v>
      </c>
      <c r="B28" s="278">
        <v>18</v>
      </c>
      <c r="C28" s="283" t="s">
        <v>60</v>
      </c>
      <c r="D28" s="278"/>
      <c r="E28" s="279"/>
    </row>
    <row r="29" spans="1:10" ht="87" customHeight="1">
      <c r="A29" s="334"/>
      <c r="B29" s="278">
        <v>19</v>
      </c>
      <c r="C29" s="283" t="s">
        <v>61</v>
      </c>
      <c r="D29" s="278"/>
      <c r="E29" s="279"/>
    </row>
    <row r="30" spans="1:10" ht="19.899999999999999" customHeight="1">
      <c r="A30" s="338" t="s">
        <v>62</v>
      </c>
      <c r="B30" s="338"/>
      <c r="C30" s="338"/>
      <c r="D30" s="338"/>
      <c r="E30" s="338"/>
    </row>
    <row r="31" spans="1:10" ht="19.899999999999999" customHeight="1">
      <c r="A31" s="273" t="s">
        <v>24</v>
      </c>
      <c r="B31" s="273" t="s">
        <v>25</v>
      </c>
      <c r="C31" s="273" t="s">
        <v>63</v>
      </c>
      <c r="D31" s="273" t="s">
        <v>27</v>
      </c>
      <c r="E31" s="273" t="s">
        <v>64</v>
      </c>
    </row>
    <row r="32" spans="1:10" ht="98.65" customHeight="1">
      <c r="A32" s="334" t="s">
        <v>65</v>
      </c>
      <c r="B32" s="274">
        <v>1</v>
      </c>
      <c r="C32" s="275" t="s">
        <v>66</v>
      </c>
      <c r="D32" s="274">
        <v>1</v>
      </c>
      <c r="E32" s="275" t="s">
        <v>67</v>
      </c>
    </row>
    <row r="33" spans="1:5" ht="81" customHeight="1">
      <c r="A33" s="334"/>
      <c r="B33" s="274">
        <v>2</v>
      </c>
      <c r="C33" s="275" t="s">
        <v>68</v>
      </c>
      <c r="D33" s="274">
        <v>2</v>
      </c>
      <c r="E33" s="275" t="s">
        <v>69</v>
      </c>
    </row>
    <row r="34" spans="1:5" ht="91.9" customHeight="1">
      <c r="A34" s="334"/>
      <c r="B34" s="274"/>
      <c r="C34" s="275"/>
      <c r="D34" s="274">
        <v>3</v>
      </c>
      <c r="E34" s="275" t="s">
        <v>70</v>
      </c>
    </row>
    <row r="35" spans="1:5" ht="68.25" customHeight="1">
      <c r="A35" s="334"/>
      <c r="B35" s="274"/>
      <c r="C35" s="275"/>
      <c r="D35" s="274">
        <v>4</v>
      </c>
      <c r="E35" s="275" t="s">
        <v>71</v>
      </c>
    </row>
    <row r="36" spans="1:5" ht="68.25" customHeight="1">
      <c r="A36" s="334"/>
      <c r="B36" s="274"/>
      <c r="C36" s="277"/>
      <c r="D36" s="274">
        <v>5</v>
      </c>
      <c r="E36" s="275" t="s">
        <v>72</v>
      </c>
    </row>
    <row r="37" spans="1:5" ht="41.65" customHeight="1">
      <c r="A37" s="334"/>
      <c r="B37" s="274"/>
      <c r="C37" s="283"/>
      <c r="D37" s="274">
        <v>6</v>
      </c>
      <c r="E37" s="275" t="s">
        <v>73</v>
      </c>
    </row>
    <row r="38" spans="1:5" ht="49.5" customHeight="1">
      <c r="A38" s="334"/>
      <c r="B38" s="274"/>
      <c r="C38" s="283"/>
      <c r="D38" s="274">
        <v>7</v>
      </c>
      <c r="E38" s="283" t="s">
        <v>74</v>
      </c>
    </row>
    <row r="39" spans="1:5" ht="49.5" customHeight="1">
      <c r="A39" s="334" t="s">
        <v>75</v>
      </c>
      <c r="B39" s="274">
        <v>3</v>
      </c>
      <c r="C39" s="283" t="s">
        <v>76</v>
      </c>
      <c r="D39" s="274">
        <v>8</v>
      </c>
      <c r="E39" s="283" t="s">
        <v>77</v>
      </c>
    </row>
    <row r="40" spans="1:5" ht="49.5" customHeight="1">
      <c r="A40" s="334"/>
      <c r="B40" s="274"/>
      <c r="C40" s="283"/>
      <c r="D40" s="274">
        <v>9</v>
      </c>
      <c r="E40" s="283" t="s">
        <v>78</v>
      </c>
    </row>
    <row r="41" spans="1:5" s="284" customFormat="1" ht="68.25" customHeight="1">
      <c r="A41" s="334"/>
      <c r="B41" s="274"/>
      <c r="C41" s="283"/>
      <c r="D41" s="274">
        <v>10</v>
      </c>
      <c r="E41" s="283" t="s">
        <v>79</v>
      </c>
    </row>
    <row r="42" spans="1:5" s="284" customFormat="1" ht="78.75" customHeight="1">
      <c r="A42" s="334"/>
      <c r="B42" s="274"/>
      <c r="C42" s="285"/>
      <c r="D42" s="274">
        <v>11</v>
      </c>
      <c r="E42" s="283" t="s">
        <v>80</v>
      </c>
    </row>
    <row r="43" spans="1:5" s="284" customFormat="1" ht="42.75">
      <c r="A43" s="334" t="s">
        <v>81</v>
      </c>
      <c r="B43" s="274">
        <v>4</v>
      </c>
      <c r="C43" s="275" t="s">
        <v>82</v>
      </c>
      <c r="D43" s="274">
        <v>12</v>
      </c>
      <c r="E43" s="286" t="s">
        <v>83</v>
      </c>
    </row>
    <row r="44" spans="1:5" s="284" customFormat="1" ht="55.5" customHeight="1">
      <c r="A44" s="334"/>
      <c r="B44" s="274">
        <v>5</v>
      </c>
      <c r="C44" s="275" t="s">
        <v>84</v>
      </c>
      <c r="D44" s="274"/>
      <c r="E44" s="275"/>
    </row>
    <row r="45" spans="1:5" s="284" customFormat="1" ht="57">
      <c r="A45" s="334"/>
      <c r="B45" s="274">
        <v>6</v>
      </c>
      <c r="C45" s="275" t="s">
        <v>85</v>
      </c>
      <c r="D45" s="274">
        <v>13</v>
      </c>
      <c r="E45" s="275" t="s">
        <v>86</v>
      </c>
    </row>
    <row r="46" spans="1:5" s="284" customFormat="1" ht="61.5" customHeight="1">
      <c r="A46" s="334"/>
      <c r="B46" s="274">
        <v>7</v>
      </c>
      <c r="C46" s="275" t="s">
        <v>87</v>
      </c>
      <c r="D46" s="274">
        <v>14</v>
      </c>
      <c r="E46" s="275" t="s">
        <v>88</v>
      </c>
    </row>
    <row r="47" spans="1:5" ht="71.25" customHeight="1">
      <c r="A47" s="334"/>
      <c r="B47" s="274">
        <v>8</v>
      </c>
      <c r="C47" s="286" t="s">
        <v>89</v>
      </c>
      <c r="D47" s="274">
        <v>15</v>
      </c>
      <c r="E47" s="275" t="s">
        <v>90</v>
      </c>
    </row>
    <row r="48" spans="1:5" ht="105" customHeight="1">
      <c r="A48" s="334"/>
      <c r="B48" s="274">
        <v>9</v>
      </c>
      <c r="C48" s="275" t="s">
        <v>91</v>
      </c>
      <c r="D48" s="274">
        <v>16</v>
      </c>
      <c r="E48" s="275" t="s">
        <v>92</v>
      </c>
    </row>
    <row r="49" spans="1:5" ht="75.400000000000006" customHeight="1">
      <c r="A49" s="334" t="s">
        <v>93</v>
      </c>
      <c r="B49" s="274">
        <v>10</v>
      </c>
      <c r="C49" s="275" t="s">
        <v>94</v>
      </c>
      <c r="D49" s="274">
        <v>17</v>
      </c>
      <c r="E49" s="275" t="s">
        <v>95</v>
      </c>
    </row>
    <row r="50" spans="1:5" ht="62.65" customHeight="1">
      <c r="A50" s="334"/>
      <c r="B50" s="274">
        <v>11</v>
      </c>
      <c r="C50" s="275" t="s">
        <v>96</v>
      </c>
      <c r="D50" s="276">
        <v>18</v>
      </c>
      <c r="E50" s="275" t="s">
        <v>97</v>
      </c>
    </row>
    <row r="51" spans="1:5" ht="42.75">
      <c r="A51" s="334"/>
      <c r="B51" s="274">
        <v>12</v>
      </c>
      <c r="C51" s="275" t="s">
        <v>98</v>
      </c>
      <c r="D51" s="276">
        <v>19</v>
      </c>
      <c r="E51" s="275" t="s">
        <v>99</v>
      </c>
    </row>
    <row r="52" spans="1:5" ht="57">
      <c r="A52" s="334" t="s">
        <v>100</v>
      </c>
      <c r="B52" s="274">
        <v>13</v>
      </c>
      <c r="C52" s="275" t="s">
        <v>101</v>
      </c>
      <c r="D52" s="276">
        <v>20</v>
      </c>
      <c r="E52" s="286" t="s">
        <v>102</v>
      </c>
    </row>
    <row r="53" spans="1:5" ht="28.5">
      <c r="A53" s="334"/>
      <c r="B53" s="274">
        <v>14</v>
      </c>
      <c r="C53" s="275" t="s">
        <v>103</v>
      </c>
      <c r="D53" s="276">
        <v>21</v>
      </c>
      <c r="E53" s="286" t="s">
        <v>104</v>
      </c>
    </row>
    <row r="54" spans="1:5" ht="71.25">
      <c r="A54" s="334"/>
      <c r="B54" s="274">
        <v>15</v>
      </c>
      <c r="C54" s="275" t="s">
        <v>105</v>
      </c>
      <c r="D54" s="276"/>
      <c r="E54" s="286"/>
    </row>
    <row r="55" spans="1:5" ht="28.5">
      <c r="A55" s="334"/>
      <c r="B55" s="274">
        <v>16</v>
      </c>
      <c r="C55" s="275" t="s">
        <v>106</v>
      </c>
      <c r="D55" s="276"/>
      <c r="E55" s="286"/>
    </row>
    <row r="56" spans="1:5">
      <c r="A56" s="334"/>
      <c r="B56" s="274">
        <v>17</v>
      </c>
      <c r="C56" s="275" t="s">
        <v>107</v>
      </c>
      <c r="D56" s="276"/>
      <c r="E56" s="286"/>
    </row>
    <row r="57" spans="1:5" ht="28.5">
      <c r="A57" s="334"/>
      <c r="B57" s="274">
        <v>18</v>
      </c>
      <c r="C57" s="275" t="s">
        <v>108</v>
      </c>
      <c r="D57" s="276"/>
      <c r="E57" s="286"/>
    </row>
    <row r="58" spans="1:5" ht="28.5">
      <c r="A58" s="334"/>
      <c r="B58" s="274">
        <v>19</v>
      </c>
      <c r="C58" s="275" t="s">
        <v>109</v>
      </c>
      <c r="D58" s="276"/>
      <c r="E58" s="286"/>
    </row>
    <row r="59" spans="1:5" ht="28.5">
      <c r="A59" s="334"/>
      <c r="B59" s="274">
        <v>20</v>
      </c>
      <c r="C59" s="275" t="s">
        <v>110</v>
      </c>
      <c r="D59" s="276"/>
      <c r="E59" s="286"/>
    </row>
    <row r="60" spans="1:5" ht="42.75">
      <c r="A60" s="334"/>
      <c r="B60" s="274">
        <v>21</v>
      </c>
      <c r="C60" s="275" t="s">
        <v>111</v>
      </c>
      <c r="D60" s="276"/>
      <c r="E60" s="286"/>
    </row>
    <row r="61" spans="1:5" ht="28.5">
      <c r="A61" s="334"/>
      <c r="B61" s="274">
        <v>22</v>
      </c>
      <c r="C61" s="275" t="s">
        <v>112</v>
      </c>
      <c r="D61" s="276"/>
      <c r="E61" s="287"/>
    </row>
    <row r="62" spans="1:5" ht="57">
      <c r="A62" s="334" t="s">
        <v>113</v>
      </c>
      <c r="B62" s="274">
        <v>23</v>
      </c>
      <c r="C62" s="275" t="s">
        <v>114</v>
      </c>
      <c r="D62" s="276">
        <v>22</v>
      </c>
      <c r="E62" s="286" t="s">
        <v>115</v>
      </c>
    </row>
    <row r="63" spans="1:5" ht="42.75">
      <c r="A63" s="334"/>
      <c r="B63" s="274">
        <v>24</v>
      </c>
      <c r="C63" s="275" t="s">
        <v>116</v>
      </c>
      <c r="D63" s="276">
        <v>23</v>
      </c>
      <c r="E63" s="275" t="s">
        <v>117</v>
      </c>
    </row>
    <row r="64" spans="1:5" ht="28.5">
      <c r="A64" s="334"/>
      <c r="B64" s="274">
        <v>25</v>
      </c>
      <c r="C64" s="275" t="s">
        <v>118</v>
      </c>
      <c r="D64" s="276"/>
      <c r="E64" s="286"/>
    </row>
    <row r="65" spans="1:10" ht="57">
      <c r="A65" s="335" t="s">
        <v>119</v>
      </c>
      <c r="B65" s="274">
        <v>26</v>
      </c>
      <c r="C65" s="275" t="s">
        <v>120</v>
      </c>
      <c r="D65" s="276">
        <v>24</v>
      </c>
      <c r="E65" s="286" t="s">
        <v>121</v>
      </c>
    </row>
    <row r="66" spans="1:10" ht="45" customHeight="1">
      <c r="A66" s="336"/>
      <c r="B66" s="274"/>
      <c r="C66" s="275"/>
      <c r="D66" s="276"/>
      <c r="E66" s="276"/>
    </row>
    <row r="67" spans="1:10" ht="76.900000000000006" customHeight="1">
      <c r="A67" s="334" t="s">
        <v>122</v>
      </c>
      <c r="B67" s="274">
        <v>27</v>
      </c>
      <c r="C67" s="275" t="s">
        <v>123</v>
      </c>
      <c r="D67" s="276">
        <v>25</v>
      </c>
      <c r="E67" s="275" t="s">
        <v>124</v>
      </c>
    </row>
    <row r="68" spans="1:10" ht="16.149999999999999" customHeight="1">
      <c r="A68" s="334"/>
      <c r="B68" s="274"/>
      <c r="C68" s="275"/>
      <c r="D68" s="276">
        <v>26</v>
      </c>
      <c r="E68" s="275" t="s">
        <v>125</v>
      </c>
    </row>
    <row r="69" spans="1:10" ht="49.9" customHeight="1">
      <c r="A69" s="334" t="s">
        <v>126</v>
      </c>
      <c r="B69" s="274">
        <v>28</v>
      </c>
      <c r="C69" s="286" t="s">
        <v>127</v>
      </c>
      <c r="D69" s="276">
        <v>27</v>
      </c>
      <c r="E69" s="286" t="s">
        <v>128</v>
      </c>
    </row>
    <row r="70" spans="1:10" ht="49.9" customHeight="1">
      <c r="A70" s="334"/>
      <c r="B70" s="274">
        <v>29</v>
      </c>
      <c r="C70" s="286" t="s">
        <v>129</v>
      </c>
      <c r="D70" s="276">
        <v>28</v>
      </c>
      <c r="E70" s="286" t="s">
        <v>130</v>
      </c>
    </row>
    <row r="71" spans="1:10" ht="49.9" customHeight="1">
      <c r="A71" s="334"/>
      <c r="B71" s="274"/>
      <c r="C71" s="277"/>
      <c r="D71" s="276">
        <v>29</v>
      </c>
      <c r="E71" s="286" t="s">
        <v>131</v>
      </c>
    </row>
    <row r="72" spans="1:10" ht="49.9" customHeight="1">
      <c r="A72" s="334"/>
      <c r="B72" s="274"/>
      <c r="C72" s="288"/>
      <c r="D72" s="276">
        <v>30</v>
      </c>
      <c r="E72" s="286" t="s">
        <v>132</v>
      </c>
    </row>
    <row r="73" spans="1:10" ht="49.9" customHeight="1">
      <c r="A73" s="334"/>
      <c r="B73" s="274"/>
      <c r="C73" s="286"/>
      <c r="D73" s="276">
        <v>31</v>
      </c>
      <c r="E73" s="286" t="s">
        <v>133</v>
      </c>
    </row>
    <row r="74" spans="1:10" ht="49.9" customHeight="1">
      <c r="A74" s="334"/>
      <c r="B74" s="274"/>
      <c r="C74" s="286"/>
      <c r="D74" s="276">
        <v>32</v>
      </c>
      <c r="E74" s="286" t="s">
        <v>134</v>
      </c>
    </row>
    <row r="75" spans="1:10" ht="49.9" customHeight="1">
      <c r="A75" s="334"/>
      <c r="B75" s="274"/>
      <c r="C75" s="286"/>
      <c r="D75" s="276">
        <v>33</v>
      </c>
      <c r="E75" s="288" t="s">
        <v>135</v>
      </c>
    </row>
    <row r="76" spans="1:10" ht="40.15" customHeight="1">
      <c r="A76" s="334"/>
      <c r="B76" s="274"/>
      <c r="C76" s="276"/>
      <c r="D76" s="276">
        <v>34</v>
      </c>
      <c r="E76" s="286" t="s">
        <v>136</v>
      </c>
    </row>
    <row r="77" spans="1:10" ht="40.15" customHeight="1">
      <c r="A77" s="335" t="s">
        <v>137</v>
      </c>
      <c r="B77" s="274">
        <v>30</v>
      </c>
      <c r="C77" s="275" t="s">
        <v>138</v>
      </c>
      <c r="D77" s="276">
        <v>35</v>
      </c>
      <c r="E77" s="275" t="s">
        <v>139</v>
      </c>
    </row>
    <row r="78" spans="1:10" ht="72" customHeight="1">
      <c r="A78" s="337"/>
      <c r="B78" s="274">
        <v>31</v>
      </c>
      <c r="C78" s="275" t="s">
        <v>140</v>
      </c>
      <c r="D78" s="276">
        <v>36</v>
      </c>
      <c r="E78" s="275" t="s">
        <v>141</v>
      </c>
    </row>
    <row r="79" spans="1:10" ht="72" customHeight="1">
      <c r="A79" s="337"/>
      <c r="B79" s="274">
        <v>32</v>
      </c>
      <c r="C79" s="275" t="s">
        <v>142</v>
      </c>
      <c r="D79" s="289">
        <v>37</v>
      </c>
      <c r="E79" s="275" t="s">
        <v>143</v>
      </c>
    </row>
    <row r="80" spans="1:10" ht="72" customHeight="1">
      <c r="A80" s="337"/>
      <c r="B80" s="274">
        <v>33</v>
      </c>
      <c r="C80" s="275" t="s">
        <v>144</v>
      </c>
      <c r="D80" s="289">
        <v>38</v>
      </c>
      <c r="E80" s="275" t="s">
        <v>145</v>
      </c>
      <c r="J80" s="264" t="s">
        <v>146</v>
      </c>
    </row>
    <row r="81" spans="1:5" ht="72" customHeight="1">
      <c r="A81" s="337"/>
      <c r="B81" s="290">
        <v>34</v>
      </c>
      <c r="C81" s="291" t="s">
        <v>147</v>
      </c>
      <c r="D81" s="292">
        <v>39</v>
      </c>
      <c r="E81" s="291" t="s">
        <v>148</v>
      </c>
    </row>
    <row r="82" spans="1:5" ht="72" customHeight="1">
      <c r="A82" s="293"/>
      <c r="B82" s="294"/>
      <c r="C82" s="295"/>
      <c r="D82" s="294"/>
      <c r="E82" s="295"/>
    </row>
  </sheetData>
  <mergeCells count="25">
    <mergeCell ref="B1:D1"/>
    <mergeCell ref="B2:C2"/>
    <mergeCell ref="B4:E4"/>
    <mergeCell ref="A6:A7"/>
    <mergeCell ref="B6:C6"/>
    <mergeCell ref="D6:E6"/>
    <mergeCell ref="B7:C7"/>
    <mergeCell ref="D7:E7"/>
    <mergeCell ref="A52:A61"/>
    <mergeCell ref="A9:E9"/>
    <mergeCell ref="A11:A12"/>
    <mergeCell ref="A13:A15"/>
    <mergeCell ref="A16:A22"/>
    <mergeCell ref="A23:A26"/>
    <mergeCell ref="A28:A29"/>
    <mergeCell ref="A30:E30"/>
    <mergeCell ref="A32:A38"/>
    <mergeCell ref="A39:A42"/>
    <mergeCell ref="A43:A48"/>
    <mergeCell ref="A49:A51"/>
    <mergeCell ref="A62:A64"/>
    <mergeCell ref="A65:A66"/>
    <mergeCell ref="A67:A68"/>
    <mergeCell ref="A69:A76"/>
    <mergeCell ref="A77:A81"/>
  </mergeCells>
  <pageMargins left="0.7" right="0.7" top="0.75" bottom="0.75" header="0.3" footer="0.3"/>
  <pageSetup scale="14" orientation="portrait" r:id="rId1"/>
  <colBreaks count="1" manualBreakCount="1">
    <brk id="8" max="1048575" man="1"/>
  </col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F13"/>
  <sheetViews>
    <sheetView showGridLines="0" view="pageBreakPreview" zoomScale="84" zoomScaleNormal="90" zoomScaleSheetLayoutView="84" workbookViewId="0">
      <selection activeCell="A8" sqref="A8"/>
    </sheetView>
  </sheetViews>
  <sheetFormatPr baseColWidth="10" defaultColWidth="10.42578125" defaultRowHeight="15"/>
  <cols>
    <col min="1" max="1" width="60.7109375" style="313" customWidth="1"/>
    <col min="2" max="2" width="15.7109375" style="314" customWidth="1"/>
    <col min="3" max="5" width="15.7109375" style="315" customWidth="1"/>
    <col min="6" max="6" width="40.7109375" style="313" customWidth="1"/>
    <col min="7" max="7" width="2.7109375" style="299" customWidth="1"/>
    <col min="8" max="16384" width="10.42578125" style="299"/>
  </cols>
  <sheetData>
    <row r="1" spans="1:6" ht="79.900000000000006" customHeight="1">
      <c r="A1" s="298"/>
      <c r="B1" s="351" t="s">
        <v>149</v>
      </c>
      <c r="C1" s="351"/>
      <c r="D1" s="351"/>
      <c r="E1" s="351"/>
      <c r="F1" s="298"/>
    </row>
    <row r="2" spans="1:6">
      <c r="A2" s="352" t="s">
        <v>150</v>
      </c>
      <c r="B2" s="352"/>
      <c r="C2" s="352"/>
      <c r="D2" s="352"/>
      <c r="E2" s="352"/>
      <c r="F2" s="352"/>
    </row>
    <row r="3" spans="1:6" ht="28.5" customHeight="1">
      <c r="A3" s="353" t="s">
        <v>151</v>
      </c>
      <c r="B3" s="354" t="s">
        <v>152</v>
      </c>
      <c r="C3" s="354"/>
      <c r="D3" s="354"/>
      <c r="E3" s="354"/>
      <c r="F3" s="300" t="s">
        <v>153</v>
      </c>
    </row>
    <row r="4" spans="1:6" ht="46.5" customHeight="1">
      <c r="A4" s="353"/>
      <c r="B4" s="301" t="s">
        <v>154</v>
      </c>
      <c r="C4" s="301" t="s">
        <v>155</v>
      </c>
      <c r="D4" s="301" t="s">
        <v>156</v>
      </c>
      <c r="E4" s="301" t="s">
        <v>157</v>
      </c>
      <c r="F4" s="302"/>
    </row>
    <row r="5" spans="1:6" ht="64.900000000000006" customHeight="1">
      <c r="A5" s="303" t="s">
        <v>158</v>
      </c>
      <c r="B5" s="304"/>
      <c r="C5" s="305"/>
      <c r="D5" s="305">
        <v>8.9</v>
      </c>
      <c r="E5" s="305">
        <v>13.16</v>
      </c>
      <c r="F5" s="306" t="s">
        <v>159</v>
      </c>
    </row>
    <row r="6" spans="1:6" ht="64.900000000000006" customHeight="1">
      <c r="A6" s="307" t="s">
        <v>160</v>
      </c>
      <c r="B6" s="304"/>
      <c r="C6" s="305"/>
      <c r="D6" s="305">
        <v>11</v>
      </c>
      <c r="E6" s="305" t="s">
        <v>161</v>
      </c>
      <c r="F6" s="306" t="s">
        <v>159</v>
      </c>
    </row>
    <row r="7" spans="1:6" ht="64.900000000000006" customHeight="1">
      <c r="A7" s="307" t="s">
        <v>162</v>
      </c>
      <c r="B7" s="308"/>
      <c r="C7" s="309"/>
      <c r="D7" s="309">
        <v>1</v>
      </c>
      <c r="E7" s="309" t="s">
        <v>163</v>
      </c>
      <c r="F7" s="306" t="s">
        <v>159</v>
      </c>
    </row>
    <row r="8" spans="1:6" ht="64.900000000000006" customHeight="1">
      <c r="A8" s="310" t="s">
        <v>164</v>
      </c>
      <c r="B8" s="308">
        <v>16</v>
      </c>
      <c r="C8" s="309">
        <v>3.4</v>
      </c>
      <c r="D8" s="309" t="s">
        <v>165</v>
      </c>
      <c r="E8" s="309" t="s">
        <v>166</v>
      </c>
      <c r="F8" s="306" t="s">
        <v>159</v>
      </c>
    </row>
    <row r="9" spans="1:6" ht="79.150000000000006" customHeight="1">
      <c r="A9" s="310" t="s">
        <v>167</v>
      </c>
      <c r="B9" s="308" t="s">
        <v>168</v>
      </c>
      <c r="C9" s="308">
        <v>7</v>
      </c>
      <c r="D9" s="305" t="s">
        <v>169</v>
      </c>
      <c r="E9" s="305" t="s">
        <v>170</v>
      </c>
      <c r="F9" s="306" t="s">
        <v>159</v>
      </c>
    </row>
    <row r="10" spans="1:6" ht="64.900000000000006" customHeight="1">
      <c r="A10" s="307" t="s">
        <v>171</v>
      </c>
      <c r="B10" s="304"/>
      <c r="C10" s="305"/>
      <c r="D10" s="305" t="s">
        <v>172</v>
      </c>
      <c r="E10" s="305">
        <v>28</v>
      </c>
      <c r="F10" s="306" t="s">
        <v>159</v>
      </c>
    </row>
    <row r="11" spans="1:6" ht="64.900000000000006" customHeight="1">
      <c r="A11" s="311" t="s">
        <v>173</v>
      </c>
      <c r="B11" s="308"/>
      <c r="C11" s="309"/>
      <c r="D11" s="309" t="s">
        <v>174</v>
      </c>
      <c r="E11" s="309">
        <v>20.21</v>
      </c>
      <c r="F11" s="312" t="s">
        <v>159</v>
      </c>
    </row>
    <row r="12" spans="1:6" ht="64.900000000000006" customHeight="1">
      <c r="A12" s="311" t="s">
        <v>175</v>
      </c>
      <c r="B12" s="308"/>
      <c r="C12" s="309"/>
      <c r="D12" s="305" t="s">
        <v>176</v>
      </c>
      <c r="E12" s="309" t="s">
        <v>177</v>
      </c>
      <c r="F12" s="312" t="s">
        <v>159</v>
      </c>
    </row>
    <row r="13" spans="1:6" ht="64.900000000000006" customHeight="1">
      <c r="A13" s="311" t="s">
        <v>178</v>
      </c>
      <c r="B13" s="308">
        <v>2.17</v>
      </c>
      <c r="C13" s="309">
        <v>8</v>
      </c>
      <c r="D13" s="309">
        <v>1</v>
      </c>
      <c r="E13" s="309" t="s">
        <v>179</v>
      </c>
      <c r="F13" s="312" t="s">
        <v>180</v>
      </c>
    </row>
  </sheetData>
  <mergeCells count="4">
    <mergeCell ref="B1:E1"/>
    <mergeCell ref="A2:F2"/>
    <mergeCell ref="A3:A4"/>
    <mergeCell ref="B3:E3"/>
  </mergeCells>
  <dataValidations count="2">
    <dataValidation allowBlank="1" showInputMessage="1" showErrorMessage="1" prompt="Escribir&quot; Plan de Acción &quot;si se va a documentar en este Plan de Acción o   escribir en el &quot;Plan o  acciones de  riesgos&quot;   si la debilidad o la amenaza ya están documentadas en riesgos o se van a documentar alli" sqref="J4 F3"/>
    <dataValidation allowBlank="1" showInputMessage="1" showErrorMessage="1" prompt="Proponer y escribir en una frase la estrategia para gestionar la debilidad, la oportunidad, la amenaza o la fortaleza.Usar verbo de acción en infinitivo._x000a_" sqref="G1 A3"/>
  </dataValidations>
  <pageMargins left="0.7" right="0.7" top="0.75" bottom="0.75" header="0.3" footer="0.3"/>
  <pageSetup scale="48" orientation="portrait" r:id="rId1"/>
  <colBreaks count="1" manualBreakCount="1">
    <brk id="7" max="1048575" man="1"/>
  </col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39997558519241921"/>
  </sheetPr>
  <dimension ref="B1:H41"/>
  <sheetViews>
    <sheetView topLeftCell="B35" zoomScale="112" zoomScaleNormal="112" workbookViewId="0">
      <selection activeCell="E20" sqref="E20:F20"/>
    </sheetView>
  </sheetViews>
  <sheetFormatPr baseColWidth="10" defaultColWidth="11.42578125" defaultRowHeight="15"/>
  <cols>
    <col min="1" max="1" width="2.85546875" style="6" customWidth="1"/>
    <col min="2" max="3" width="24.7109375" style="6" customWidth="1"/>
    <col min="4" max="4" width="16" style="6" customWidth="1"/>
    <col min="5" max="5" width="24.7109375" style="6" customWidth="1"/>
    <col min="6" max="6" width="27.7109375" style="6" customWidth="1"/>
    <col min="7" max="8" width="24.7109375" style="6" customWidth="1"/>
    <col min="9" max="16384" width="11.42578125" style="6"/>
  </cols>
  <sheetData>
    <row r="1" spans="2:8" ht="15.75" thickBot="1"/>
    <row r="2" spans="2:8" ht="18">
      <c r="B2" s="359" t="s">
        <v>181</v>
      </c>
      <c r="C2" s="360"/>
      <c r="D2" s="360"/>
      <c r="E2" s="360"/>
      <c r="F2" s="360"/>
      <c r="G2" s="360"/>
      <c r="H2" s="361"/>
    </row>
    <row r="3" spans="2:8" ht="16.5">
      <c r="B3" s="362" t="s">
        <v>182</v>
      </c>
      <c r="C3" s="363"/>
      <c r="D3" s="363"/>
      <c r="E3" s="363"/>
      <c r="F3" s="363"/>
      <c r="G3" s="363"/>
      <c r="H3" s="364"/>
    </row>
    <row r="4" spans="2:8" ht="88.5" customHeight="1">
      <c r="B4" s="365" t="s">
        <v>183</v>
      </c>
      <c r="C4" s="366"/>
      <c r="D4" s="366"/>
      <c r="E4" s="366"/>
      <c r="F4" s="366"/>
      <c r="G4" s="366"/>
      <c r="H4" s="367"/>
    </row>
    <row r="5" spans="2:8" ht="16.5">
      <c r="B5" s="7"/>
      <c r="C5" s="8"/>
      <c r="D5" s="8"/>
      <c r="E5" s="8"/>
      <c r="F5" s="8"/>
      <c r="G5" s="8"/>
      <c r="H5" s="9"/>
    </row>
    <row r="6" spans="2:8" ht="16.5" customHeight="1">
      <c r="B6" s="368" t="s">
        <v>184</v>
      </c>
      <c r="C6" s="369"/>
      <c r="D6" s="369"/>
      <c r="E6" s="369"/>
      <c r="F6" s="369"/>
      <c r="G6" s="369"/>
      <c r="H6" s="370"/>
    </row>
    <row r="7" spans="2:8" ht="44.25" customHeight="1">
      <c r="B7" s="368"/>
      <c r="C7" s="369"/>
      <c r="D7" s="369"/>
      <c r="E7" s="369"/>
      <c r="F7" s="369"/>
      <c r="G7" s="369"/>
      <c r="H7" s="370"/>
    </row>
    <row r="8" spans="2:8" ht="15.75" thickBot="1">
      <c r="B8" s="10"/>
      <c r="C8" s="11"/>
      <c r="D8" s="12"/>
      <c r="E8" s="13"/>
      <c r="F8" s="13"/>
      <c r="G8" s="14"/>
      <c r="H8" s="15"/>
    </row>
    <row r="9" spans="2:8">
      <c r="B9" s="10"/>
      <c r="C9" s="355" t="s">
        <v>185</v>
      </c>
      <c r="D9" s="356"/>
      <c r="E9" s="357" t="s">
        <v>186</v>
      </c>
      <c r="F9" s="358"/>
      <c r="G9" s="11"/>
      <c r="H9" s="15"/>
    </row>
    <row r="10" spans="2:8" ht="35.25" customHeight="1">
      <c r="B10" s="10"/>
      <c r="C10" s="371" t="s">
        <v>187</v>
      </c>
      <c r="D10" s="372"/>
      <c r="E10" s="373" t="s">
        <v>188</v>
      </c>
      <c r="F10" s="374"/>
      <c r="G10" s="11"/>
      <c r="H10" s="15"/>
    </row>
    <row r="11" spans="2:8" ht="17.25" customHeight="1">
      <c r="B11" s="10"/>
      <c r="C11" s="371" t="s">
        <v>189</v>
      </c>
      <c r="D11" s="372"/>
      <c r="E11" s="373" t="s">
        <v>190</v>
      </c>
      <c r="F11" s="374"/>
      <c r="G11" s="11"/>
      <c r="H11" s="15"/>
    </row>
    <row r="12" spans="2:8" ht="19.5" customHeight="1">
      <c r="B12" s="10"/>
      <c r="C12" s="371" t="s">
        <v>191</v>
      </c>
      <c r="D12" s="372"/>
      <c r="E12" s="373" t="s">
        <v>192</v>
      </c>
      <c r="F12" s="374"/>
      <c r="G12" s="11"/>
      <c r="H12" s="15"/>
    </row>
    <row r="13" spans="2:8" ht="27" customHeight="1">
      <c r="B13" s="10"/>
      <c r="C13" s="371" t="s">
        <v>193</v>
      </c>
      <c r="D13" s="372"/>
      <c r="E13" s="373" t="s">
        <v>194</v>
      </c>
      <c r="F13" s="374"/>
      <c r="G13" s="11"/>
      <c r="H13" s="15"/>
    </row>
    <row r="14" spans="2:8" ht="34.5" customHeight="1">
      <c r="B14" s="10"/>
      <c r="C14" s="375" t="s">
        <v>195</v>
      </c>
      <c r="D14" s="376"/>
      <c r="E14" s="377" t="s">
        <v>196</v>
      </c>
      <c r="F14" s="378"/>
      <c r="G14" s="11"/>
      <c r="H14" s="15"/>
    </row>
    <row r="15" spans="2:8" ht="27.75" customHeight="1">
      <c r="B15" s="10"/>
      <c r="C15" s="375" t="s">
        <v>197</v>
      </c>
      <c r="D15" s="376"/>
      <c r="E15" s="377" t="s">
        <v>198</v>
      </c>
      <c r="F15" s="378"/>
      <c r="G15" s="11"/>
      <c r="H15" s="15"/>
    </row>
    <row r="16" spans="2:8" ht="28.5" customHeight="1">
      <c r="B16" s="10"/>
      <c r="C16" s="375" t="s">
        <v>199</v>
      </c>
      <c r="D16" s="376"/>
      <c r="E16" s="377" t="s">
        <v>200</v>
      </c>
      <c r="F16" s="378"/>
      <c r="G16" s="11"/>
      <c r="H16" s="15"/>
    </row>
    <row r="17" spans="2:8" ht="72.75" customHeight="1">
      <c r="B17" s="10"/>
      <c r="C17" s="375" t="s">
        <v>201</v>
      </c>
      <c r="D17" s="376"/>
      <c r="E17" s="377" t="s">
        <v>202</v>
      </c>
      <c r="F17" s="378"/>
      <c r="G17" s="11"/>
      <c r="H17" s="15"/>
    </row>
    <row r="18" spans="2:8" ht="64.5" customHeight="1">
      <c r="B18" s="10"/>
      <c r="C18" s="375" t="s">
        <v>203</v>
      </c>
      <c r="D18" s="376"/>
      <c r="E18" s="377" t="s">
        <v>204</v>
      </c>
      <c r="F18" s="378"/>
      <c r="G18" s="11"/>
      <c r="H18" s="15"/>
    </row>
    <row r="19" spans="2:8" ht="71.25" customHeight="1">
      <c r="B19" s="10"/>
      <c r="C19" s="375" t="s">
        <v>205</v>
      </c>
      <c r="D19" s="376"/>
      <c r="E19" s="377" t="s">
        <v>206</v>
      </c>
      <c r="F19" s="378"/>
      <c r="G19" s="11"/>
      <c r="H19" s="15"/>
    </row>
    <row r="20" spans="2:8" ht="55.5" customHeight="1">
      <c r="B20" s="10"/>
      <c r="C20" s="379" t="s">
        <v>207</v>
      </c>
      <c r="D20" s="380"/>
      <c r="E20" s="377" t="s">
        <v>208</v>
      </c>
      <c r="F20" s="378"/>
      <c r="G20" s="11"/>
      <c r="H20" s="15"/>
    </row>
    <row r="21" spans="2:8" ht="42" customHeight="1">
      <c r="B21" s="10"/>
      <c r="C21" s="379" t="s">
        <v>209</v>
      </c>
      <c r="D21" s="380"/>
      <c r="E21" s="377" t="s">
        <v>210</v>
      </c>
      <c r="F21" s="378"/>
      <c r="G21" s="11"/>
      <c r="H21" s="15"/>
    </row>
    <row r="22" spans="2:8" ht="59.25" customHeight="1">
      <c r="B22" s="10"/>
      <c r="C22" s="379" t="s">
        <v>211</v>
      </c>
      <c r="D22" s="380"/>
      <c r="E22" s="377" t="s">
        <v>212</v>
      </c>
      <c r="F22" s="378"/>
      <c r="G22" s="11"/>
      <c r="H22" s="15"/>
    </row>
    <row r="23" spans="2:8" ht="23.25" customHeight="1">
      <c r="B23" s="10"/>
      <c r="C23" s="379" t="s">
        <v>213</v>
      </c>
      <c r="D23" s="380"/>
      <c r="E23" s="377" t="s">
        <v>214</v>
      </c>
      <c r="F23" s="378"/>
      <c r="G23" s="11"/>
      <c r="H23" s="15"/>
    </row>
    <row r="24" spans="2:8" ht="30.75" customHeight="1">
      <c r="B24" s="10"/>
      <c r="C24" s="379" t="s">
        <v>215</v>
      </c>
      <c r="D24" s="380"/>
      <c r="E24" s="377" t="s">
        <v>216</v>
      </c>
      <c r="F24" s="378"/>
      <c r="G24" s="11"/>
      <c r="H24" s="15"/>
    </row>
    <row r="25" spans="2:8" ht="33" customHeight="1">
      <c r="B25" s="10"/>
      <c r="C25" s="379" t="s">
        <v>217</v>
      </c>
      <c r="D25" s="380"/>
      <c r="E25" s="377" t="s">
        <v>218</v>
      </c>
      <c r="F25" s="378"/>
      <c r="G25" s="11"/>
      <c r="H25" s="15"/>
    </row>
    <row r="26" spans="2:8" ht="30" customHeight="1">
      <c r="B26" s="10"/>
      <c r="C26" s="379" t="s">
        <v>219</v>
      </c>
      <c r="D26" s="380"/>
      <c r="E26" s="377" t="s">
        <v>220</v>
      </c>
      <c r="F26" s="378"/>
      <c r="G26" s="11"/>
      <c r="H26" s="15"/>
    </row>
    <row r="27" spans="2:8" ht="35.25" customHeight="1">
      <c r="B27" s="10"/>
      <c r="C27" s="379" t="s">
        <v>221</v>
      </c>
      <c r="D27" s="380"/>
      <c r="E27" s="377" t="s">
        <v>222</v>
      </c>
      <c r="F27" s="378"/>
      <c r="G27" s="11"/>
      <c r="H27" s="15"/>
    </row>
    <row r="28" spans="2:8" ht="31.5" customHeight="1">
      <c r="B28" s="10"/>
      <c r="C28" s="379" t="s">
        <v>223</v>
      </c>
      <c r="D28" s="380"/>
      <c r="E28" s="377" t="s">
        <v>224</v>
      </c>
      <c r="F28" s="378"/>
      <c r="G28" s="11"/>
      <c r="H28" s="15"/>
    </row>
    <row r="29" spans="2:8" ht="35.25" customHeight="1">
      <c r="B29" s="10"/>
      <c r="C29" s="379" t="s">
        <v>225</v>
      </c>
      <c r="D29" s="380"/>
      <c r="E29" s="377" t="s">
        <v>226</v>
      </c>
      <c r="F29" s="378"/>
      <c r="G29" s="11"/>
      <c r="H29" s="15"/>
    </row>
    <row r="30" spans="2:8" ht="59.25" customHeight="1">
      <c r="B30" s="10"/>
      <c r="C30" s="379" t="s">
        <v>227</v>
      </c>
      <c r="D30" s="380"/>
      <c r="E30" s="377" t="s">
        <v>228</v>
      </c>
      <c r="F30" s="378"/>
      <c r="G30" s="11"/>
      <c r="H30" s="15"/>
    </row>
    <row r="31" spans="2:8" ht="57" customHeight="1">
      <c r="B31" s="10"/>
      <c r="C31" s="379" t="s">
        <v>229</v>
      </c>
      <c r="D31" s="380"/>
      <c r="E31" s="377" t="s">
        <v>230</v>
      </c>
      <c r="F31" s="378"/>
      <c r="G31" s="11"/>
      <c r="H31" s="15"/>
    </row>
    <row r="32" spans="2:8" ht="82.5" customHeight="1">
      <c r="B32" s="10"/>
      <c r="C32" s="379" t="s">
        <v>231</v>
      </c>
      <c r="D32" s="380"/>
      <c r="E32" s="377" t="s">
        <v>232</v>
      </c>
      <c r="F32" s="378"/>
      <c r="G32" s="11"/>
      <c r="H32" s="15"/>
    </row>
    <row r="33" spans="2:8" ht="46.5" customHeight="1">
      <c r="B33" s="10"/>
      <c r="C33" s="379" t="s">
        <v>233</v>
      </c>
      <c r="D33" s="380"/>
      <c r="E33" s="377" t="s">
        <v>234</v>
      </c>
      <c r="F33" s="378"/>
      <c r="G33" s="11"/>
      <c r="H33" s="15"/>
    </row>
    <row r="34" spans="2:8" ht="6.75" customHeight="1" thickBot="1">
      <c r="B34" s="10"/>
      <c r="C34" s="387"/>
      <c r="D34" s="388"/>
      <c r="E34" s="389"/>
      <c r="F34" s="390"/>
      <c r="G34" s="11"/>
      <c r="H34" s="15"/>
    </row>
    <row r="35" spans="2:8" ht="15.75" thickTop="1">
      <c r="B35" s="10"/>
      <c r="C35" s="16"/>
      <c r="D35" s="16"/>
      <c r="E35" s="17"/>
      <c r="F35" s="17"/>
      <c r="G35" s="11"/>
      <c r="H35" s="15"/>
    </row>
    <row r="36" spans="2:8" ht="21" customHeight="1">
      <c r="B36" s="381" t="s">
        <v>235</v>
      </c>
      <c r="C36" s="382"/>
      <c r="D36" s="382"/>
      <c r="E36" s="382"/>
      <c r="F36" s="382"/>
      <c r="G36" s="382"/>
      <c r="H36" s="383"/>
    </row>
    <row r="37" spans="2:8" ht="20.25" customHeight="1">
      <c r="B37" s="381" t="s">
        <v>236</v>
      </c>
      <c r="C37" s="382"/>
      <c r="D37" s="382"/>
      <c r="E37" s="382"/>
      <c r="F37" s="382"/>
      <c r="G37" s="382"/>
      <c r="H37" s="383"/>
    </row>
    <row r="38" spans="2:8" ht="20.25" customHeight="1">
      <c r="B38" s="381" t="s">
        <v>237</v>
      </c>
      <c r="C38" s="382"/>
      <c r="D38" s="382"/>
      <c r="E38" s="382"/>
      <c r="F38" s="382"/>
      <c r="G38" s="382"/>
      <c r="H38" s="383"/>
    </row>
    <row r="39" spans="2:8" ht="21.75" customHeight="1">
      <c r="B39" s="381" t="s">
        <v>238</v>
      </c>
      <c r="C39" s="382"/>
      <c r="D39" s="382"/>
      <c r="E39" s="382"/>
      <c r="F39" s="382"/>
      <c r="G39" s="382"/>
      <c r="H39" s="383"/>
    </row>
    <row r="40" spans="2:8" ht="22.5" customHeight="1">
      <c r="B40" s="381" t="s">
        <v>239</v>
      </c>
      <c r="C40" s="382"/>
      <c r="D40" s="382"/>
      <c r="E40" s="382"/>
      <c r="F40" s="382"/>
      <c r="G40" s="382"/>
      <c r="H40" s="383"/>
    </row>
    <row r="41" spans="2:8" ht="32.25" customHeight="1" thickBot="1">
      <c r="B41" s="384" t="s">
        <v>240</v>
      </c>
      <c r="C41" s="385"/>
      <c r="D41" s="385"/>
      <c r="E41" s="385"/>
      <c r="F41" s="385"/>
      <c r="G41" s="385"/>
      <c r="H41" s="386"/>
    </row>
  </sheetData>
  <mergeCells count="62">
    <mergeCell ref="B41:H41"/>
    <mergeCell ref="B40:H40"/>
    <mergeCell ref="B38:H38"/>
    <mergeCell ref="B39:H39"/>
    <mergeCell ref="C33:D33"/>
    <mergeCell ref="E33:F33"/>
    <mergeCell ref="C34:D34"/>
    <mergeCell ref="E34:F34"/>
    <mergeCell ref="B36:H36"/>
    <mergeCell ref="C31:D31"/>
    <mergeCell ref="E31:F31"/>
    <mergeCell ref="C32:D32"/>
    <mergeCell ref="E32:F32"/>
    <mergeCell ref="B37:H37"/>
    <mergeCell ref="C28:D28"/>
    <mergeCell ref="E28:F28"/>
    <mergeCell ref="C29:D29"/>
    <mergeCell ref="E29:F29"/>
    <mergeCell ref="C30:D30"/>
    <mergeCell ref="E30:F30"/>
    <mergeCell ref="C25:D25"/>
    <mergeCell ref="E25:F25"/>
    <mergeCell ref="C26:D26"/>
    <mergeCell ref="E26:F26"/>
    <mergeCell ref="C27:D27"/>
    <mergeCell ref="E27:F27"/>
    <mergeCell ref="C22:D22"/>
    <mergeCell ref="E22:F22"/>
    <mergeCell ref="C23:D23"/>
    <mergeCell ref="E23:F23"/>
    <mergeCell ref="C24:D24"/>
    <mergeCell ref="E24:F24"/>
    <mergeCell ref="C19:D19"/>
    <mergeCell ref="E19:F19"/>
    <mergeCell ref="C20:D20"/>
    <mergeCell ref="E20:F20"/>
    <mergeCell ref="C21:D21"/>
    <mergeCell ref="E21:F21"/>
    <mergeCell ref="C16:D16"/>
    <mergeCell ref="E16:F16"/>
    <mergeCell ref="C17:D17"/>
    <mergeCell ref="E17:F17"/>
    <mergeCell ref="C18:D18"/>
    <mergeCell ref="E18:F18"/>
    <mergeCell ref="C13:D13"/>
    <mergeCell ref="E13:F13"/>
    <mergeCell ref="C14:D14"/>
    <mergeCell ref="E14:F14"/>
    <mergeCell ref="C15:D15"/>
    <mergeCell ref="E15:F15"/>
    <mergeCell ref="C10:D10"/>
    <mergeCell ref="E10:F10"/>
    <mergeCell ref="C11:D11"/>
    <mergeCell ref="E11:F11"/>
    <mergeCell ref="C12:D12"/>
    <mergeCell ref="E12:F12"/>
    <mergeCell ref="C9:D9"/>
    <mergeCell ref="E9:F9"/>
    <mergeCell ref="B2:H2"/>
    <mergeCell ref="B3:H3"/>
    <mergeCell ref="B4:H4"/>
    <mergeCell ref="B6:H7"/>
  </mergeCell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4" tint="-0.249977111117893"/>
  </sheetPr>
  <dimension ref="A1:KL34"/>
  <sheetViews>
    <sheetView topLeftCell="E9" zoomScale="70" zoomScaleNormal="70" workbookViewId="0">
      <selection activeCell="R31" sqref="R31"/>
    </sheetView>
  </sheetViews>
  <sheetFormatPr baseColWidth="10" defaultColWidth="11.42578125" defaultRowHeight="16.5"/>
  <cols>
    <col min="1" max="1" width="11.42578125" style="173"/>
    <col min="2" max="2" width="19.140625" style="175" customWidth="1"/>
    <col min="3" max="3" width="24.85546875" style="175" customWidth="1"/>
    <col min="4" max="4" width="42.7109375" style="175" customWidth="1"/>
    <col min="5" max="5" width="23" style="175" customWidth="1"/>
    <col min="6" max="6" width="33.5703125" style="175" customWidth="1"/>
    <col min="7" max="7" width="23.28515625" style="175" customWidth="1"/>
    <col min="8" max="8" width="12.140625" style="173" customWidth="1"/>
    <col min="9" max="9" width="13.28515625" style="173" customWidth="1"/>
    <col min="10" max="10" width="11.42578125" style="173"/>
    <col min="11" max="11" width="24.28515625" style="174" customWidth="1"/>
    <col min="12" max="12" width="22.85546875" style="173" customWidth="1"/>
    <col min="13" max="15" width="11.42578125" style="173"/>
    <col min="16" max="16" width="35.140625" style="224" customWidth="1"/>
    <col min="17" max="17" width="17" style="173" customWidth="1"/>
    <col min="18" max="20" width="11.42578125" style="173"/>
    <col min="21" max="21" width="14.5703125" style="173" customWidth="1"/>
    <col min="22" max="22" width="11.42578125" style="173"/>
    <col min="23" max="23" width="11.28515625" style="173" bestFit="1" customWidth="1"/>
    <col min="24" max="24" width="13" style="173" hidden="1" customWidth="1"/>
    <col min="25" max="25" width="14.7109375" style="173" hidden="1" customWidth="1"/>
    <col min="26" max="26" width="10.85546875" style="173" hidden="1" customWidth="1"/>
    <col min="27" max="27" width="12.42578125" style="173" customWidth="1"/>
    <col min="28" max="28" width="10" style="173" hidden="1" customWidth="1"/>
    <col min="29" max="29" width="62.5703125" style="173" hidden="1" customWidth="1"/>
    <col min="30" max="30" width="7.42578125" style="173" hidden="1" customWidth="1"/>
    <col min="31" max="31" width="11" style="173" bestFit="1" customWidth="1"/>
    <col min="32" max="32" width="11.42578125" style="173"/>
    <col min="33" max="33" width="13.42578125" style="173" customWidth="1"/>
    <col min="34" max="34" width="21.140625" style="173" customWidth="1"/>
    <col min="35" max="35" width="19.85546875" style="173" customWidth="1"/>
    <col min="36" max="36" width="17.5703125" style="173" customWidth="1"/>
    <col min="37" max="37" width="16.140625" style="173" customWidth="1"/>
    <col min="38" max="38" width="17.85546875" style="173" bestFit="1" customWidth="1"/>
    <col min="39" max="39" width="17.140625" style="173" customWidth="1"/>
    <col min="40" max="40" width="16.5703125" style="173" customWidth="1"/>
    <col min="41" max="298" width="11.42578125" style="130"/>
    <col min="299" max="16384" width="11.42578125" style="131"/>
  </cols>
  <sheetData>
    <row r="1" spans="1:298" ht="16.5" customHeight="1">
      <c r="A1" s="450"/>
      <c r="B1" s="451"/>
      <c r="C1" s="451"/>
      <c r="D1" s="440" t="s">
        <v>241</v>
      </c>
      <c r="E1" s="440"/>
      <c r="F1" s="440"/>
      <c r="G1" s="440"/>
      <c r="H1" s="440"/>
      <c r="I1" s="440"/>
      <c r="J1" s="440"/>
      <c r="K1" s="440"/>
      <c r="L1" s="440"/>
      <c r="M1" s="440"/>
      <c r="N1" s="440"/>
      <c r="O1" s="440"/>
      <c r="P1" s="440"/>
      <c r="Q1" s="440"/>
      <c r="R1" s="440"/>
      <c r="S1" s="440"/>
      <c r="T1" s="440"/>
      <c r="U1" s="440"/>
      <c r="V1" s="440"/>
      <c r="W1" s="440"/>
      <c r="X1" s="440"/>
      <c r="Y1" s="440"/>
      <c r="Z1" s="440"/>
      <c r="AA1" s="440"/>
      <c r="AB1" s="440"/>
      <c r="AC1" s="440"/>
      <c r="AD1" s="440"/>
      <c r="AE1" s="440"/>
      <c r="AF1" s="440"/>
      <c r="AG1" s="440"/>
      <c r="AH1" s="440"/>
      <c r="AI1" s="440"/>
      <c r="AJ1" s="440"/>
      <c r="AK1" s="440"/>
      <c r="AL1" s="442" t="s">
        <v>242</v>
      </c>
      <c r="AM1" s="442"/>
      <c r="AN1" s="442"/>
    </row>
    <row r="2" spans="1:298" ht="39.75" customHeight="1">
      <c r="A2" s="452"/>
      <c r="B2" s="453"/>
      <c r="C2" s="453"/>
      <c r="D2" s="441"/>
      <c r="E2" s="441"/>
      <c r="F2" s="441"/>
      <c r="G2" s="441"/>
      <c r="H2" s="441"/>
      <c r="I2" s="441"/>
      <c r="J2" s="441"/>
      <c r="K2" s="441"/>
      <c r="L2" s="441"/>
      <c r="M2" s="441"/>
      <c r="N2" s="441"/>
      <c r="O2" s="441"/>
      <c r="P2" s="441"/>
      <c r="Q2" s="441"/>
      <c r="R2" s="441"/>
      <c r="S2" s="441"/>
      <c r="T2" s="441"/>
      <c r="U2" s="441"/>
      <c r="V2" s="441"/>
      <c r="W2" s="441"/>
      <c r="X2" s="441"/>
      <c r="Y2" s="441"/>
      <c r="Z2" s="441"/>
      <c r="AA2" s="441"/>
      <c r="AB2" s="441"/>
      <c r="AC2" s="441"/>
      <c r="AD2" s="441"/>
      <c r="AE2" s="441"/>
      <c r="AF2" s="441"/>
      <c r="AG2" s="441"/>
      <c r="AH2" s="441"/>
      <c r="AI2" s="441"/>
      <c r="AJ2" s="441"/>
      <c r="AK2" s="441"/>
      <c r="AL2" s="442"/>
      <c r="AM2" s="442"/>
      <c r="AN2" s="442"/>
    </row>
    <row r="3" spans="1:298">
      <c r="A3" s="2"/>
      <c r="B3" s="176"/>
      <c r="C3" s="177"/>
      <c r="D3" s="441"/>
      <c r="E3" s="441"/>
      <c r="F3" s="441"/>
      <c r="G3" s="441"/>
      <c r="H3" s="441"/>
      <c r="I3" s="441"/>
      <c r="J3" s="441"/>
      <c r="K3" s="441"/>
      <c r="L3" s="441"/>
      <c r="M3" s="441"/>
      <c r="N3" s="441"/>
      <c r="O3" s="441"/>
      <c r="P3" s="441"/>
      <c r="Q3" s="441"/>
      <c r="R3" s="441"/>
      <c r="S3" s="441"/>
      <c r="T3" s="441"/>
      <c r="U3" s="441"/>
      <c r="V3" s="441"/>
      <c r="W3" s="441"/>
      <c r="X3" s="441"/>
      <c r="Y3" s="441"/>
      <c r="Z3" s="441"/>
      <c r="AA3" s="441"/>
      <c r="AB3" s="441"/>
      <c r="AC3" s="441"/>
      <c r="AD3" s="441"/>
      <c r="AE3" s="441"/>
      <c r="AF3" s="441"/>
      <c r="AG3" s="441"/>
      <c r="AH3" s="441"/>
      <c r="AI3" s="441"/>
      <c r="AJ3" s="441"/>
      <c r="AK3" s="441"/>
      <c r="AL3" s="442"/>
      <c r="AM3" s="442"/>
      <c r="AN3" s="442"/>
    </row>
    <row r="4" spans="1:298" ht="26.25" customHeight="1">
      <c r="A4" s="443" t="s">
        <v>243</v>
      </c>
      <c r="B4" s="444"/>
      <c r="C4" s="445"/>
      <c r="D4" s="446" t="s">
        <v>244</v>
      </c>
      <c r="E4" s="447"/>
      <c r="F4" s="447"/>
      <c r="G4" s="447"/>
      <c r="H4" s="447"/>
      <c r="I4" s="447"/>
      <c r="J4" s="447"/>
      <c r="K4" s="447"/>
      <c r="L4" s="447"/>
      <c r="M4" s="447"/>
      <c r="N4" s="448"/>
      <c r="O4" s="449"/>
      <c r="P4" s="449"/>
      <c r="Q4" s="449"/>
      <c r="R4" s="1"/>
      <c r="S4" s="1"/>
      <c r="T4" s="1"/>
      <c r="U4" s="1"/>
      <c r="V4" s="1"/>
      <c r="W4" s="1"/>
      <c r="X4" s="1"/>
      <c r="Y4" s="1"/>
      <c r="Z4" s="1"/>
      <c r="AA4" s="1"/>
      <c r="AB4" s="1"/>
      <c r="AC4" s="1"/>
      <c r="AD4" s="1"/>
      <c r="AE4" s="1"/>
      <c r="AF4" s="1"/>
      <c r="AG4" s="1"/>
      <c r="AH4" s="1"/>
      <c r="AI4" s="1"/>
      <c r="AJ4" s="1"/>
      <c r="AK4" s="1"/>
      <c r="AL4" s="1"/>
      <c r="AM4" s="1"/>
      <c r="AN4" s="1"/>
    </row>
    <row r="5" spans="1:298" ht="44.25" customHeight="1">
      <c r="A5" s="443" t="s">
        <v>245</v>
      </c>
      <c r="B5" s="444"/>
      <c r="C5" s="445"/>
      <c r="D5" s="446" t="s">
        <v>246</v>
      </c>
      <c r="E5" s="447"/>
      <c r="F5" s="447"/>
      <c r="G5" s="447"/>
      <c r="H5" s="447"/>
      <c r="I5" s="447"/>
      <c r="J5" s="447"/>
      <c r="K5" s="447"/>
      <c r="L5" s="447"/>
      <c r="M5" s="447"/>
      <c r="N5" s="448"/>
      <c r="O5" s="1"/>
      <c r="P5" s="220"/>
      <c r="Q5" s="1"/>
      <c r="R5" s="1"/>
      <c r="S5" s="1"/>
      <c r="T5" s="1"/>
      <c r="U5" s="1"/>
      <c r="V5" s="1"/>
      <c r="W5" s="1"/>
      <c r="X5" s="1"/>
      <c r="Y5" s="1"/>
      <c r="Z5" s="1"/>
      <c r="AA5" s="1"/>
      <c r="AB5" s="1"/>
      <c r="AC5" s="1"/>
      <c r="AD5" s="1"/>
      <c r="AE5" s="1"/>
      <c r="AF5" s="1"/>
      <c r="AG5" s="1"/>
      <c r="AH5" s="1"/>
      <c r="AI5" s="1"/>
      <c r="AJ5" s="1"/>
      <c r="AK5" s="1"/>
      <c r="AL5" s="1"/>
      <c r="AM5" s="1"/>
      <c r="AN5" s="1"/>
    </row>
    <row r="6" spans="1:298" ht="49.5" customHeight="1">
      <c r="A6" s="443" t="s">
        <v>247</v>
      </c>
      <c r="B6" s="444"/>
      <c r="C6" s="445"/>
      <c r="D6" s="446" t="s">
        <v>248</v>
      </c>
      <c r="E6" s="447"/>
      <c r="F6" s="447"/>
      <c r="G6" s="447"/>
      <c r="H6" s="447"/>
      <c r="I6" s="447"/>
      <c r="J6" s="447"/>
      <c r="K6" s="447"/>
      <c r="L6" s="447"/>
      <c r="M6" s="447"/>
      <c r="N6" s="448"/>
      <c r="O6" s="1"/>
      <c r="P6" s="220"/>
      <c r="Q6" s="1"/>
      <c r="R6" s="1"/>
      <c r="S6" s="1"/>
      <c r="T6" s="1"/>
      <c r="U6" s="1"/>
      <c r="V6" s="1"/>
      <c r="W6" s="1"/>
      <c r="X6" s="1"/>
      <c r="Y6" s="1"/>
      <c r="Z6" s="1"/>
      <c r="AA6" s="1"/>
      <c r="AB6" s="1"/>
      <c r="AC6" s="1"/>
      <c r="AD6" s="1"/>
      <c r="AE6" s="1"/>
      <c r="AF6" s="1"/>
      <c r="AG6" s="1"/>
      <c r="AH6" s="1"/>
      <c r="AI6" s="1"/>
      <c r="AJ6" s="1"/>
      <c r="AK6" s="1"/>
      <c r="AL6" s="1"/>
      <c r="AM6" s="1"/>
      <c r="AN6" s="1"/>
    </row>
    <row r="7" spans="1:298">
      <c r="A7" s="437" t="s">
        <v>249</v>
      </c>
      <c r="B7" s="438"/>
      <c r="C7" s="438"/>
      <c r="D7" s="438"/>
      <c r="E7" s="438"/>
      <c r="F7" s="438"/>
      <c r="G7" s="438"/>
      <c r="H7" s="439"/>
      <c r="I7" s="437" t="s">
        <v>250</v>
      </c>
      <c r="J7" s="438"/>
      <c r="K7" s="438"/>
      <c r="L7" s="438"/>
      <c r="M7" s="438"/>
      <c r="N7" s="439"/>
      <c r="O7" s="437" t="s">
        <v>251</v>
      </c>
      <c r="P7" s="438"/>
      <c r="Q7" s="438"/>
      <c r="R7" s="438"/>
      <c r="S7" s="438"/>
      <c r="T7" s="438"/>
      <c r="U7" s="438"/>
      <c r="V7" s="438"/>
      <c r="W7" s="439"/>
      <c r="X7" s="437" t="s">
        <v>252</v>
      </c>
      <c r="Y7" s="438"/>
      <c r="Z7" s="438"/>
      <c r="AA7" s="438"/>
      <c r="AB7" s="438"/>
      <c r="AC7" s="438"/>
      <c r="AD7" s="438"/>
      <c r="AE7" s="438"/>
      <c r="AF7" s="438"/>
      <c r="AG7" s="438"/>
      <c r="AH7" s="439"/>
      <c r="AI7" s="437" t="s">
        <v>253</v>
      </c>
      <c r="AJ7" s="438"/>
      <c r="AK7" s="438"/>
      <c r="AL7" s="438"/>
      <c r="AM7" s="438"/>
      <c r="AN7" s="454"/>
    </row>
    <row r="8" spans="1:298" ht="16.5" customHeight="1">
      <c r="A8" s="459" t="s">
        <v>254</v>
      </c>
      <c r="B8" s="462" t="s">
        <v>255</v>
      </c>
      <c r="C8" s="461" t="s">
        <v>195</v>
      </c>
      <c r="D8" s="474" t="s">
        <v>256</v>
      </c>
      <c r="E8" s="474" t="s">
        <v>199</v>
      </c>
      <c r="F8" s="467" t="s">
        <v>201</v>
      </c>
      <c r="G8" s="468" t="s">
        <v>203</v>
      </c>
      <c r="H8" s="470" t="s">
        <v>257</v>
      </c>
      <c r="I8" s="457" t="s">
        <v>258</v>
      </c>
      <c r="J8" s="458" t="s">
        <v>259</v>
      </c>
      <c r="K8" s="455" t="s">
        <v>260</v>
      </c>
      <c r="L8" s="436" t="s">
        <v>261</v>
      </c>
      <c r="M8" s="458" t="s">
        <v>259</v>
      </c>
      <c r="N8" s="470" t="s">
        <v>209</v>
      </c>
      <c r="O8" s="471" t="s">
        <v>262</v>
      </c>
      <c r="P8" s="478" t="s">
        <v>211</v>
      </c>
      <c r="Q8" s="436" t="s">
        <v>213</v>
      </c>
      <c r="R8" s="435" t="s">
        <v>263</v>
      </c>
      <c r="S8" s="435"/>
      <c r="T8" s="435"/>
      <c r="U8" s="435"/>
      <c r="V8" s="435"/>
      <c r="W8" s="435"/>
      <c r="X8" s="477" t="s">
        <v>264</v>
      </c>
      <c r="Y8" s="471" t="s">
        <v>265</v>
      </c>
      <c r="Z8" s="471" t="s">
        <v>259</v>
      </c>
      <c r="AA8" s="167"/>
      <c r="AB8" s="167"/>
      <c r="AC8" s="471" t="s">
        <v>266</v>
      </c>
      <c r="AD8" s="471" t="s">
        <v>259</v>
      </c>
      <c r="AE8" s="167"/>
      <c r="AF8" s="167"/>
      <c r="AG8" s="477" t="s">
        <v>267</v>
      </c>
      <c r="AH8" s="471" t="s">
        <v>229</v>
      </c>
      <c r="AI8" s="435" t="s">
        <v>253</v>
      </c>
      <c r="AJ8" s="435" t="s">
        <v>268</v>
      </c>
      <c r="AK8" s="435" t="s">
        <v>269</v>
      </c>
      <c r="AL8" s="435" t="s">
        <v>270</v>
      </c>
      <c r="AM8" s="475" t="s">
        <v>271</v>
      </c>
      <c r="AN8" s="475" t="s">
        <v>233</v>
      </c>
    </row>
    <row r="9" spans="1:298" s="133" customFormat="1" ht="94.5" customHeight="1" thickBot="1">
      <c r="A9" s="460"/>
      <c r="B9" s="473"/>
      <c r="C9" s="462"/>
      <c r="D9" s="468"/>
      <c r="E9" s="468"/>
      <c r="F9" s="462"/>
      <c r="G9" s="469"/>
      <c r="H9" s="436"/>
      <c r="I9" s="457"/>
      <c r="J9" s="458"/>
      <c r="K9" s="456"/>
      <c r="L9" s="457"/>
      <c r="M9" s="458"/>
      <c r="N9" s="436"/>
      <c r="O9" s="472"/>
      <c r="P9" s="479"/>
      <c r="Q9" s="457"/>
      <c r="R9" s="120" t="s">
        <v>272</v>
      </c>
      <c r="S9" s="120" t="s">
        <v>273</v>
      </c>
      <c r="T9" s="120" t="s">
        <v>274</v>
      </c>
      <c r="U9" s="120" t="s">
        <v>275</v>
      </c>
      <c r="V9" s="120" t="s">
        <v>276</v>
      </c>
      <c r="W9" s="120" t="s">
        <v>277</v>
      </c>
      <c r="X9" s="471"/>
      <c r="Y9" s="472"/>
      <c r="Z9" s="472"/>
      <c r="AA9" s="168" t="s">
        <v>278</v>
      </c>
      <c r="AB9" s="168" t="s">
        <v>259</v>
      </c>
      <c r="AC9" s="472"/>
      <c r="AD9" s="472"/>
      <c r="AE9" s="168" t="s">
        <v>266</v>
      </c>
      <c r="AF9" s="168" t="s">
        <v>259</v>
      </c>
      <c r="AG9" s="471"/>
      <c r="AH9" s="472"/>
      <c r="AI9" s="436"/>
      <c r="AJ9" s="436"/>
      <c r="AK9" s="436"/>
      <c r="AL9" s="436"/>
      <c r="AM9" s="476"/>
      <c r="AN9" s="476"/>
      <c r="AO9" s="132"/>
      <c r="AP9" s="132"/>
      <c r="AQ9" s="132"/>
      <c r="AR9" s="132"/>
      <c r="AS9" s="132"/>
      <c r="AT9" s="132"/>
      <c r="AU9" s="132"/>
      <c r="AV9" s="132"/>
      <c r="AW9" s="132"/>
      <c r="AX9" s="132"/>
      <c r="AY9" s="132"/>
      <c r="AZ9" s="132"/>
      <c r="BA9" s="132"/>
      <c r="BB9" s="132"/>
      <c r="BC9" s="132"/>
      <c r="BD9" s="132"/>
      <c r="BE9" s="132"/>
      <c r="BF9" s="132"/>
      <c r="BG9" s="132"/>
      <c r="BH9" s="132"/>
      <c r="BI9" s="132"/>
      <c r="BJ9" s="132"/>
      <c r="BK9" s="132"/>
      <c r="BL9" s="132"/>
      <c r="BM9" s="132"/>
      <c r="BN9" s="132"/>
      <c r="BO9" s="132"/>
      <c r="BP9" s="132"/>
      <c r="BQ9" s="132"/>
      <c r="BR9" s="132"/>
      <c r="BS9" s="132"/>
      <c r="BT9" s="132"/>
      <c r="BU9" s="132"/>
      <c r="BV9" s="132"/>
      <c r="BW9" s="132"/>
      <c r="BX9" s="132"/>
      <c r="BY9" s="132"/>
      <c r="BZ9" s="132"/>
      <c r="CA9" s="132"/>
      <c r="CB9" s="132"/>
      <c r="CC9" s="132"/>
      <c r="CD9" s="132"/>
      <c r="CE9" s="132"/>
      <c r="CF9" s="132"/>
      <c r="CG9" s="132"/>
      <c r="CH9" s="132"/>
      <c r="CI9" s="132"/>
      <c r="CJ9" s="132"/>
      <c r="CK9" s="132"/>
      <c r="CL9" s="132"/>
      <c r="CM9" s="132"/>
      <c r="CN9" s="132"/>
      <c r="CO9" s="132"/>
      <c r="CP9" s="132"/>
      <c r="CQ9" s="132"/>
      <c r="CR9" s="132"/>
      <c r="CS9" s="132"/>
      <c r="CT9" s="132"/>
      <c r="CU9" s="132"/>
      <c r="CV9" s="132"/>
      <c r="CW9" s="132"/>
      <c r="CX9" s="132"/>
      <c r="CY9" s="132"/>
      <c r="CZ9" s="132"/>
      <c r="DA9" s="132"/>
      <c r="DB9" s="132"/>
      <c r="DC9" s="132"/>
      <c r="DD9" s="132"/>
      <c r="DE9" s="132"/>
      <c r="DF9" s="132"/>
      <c r="DG9" s="132"/>
      <c r="DH9" s="132"/>
      <c r="DI9" s="132"/>
      <c r="DJ9" s="132"/>
      <c r="DK9" s="132"/>
      <c r="DL9" s="132"/>
      <c r="DM9" s="132"/>
      <c r="DN9" s="132"/>
      <c r="DO9" s="132"/>
      <c r="DP9" s="132"/>
      <c r="DQ9" s="132"/>
      <c r="DR9" s="132"/>
      <c r="DS9" s="132"/>
      <c r="DT9" s="132"/>
      <c r="DU9" s="132"/>
      <c r="DV9" s="132"/>
      <c r="DW9" s="132"/>
      <c r="DX9" s="132"/>
      <c r="DY9" s="132"/>
      <c r="DZ9" s="132"/>
      <c r="EA9" s="132"/>
      <c r="EB9" s="132"/>
      <c r="EC9" s="132"/>
      <c r="ED9" s="132"/>
      <c r="EE9" s="132"/>
      <c r="EF9" s="132"/>
      <c r="EG9" s="132"/>
      <c r="EH9" s="132"/>
      <c r="EI9" s="132"/>
      <c r="EJ9" s="132"/>
      <c r="EK9" s="132"/>
      <c r="EL9" s="132"/>
      <c r="EM9" s="132"/>
      <c r="EN9" s="132"/>
      <c r="EO9" s="132"/>
      <c r="EP9" s="132"/>
      <c r="EQ9" s="132"/>
      <c r="ER9" s="132"/>
      <c r="ES9" s="132"/>
      <c r="ET9" s="132"/>
      <c r="EU9" s="132"/>
      <c r="EV9" s="132"/>
      <c r="EW9" s="132"/>
      <c r="EX9" s="132"/>
      <c r="EY9" s="132"/>
      <c r="EZ9" s="132"/>
      <c r="FA9" s="132"/>
      <c r="FB9" s="132"/>
      <c r="FC9" s="132"/>
      <c r="FD9" s="132"/>
      <c r="FE9" s="132"/>
      <c r="FF9" s="132"/>
      <c r="FG9" s="132"/>
      <c r="FH9" s="132"/>
      <c r="FI9" s="132"/>
      <c r="FJ9" s="132"/>
      <c r="FK9" s="132"/>
      <c r="FL9" s="132"/>
      <c r="FM9" s="132"/>
      <c r="FN9" s="132"/>
      <c r="FO9" s="132"/>
      <c r="FP9" s="132"/>
      <c r="FQ9" s="132"/>
      <c r="FR9" s="132"/>
      <c r="FS9" s="132"/>
      <c r="FT9" s="132"/>
      <c r="FU9" s="132"/>
      <c r="FV9" s="132"/>
      <c r="FW9" s="132"/>
      <c r="FX9" s="132"/>
      <c r="FY9" s="132"/>
      <c r="FZ9" s="132"/>
      <c r="GA9" s="132"/>
      <c r="GB9" s="132"/>
      <c r="GC9" s="132"/>
      <c r="GD9" s="132"/>
      <c r="GE9" s="132"/>
      <c r="GF9" s="132"/>
      <c r="GG9" s="132"/>
      <c r="GH9" s="132"/>
      <c r="GI9" s="132"/>
      <c r="GJ9" s="132"/>
      <c r="GK9" s="132"/>
      <c r="GL9" s="132"/>
      <c r="GM9" s="132"/>
      <c r="GN9" s="132"/>
      <c r="GO9" s="132"/>
      <c r="GP9" s="132"/>
      <c r="GQ9" s="132"/>
      <c r="GR9" s="132"/>
      <c r="GS9" s="132"/>
      <c r="GT9" s="132"/>
      <c r="GU9" s="132"/>
      <c r="GV9" s="132"/>
      <c r="GW9" s="132"/>
      <c r="GX9" s="132"/>
      <c r="GY9" s="132"/>
      <c r="GZ9" s="132"/>
      <c r="HA9" s="132"/>
      <c r="HB9" s="132"/>
      <c r="HC9" s="132"/>
      <c r="HD9" s="132"/>
      <c r="HE9" s="132"/>
      <c r="HF9" s="132"/>
      <c r="HG9" s="132"/>
      <c r="HH9" s="132"/>
      <c r="HI9" s="132"/>
      <c r="HJ9" s="132"/>
      <c r="HK9" s="132"/>
      <c r="HL9" s="132"/>
      <c r="HM9" s="132"/>
      <c r="HN9" s="132"/>
      <c r="HO9" s="132"/>
      <c r="HP9" s="132"/>
      <c r="HQ9" s="132"/>
      <c r="HR9" s="132"/>
      <c r="HS9" s="132"/>
      <c r="HT9" s="132"/>
      <c r="HU9" s="132"/>
      <c r="HV9" s="132"/>
      <c r="HW9" s="132"/>
      <c r="HX9" s="132"/>
      <c r="HY9" s="132"/>
      <c r="HZ9" s="132"/>
      <c r="IA9" s="132"/>
      <c r="IB9" s="132"/>
      <c r="IC9" s="132"/>
      <c r="ID9" s="132"/>
      <c r="IE9" s="132"/>
      <c r="IF9" s="132"/>
      <c r="IG9" s="132"/>
      <c r="IH9" s="132"/>
      <c r="II9" s="132"/>
      <c r="IJ9" s="132"/>
      <c r="IK9" s="132"/>
      <c r="IL9" s="132"/>
      <c r="IM9" s="132"/>
      <c r="IN9" s="132"/>
      <c r="IO9" s="132"/>
      <c r="IP9" s="132"/>
      <c r="IQ9" s="132"/>
      <c r="IR9" s="132"/>
      <c r="IS9" s="132"/>
      <c r="IT9" s="132"/>
      <c r="IU9" s="132"/>
      <c r="IV9" s="132"/>
      <c r="IW9" s="132"/>
      <c r="IX9" s="132"/>
      <c r="IY9" s="132"/>
      <c r="IZ9" s="132"/>
      <c r="JA9" s="132"/>
      <c r="JB9" s="132"/>
      <c r="JC9" s="132"/>
      <c r="JD9" s="132"/>
      <c r="JE9" s="132"/>
      <c r="JF9" s="132"/>
      <c r="JG9" s="132"/>
      <c r="JH9" s="132"/>
      <c r="JI9" s="132"/>
      <c r="JJ9" s="132"/>
      <c r="JK9" s="132"/>
      <c r="JL9" s="132"/>
      <c r="JM9" s="132"/>
      <c r="JN9" s="132"/>
      <c r="JO9" s="132"/>
      <c r="JP9" s="132"/>
      <c r="JQ9" s="132"/>
      <c r="JR9" s="132"/>
      <c r="JS9" s="132"/>
      <c r="JT9" s="132"/>
      <c r="JU9" s="132"/>
      <c r="JV9" s="132"/>
      <c r="JW9" s="132"/>
      <c r="JX9" s="132"/>
      <c r="JY9" s="132"/>
      <c r="JZ9" s="132"/>
      <c r="KA9" s="132"/>
      <c r="KB9" s="132"/>
      <c r="KC9" s="132"/>
      <c r="KD9" s="132"/>
      <c r="KE9" s="132"/>
      <c r="KF9" s="132"/>
      <c r="KG9" s="132"/>
      <c r="KH9" s="132"/>
      <c r="KI9" s="132"/>
      <c r="KJ9" s="132"/>
      <c r="KK9" s="132"/>
      <c r="KL9" s="132"/>
    </row>
    <row r="10" spans="1:298" ht="63.75" customHeight="1">
      <c r="A10" s="391">
        <v>1</v>
      </c>
      <c r="B10" s="393" t="s">
        <v>279</v>
      </c>
      <c r="C10" s="393" t="s">
        <v>280</v>
      </c>
      <c r="D10" s="463" t="s">
        <v>281</v>
      </c>
      <c r="E10" s="427" t="s">
        <v>282</v>
      </c>
      <c r="F10" s="395" t="s">
        <v>283</v>
      </c>
      <c r="G10" s="395" t="s">
        <v>284</v>
      </c>
      <c r="H10" s="397">
        <v>450</v>
      </c>
      <c r="I10" s="395" t="str">
        <f>IF(H10&lt;=2,'Tabla probabilidad'!$B$5,IF(H10&lt;=24,'Tabla probabilidad'!$B$6,IF(H10&lt;=500,'Tabla probabilidad'!$B$7,IF(H10&lt;=5000,'Tabla probabilidad'!$B$8,IF(H10&gt;5000,'Tabla probabilidad'!$B$9)))))</f>
        <v>Media</v>
      </c>
      <c r="J10" s="401">
        <f>IF(H10&lt;=2,'Tabla probabilidad'!$D$5,IF(H10&lt;=24,'Tabla probabilidad'!$D$6,IF(H10&lt;=500,'Tabla probabilidad'!$D$7,IF(H10&lt;=5000,'Tabla probabilidad'!$D$8,IF(H10&gt;5000,'Tabla probabilidad'!$D$9)))))</f>
        <v>0.6</v>
      </c>
      <c r="K10" s="403" t="s">
        <v>285</v>
      </c>
      <c r="L10" s="397" t="str">
        <f>IF(K10="El riesgo afecta la imagen de alguna área de la organización","Leve",IF(K10="El riesgo afecta la imagen de la entidad internamente, de conocimiento general, nivel interno, alta dirección, contratista y/o de provedores","Menor",IF(K10="El riesgo afecta la imagen de la entidad con algunos usuarios de relevancia frente al logro de los objetivos","Moderado",IF(K10="El riesgo afecta la imagen de de la entidad con efecto publicitario sostenido a nivel del sector justicia","Mayor",IF(K10="El riesgo afecta la imagen de la entidad a nivel nacional, con efecto publicitarios sostenible a nivel país","Catastrófico",IF(K10="Impacto que afecte la ejecución presupuestal en un valor ≥0,5%.","Leve",IF(K10="Impacto que afecte la ejecución presupuestal en un valor ≥1%.","Menor",IF(K10="Impacto que afecte la ejecución presupuestal en un valor ≥5%.","Moderado",IF(K10="Impacto que afecte la ejecución presupuestal en un valor ≥20%.","Mayor",IF(K10="Impacto que afecte la ejecución presupuestal en un valor ≥50%.","Catastrófico",IF(K10="Incumplimiento máximo del 5% de la meta planeada","Leve",IF(K10="Incumplimiento máximo del 15% de la meta planeada","Menor",IF(K10="Incumplimiento máximo del 20% de la meta planeada","Moderado",IF(K10="Incumplimiento máximo del 50% de la meta planeada","Mayor",IF(K10="Incumplimiento máximo del 80% de la meta planeada","Catastrófico",IF(K10="Cualquier afectación a la violacion de los derechos de los ciudadanos se considera con consecuencias altas","Mayor",IF(K10="Cualquier afectación a la violacion de los derechos de los ciudadanos se considera con consecuencias desastrosas","Catastrófico",IF(K10="Afecta la Prestación del Servicio de Administración de Justicia en 5%","Leve",IF(K10="Afecta la Prestación del Servicio de Administración de Justicia en 10%","Menor",IF(K10="Afecta la Prestación del Servicio de Administración de Justicia en 15%","Moderado",IF(K10="Afecta la Prestación del Servicio de Administración de Justicia en 20%","Mayor",IF(K10="Afecta la Prestación del Servicio de Administración de Justicia en más del 50%","Catastrófico",IF(K10="Cualquier acto indebido de los servidores judiciales genera altas consecuencias para la entidad","Mayor",IF(K10="Cualquier acto indebido de los servidores judiciales genera consecuencias desastrosas para la entidad","Catastrófico",IF(K10="Si el hecho llegara a presentarse, tendría consecuencias o efectos mínimos sobre la entidad","Leve",IF(K10="Si el hecho llegara a presentarse, tendría bajo impacto o efecto sobre la entidad","Menor",IF(K10="Si el hecho llegara a presentarse, tendría medianas consecuencias o efectos sobre la entidad","Moderado",IF(K10="Si el hecho llegara a presentarse, tendría altas consecuencias o efectos sobre la entidad","Mayor",IF(K10="Si el hecho llegara a presentarse, tendría desastrosas consecuencias o efectos sobre la entidad","Catastrófico")))))))))))))))))))))))))))))</f>
        <v>Moderado</v>
      </c>
      <c r="M10" s="397" t="str">
        <f>IF(K10="El riesgo afecta la imagen de alguna área de la organización","20%",IF(K10="El riesgo afecta la imagen de la entidad internamente, de conocimiento general, nivel interno, alta dirección, contratista y/o de provedores","40%",IF(K10="El riesgo afecta la imagen de la entidad con algunos usuarios de relevancia frente al logro de los objetivos","60%",IF(K10="El riesgo afecta la imagen de de la entidad con efecto publicitario sostenido a nivel del sector justicia","80%",IF(K10="El riesgo afecta la imagen de la entidad a nivel nacional, con efecto publicitarios sostenible a nivel país","100%",IF(K10="Impacto que afecte la ejecución presupuestal en un valor ≥0,5%.","20%",IF(K10="Impacto que afecte la ejecución presupuestal en un valor ≥1%.","40%",IF(K10="Impacto que afecte la ejecución presupuestal en un valor ≥5%.","60%",IF(K10="Impacto que afecte la ejecución presupuestal en un valor ≥20%.","80%",IF(K10="Impacto que afecte la ejecución presupuestal en un valor ≥50%.","100%",IF(K10="Incumplimiento máximo del 5% de la meta planeada","20%",IF(K10="Incumplimiento máximo del 15% de la meta planeada","40%",IF(K10="Incumplimiento máximo del 20% de la meta planeada","60%",IF(K10="Incumplimiento máximo del 50% de la meta planeada","80%",IF(K10="Incumplimiento máximo del 80% de la meta planeada","100%",IF(K10="Cualquier afectación a la violacion de los derechos de los ciudadanos se considera con consecuencias altas","80%",IF(K10="Cualquier afectación a la violacion de los derechos de los ciudadanos se considera con consecuencias desastrosas","100%",IF(K10="Afecta la Prestación del Servicio de Administración de Justicia en 5%","20%",IF(K10="Afecta la Prestación del Servicio de Administración de Justicia en 10%","40%",IF(K10="Afecta la Prestación del Servicio de Administración de Justicia en 15%","60%",IF(K10="Afecta la Prestación del Servicio de Administración de Justicia en 20%","80%",IF(K10="Afecta la Prestación del Servicio de Administración de Justicia en más del 50%","100%",IF(K10="Cualquier acto indebido de los servidores judiciales genera altas consecuencias para la entidad","80%",IF(K10="Cualquier acto indebido de los servidores judiciales genera consecuencias desastrosas para la entidad","100%",IF(K10="Si el hecho llegara a presentarse, tendría consecuencias o efectos mínimos sobre la entidad","20%",IF(K10="Si el hecho llegara a presentarse, tendría bajo impacto o efecto sobre la entidad","40%",IF(K10="Si el hecho llegara a presentarse, tendría medianas consecuencias o efectos sobre la entidad","60%",IF(K10="Si el hecho llegara a presentarse, tendría altas consecuencias o efectos sobre la entidad","80%",IF(K10="Si el hecho llegara a presentarse, tendría desastrosas consecuencias o efectos sobre la entidad","100%")))))))))))))))))))))))))))))</f>
        <v>60%</v>
      </c>
      <c r="N10" s="397" t="str">
        <f>VLOOKUP((I10&amp;L10),Hoja1!$B$4:$C$28,2,0)</f>
        <v>Moderado</v>
      </c>
      <c r="O10" s="169">
        <v>1</v>
      </c>
      <c r="P10" s="221" t="s">
        <v>286</v>
      </c>
      <c r="Q10" s="169" t="str">
        <f t="shared" ref="Q10:Q30" si="0">IF(R10="Preventivo","Probabilidad",IF(R10="Detectivo","Probabilidad", IF(R10="Correctivo","Impacto")))</f>
        <v>Impacto</v>
      </c>
      <c r="R10" s="169" t="s">
        <v>287</v>
      </c>
      <c r="S10" s="169" t="s">
        <v>288</v>
      </c>
      <c r="T10" s="170">
        <f>VLOOKUP(R10&amp;S10,Hoja1!$Q$4:$R$9,2,0)</f>
        <v>0.3</v>
      </c>
      <c r="U10" s="169" t="s">
        <v>289</v>
      </c>
      <c r="V10" s="169" t="s">
        <v>290</v>
      </c>
      <c r="W10" s="169" t="s">
        <v>291</v>
      </c>
      <c r="X10" s="172" t="str">
        <f t="shared" ref="X10:X34" si="1">IF(Q10="Probabilidad",($J$10*T10),IF(Q10="Impacto"," "))</f>
        <v xml:space="preserve"> </v>
      </c>
      <c r="Y10" s="170" t="str">
        <f>IF(Z10&lt;=20%,'Tabla probabilidad'!$B$5,IF(Z10&lt;=40%,'Tabla probabilidad'!$B$6,IF(Z10&lt;=60%,'Tabla probabilidad'!$B$7,IF(Z10&lt;=80%,'Tabla probabilidad'!$B$8,IF(Z10&lt;=100%,'Tabla probabilidad'!$B$9)))))</f>
        <v>Media</v>
      </c>
      <c r="Z10" s="170">
        <f>IF(R10="Preventivo",(J10-(J10*T10)),IF(R10="Detectivo",(J10-(J10*T10)),IF(R10="Correctivo",(J10))))</f>
        <v>0.6</v>
      </c>
      <c r="AA10" s="401" t="str">
        <f>IF(AB10&lt;=20%,'Tabla probabilidad'!$B$5,IF(AB10&lt;=40%,'Tabla probabilidad'!$B$6,IF(AB10&lt;=60%,'Tabla probabilidad'!$B$7,IF(AB10&lt;=80%,'Tabla probabilidad'!$B$8,IF(AB10&lt;=100%,'Tabla probabilidad'!$B$9)))))</f>
        <v>Media</v>
      </c>
      <c r="AB10" s="401">
        <f>AVERAGE(Z10:Z15)</f>
        <v>0.46500000000000002</v>
      </c>
      <c r="AC10" s="170" t="str">
        <f t="shared" ref="AC10:AC30" si="2">IF(AD10&lt;=20%,"Leve",IF(AD10&lt;=40%,"Menor",IF(AD10&lt;=60%,"Moderado",IF(AD10&lt;=80%,"Mayor",IF(AD10&lt;=100%,"Catastrófico")))))</f>
        <v>Moderado</v>
      </c>
      <c r="AD10" s="170">
        <f>IF(Q10="Probabilidad",(($M$10-0)),IF(Q10="Impacto",($M$10-($M$10*T10))))</f>
        <v>0.42</v>
      </c>
      <c r="AE10" s="401" t="str">
        <f>IF(AF10&lt;=20%,"Leve",IF(AF10&lt;=40%,"Menor",IF(AF10&lt;=60%,"Moderado",IF(AF10&lt;=80%,"Mayor",IF(AF10&lt;=100%,"Catastrófico")))))</f>
        <v>Moderado</v>
      </c>
      <c r="AF10" s="401">
        <f>AVERAGE(AD10:AD15)</f>
        <v>0.51</v>
      </c>
      <c r="AG10" s="397" t="str">
        <f>VLOOKUP(AA10&amp;AE10,Hoja1!$B$4:$C$28,2,0)</f>
        <v>Moderado</v>
      </c>
      <c r="AH10" s="397" t="s">
        <v>292</v>
      </c>
      <c r="AI10" s="397"/>
      <c r="AJ10" s="397"/>
      <c r="AK10" s="397"/>
      <c r="AL10" s="483"/>
      <c r="AM10" s="486"/>
      <c r="AN10" s="480"/>
    </row>
    <row r="11" spans="1:298" ht="80.25" customHeight="1">
      <c r="A11" s="410"/>
      <c r="B11" s="412"/>
      <c r="C11" s="412"/>
      <c r="D11" s="463"/>
      <c r="E11" s="428"/>
      <c r="F11" s="414"/>
      <c r="G11" s="414"/>
      <c r="H11" s="399"/>
      <c r="I11" s="414"/>
      <c r="J11" s="408"/>
      <c r="K11" s="416"/>
      <c r="L11" s="430"/>
      <c r="M11" s="430"/>
      <c r="N11" s="399"/>
      <c r="O11" s="171">
        <v>2</v>
      </c>
      <c r="P11" s="222" t="s">
        <v>293</v>
      </c>
      <c r="Q11" s="171" t="str">
        <f t="shared" si="0"/>
        <v>Probabilidad</v>
      </c>
      <c r="R11" s="171" t="s">
        <v>294</v>
      </c>
      <c r="S11" s="171" t="s">
        <v>288</v>
      </c>
      <c r="T11" s="172">
        <f>VLOOKUP(R11&amp;S11,Hoja1!$Q$4:$R$9,2,0)</f>
        <v>0.45</v>
      </c>
      <c r="U11" s="171" t="s">
        <v>289</v>
      </c>
      <c r="V11" s="171" t="s">
        <v>290</v>
      </c>
      <c r="W11" s="171" t="s">
        <v>291</v>
      </c>
      <c r="X11" s="172">
        <f t="shared" si="1"/>
        <v>0.27</v>
      </c>
      <c r="Y11" s="172" t="str">
        <f>IF(Z11&lt;=20%,'Tabla probabilidad'!$B$5,IF(Z11&lt;=40%,'Tabla probabilidad'!$B$6,IF(Z11&lt;=60%,'Tabla probabilidad'!$B$7,IF(Z11&lt;=80%,'Tabla probabilidad'!$B$8,IF(Z11&lt;=100%,'Tabla probabilidad'!$B$9)))))</f>
        <v>Baja</v>
      </c>
      <c r="Z11" s="172">
        <f>IF(R11="Preventivo",(J10-(J10*T11)),IF(R11="Detectivo",(J10-(J10*T11)),IF(R11="Correctivo",(J10))))</f>
        <v>0.32999999999999996</v>
      </c>
      <c r="AA11" s="408"/>
      <c r="AB11" s="408"/>
      <c r="AC11" s="172" t="str">
        <f t="shared" si="2"/>
        <v>Moderado</v>
      </c>
      <c r="AD11" s="172">
        <f t="shared" ref="AD11:AD15" si="3">IF(Q11="Probabilidad",(($M$10-0)),IF(Q11="Impacto",($M$10-($M$10*T11))))</f>
        <v>0.6</v>
      </c>
      <c r="AE11" s="408"/>
      <c r="AF11" s="408"/>
      <c r="AG11" s="399"/>
      <c r="AH11" s="399"/>
      <c r="AI11" s="399"/>
      <c r="AJ11" s="399"/>
      <c r="AK11" s="399"/>
      <c r="AL11" s="484"/>
      <c r="AM11" s="487"/>
      <c r="AN11" s="481"/>
    </row>
    <row r="12" spans="1:298" ht="60.75" customHeight="1">
      <c r="A12" s="410"/>
      <c r="B12" s="412"/>
      <c r="C12" s="412"/>
      <c r="D12" s="463"/>
      <c r="E12" s="428"/>
      <c r="F12" s="414"/>
      <c r="G12" s="414"/>
      <c r="H12" s="399"/>
      <c r="I12" s="414"/>
      <c r="J12" s="408"/>
      <c r="K12" s="416"/>
      <c r="L12" s="430"/>
      <c r="M12" s="430"/>
      <c r="N12" s="399"/>
      <c r="O12" s="171">
        <v>3</v>
      </c>
      <c r="P12" s="222" t="s">
        <v>295</v>
      </c>
      <c r="Q12" s="171" t="str">
        <f>IF(R12="Preventivo","Probabilidad",IF(R12="Detectivo","Probabilidad", IF(R12="Correctivo","Impacto")))</f>
        <v>Probabilidad</v>
      </c>
      <c r="R12" s="171" t="s">
        <v>294</v>
      </c>
      <c r="S12" s="171" t="s">
        <v>288</v>
      </c>
      <c r="T12" s="172">
        <f>VLOOKUP(R12&amp;S12,Hoja1!$Q$4:$R$9,2,0)</f>
        <v>0.45</v>
      </c>
      <c r="U12" s="171" t="s">
        <v>289</v>
      </c>
      <c r="V12" s="171" t="s">
        <v>290</v>
      </c>
      <c r="W12" s="171" t="s">
        <v>291</v>
      </c>
      <c r="X12" s="172">
        <f t="shared" si="1"/>
        <v>0.27</v>
      </c>
      <c r="Y12" s="172" t="str">
        <f>IF(Z12&lt;=20%,'Tabla probabilidad'!$B$5,IF(Z12&lt;=40%,'Tabla probabilidad'!$B$6,IF(Z12&lt;=60%,'Tabla probabilidad'!$B$7,IF(Z12&lt;=80%,'Tabla probabilidad'!$B$8,IF(Z12&lt;=100%,'Tabla probabilidad'!$B$9)))))</f>
        <v>Baja</v>
      </c>
      <c r="Z12" s="172">
        <f>IF(R12="Preventivo",(J10-(J10*T12)),IF(R12="Detectivo",(J10-(J10*T12)),IF(R12="Correctivo",(J10))))</f>
        <v>0.32999999999999996</v>
      </c>
      <c r="AA12" s="408"/>
      <c r="AB12" s="408"/>
      <c r="AC12" s="172" t="str">
        <f t="shared" si="2"/>
        <v>Moderado</v>
      </c>
      <c r="AD12" s="172">
        <f t="shared" si="3"/>
        <v>0.6</v>
      </c>
      <c r="AE12" s="408"/>
      <c r="AF12" s="408"/>
      <c r="AG12" s="399"/>
      <c r="AH12" s="399"/>
      <c r="AI12" s="399"/>
      <c r="AJ12" s="399"/>
      <c r="AK12" s="399"/>
      <c r="AL12" s="484"/>
      <c r="AM12" s="487"/>
      <c r="AN12" s="481"/>
    </row>
    <row r="13" spans="1:298" ht="60.75" customHeight="1">
      <c r="A13" s="392"/>
      <c r="B13" s="394"/>
      <c r="C13" s="394"/>
      <c r="D13" s="463"/>
      <c r="E13" s="465"/>
      <c r="F13" s="396"/>
      <c r="G13" s="396"/>
      <c r="H13" s="398"/>
      <c r="I13" s="396"/>
      <c r="J13" s="402"/>
      <c r="K13" s="404"/>
      <c r="L13" s="466"/>
      <c r="M13" s="466"/>
      <c r="N13" s="398"/>
      <c r="O13" s="191">
        <v>4</v>
      </c>
      <c r="P13" s="223" t="s">
        <v>296</v>
      </c>
      <c r="Q13" s="171" t="str">
        <f>IF(R13="Preventivo","Probabilidad",IF(R13="Detectivo","Probabilidad", IF(R13="Correctivo","Impacto")))</f>
        <v>Impacto</v>
      </c>
      <c r="R13" s="171" t="s">
        <v>287</v>
      </c>
      <c r="S13" s="171" t="s">
        <v>288</v>
      </c>
      <c r="T13" s="172">
        <f>VLOOKUP(R13&amp;S13,Hoja1!$Q$4:$R$9,2,0)</f>
        <v>0.3</v>
      </c>
      <c r="U13" s="171" t="s">
        <v>289</v>
      </c>
      <c r="V13" s="171" t="s">
        <v>290</v>
      </c>
      <c r="W13" s="171" t="s">
        <v>297</v>
      </c>
      <c r="X13" s="172" t="str">
        <f t="shared" si="1"/>
        <v xml:space="preserve"> </v>
      </c>
      <c r="Y13" s="172" t="str">
        <f>IF(Z13&lt;=20%,'Tabla probabilidad'!$B$5,IF(Z13&lt;=40%,'Tabla probabilidad'!$B$6,IF(Z13&lt;=60%,'Tabla probabilidad'!$B$7,IF(Z13&lt;=80%,'Tabla probabilidad'!$B$8,IF(Z13&lt;=100%,'Tabla probabilidad'!$B$9)))))</f>
        <v>Media</v>
      </c>
      <c r="Z13" s="172">
        <f>IF(R13="Preventivo",(J10-(J10*T13)),IF(R13="Detectivo",(J10-(J10*T13)),IF(R13="Correctivo",(J10))))</f>
        <v>0.6</v>
      </c>
      <c r="AA13" s="408"/>
      <c r="AB13" s="408"/>
      <c r="AC13" s="172" t="str">
        <f t="shared" si="2"/>
        <v>Moderado</v>
      </c>
      <c r="AD13" s="172">
        <f t="shared" si="3"/>
        <v>0.42</v>
      </c>
      <c r="AE13" s="408"/>
      <c r="AF13" s="408"/>
      <c r="AG13" s="399"/>
      <c r="AH13" s="399"/>
      <c r="AI13" s="399"/>
      <c r="AJ13" s="399"/>
      <c r="AK13" s="399"/>
      <c r="AL13" s="484"/>
      <c r="AM13" s="487"/>
      <c r="AN13" s="481"/>
    </row>
    <row r="14" spans="1:298" ht="75" customHeight="1">
      <c r="A14" s="392"/>
      <c r="B14" s="394"/>
      <c r="C14" s="394"/>
      <c r="D14" s="463"/>
      <c r="E14" s="465"/>
      <c r="F14" s="396"/>
      <c r="G14" s="396"/>
      <c r="H14" s="398"/>
      <c r="I14" s="396"/>
      <c r="J14" s="402"/>
      <c r="K14" s="404"/>
      <c r="L14" s="466"/>
      <c r="M14" s="466"/>
      <c r="N14" s="398"/>
      <c r="O14" s="191">
        <v>5</v>
      </c>
      <c r="P14" s="223" t="s">
        <v>298</v>
      </c>
      <c r="Q14" s="171" t="str">
        <f>IF(R14="Preventivo","Probabilidad",IF(R14="Detectivo","Probabilidad", IF(R14="Correctivo","Impacto")))</f>
        <v>Impacto</v>
      </c>
      <c r="R14" s="171" t="s">
        <v>287</v>
      </c>
      <c r="S14" s="171" t="s">
        <v>288</v>
      </c>
      <c r="T14" s="172">
        <f>VLOOKUP(R14&amp;S14,Hoja1!$Q$4:$R$9,2,0)</f>
        <v>0.3</v>
      </c>
      <c r="U14" s="171" t="s">
        <v>289</v>
      </c>
      <c r="V14" s="171" t="s">
        <v>290</v>
      </c>
      <c r="W14" s="171" t="s">
        <v>297</v>
      </c>
      <c r="X14" s="172" t="str">
        <f t="shared" si="1"/>
        <v xml:space="preserve"> </v>
      </c>
      <c r="Y14" s="172" t="str">
        <f>IF(Z14&lt;=20%,'Tabla probabilidad'!$B$5,IF(Z14&lt;=40%,'Tabla probabilidad'!$B$6,IF(Z14&lt;=60%,'Tabla probabilidad'!$B$7,IF(Z14&lt;=80%,'Tabla probabilidad'!$B$8,IF(Z14&lt;=100%,'Tabla probabilidad'!$B$9)))))</f>
        <v>Media</v>
      </c>
      <c r="Z14" s="172">
        <f>IF(R14="Preventivo",(J10-(J10*T14)),IF(R14="Detectivo",(J10-(J10*T14)),IF(R14="Correctivo",(J10))))</f>
        <v>0.6</v>
      </c>
      <c r="AA14" s="408"/>
      <c r="AB14" s="408"/>
      <c r="AC14" s="172" t="str">
        <f t="shared" si="2"/>
        <v>Moderado</v>
      </c>
      <c r="AD14" s="172">
        <f t="shared" si="3"/>
        <v>0.42</v>
      </c>
      <c r="AE14" s="408"/>
      <c r="AF14" s="408"/>
      <c r="AG14" s="399"/>
      <c r="AH14" s="399"/>
      <c r="AI14" s="399"/>
      <c r="AJ14" s="399"/>
      <c r="AK14" s="399"/>
      <c r="AL14" s="484"/>
      <c r="AM14" s="487"/>
      <c r="AN14" s="481"/>
    </row>
    <row r="15" spans="1:298" ht="63.75" customHeight="1" thickBot="1">
      <c r="A15" s="411"/>
      <c r="B15" s="413"/>
      <c r="C15" s="413"/>
      <c r="D15" s="464"/>
      <c r="E15" s="429"/>
      <c r="F15" s="415"/>
      <c r="G15" s="415"/>
      <c r="H15" s="400"/>
      <c r="I15" s="415"/>
      <c r="J15" s="409"/>
      <c r="K15" s="417"/>
      <c r="L15" s="431"/>
      <c r="M15" s="431"/>
      <c r="N15" s="400"/>
      <c r="O15" s="178">
        <v>6</v>
      </c>
      <c r="P15" s="235" t="s">
        <v>299</v>
      </c>
      <c r="Q15" s="178" t="str">
        <f t="shared" si="0"/>
        <v>Probabilidad</v>
      </c>
      <c r="R15" s="178" t="s">
        <v>294</v>
      </c>
      <c r="S15" s="178" t="s">
        <v>288</v>
      </c>
      <c r="T15" s="179">
        <f>VLOOKUP(R15&amp;S15,Hoja1!$Q$4:$R$9,2,0)</f>
        <v>0.45</v>
      </c>
      <c r="U15" s="178" t="s">
        <v>289</v>
      </c>
      <c r="V15" s="178" t="s">
        <v>290</v>
      </c>
      <c r="W15" s="178" t="s">
        <v>297</v>
      </c>
      <c r="X15" s="179">
        <f t="shared" si="1"/>
        <v>0.27</v>
      </c>
      <c r="Y15" s="179" t="str">
        <f>IF(Z15&lt;=20%,'Tabla probabilidad'!$B$5,IF(Z15&lt;=40%,'Tabla probabilidad'!$B$6,IF(Z15&lt;=60%,'Tabla probabilidad'!$B$7,IF(Z15&lt;=80%,'Tabla probabilidad'!$B$8,IF(Z15&lt;=100%,'Tabla probabilidad'!$B$9)))))</f>
        <v>Baja</v>
      </c>
      <c r="Z15" s="179">
        <f>IF(R15="Preventivo",(J10-(J10*T15)),IF(R15="Detectivo",(J10-(J10*T15)),IF(R15="Correctivo",(J10))))</f>
        <v>0.32999999999999996</v>
      </c>
      <c r="AA15" s="409"/>
      <c r="AB15" s="409"/>
      <c r="AC15" s="179" t="str">
        <f t="shared" si="2"/>
        <v>Moderado</v>
      </c>
      <c r="AD15" s="179">
        <f t="shared" si="3"/>
        <v>0.6</v>
      </c>
      <c r="AE15" s="409"/>
      <c r="AF15" s="409"/>
      <c r="AG15" s="400"/>
      <c r="AH15" s="400"/>
      <c r="AI15" s="400"/>
      <c r="AJ15" s="400"/>
      <c r="AK15" s="400"/>
      <c r="AL15" s="485"/>
      <c r="AM15" s="488"/>
      <c r="AN15" s="482"/>
    </row>
    <row r="16" spans="1:298" ht="135.75" customHeight="1" thickBot="1">
      <c r="A16" s="504">
        <v>2</v>
      </c>
      <c r="B16" s="507" t="s">
        <v>300</v>
      </c>
      <c r="C16" s="507" t="s">
        <v>301</v>
      </c>
      <c r="D16" s="508" t="s">
        <v>302</v>
      </c>
      <c r="E16" s="508" t="s">
        <v>303</v>
      </c>
      <c r="F16" s="508" t="s">
        <v>304</v>
      </c>
      <c r="G16" s="508" t="s">
        <v>284</v>
      </c>
      <c r="H16" s="506">
        <v>42</v>
      </c>
      <c r="I16" s="509" t="str">
        <f>IF(H16&lt;=2,'Tabla probabilidad'!$B$5,IF(H16&lt;=24,'Tabla probabilidad'!$B$6,IF(H16&lt;=500,'Tabla probabilidad'!$B$7,IF(H16&lt;=5000,'Tabla probabilidad'!$B$8,IF(H16&gt;5000,'Tabla probabilidad'!$B$9)))))</f>
        <v>Media</v>
      </c>
      <c r="J16" s="498">
        <f>IF(H16&lt;=2,'Tabla probabilidad'!$D$5,IF(H16&lt;=24,'Tabla probabilidad'!$D$6,IF(H16&lt;=500,'Tabla probabilidad'!$D$7,IF(H16&lt;=5000,'Tabla probabilidad'!$D$8,IF(H16&gt;5000,'Tabla probabilidad'!$D$9)))))</f>
        <v>0.6</v>
      </c>
      <c r="K16" s="510" t="s">
        <v>285</v>
      </c>
      <c r="L16" s="506" t="str">
        <f>IF(K16="El riesgo afecta la imagen de alguna área de la organización","Leve",IF(K16="El riesgo afecta la imagen de la entidad internamente, de conocimiento general, nivel interno, alta dirección, contratista y/o de provedores","Menor",IF(K16="El riesgo afecta la imagen de la entidad con algunos usuarios de relevancia frente al logro de los objetivos","Moderado",IF(K16="El riesgo afecta la imagen de de la entidad con efecto publicitario sostenido a nivel del sector justicia","Mayor",IF(K16="El riesgo afecta la imagen de la entidad a nivel nacional, con efecto publicitarios sostenible a nivel país","Catastrófico",IF(K16="Impacto que afecte la ejecución presupuestal en un valor ≥0,5%.","Leve",IF(K16="Impacto que afecte la ejecución presupuestal en un valor ≥1%.","Menor",IF(K16="Impacto que afecte la ejecución presupuestal en un valor ≥5%.","Moderado",IF(K16="Impacto que afecte la ejecución presupuestal en un valor ≥20%.","Mayor",IF(K16="Impacto que afecte la ejecución presupuestal en un valor ≥50%.","Catastrófico",IF(K16="Incumplimiento máximo del 5% de la meta planeada","Leve",IF(K16="Incumplimiento máximo del 15% de la meta planeada","Menor",IF(K16="Incumplimiento máximo del 20% de la meta planeada","Moderado",IF(K16="Incumplimiento máximo del 50% de la meta planeada","Mayor",IF(K16="Incumplimiento máximo del 80% de la meta planeada","Catastrófico",IF(K16="Cualquier afectación a la violacion de los derechos de los ciudadanos se considera con consecuencias altas","Mayor",IF(K16="Cualquier afectación a la violacion de los derechos de los ciudadanos se considera con consecuencias desastrosas","Catastrófico",IF(K16="Afecta la Prestación del Servicio de Administración de Justicia en 5%","Leve",IF(K16="Afecta la Prestación del Servicio de Administración de Justicia en 10%","Menor",IF(K16="Afecta la Prestación del Servicio de Administración de Justicia en 15%","Moderado",IF(K16="Afecta la Prestación del Servicio de Administración de Justicia en 20%","Mayor",IF(K16="Afecta la Prestación del Servicio de Administración de Justicia en más del 50%","Catastrófico",IF(K16="Cualquier acto indebido de los servidores judiciales genera altas consecuencias para la entidad","Mayor",IF(K16="Cualquier acto indebido de los servidores judiciales genera consecuencias desastrosas para la entidad","Catastrófico",IF(K16="Si el hecho llegara a presentarse, tendría consecuencias o efectos mínimos sobre la entidad","Leve",IF(K16="Si el hecho llegara a presentarse, tendría bajo impacto o efecto sobre la entidad","Menor",IF(K16="Si el hecho llegara a presentarse, tendría medianas consecuencias o efectos sobre la entidad","Moderado",IF(K16="Si el hecho llegara a presentarse, tendría altas consecuencias o efectos sobre la entidad","Mayor",IF(K16="Si el hecho llegara a presentarse, tendría desastrosas consecuencias o efectos sobre la entidad","Catastrófico")))))))))))))))))))))))))))))</f>
        <v>Moderado</v>
      </c>
      <c r="M16" s="506" t="str">
        <f>IF(K16="El riesgo afecta la imagen de alguna área de la organización","20%",IF(K16="El riesgo afecta la imagen de la entidad internamente, de conocimiento general, nivel interno, alta dirección, contratista y/o de provedores","40%",IF(K16="El riesgo afecta la imagen de la entidad con algunos usuarios de relevancia frente al logro de los objetivos","60%",IF(K16="El riesgo afecta la imagen de de la entidad con efecto publicitario sostenido a nivel del sector justicia","80%",IF(K16="El riesgo afecta la imagen de la entidad a nivel nacional, con efecto publicitarios sostenible a nivel país","100%",IF(K16="Impacto que afecte la ejecución presupuestal en un valor ≥0,5%.","20%",IF(K16="Impacto que afecte la ejecución presupuestal en un valor ≥1%.","40%",IF(K16="Impacto que afecte la ejecución presupuestal en un valor ≥5%.","60%",IF(K16="Impacto que afecte la ejecución presupuestal en un valor ≥20%.","80%",IF(K16="Impacto que afecte la ejecución presupuestal en un valor ≥50%.","100%",IF(K16="Incumplimiento máximo del 5% de la meta planeada","20%",IF(K16="Incumplimiento máximo del 15% de la meta planeada","40%",IF(K16="Incumplimiento máximo del 20% de la meta planeada","60%",IF(K16="Incumplimiento máximo del 50% de la meta planeada","80%",IF(K16="Incumplimiento máximo del 80% de la meta planeada","100%",IF(K16="Cualquier afectación a la violacion de los derechos de los ciudadanos se considera con consecuencias altas","80%",IF(K16="Cualquier afectación a la violacion de los derechos de los ciudadanos se considera con consecuencias desastrosas","100%",IF(K16="Afecta la Prestación del Servicio de Administración de Justicia en 5%","20%",IF(K16="Afecta la Prestación del Servicio de Administración de Justicia en 10%","40%",IF(K16="Afecta la Prestación del Servicio de Administración de Justicia en 15%","60%",IF(K16="Afecta la Prestación del Servicio de Administración de Justicia en 20%","80%",IF(K16="Afecta la Prestación del Servicio de Administración de Justicia en más del 50%","100%",IF(K16="Cualquier acto indebido de los servidores judiciales genera altas consecuencias para la entidad","80%",IF(K16="Cualquier acto indebido de los servidores judiciales genera consecuencias desastrosas para la entidad","100%",IF(K16="Si el hecho llegara a presentarse, tendría consecuencias o efectos mínimos sobre la entidad","20%",IF(K16="Si el hecho llegara a presentarse, tendría bajo impacto o efecto sobre la entidad","40%",IF(K16="Si el hecho llegara a presentarse, tendría medianas consecuencias o efectos sobre la entidad","60%",IF(K16="Si el hecho llegara a presentarse, tendría altas consecuencias o efectos sobre la entidad","80%",IF(K16="Si el hecho llegara a presentarse, tendría desastrosas consecuencias o efectos sobre la entidad","100%")))))))))))))))))))))))))))))</f>
        <v>60%</v>
      </c>
      <c r="N16" s="506" t="str">
        <f>VLOOKUP((I16&amp;L16),Hoja1!$B$4:$C$28,2,0)</f>
        <v>Moderado</v>
      </c>
      <c r="O16" s="233">
        <v>1</v>
      </c>
      <c r="P16" s="234" t="s">
        <v>305</v>
      </c>
      <c r="Q16" s="183" t="str">
        <f t="shared" si="0"/>
        <v>Probabilidad</v>
      </c>
      <c r="R16" s="233" t="s">
        <v>306</v>
      </c>
      <c r="S16" s="233" t="s">
        <v>288</v>
      </c>
      <c r="T16" s="232">
        <f>VLOOKUP(R16&amp;S16,Hoja1!$Q$4:$R$9,2,0)</f>
        <v>0.35</v>
      </c>
      <c r="U16" s="233" t="s">
        <v>289</v>
      </c>
      <c r="V16" s="233" t="s">
        <v>290</v>
      </c>
      <c r="W16" s="233" t="s">
        <v>291</v>
      </c>
      <c r="X16" s="232">
        <f>IF(Q16="Probabilidad",($J$16*T16),IF(Q16="Impacto"," "))</f>
        <v>0.21</v>
      </c>
      <c r="Y16" s="232" t="str">
        <f>IF(Z16&lt;=20%,'Tabla probabilidad'!$B$5,IF(Z16&lt;=40%,'Tabla probabilidad'!$B$6,IF(Z16&lt;=60%,'Tabla probabilidad'!$B$7,IF(Z16&lt;=80%,'Tabla probabilidad'!$B$8,IF(Z16&lt;=100%,'Tabla probabilidad'!$B$9)))))</f>
        <v>Baja</v>
      </c>
      <c r="Z16" s="232">
        <f>IF(R16="Preventivo",($J$16-($J$16*T16)),IF(R16="Detectivo",($J$16-($J$16*T16)),IF(R16="Correctivo",($J$16))))</f>
        <v>0.39</v>
      </c>
      <c r="AA16" s="498" t="str">
        <f>IF(AB16&lt;=20%,'Tabla probabilidad'!$B$5,IF(AB16&lt;=40%,'Tabla probabilidad'!$B$6,IF(AB16&lt;=60%,'Tabla probabilidad'!$B$7,IF(AB16&lt;=80%,'Tabla probabilidad'!$B$8,IF(AB16&lt;=100%,'Tabla probabilidad'!$B$9)))))</f>
        <v>Baja</v>
      </c>
      <c r="AB16" s="498">
        <f>AVERAGE(Z16:Z19)</f>
        <v>0.39</v>
      </c>
      <c r="AC16" s="232" t="str">
        <f>IF(AD16&lt;=20%,"Leve",IF(AD16&lt;=40%,"Menor",IF(AD16&lt;=60%,"Moderado",IF(AD16&lt;=80%,"Mayor",IF(AD16&lt;=100%,"Catastrófico")))))</f>
        <v>Moderado</v>
      </c>
      <c r="AD16" s="232">
        <f>IF(Q16="Probabilidad",(($M$16-0)),IF(Q16="Impacto",($M$16-($M$16*T16))))</f>
        <v>0.6</v>
      </c>
      <c r="AE16" s="498" t="str">
        <f>IF(AF16&lt;=20%,"Leve",IF(AF16&lt;=40%,"Menor",IF(AF16&lt;=60%,"Moderado",IF(AF16&lt;=80%,"Mayor",IF(AF16&lt;=100%,"Catastrófico")))))</f>
        <v>Moderado</v>
      </c>
      <c r="AF16" s="498">
        <f>AVERAGE(AD16:AD19)</f>
        <v>0.6</v>
      </c>
      <c r="AG16" s="506" t="str">
        <f>VLOOKUP(AA16&amp;AE16,Hoja1!$B$4:$C$28,2,0)</f>
        <v>Moderado</v>
      </c>
      <c r="AH16" s="506" t="s">
        <v>292</v>
      </c>
      <c r="AI16" s="505"/>
      <c r="AJ16" s="505"/>
      <c r="AK16" s="505"/>
      <c r="AL16" s="505"/>
      <c r="AM16" s="505"/>
      <c r="AN16" s="502"/>
    </row>
    <row r="17" spans="1:40" ht="135.75" customHeight="1" thickBot="1">
      <c r="A17" s="410"/>
      <c r="B17" s="425"/>
      <c r="C17" s="425"/>
      <c r="D17" s="428"/>
      <c r="E17" s="428"/>
      <c r="F17" s="428"/>
      <c r="G17" s="428"/>
      <c r="H17" s="399"/>
      <c r="I17" s="414"/>
      <c r="J17" s="408"/>
      <c r="K17" s="416"/>
      <c r="L17" s="430"/>
      <c r="M17" s="430"/>
      <c r="N17" s="399"/>
      <c r="O17" s="171">
        <v>2</v>
      </c>
      <c r="P17" s="186" t="s">
        <v>307</v>
      </c>
      <c r="Q17" s="191" t="str">
        <f t="shared" si="0"/>
        <v>Probabilidad</v>
      </c>
      <c r="R17" s="171" t="s">
        <v>306</v>
      </c>
      <c r="S17" s="171" t="s">
        <v>288</v>
      </c>
      <c r="T17" s="172">
        <f>VLOOKUP(R17&amp;S17,Hoja1!$Q$4:$R$9,2,0)</f>
        <v>0.35</v>
      </c>
      <c r="U17" s="171" t="s">
        <v>289</v>
      </c>
      <c r="V17" s="171" t="s">
        <v>290</v>
      </c>
      <c r="W17" s="171" t="s">
        <v>291</v>
      </c>
      <c r="X17" s="172">
        <f t="shared" ref="X17:X19" si="4">IF(Q17="Probabilidad",($J$16*T17),IF(Q17="Impacto"," "))</f>
        <v>0.21</v>
      </c>
      <c r="Y17" s="172" t="str">
        <f>IF(Z17&lt;=20%,'Tabla probabilidad'!$B$5,IF(Z17&lt;=40%,'Tabla probabilidad'!$B$6,IF(Z17&lt;=60%,'Tabla probabilidad'!$B$7,IF(Z17&lt;=80%,'Tabla probabilidad'!$B$8,IF(Z17&lt;=100%,'Tabla probabilidad'!$B$9)))))</f>
        <v>Baja</v>
      </c>
      <c r="Z17" s="170">
        <f t="shared" ref="Z17:Z19" si="5">IF(R17="Preventivo",($J$16-($J$16*T17)),IF(R17="Detectivo",($J$16-($J$16*T17)),IF(R17="Correctivo",($J$16))))</f>
        <v>0.39</v>
      </c>
      <c r="AA17" s="408"/>
      <c r="AB17" s="408"/>
      <c r="AC17" s="172" t="str">
        <f>IF(AD17&lt;=20%,"Leve",IF(AD17&lt;=40%,"Menor",IF(AD17&lt;=60%,"Moderado",IF(AD17&lt;=80%,"Mayor",IF(AD17&lt;=100%,"Catastrófico")))))</f>
        <v>Moderado</v>
      </c>
      <c r="AD17" s="172">
        <f>IF(Q17="Probabilidad",(($M$16-0)),IF(Q17="Impacto",($M$16-($M$16*T17))))</f>
        <v>0.6</v>
      </c>
      <c r="AE17" s="408"/>
      <c r="AF17" s="408"/>
      <c r="AG17" s="399"/>
      <c r="AH17" s="399"/>
      <c r="AI17" s="433"/>
      <c r="AJ17" s="433"/>
      <c r="AK17" s="433"/>
      <c r="AL17" s="433"/>
      <c r="AM17" s="433"/>
      <c r="AN17" s="500"/>
    </row>
    <row r="18" spans="1:40" ht="135.75" customHeight="1" thickBot="1">
      <c r="A18" s="410"/>
      <c r="B18" s="425"/>
      <c r="C18" s="425"/>
      <c r="D18" s="428"/>
      <c r="E18" s="428"/>
      <c r="F18" s="428"/>
      <c r="G18" s="428"/>
      <c r="H18" s="399"/>
      <c r="I18" s="414"/>
      <c r="J18" s="408"/>
      <c r="K18" s="416"/>
      <c r="L18" s="430"/>
      <c r="M18" s="430"/>
      <c r="N18" s="399"/>
      <c r="O18" s="171">
        <v>3</v>
      </c>
      <c r="P18" s="186" t="s">
        <v>308</v>
      </c>
      <c r="Q18" s="191" t="str">
        <f t="shared" si="0"/>
        <v>Probabilidad</v>
      </c>
      <c r="R18" s="171" t="s">
        <v>306</v>
      </c>
      <c r="S18" s="171" t="s">
        <v>288</v>
      </c>
      <c r="T18" s="172">
        <f>VLOOKUP(R18&amp;S18,Hoja1!$Q$4:$R$9,2,0)</f>
        <v>0.35</v>
      </c>
      <c r="U18" s="171" t="s">
        <v>289</v>
      </c>
      <c r="V18" s="171" t="s">
        <v>290</v>
      </c>
      <c r="W18" s="171" t="s">
        <v>291</v>
      </c>
      <c r="X18" s="172">
        <f t="shared" si="4"/>
        <v>0.21</v>
      </c>
      <c r="Y18" s="172" t="str">
        <f>IF(Z18&lt;=20%,'Tabla probabilidad'!$B$5,IF(Z18&lt;=40%,'Tabla probabilidad'!$B$6,IF(Z18&lt;=60%,'Tabla probabilidad'!$B$7,IF(Z18&lt;=80%,'Tabla probabilidad'!$B$8,IF(Z18&lt;=100%,'Tabla probabilidad'!$B$9)))))</f>
        <v>Baja</v>
      </c>
      <c r="Z18" s="170">
        <f t="shared" si="5"/>
        <v>0.39</v>
      </c>
      <c r="AA18" s="408"/>
      <c r="AB18" s="408"/>
      <c r="AC18" s="172" t="str">
        <f>IF(AD18&lt;=20%,"Leve",IF(AD18&lt;=40%,"Menor",IF(AD18&lt;=60%,"Moderado",IF(AD18&lt;=80%,"Mayor",IF(AD18&lt;=100%,"Catastrófico")))))</f>
        <v>Moderado</v>
      </c>
      <c r="AD18" s="172">
        <f>IF(Q18="Probabilidad",(($M$16-0)),IF(Q18="Impacto",($M$16-($M$16*T18))))</f>
        <v>0.6</v>
      </c>
      <c r="AE18" s="408"/>
      <c r="AF18" s="408"/>
      <c r="AG18" s="399"/>
      <c r="AH18" s="399"/>
      <c r="AI18" s="433"/>
      <c r="AJ18" s="433"/>
      <c r="AK18" s="433"/>
      <c r="AL18" s="433"/>
      <c r="AM18" s="433"/>
      <c r="AN18" s="500"/>
    </row>
    <row r="19" spans="1:40" ht="135.75" customHeight="1" thickBot="1">
      <c r="A19" s="411"/>
      <c r="B19" s="426"/>
      <c r="C19" s="426"/>
      <c r="D19" s="429"/>
      <c r="E19" s="429"/>
      <c r="F19" s="429"/>
      <c r="G19" s="429"/>
      <c r="H19" s="400"/>
      <c r="I19" s="415"/>
      <c r="J19" s="409"/>
      <c r="K19" s="417"/>
      <c r="L19" s="431"/>
      <c r="M19" s="431"/>
      <c r="N19" s="400"/>
      <c r="O19" s="178">
        <v>4</v>
      </c>
      <c r="P19" s="200" t="s">
        <v>309</v>
      </c>
      <c r="Q19" s="191" t="str">
        <f t="shared" si="0"/>
        <v>Probabilidad</v>
      </c>
      <c r="R19" s="178" t="s">
        <v>306</v>
      </c>
      <c r="S19" s="178" t="s">
        <v>288</v>
      </c>
      <c r="T19" s="179">
        <f>VLOOKUP(R19&amp;S19,Hoja1!$Q$4:$R$9,2,0)</f>
        <v>0.35</v>
      </c>
      <c r="U19" s="178" t="s">
        <v>289</v>
      </c>
      <c r="V19" s="178" t="s">
        <v>290</v>
      </c>
      <c r="W19" s="178" t="s">
        <v>291</v>
      </c>
      <c r="X19" s="179">
        <f t="shared" si="4"/>
        <v>0.21</v>
      </c>
      <c r="Y19" s="179" t="str">
        <f>IF(Z19&lt;=20%,'Tabla probabilidad'!$B$5,IF(Z19&lt;=40%,'Tabla probabilidad'!$B$6,IF(Z19&lt;=60%,'Tabla probabilidad'!$B$7,IF(Z19&lt;=80%,'Tabla probabilidad'!$B$8,IF(Z19&lt;=100%,'Tabla probabilidad'!$B$9)))))</f>
        <v>Baja</v>
      </c>
      <c r="Z19" s="170">
        <f t="shared" si="5"/>
        <v>0.39</v>
      </c>
      <c r="AA19" s="409"/>
      <c r="AB19" s="409"/>
      <c r="AC19" s="179" t="str">
        <f>IF(AD19&lt;=20%,"Leve",IF(AD19&lt;=40%,"Menor",IF(AD19&lt;=60%,"Moderado",IF(AD19&lt;=80%,"Mayor",IF(AD19&lt;=100%,"Catastrófico")))))</f>
        <v>Moderado</v>
      </c>
      <c r="AD19" s="179">
        <f>IF(Q19="Probabilidad",(($M$16-0)),IF(Q19="Impacto",($M$16-($M$16*T19))))</f>
        <v>0.6</v>
      </c>
      <c r="AE19" s="409"/>
      <c r="AF19" s="409"/>
      <c r="AG19" s="400"/>
      <c r="AH19" s="400"/>
      <c r="AI19" s="434"/>
      <c r="AJ19" s="434"/>
      <c r="AK19" s="434"/>
      <c r="AL19" s="434"/>
      <c r="AM19" s="434"/>
      <c r="AN19" s="503"/>
    </row>
    <row r="20" spans="1:40" ht="173.25" customHeight="1" thickBot="1">
      <c r="A20" s="188">
        <v>3</v>
      </c>
      <c r="B20" s="184" t="s">
        <v>310</v>
      </c>
      <c r="C20" s="184" t="s">
        <v>311</v>
      </c>
      <c r="D20" s="225" t="s">
        <v>312</v>
      </c>
      <c r="E20" s="225" t="s">
        <v>313</v>
      </c>
      <c r="F20" s="225" t="s">
        <v>314</v>
      </c>
      <c r="G20" s="225" t="s">
        <v>284</v>
      </c>
      <c r="H20" s="183">
        <v>12</v>
      </c>
      <c r="I20" s="181" t="str">
        <f>IF(H20&lt;=2,'Tabla probabilidad'!$B$5,IF(H20&lt;=24,'Tabla probabilidad'!$B$6,IF(H20&lt;=500,'Tabla probabilidad'!$B$7,IF(H20&lt;=5000,'Tabla probabilidad'!$B$8,IF(H20&gt;5000,'Tabla probabilidad'!$B$9)))))</f>
        <v>Baja</v>
      </c>
      <c r="J20" s="182">
        <f>IF(H20&lt;=2,'Tabla probabilidad'!$D$5,IF(H20&lt;=24,'Tabla probabilidad'!$D$6,IF(H20&lt;=500,'Tabla probabilidad'!$D$7,IF(H20&lt;=5000,'Tabla probabilidad'!$D$8,IF(H20&gt;5000,'Tabla probabilidad'!$D$9)))))</f>
        <v>0.4</v>
      </c>
      <c r="K20" s="226" t="s">
        <v>315</v>
      </c>
      <c r="L20" s="183" t="str">
        <f>IF(K20="El riesgo afecta la imagen de alguna área de la organización","Leve",IF(K20="El riesgo afecta la imagen de la entidad internamente, de conocimiento general, nivel interno, alta dirección, contratista y/o de provedores","Menor",IF(K20="El riesgo afecta la imagen de la entidad con algunos usuarios de relevancia frente al logro de los objetivos","Moderado",IF(K20="El riesgo afecta la imagen de de la entidad con efecto publicitario sostenido a nivel del sector justicia","Mayor",IF(K20="El riesgo afecta la imagen de la entidad a nivel nacional, con efecto publicitarios sostenible a nivel país","Catastrófico",IF(K20="Impacto que afecte la ejecución presupuestal en un valor ≥0,5%.","Leve",IF(K20="Impacto que afecte la ejecución presupuestal en un valor ≥1%.","Menor",IF(K20="Impacto que afecte la ejecución presupuestal en un valor ≥5%.","Moderado",IF(K20="Impacto que afecte la ejecución presupuestal en un valor ≥20%.","Mayor",IF(K20="Impacto que afecte la ejecución presupuestal en un valor ≥50%.","Catastrófico",IF(K20="Incumplimiento máximo del 5% de la meta planeada","Leve",IF(K20="Incumplimiento máximo del 15% de la meta planeada","Menor",IF(K20="Incumplimiento máximo del 20% de la meta planeada","Moderado",IF(K20="Incumplimiento máximo del 50% de la meta planeada","Mayor",IF(K20="Incumplimiento máximo del 80% de la meta planeada","Catastrófico",IF(K20="Cualquier afectación a la violacion de los derechos de los ciudadanos se considera con consecuencias altas","Mayor",IF(K20="Cualquier afectación a la violacion de los derechos de los ciudadanos se considera con consecuencias desastrosas","Catastrófico",IF(K20="Afecta la Prestación del Servicio de Administración de Justicia en 5%","Leve",IF(K20="Afecta la Prestación del Servicio de Administración de Justicia en 10%","Menor",IF(K20="Afecta la Prestación del Servicio de Administración de Justicia en 15%","Moderado",IF(K20="Afecta la Prestación del Servicio de Administración de Justicia en 20%","Mayor",IF(K20="Afecta la Prestación del Servicio de Administración de Justicia en más del 50%","Catastrófico",IF(K20="Cualquier acto indebido de los servidores judiciales genera altas consecuencias para la entidad","Mayor",IF(K20="Cualquier acto indebido de los servidores judiciales genera consecuencias desastrosas para la entidad","Catastrófico",IF(K20="Si el hecho llegara a presentarse, tendría consecuencias o efectos mínimos sobre la entidad","Leve",IF(K20="Si el hecho llegara a presentarse, tendría bajo impacto o efecto sobre la entidad","Menor",IF(K20="Si el hecho llegara a presentarse, tendría medianas consecuencias o efectos sobre la entidad","Moderado",IF(K20="Si el hecho llegara a presentarse, tendría altas consecuencias o efectos sobre la entidad","Mayor",IF(K20="Si el hecho llegara a presentarse, tendría desastrosas consecuencias o efectos sobre la entidad","Catastrófico")))))))))))))))))))))))))))))</f>
        <v>Menor</v>
      </c>
      <c r="M20" s="183" t="str">
        <f>IF(K20="El riesgo afecta la imagen de alguna área de la organización","20%",IF(K20="El riesgo afecta la imagen de la entidad internamente, de conocimiento general, nivel interno, alta dirección, contratista y/o de provedores","40%",IF(K20="El riesgo afecta la imagen de la entidad con algunos usuarios de relevancia frente al logro de los objetivos","60%",IF(K20="El riesgo afecta la imagen de de la entidad con efecto publicitario sostenido a nivel del sector justicia","80%",IF(K20="El riesgo afecta la imagen de la entidad a nivel nacional, con efecto publicitarios sostenible a nivel país","100%",IF(K20="Impacto que afecte la ejecución presupuestal en un valor ≥0,5%.","20%",IF(K20="Impacto que afecte la ejecución presupuestal en un valor ≥1%.","40%",IF(K20="Impacto que afecte la ejecución presupuestal en un valor ≥5%.","60%",IF(K20="Impacto que afecte la ejecución presupuestal en un valor ≥20%.","80%",IF(K20="Impacto que afecte la ejecución presupuestal en un valor ≥50%.","100%",IF(K20="Incumplimiento máximo del 5% de la meta planeada","20%",IF(K20="Incumplimiento máximo del 15% de la meta planeada","40%",IF(K20="Incumplimiento máximo del 20% de la meta planeada","60%",IF(K20="Incumplimiento máximo del 50% de la meta planeada","80%",IF(K20="Incumplimiento máximo del 80% de la meta planeada","100%",IF(K20="Cualquier afectación a la violacion de los derechos de los ciudadanos se considera con consecuencias altas","80%",IF(K20="Cualquier afectación a la violacion de los derechos de los ciudadanos se considera con consecuencias desastrosas","100%",IF(K20="Afecta la Prestación del Servicio de Administración de Justicia en 5%","20%",IF(K20="Afecta la Prestación del Servicio de Administración de Justicia en 10%","40%",IF(K20="Afecta la Prestación del Servicio de Administración de Justicia en 15%","60%",IF(K20="Afecta la Prestación del Servicio de Administración de Justicia en 20%","80%",IF(K20="Afecta la Prestación del Servicio de Administración de Justicia en más del 50%","100%",IF(K20="Cualquier acto indebido de los servidores judiciales genera altas consecuencias para la entidad","80%",IF(K20="Cualquier acto indebido de los servidores judiciales genera consecuencias desastrosas para la entidad","100%",IF(K20="Si el hecho llegara a presentarse, tendría consecuencias o efectos mínimos sobre la entidad","20%",IF(K20="Si el hecho llegara a presentarse, tendría bajo impacto o efecto sobre la entidad","40%",IF(K20="Si el hecho llegara a presentarse, tendría medianas consecuencias o efectos sobre la entidad","60%",IF(K20="Si el hecho llegara a presentarse, tendría altas consecuencias o efectos sobre la entidad","80%",IF(K20="Si el hecho llegara a presentarse, tendría desastrosas consecuencias o efectos sobre la entidad","100%")))))))))))))))))))))))))))))</f>
        <v>40%</v>
      </c>
      <c r="N20" s="183" t="str">
        <f>VLOOKUP((I20&amp;L20),Hoja1!$B$4:$C$28,2,0)</f>
        <v>Moderado</v>
      </c>
      <c r="O20" s="183">
        <v>1</v>
      </c>
      <c r="P20" s="225" t="s">
        <v>316</v>
      </c>
      <c r="Q20" s="191" t="str">
        <f t="shared" si="0"/>
        <v>Probabilidad</v>
      </c>
      <c r="R20" s="183" t="s">
        <v>294</v>
      </c>
      <c r="S20" s="183" t="s">
        <v>288</v>
      </c>
      <c r="T20" s="182">
        <f>VLOOKUP(R20&amp;S20,Hoja1!$Q$4:$R$9,2,0)</f>
        <v>0.45</v>
      </c>
      <c r="U20" s="183" t="s">
        <v>289</v>
      </c>
      <c r="V20" s="183" t="s">
        <v>290</v>
      </c>
      <c r="W20" s="183" t="s">
        <v>291</v>
      </c>
      <c r="X20" s="182">
        <f>IF(Q20="Probabilidad",($J$20*T20),IF(Q20="Impacto"," "))</f>
        <v>0.18000000000000002</v>
      </c>
      <c r="Y20" s="182" t="str">
        <f>IF(Z20&lt;=20%,'Tabla probabilidad'!$B$5,IF(Z20&lt;=40%,'Tabla probabilidad'!$B$6,IF(Z20&lt;=60%,'Tabla probabilidad'!$B$7,IF(Z20&lt;=80%,'Tabla probabilidad'!$B$8,IF(Z20&lt;=100%,'Tabla probabilidad'!$B$9)))))</f>
        <v>Baja</v>
      </c>
      <c r="Z20" s="182">
        <f>IF(R20="Preventivo",(J20-(J20*T20)),IF(R20="Detectivo",(J20-(J20*T20)),IF(R20="Correctivo",(J20))))</f>
        <v>0.22</v>
      </c>
      <c r="AA20" s="182" t="str">
        <f>IF(AB20&lt;=20%,'Tabla probabilidad'!$B$5,IF(AB20&lt;=40%,'Tabla probabilidad'!$B$6,IF(AB20&lt;=60%,'Tabla probabilidad'!$B$7,IF(AB20&lt;=80%,'Tabla probabilidad'!$B$8,IF(AB20&lt;=100%,'Tabla probabilidad'!$B$9)))))</f>
        <v>Baja</v>
      </c>
      <c r="AB20" s="182">
        <f>AVERAGE(Z20:Z20)</f>
        <v>0.22</v>
      </c>
      <c r="AC20" s="182" t="str">
        <f>IF(AD20&lt;=20%,"Leve",IF(AD20&lt;=40%,"Menor",IF(AD20&lt;=60%,"Moderado",IF(AD20&lt;=80%,"Mayor",IF(AD20&lt;=100%,"Catastrófico")))))</f>
        <v>Menor</v>
      </c>
      <c r="AD20" s="182">
        <f>IF(Q20="Probabilidad",(($M$20-0)),IF(Q20="Impacto",($M$20-($M$20*T20))))</f>
        <v>0.4</v>
      </c>
      <c r="AE20" s="182" t="str">
        <f>IF(AF20&lt;=20%,"Leve",IF(AF20&lt;=40%,"Menor",IF(AF20&lt;=60%,"Moderado",IF(AF20&lt;=80%,"Mayor",IF(AF20&lt;=100%,"Catastrófico")))))</f>
        <v>Menor</v>
      </c>
      <c r="AF20" s="182">
        <f>AVERAGE(AD20:AD20)</f>
        <v>0.4</v>
      </c>
      <c r="AG20" s="183" t="str">
        <f>VLOOKUP(AA20&amp;AE20:AE21,Hoja1!$B$4:$C$28,2,0)</f>
        <v>Moderado</v>
      </c>
      <c r="AH20" s="183" t="s">
        <v>292</v>
      </c>
      <c r="AI20" s="189"/>
      <c r="AJ20" s="189"/>
      <c r="AK20" s="189"/>
      <c r="AL20" s="189"/>
      <c r="AM20" s="189"/>
      <c r="AN20" s="180"/>
    </row>
    <row r="21" spans="1:40" ht="81" customHeight="1">
      <c r="A21" s="391">
        <v>4</v>
      </c>
      <c r="B21" s="393" t="s">
        <v>317</v>
      </c>
      <c r="C21" s="393" t="s">
        <v>301</v>
      </c>
      <c r="D21" s="395" t="s">
        <v>318</v>
      </c>
      <c r="E21" s="395" t="s">
        <v>319</v>
      </c>
      <c r="F21" s="395" t="s">
        <v>320</v>
      </c>
      <c r="G21" s="395" t="s">
        <v>284</v>
      </c>
      <c r="H21" s="397">
        <v>12</v>
      </c>
      <c r="I21" s="395" t="str">
        <f>IF(H21&lt;=2,'Tabla probabilidad'!$B$5,IF(H21&lt;=24,'Tabla probabilidad'!$B$6,IF(H21&lt;=500,'Tabla probabilidad'!$B$7,IF(H21&lt;=5000,'Tabla probabilidad'!$B$8,IF(H21&gt;5000,'Tabla probabilidad'!$B$9)))))</f>
        <v>Baja</v>
      </c>
      <c r="J21" s="401">
        <f>IF(H21&lt;=2,'Tabla probabilidad'!$D$5,IF(H21&lt;=24,'Tabla probabilidad'!$D$6,IF(H21&lt;=500,'Tabla probabilidad'!$D$7,IF(H21&lt;=5000,'Tabla probabilidad'!$D$8,IF(H21&gt;5000,'Tabla probabilidad'!$D$9)))))</f>
        <v>0.4</v>
      </c>
      <c r="K21" s="403" t="s">
        <v>315</v>
      </c>
      <c r="L21" s="397" t="str">
        <f>IF(K21="El riesgo afecta la imagen de alguna área de la organización","Leve",IF(K21="El riesgo afecta la imagen de la entidad internamente, de conocimiento general, nivel interno, alta dirección, contratista y/o de provedores","Menor",IF(K21="El riesgo afecta la imagen de la entidad con algunos usuarios de relevancia frente al logro de los objetivos","Moderado",IF(K21="El riesgo afecta la imagen de de la entidad con efecto publicitario sostenido a nivel del sector justicia","Mayor",IF(K21="El riesgo afecta la imagen de la entidad a nivel nacional, con efecto publicitarios sostenible a nivel país","Catastrófico",IF(K21="Impacto que afecte la ejecución presupuestal en un valor ≥0,5%.","Leve",IF(K21="Impacto que afecte la ejecución presupuestal en un valor ≥1%.","Menor",IF(K21="Impacto que afecte la ejecución presupuestal en un valor ≥5%.","Moderado",IF(K21="Impacto que afecte la ejecución presupuestal en un valor ≥20%.","Mayor",IF(K21="Impacto que afecte la ejecución presupuestal en un valor ≥50%.","Catastrófico",IF(K21="Incumplimiento máximo del 5% de la meta planeada","Leve",IF(K21="Incumplimiento máximo del 15% de la meta planeada","Menor",IF(K21="Incumplimiento máximo del 20% de la meta planeada","Moderado",IF(K21="Incumplimiento máximo del 50% de la meta planeada","Mayor",IF(K21="Incumplimiento máximo del 80% de la meta planeada","Catastrófico",IF(K21="Cualquier afectación a la violacion de los derechos de los ciudadanos se considera con consecuencias altas","Mayor",IF(K21="Cualquier afectación a la violacion de los derechos de los ciudadanos se considera con consecuencias desastrosas","Catastrófico",IF(K21="Afecta la Prestación del Servicio de Administración de Justicia en 5%","Leve",IF(K21="Afecta la Prestación del Servicio de Administración de Justicia en 10%","Menor",IF(K21="Afecta la Prestación del Servicio de Administración de Justicia en 15%","Moderado",IF(K21="Afecta la Prestación del Servicio de Administración de Justicia en 20%","Mayor",IF(K21="Afecta la Prestación del Servicio de Administración de Justicia en más del 50%","Catastrófico",IF(K21="Cualquier acto indebido de los servidores judiciales genera altas consecuencias para la entidad","Mayor",IF(K21="Cualquier acto indebido de los servidores judiciales genera consecuencias desastrosas para la entidad","Catastrófico",IF(K21="Si el hecho llegara a presentarse, tendría consecuencias o efectos mínimos sobre la entidad","Leve",IF(K21="Si el hecho llegara a presentarse, tendría bajo impacto o efecto sobre la entidad","Menor",IF(K21="Si el hecho llegara a presentarse, tendría medianas consecuencias o efectos sobre la entidad","Moderado",IF(K21="Si el hecho llegara a presentarse, tendría altas consecuencias o efectos sobre la entidad","Mayor",IF(K21="Si el hecho llegara a presentarse, tendría desastrosas consecuencias o efectos sobre la entidad","Catastrófico")))))))))))))))))))))))))))))</f>
        <v>Menor</v>
      </c>
      <c r="M21" s="397" t="str">
        <f>IF(K21="El riesgo afecta la imagen de alguna área de la organización","20%",IF(K21="El riesgo afecta la imagen de la entidad internamente, de conocimiento general, nivel interno, alta dirección, contratista y/o de provedores","40%",IF(K21="El riesgo afecta la imagen de la entidad con algunos usuarios de relevancia frente al logro de los objetivos","60%",IF(K21="El riesgo afecta la imagen de de la entidad con efecto publicitario sostenido a nivel del sector justicia","80%",IF(K21="El riesgo afecta la imagen de la entidad a nivel nacional, con efecto publicitarios sostenible a nivel país","100%",IF(K21="Impacto que afecte la ejecución presupuestal en un valor ≥0,5%.","20%",IF(K21="Impacto que afecte la ejecución presupuestal en un valor ≥1%.","40%",IF(K21="Impacto que afecte la ejecución presupuestal en un valor ≥5%.","60%",IF(K21="Impacto que afecte la ejecución presupuestal en un valor ≥20%.","80%",IF(K21="Impacto que afecte la ejecución presupuestal en un valor ≥50%.","100%",IF(K21="Incumplimiento máximo del 5% de la meta planeada","20%",IF(K21="Incumplimiento máximo del 15% de la meta planeada","40%",IF(K21="Incumplimiento máximo del 20% de la meta planeada","60%",IF(K21="Incumplimiento máximo del 50% de la meta planeada","80%",IF(K21="Incumplimiento máximo del 80% de la meta planeada","100%",IF(K21="Cualquier afectación a la violacion de los derechos de los ciudadanos se considera con consecuencias altas","80%",IF(K21="Cualquier afectación a la violacion de los derechos de los ciudadanos se considera con consecuencias desastrosas","100%",IF(K21="Afecta la Prestación del Servicio de Administración de Justicia en 5%","20%",IF(K21="Afecta la Prestación del Servicio de Administración de Justicia en 10%","40%",IF(K21="Afecta la Prestación del Servicio de Administración de Justicia en 15%","60%",IF(K21="Afecta la Prestación del Servicio de Administración de Justicia en 20%","80%",IF(K21="Afecta la Prestación del Servicio de Administración de Justicia en más del 50%","100%",IF(K21="Cualquier acto indebido de los servidores judiciales genera altas consecuencias para la entidad","80%",IF(K21="Cualquier acto indebido de los servidores judiciales genera consecuencias desastrosas para la entidad","100%",IF(K21="Si el hecho llegara a presentarse, tendría consecuencias o efectos mínimos sobre la entidad","20%",IF(K21="Si el hecho llegara a presentarse, tendría bajo impacto o efecto sobre la entidad","40%",IF(K21="Si el hecho llegara a presentarse, tendría medianas consecuencias o efectos sobre la entidad","60%",IF(K21="Si el hecho llegara a presentarse, tendría altas consecuencias o efectos sobre la entidad","80%",IF(K21="Si el hecho llegara a presentarse, tendría desastrosas consecuencias o efectos sobre la entidad","100%")))))))))))))))))))))))))))))</f>
        <v>40%</v>
      </c>
      <c r="N21" s="397" t="str">
        <f>VLOOKUP((I21&amp;L21),Hoja1!$B$4:$C$28,2,0)</f>
        <v>Moderado</v>
      </c>
      <c r="O21" s="397">
        <v>2</v>
      </c>
      <c r="P21" s="185" t="s">
        <v>321</v>
      </c>
      <c r="Q21" s="169" t="str">
        <f t="shared" si="0"/>
        <v>Impacto</v>
      </c>
      <c r="R21" s="169" t="s">
        <v>287</v>
      </c>
      <c r="S21" s="169" t="s">
        <v>288</v>
      </c>
      <c r="T21" s="170">
        <f>VLOOKUP(R21&amp;S21,Hoja1!$Q$4:$R$9,2,0)</f>
        <v>0.3</v>
      </c>
      <c r="U21" s="169" t="s">
        <v>289</v>
      </c>
      <c r="V21" s="169" t="s">
        <v>290</v>
      </c>
      <c r="W21" s="169" t="s">
        <v>291</v>
      </c>
      <c r="X21" s="170" t="str">
        <f>IF(Q21="Probabilidad",($J$199*T21),IF(Q21="Impacto"," "))</f>
        <v xml:space="preserve"> </v>
      </c>
      <c r="Y21" s="170" t="str">
        <f>IF(Z21&lt;=20%,'Tabla probabilidad'!$B$5,IF(Z21&lt;=40%,'Tabla probabilidad'!$B$6,IF(Z21&lt;=60%,'Tabla probabilidad'!$B$7,IF(Z21&lt;=80%,'Tabla probabilidad'!$B$8,IF(Z21&lt;=100%,'Tabla probabilidad'!$B$9)))))</f>
        <v>Baja</v>
      </c>
      <c r="Z21" s="170">
        <f t="shared" ref="Z21" si="6">IF(R21="Preventivo",(J21-(J21*T21)),IF(R21="Detectivo",(J21-(J21*T21)),IF(R21="Correctivo",(J21))))</f>
        <v>0.4</v>
      </c>
      <c r="AA21" s="405" t="str">
        <f>IF(AB21&lt;=20%,'Tabla probabilidad'!$B$5,IF(AB21&lt;=40%,'Tabla probabilidad'!$B$6,IF(AB21&lt;=60%,'Tabla probabilidad'!$B$7,IF(AB21&lt;=80%,'Tabla probabilidad'!$B$8,IF(AB21&lt;=100%,'Tabla probabilidad'!$B$9)))))</f>
        <v>Baja</v>
      </c>
      <c r="AB21" s="170">
        <f>AVERAGE(Z21:Z21)</f>
        <v>0.4</v>
      </c>
      <c r="AC21" s="170" t="str">
        <f t="shared" ref="AC21:AC26" si="7">IF(AD21&lt;=20%,"Leve",IF(AD21&lt;=40%,"Menor",IF(AD21&lt;=60%,"Moderado",IF(AD21&lt;=80%,"Mayor",IF(AD21&lt;=100%,"Catastrófico")))))</f>
        <v>Menor</v>
      </c>
      <c r="AD21" s="170">
        <f t="shared" ref="AD21:AD22" si="8">IF(Q21="Probabilidad",(($M$20-0)),IF(Q21="Impacto",($M$20-($M$20*T21))))</f>
        <v>0.28000000000000003</v>
      </c>
      <c r="AE21" s="405" t="str">
        <f t="shared" ref="AE21" si="9">IF(AF21&lt;=20%,"Leve",IF(AF21&lt;=40%,"Menor",IF(AF21&lt;=60%,"Moderado",IF(AF21&lt;=80%,"Mayor",IF(AF21&lt;=100%,"Catastrófico")))))</f>
        <v>Menor</v>
      </c>
      <c r="AF21" s="401">
        <f>AVERAGE(AD21:AD22)</f>
        <v>0.34</v>
      </c>
      <c r="AG21" s="397" t="str">
        <f>VLOOKUP(AA21&amp;AE21:AE22,Hoja1!$B$4:$C$28,2,0)</f>
        <v>Moderado</v>
      </c>
      <c r="AH21" s="397" t="s">
        <v>292</v>
      </c>
      <c r="AI21" s="199"/>
      <c r="AJ21" s="199"/>
      <c r="AK21" s="199"/>
      <c r="AL21" s="199"/>
      <c r="AM21" s="199"/>
      <c r="AN21" s="193"/>
    </row>
    <row r="22" spans="1:40" ht="180.75" customHeight="1" thickBot="1">
      <c r="A22" s="392"/>
      <c r="B22" s="394"/>
      <c r="C22" s="394"/>
      <c r="D22" s="396"/>
      <c r="E22" s="396"/>
      <c r="F22" s="396"/>
      <c r="G22" s="396"/>
      <c r="H22" s="398"/>
      <c r="I22" s="396"/>
      <c r="J22" s="402"/>
      <c r="K22" s="404"/>
      <c r="L22" s="398"/>
      <c r="M22" s="398"/>
      <c r="N22" s="398"/>
      <c r="O22" s="398"/>
      <c r="P22" s="197" t="s">
        <v>322</v>
      </c>
      <c r="Q22" s="191" t="str">
        <f t="shared" si="0"/>
        <v>Probabilidad</v>
      </c>
      <c r="R22" s="191" t="s">
        <v>294</v>
      </c>
      <c r="S22" s="191" t="s">
        <v>288</v>
      </c>
      <c r="T22" s="196">
        <f>VLOOKUP(R22&amp;S22,Hoja1!$Q$4:$R$9,2,0)</f>
        <v>0.45</v>
      </c>
      <c r="U22" s="191" t="s">
        <v>289</v>
      </c>
      <c r="V22" s="191" t="s">
        <v>290</v>
      </c>
      <c r="W22" s="191" t="s">
        <v>291</v>
      </c>
      <c r="X22" s="196">
        <f>IF(Q22="Probabilidad",($J$21*T22),IF(Q22="Impacto"," "))</f>
        <v>0.18000000000000002</v>
      </c>
      <c r="Y22" s="196" t="str">
        <f>IF(Z22&lt;=20%,'Tabla probabilidad'!$B$5,IF(Z22&lt;=40%,'Tabla probabilidad'!$B$6,IF(Z22&lt;=60%,'Tabla probabilidad'!$B$7,IF(Z22&lt;=80%,'Tabla probabilidad'!$B$8,IF(Z22&lt;=100%,'Tabla probabilidad'!$B$9)))))</f>
        <v>Baja</v>
      </c>
      <c r="Z22" s="196">
        <f>IF(R22="Preventivo",(J21-(J22*T22)),IF(R22="Detectivo",(J21-(J21*T22)),IF(R22="Correctivo",(J21))))</f>
        <v>0.4</v>
      </c>
      <c r="AA22" s="407"/>
      <c r="AB22" s="196">
        <f t="shared" ref="AB22" si="10">AVERAGE(Z22:Z22)</f>
        <v>0.4</v>
      </c>
      <c r="AC22" s="196" t="str">
        <f t="shared" si="7"/>
        <v>Menor</v>
      </c>
      <c r="AD22" s="196">
        <f t="shared" si="8"/>
        <v>0.4</v>
      </c>
      <c r="AE22" s="407"/>
      <c r="AF22" s="402"/>
      <c r="AG22" s="398"/>
      <c r="AH22" s="398"/>
      <c r="AI22" s="227"/>
      <c r="AJ22" s="227"/>
      <c r="AK22" s="227"/>
      <c r="AL22" s="227"/>
      <c r="AM22" s="227"/>
      <c r="AN22" s="195"/>
    </row>
    <row r="23" spans="1:40" ht="60" customHeight="1">
      <c r="A23" s="391">
        <v>5</v>
      </c>
      <c r="B23" s="393" t="s">
        <v>323</v>
      </c>
      <c r="C23" s="393" t="s">
        <v>280</v>
      </c>
      <c r="D23" s="395" t="s">
        <v>324</v>
      </c>
      <c r="E23" s="395" t="s">
        <v>325</v>
      </c>
      <c r="F23" s="395" t="s">
        <v>326</v>
      </c>
      <c r="G23" s="395" t="s">
        <v>284</v>
      </c>
      <c r="H23" s="397">
        <v>500</v>
      </c>
      <c r="I23" s="395" t="str">
        <f>IF(H23&lt;=2,'Tabla probabilidad'!$B$5,IF(H23&lt;=24,'Tabla probabilidad'!$B$6,IF(H23&lt;=500,'Tabla probabilidad'!$B$7,IF(H23&lt;=5000,'Tabla probabilidad'!$B$8,IF(H23&gt;5000,'Tabla probabilidad'!$B$9)))))</f>
        <v>Media</v>
      </c>
      <c r="J23" s="401">
        <f>IF(H23&lt;=2,'Tabla probabilidad'!$D$5,IF(H23&lt;=24,'Tabla probabilidad'!$D$6,IF(H23&lt;=500,'Tabla probabilidad'!$D$7,IF(H23&lt;=5000,'Tabla probabilidad'!$D$8,IF(H23&gt;5000,'Tabla probabilidad'!$D$9)))))</f>
        <v>0.6</v>
      </c>
      <c r="K23" s="403" t="s">
        <v>285</v>
      </c>
      <c r="L23" s="397" t="str">
        <f>IF(K23="El riesgo afecta la imagen de alguna área de la organización","Leve",IF(K23="El riesgo afecta la imagen de la entidad internamente, de conocimiento general, nivel interno, alta dirección, contratista y/o de provedores","Menor",IF(K23="El riesgo afecta la imagen de la entidad con algunos usuarios de relevancia frente al logro de los objetivos","Moderado",IF(K23="El riesgo afecta la imagen de de la entidad con efecto publicitario sostenido a nivel del sector justicia","Mayor",IF(K23="El riesgo afecta la imagen de la entidad a nivel nacional, con efecto publicitarios sostenible a nivel país","Catastrófico",IF(K23="Impacto que afecte la ejecución presupuestal en un valor ≥0,5%.","Leve",IF(K23="Impacto que afecte la ejecución presupuestal en un valor ≥1%.","Menor",IF(K23="Impacto que afecte la ejecución presupuestal en un valor ≥5%.","Moderado",IF(K23="Impacto que afecte la ejecución presupuestal en un valor ≥20%.","Mayor",IF(K23="Impacto que afecte la ejecución presupuestal en un valor ≥50%.","Catastrófico",IF(K23="Incumplimiento máximo del 5% de la meta planeada","Leve",IF(K23="Incumplimiento máximo del 15% de la meta planeada","Menor",IF(K23="Incumplimiento máximo del 20% de la meta planeada","Moderado",IF(K23="Incumplimiento máximo del 50% de la meta planeada","Mayor",IF(K23="Incumplimiento máximo del 80% de la meta planeada","Catastrófico",IF(K23="Cualquier afectación a la violacion de los derechos de los ciudadanos se considera con consecuencias altas","Mayor",IF(K23="Cualquier afectación a la violacion de los derechos de los ciudadanos se considera con consecuencias desastrosas","Catastrófico",IF(K23="Afecta la Prestación del Servicio de Administración de Justicia en 5%","Leve",IF(K23="Afecta la Prestación del Servicio de Administración de Justicia en 10%","Menor",IF(K23="Afecta la Prestación del Servicio de Administración de Justicia en 15%","Moderado",IF(K23="Afecta la Prestación del Servicio de Administración de Justicia en 20%","Mayor",IF(K23="Afecta la Prestación del Servicio de Administración de Justicia en más del 50%","Catastrófico",IF(K23="Cualquier acto indebido de los servidores judiciales genera altas consecuencias para la entidad","Mayor",IF(K23="Cualquier acto indebido de los servidores judiciales genera consecuencias desastrosas para la entidad","Catastrófico",IF(K23="Si el hecho llegara a presentarse, tendría consecuencias o efectos mínimos sobre la entidad","Leve",IF(K23="Si el hecho llegara a presentarse, tendría bajo impacto o efecto sobre la entidad","Menor",IF(K23="Si el hecho llegara a presentarse, tendría medianas consecuencias o efectos sobre la entidad","Moderado",IF(K23="Si el hecho llegara a presentarse, tendría altas consecuencias o efectos sobre la entidad","Mayor",IF(K23="Si el hecho llegara a presentarse, tendría desastrosas consecuencias o efectos sobre la entidad","Catastrófico")))))))))))))))))))))))))))))</f>
        <v>Moderado</v>
      </c>
      <c r="M23" s="397" t="str">
        <f>IF(K23="El riesgo afecta la imagen de alguna área de la organización","20%",IF(K23="El riesgo afecta la imagen de la entidad internamente, de conocimiento general, nivel interno, alta dirección, contratista y/o de provedores","40%",IF(K23="El riesgo afecta la imagen de la entidad con algunos usuarios de relevancia frente al logro de los objetivos","60%",IF(K23="El riesgo afecta la imagen de de la entidad con efecto publicitario sostenido a nivel del sector justicia","80%",IF(K23="El riesgo afecta la imagen de la entidad a nivel nacional, con efecto publicitarios sostenible a nivel país","100%",IF(K23="Impacto que afecte la ejecución presupuestal en un valor ≥0,5%.","20%",IF(K23="Impacto que afecte la ejecución presupuestal en un valor ≥1%.","40%",IF(K23="Impacto que afecte la ejecución presupuestal en un valor ≥5%.","60%",IF(K23="Impacto que afecte la ejecución presupuestal en un valor ≥20%.","80%",IF(K23="Impacto que afecte la ejecución presupuestal en un valor ≥50%.","100%",IF(K23="Incumplimiento máximo del 5% de la meta planeada","20%",IF(K23="Incumplimiento máximo del 15% de la meta planeada","40%",IF(K23="Incumplimiento máximo del 20% de la meta planeada","60%",IF(K23="Incumplimiento máximo del 50% de la meta planeada","80%",IF(K23="Incumplimiento máximo del 80% de la meta planeada","100%",IF(K23="Cualquier afectación a la violacion de los derechos de los ciudadanos se considera con consecuencias altas","80%",IF(K23="Cualquier afectación a la violacion de los derechos de los ciudadanos se considera con consecuencias desastrosas","100%",IF(K23="Afecta la Prestación del Servicio de Administración de Justicia en 5%","20%",IF(K23="Afecta la Prestación del Servicio de Administración de Justicia en 10%","40%",IF(K23="Afecta la Prestación del Servicio de Administración de Justicia en 15%","60%",IF(K23="Afecta la Prestación del Servicio de Administración de Justicia en 20%","80%",IF(K23="Afecta la Prestación del Servicio de Administración de Justicia en más del 50%","100%",IF(K23="Cualquier acto indebido de los servidores judiciales genera altas consecuencias para la entidad","80%",IF(K23="Cualquier acto indebido de los servidores judiciales genera consecuencias desastrosas para la entidad","100%",IF(K23="Si el hecho llegara a presentarse, tendría consecuencias o efectos mínimos sobre la entidad","20%",IF(K23="Si el hecho llegara a presentarse, tendría bajo impacto o efecto sobre la entidad","40%",IF(K23="Si el hecho llegara a presentarse, tendría medianas consecuencias o efectos sobre la entidad","60%",IF(K23="Si el hecho llegara a presentarse, tendría altas consecuencias o efectos sobre la entidad","80%",IF(K23="Si el hecho llegara a presentarse, tendría desastrosas consecuencias o efectos sobre la entidad","100%")))))))))))))))))))))))))))))</f>
        <v>60%</v>
      </c>
      <c r="N23" s="397" t="str">
        <f>VLOOKUP((I23&amp;L23),Hoja1!$B$4:$C$28,2,0)</f>
        <v>Moderado</v>
      </c>
      <c r="O23" s="169">
        <v>1</v>
      </c>
      <c r="P23" s="185" t="s">
        <v>327</v>
      </c>
      <c r="Q23" s="169" t="str">
        <f t="shared" si="0"/>
        <v>Impacto</v>
      </c>
      <c r="R23" s="169" t="s">
        <v>287</v>
      </c>
      <c r="S23" s="169" t="s">
        <v>288</v>
      </c>
      <c r="T23" s="170">
        <f>VLOOKUP(R23&amp;S23,Hoja1!$Q$4:$R$9,2,0)</f>
        <v>0.3</v>
      </c>
      <c r="U23" s="169" t="s">
        <v>289</v>
      </c>
      <c r="V23" s="169" t="s">
        <v>290</v>
      </c>
      <c r="W23" s="169" t="s">
        <v>291</v>
      </c>
      <c r="X23" s="170" t="str">
        <f>IF(Q23="Probabilidad",($J$23*T23),IF(Q23="Impacto"," "))</f>
        <v xml:space="preserve"> </v>
      </c>
      <c r="Y23" s="170" t="str">
        <f>IF(Z23&lt;=20%,'Tabla probabilidad'!$B$5,IF(Z23&lt;=40%,'Tabla probabilidad'!$B$6,IF(Z23&lt;=60%,'Tabla probabilidad'!$B$7,IF(Z23&lt;=80%,'Tabla probabilidad'!$B$8,IF(Z23&lt;=100%,'Tabla probabilidad'!$B$9)))))</f>
        <v>Muy Baja</v>
      </c>
      <c r="Z23" s="170">
        <f>IF(R23="Preventivo",(J22-(J22*T23)),IF(R23="Detectivo",(J22-(J22*T23)),IF(R23="Correctivo",(J22))))</f>
        <v>0</v>
      </c>
      <c r="AA23" s="401" t="str">
        <f>IF(AB23&lt;=20%,'Tabla probabilidad'!$B$5,IF(AB23&lt;=40%,'Tabla probabilidad'!$B$6,IF(AB23&lt;=60%,'Tabla probabilidad'!$B$7,IF(AB23&lt;=80%,'Tabla probabilidad'!$B$8,IF(AB23&lt;=100%,'Tabla probabilidad'!$B$9)))))</f>
        <v>Baja</v>
      </c>
      <c r="AB23" s="401">
        <f>AVERAGE(Z24:Z26)</f>
        <v>0.34999999999999992</v>
      </c>
      <c r="AC23" s="170" t="str">
        <f t="shared" si="7"/>
        <v>Moderado</v>
      </c>
      <c r="AD23" s="170">
        <f>IF(Q23="Probabilidad",(($M$23-0)),IF(Q23="Impacto",($M$23-($M$23*T23))))</f>
        <v>0.42</v>
      </c>
      <c r="AE23" s="405" t="str">
        <f>IF(AF23&lt;=20%,"Leve",IF(AF23&lt;=40%,"Menor",IF(AF23&lt;=60%,"Moderado",IF(AF23&lt;=80%,"Mayor",IF(AF23&lt;=100%,"Catastrófico")))))</f>
        <v>Moderado</v>
      </c>
      <c r="AF23" s="401">
        <f t="shared" ref="AF23" si="11">AVERAGE(AD23:AD24)</f>
        <v>0.51</v>
      </c>
      <c r="AG23" s="397" t="str">
        <f>VLOOKUP(AA23&amp;AE23:AE26,Hoja1!$B$4:$C$28,2,0)</f>
        <v>Moderado</v>
      </c>
      <c r="AH23" s="397" t="s">
        <v>292</v>
      </c>
      <c r="AI23" s="199"/>
      <c r="AJ23" s="199"/>
      <c r="AK23" s="199"/>
      <c r="AL23" s="199"/>
      <c r="AM23" s="199"/>
      <c r="AN23" s="193"/>
    </row>
    <row r="24" spans="1:40" ht="63.75" customHeight="1">
      <c r="A24" s="410"/>
      <c r="B24" s="412"/>
      <c r="C24" s="412"/>
      <c r="D24" s="414"/>
      <c r="E24" s="414"/>
      <c r="F24" s="414"/>
      <c r="G24" s="414"/>
      <c r="H24" s="399"/>
      <c r="I24" s="414"/>
      <c r="J24" s="408"/>
      <c r="K24" s="416"/>
      <c r="L24" s="399"/>
      <c r="M24" s="399"/>
      <c r="N24" s="399"/>
      <c r="O24" s="187">
        <v>2</v>
      </c>
      <c r="P24" s="186" t="s">
        <v>328</v>
      </c>
      <c r="Q24" s="171" t="str">
        <f t="shared" si="0"/>
        <v>Probabilidad</v>
      </c>
      <c r="R24" s="171" t="s">
        <v>294</v>
      </c>
      <c r="S24" s="171" t="s">
        <v>288</v>
      </c>
      <c r="T24" s="172">
        <f>VLOOKUP(R24&amp;S24,Hoja1!$Q$4:$R$9,2,0)</f>
        <v>0.45</v>
      </c>
      <c r="U24" s="171" t="s">
        <v>289</v>
      </c>
      <c r="V24" s="171" t="s">
        <v>290</v>
      </c>
      <c r="W24" s="171" t="s">
        <v>291</v>
      </c>
      <c r="X24" s="172">
        <f>IF(Q24="Probabilidad",($J$23*T24),IF(Q24="Impacto"," "))</f>
        <v>0.27</v>
      </c>
      <c r="Y24" s="172" t="str">
        <f>IF(Z24&lt;=20%,'Tabla probabilidad'!$B$5,IF(Z24&lt;=40%,'Tabla probabilidad'!$B$6,IF(Z24&lt;=60%,'Tabla probabilidad'!$B$7,IF(Z24&lt;=80%,'Tabla probabilidad'!$B$8,IF(Z24&lt;=100%,'Tabla probabilidad'!$B$9)))))</f>
        <v>Baja</v>
      </c>
      <c r="Z24" s="172">
        <f>IF(R24="Preventivo",(J23-(J23*T24)),IF(R24="Detectivo",(J23-(J23*T24)),IF(R24="Correctivo",(J23))))</f>
        <v>0.32999999999999996</v>
      </c>
      <c r="AA24" s="408" t="str">
        <f>IF(AB24&lt;=20%,'Tabla probabilidad'!$B$5,IF(AB24&lt;=40%,'Tabla probabilidad'!$B$6,IF(AB24&lt;=60%,'Tabla probabilidad'!$B$7,IF(AB24&lt;=80%,'Tabla probabilidad'!$B$8,IF(AB24&lt;=100%,'Tabla probabilidad'!$B$9)))))</f>
        <v>Muy Baja</v>
      </c>
      <c r="AB24" s="408"/>
      <c r="AC24" s="172" t="str">
        <f t="shared" si="7"/>
        <v>Moderado</v>
      </c>
      <c r="AD24" s="172">
        <f t="shared" ref="AD24:AD26" si="12">IF(Q24="Probabilidad",(($M$23-0)),IF(Q24="Impacto",($M$23-($M$23*T24))))</f>
        <v>0.6</v>
      </c>
      <c r="AE24" s="406"/>
      <c r="AF24" s="408"/>
      <c r="AG24" s="399"/>
      <c r="AH24" s="399"/>
      <c r="AI24" s="171"/>
      <c r="AJ24" s="171"/>
      <c r="AK24" s="171"/>
      <c r="AL24" s="171"/>
      <c r="AM24" s="171"/>
      <c r="AN24" s="194"/>
    </row>
    <row r="25" spans="1:40" ht="63.75" customHeight="1">
      <c r="A25" s="410"/>
      <c r="B25" s="412"/>
      <c r="C25" s="412"/>
      <c r="D25" s="414"/>
      <c r="E25" s="414"/>
      <c r="F25" s="414"/>
      <c r="G25" s="414"/>
      <c r="H25" s="399"/>
      <c r="I25" s="414"/>
      <c r="J25" s="408"/>
      <c r="K25" s="416"/>
      <c r="L25" s="399"/>
      <c r="M25" s="399"/>
      <c r="N25" s="399"/>
      <c r="O25" s="187">
        <v>3</v>
      </c>
      <c r="P25" s="186" t="s">
        <v>329</v>
      </c>
      <c r="Q25" s="171" t="str">
        <f t="shared" si="0"/>
        <v>Probabilidad</v>
      </c>
      <c r="R25" s="171" t="s">
        <v>294</v>
      </c>
      <c r="S25" s="171" t="s">
        <v>288</v>
      </c>
      <c r="T25" s="172">
        <f>VLOOKUP(R25&amp;S25,Hoja1!$Q$4:$R$9,2,0)</f>
        <v>0.45</v>
      </c>
      <c r="U25" s="171" t="s">
        <v>289</v>
      </c>
      <c r="V25" s="171" t="s">
        <v>290</v>
      </c>
      <c r="W25" s="171" t="s">
        <v>291</v>
      </c>
      <c r="X25" s="172">
        <f>IF(Q25="Probabilidad",($J$23*T25),IF(Q25="Impacto"," "))</f>
        <v>0.27</v>
      </c>
      <c r="Y25" s="172" t="str">
        <f>IF(Z25&lt;=20%,'Tabla probabilidad'!$B$5,IF(Z25&lt;=40%,'Tabla probabilidad'!$B$6,IF(Z25&lt;=60%,'Tabla probabilidad'!$B$7,IF(Z25&lt;=80%,'Tabla probabilidad'!$B$8,IF(Z25&lt;=100%,'Tabla probabilidad'!$B$9)))))</f>
        <v>Baja</v>
      </c>
      <c r="Z25" s="172">
        <f>IF(R25="Preventivo",(J23-(J23*T25)),IF(R25="Detectivo",(J23-(J23*T25)),IF(R25="Correctivo",(J23))))</f>
        <v>0.32999999999999996</v>
      </c>
      <c r="AA25" s="408" t="str">
        <f>IF(AB25&lt;=20%,'Tabla probabilidad'!$B$5,IF(AB25&lt;=40%,'Tabla probabilidad'!$B$6,IF(AB25&lt;=60%,'Tabla probabilidad'!$B$7,IF(AB25&lt;=80%,'Tabla probabilidad'!$B$8,IF(AB25&lt;=100%,'Tabla probabilidad'!$B$9)))))</f>
        <v>Muy Baja</v>
      </c>
      <c r="AB25" s="408"/>
      <c r="AC25" s="172" t="str">
        <f t="shared" si="7"/>
        <v>Moderado</v>
      </c>
      <c r="AD25" s="172">
        <f t="shared" si="12"/>
        <v>0.6</v>
      </c>
      <c r="AE25" s="406"/>
      <c r="AF25" s="408"/>
      <c r="AG25" s="399"/>
      <c r="AH25" s="399"/>
      <c r="AI25" s="171"/>
      <c r="AJ25" s="171"/>
      <c r="AK25" s="171"/>
      <c r="AL25" s="171"/>
      <c r="AM25" s="171"/>
      <c r="AN25" s="194"/>
    </row>
    <row r="26" spans="1:40" ht="63.75" customHeight="1" thickBot="1">
      <c r="A26" s="411"/>
      <c r="B26" s="413"/>
      <c r="C26" s="413"/>
      <c r="D26" s="415"/>
      <c r="E26" s="415"/>
      <c r="F26" s="415"/>
      <c r="G26" s="415"/>
      <c r="H26" s="400"/>
      <c r="I26" s="415"/>
      <c r="J26" s="409"/>
      <c r="K26" s="417"/>
      <c r="L26" s="400"/>
      <c r="M26" s="400"/>
      <c r="N26" s="400"/>
      <c r="O26" s="192">
        <v>4</v>
      </c>
      <c r="P26" s="200" t="s">
        <v>330</v>
      </c>
      <c r="Q26" s="178" t="str">
        <f t="shared" si="0"/>
        <v>Probabilidad</v>
      </c>
      <c r="R26" s="178" t="s">
        <v>306</v>
      </c>
      <c r="S26" s="178" t="s">
        <v>288</v>
      </c>
      <c r="T26" s="179">
        <f>VLOOKUP(R26&amp;S26,Hoja1!$Q$4:$R$9,2,0)</f>
        <v>0.35</v>
      </c>
      <c r="U26" s="178" t="s">
        <v>289</v>
      </c>
      <c r="V26" s="178" t="s">
        <v>290</v>
      </c>
      <c r="W26" s="178" t="s">
        <v>291</v>
      </c>
      <c r="X26" s="179">
        <f>IF(Q26="Probabilidad",($J$23*T26),IF(Q26="Impacto"," "))</f>
        <v>0.21</v>
      </c>
      <c r="Y26" s="179" t="str">
        <f>IF(Z26&lt;=20%,'Tabla probabilidad'!$B$5,IF(Z26&lt;=40%,'Tabla probabilidad'!$B$6,IF(Z26&lt;=60%,'Tabla probabilidad'!$B$7,IF(Z26&lt;=80%,'Tabla probabilidad'!$B$8,IF(Z26&lt;=100%,'Tabla probabilidad'!$B$9)))))</f>
        <v>Baja</v>
      </c>
      <c r="Z26" s="179">
        <f>IF(R26="Preventivo",(J23-(J23*T26)),IF(R26="Detectivo",(J23-(J23*T26)),IF(R26="Correctivo",(J23))))</f>
        <v>0.39</v>
      </c>
      <c r="AA26" s="409" t="str">
        <f>IF(AB26&lt;=20%,'Tabla probabilidad'!$B$5,IF(AB26&lt;=40%,'Tabla probabilidad'!$B$6,IF(AB26&lt;=60%,'Tabla probabilidad'!$B$7,IF(AB26&lt;=80%,'Tabla probabilidad'!$B$8,IF(AB26&lt;=100%,'Tabla probabilidad'!$B$9)))))</f>
        <v>Muy Baja</v>
      </c>
      <c r="AB26" s="409"/>
      <c r="AC26" s="179" t="str">
        <f t="shared" si="7"/>
        <v>Moderado</v>
      </c>
      <c r="AD26" s="179">
        <f t="shared" si="12"/>
        <v>0.6</v>
      </c>
      <c r="AE26" s="407"/>
      <c r="AF26" s="409"/>
      <c r="AG26" s="400"/>
      <c r="AH26" s="400"/>
      <c r="AI26" s="178"/>
      <c r="AJ26" s="178"/>
      <c r="AK26" s="178"/>
      <c r="AL26" s="178"/>
      <c r="AM26" s="178"/>
      <c r="AN26" s="198"/>
    </row>
    <row r="27" spans="1:40" ht="96.75" customHeight="1" thickBot="1">
      <c r="A27" s="391">
        <v>6</v>
      </c>
      <c r="B27" s="496" t="s">
        <v>331</v>
      </c>
      <c r="C27" s="393" t="s">
        <v>332</v>
      </c>
      <c r="D27" s="489" t="s">
        <v>333</v>
      </c>
      <c r="E27" s="424" t="s">
        <v>334</v>
      </c>
      <c r="F27" s="424" t="s">
        <v>335</v>
      </c>
      <c r="G27" s="393" t="s">
        <v>336</v>
      </c>
      <c r="H27" s="492">
        <v>500</v>
      </c>
      <c r="I27" s="395" t="str">
        <f>IF(H27&lt;=2,'Tabla probabilidad'!$B$5,IF(H27&lt;=24,'Tabla probabilidad'!$B$6,IF(H27&lt;=500,'Tabla probabilidad'!$B$7,IF(H27&lt;=5000,'Tabla probabilidad'!$B$8,IF(H27&gt;5000,'Tabla probabilidad'!$B$9)))))</f>
        <v>Media</v>
      </c>
      <c r="J27" s="401">
        <f>IF(H27&lt;=2,'Tabla probabilidad'!$D$5,IF(H27&lt;=24,'Tabla probabilidad'!$D$6,IF(H27&lt;=500,'Tabla probabilidad'!$D$7,IF(H27&lt;=5000,'Tabla probabilidad'!$D$8,IF(H27&gt;5000,'Tabla probabilidad'!$D$9)))))</f>
        <v>0.6</v>
      </c>
      <c r="K27" s="403" t="s">
        <v>337</v>
      </c>
      <c r="L27" s="397" t="str">
        <f>IF(K27="El riesgo afecta la imagen de alguna área de la organización","Leve",IF(K27="El riesgo afecta la imagen de la entidad internamente, de conocimiento general, nivel interno, alta dirección, contratista y/o de provedores","Menor",IF(K27="El riesgo afecta la imagen de la entidad con algunos usuarios de relevancia frente al logro de los objetivos","Moderado",IF(K27="El riesgo afecta la imagen de de la entidad con efecto publicitario sostenido a nivel del sector justicia","Mayor",IF(K27="El riesgo afecta la imagen de la entidad a nivel nacional, con efecto publicitarios sostenible a nivel país","Catastrófico",IF(K27="Impacto que afecte la ejecución presupuestal en un valor ≥0,5%.","Leve",IF(K27="Impacto que afecte la ejecución presupuestal en un valor ≥1%.","Menor",IF(K27="Impacto que afecte la ejecución presupuestal en un valor ≥5%.","Moderado",IF(K27="Impacto que afecte la ejecución presupuestal en un valor ≥20%.","Mayor",IF(K27="Impacto que afecte la ejecución presupuestal en un valor ≥50%.","Catastrófico",IF(K27="Incumplimiento máximo del 5% de la meta planeada","Leve",IF(K27="Incumplimiento máximo del 15% de la meta planeada","Menor",IF(K27="Incumplimiento máximo del 20% de la meta planeada","Moderado",IF(K27="Incumplimiento máximo del 50% de la meta planeada","Mayor",IF(K27="Incumplimiento máximo del 80% de la meta planeada","Catastrófico",IF(K27="Cualquier afectación a la violacion de los derechos de los ciudadanos se considera con consecuencias altas","Mayor",IF(K27="Cualquier afectación a la violacion de los derechos de los ciudadanos se considera con consecuencias desastrosas","Catastrófico",IF(K27="Afecta la Prestación del Servicio de Administración de Justicia en 5%","Leve",IF(K27="Afecta la Prestación del Servicio de Administración de Justicia en 10%","Menor",IF(K27="Afecta la Prestación del Servicio de Administración de Justicia en 15%","Moderado",IF(K27="Afecta la Prestación del Servicio de Administración de Justicia en 20%","Mayor",IF(K27="Afecta la Prestación del Servicio de Administración de Justicia en más del 50%","Catastrófico",IF(K27="Cualquier acto indebido de los servidores judiciales genera altas consecuencias para la entidad","Mayor",IF(K27="Cualquier acto indebido de los servidores judiciales genera consecuencias desastrosas para la entidad","Catastrófico",IF(K27="Si el hecho llegara a presentarse, tendría consecuencias o efectos mínimos sobre la entidad","Leve",IF(K27="Si el hecho llegara a presentarse, tendría bajo impacto o efecto sobre la entidad","Menor",IF(K27="Si el hecho llegara a presentarse, tendría medianas consecuencias o efectos sobre la entidad","Moderado",IF(K27="Si el hecho llegara a presentarse, tendría altas consecuencias o efectos sobre la entidad","Mayor",IF(K27="Si el hecho llegara a presentarse, tendría desastrosas consecuencias o efectos sobre la entidad","Catastrófico")))))))))))))))))))))))))))))</f>
        <v>Mayor</v>
      </c>
      <c r="M27" s="397" t="str">
        <f>IF(K27="El riesgo afecta la imagen de alguna área de la organización","20%",IF(K27="El riesgo afecta la imagen de la entidad internamente, de conocimiento general, nivel interno, alta dirección, contratista y/o de provedores","40%",IF(K27="El riesgo afecta la imagen de la entidad con algunos usuarios de relevancia frente al logro de los objetivos","60%",IF(K27="El riesgo afecta la imagen de de la entidad con efecto publicitario sostenido a nivel del sector justicia","80%",IF(K27="El riesgo afecta la imagen de la entidad a nivel nacional, con efecto publicitarios sostenible a nivel país","100%",IF(K27="Impacto que afecte la ejecución presupuestal en un valor ≥0,5%.","20%",IF(K27="Impacto que afecte la ejecución presupuestal en un valor ≥1%.","40%",IF(K27="Impacto que afecte la ejecución presupuestal en un valor ≥5%.","60%",IF(K27="Impacto que afecte la ejecución presupuestal en un valor ≥20%.","80%",IF(K27="Impacto que afecte la ejecución presupuestal en un valor ≥50%.","100%",IF(K27="Incumplimiento máximo del 5% de la meta planeada","20%",IF(K27="Incumplimiento máximo del 15% de la meta planeada","40%",IF(K27="Incumplimiento máximo del 20% de la meta planeada","60%",IF(K27="Incumplimiento máximo del 50% de la meta planeada","80%",IF(K27="Incumplimiento máximo del 80% de la meta planeada","100%",IF(K27="Cualquier afectación a la violacion de los derechos de los ciudadanos se considera con consecuencias altas","80%",IF(K27="Cualquier afectación a la violacion de los derechos de los ciudadanos se considera con consecuencias desastrosas","100%",IF(K27="Afecta la Prestación del Servicio de Administración de Justicia en 5%","20%",IF(K27="Afecta la Prestación del Servicio de Administración de Justicia en 10%","40%",IF(K27="Afecta la Prestación del Servicio de Administración de Justicia en 15%","60%",IF(K27="Afecta la Prestación del Servicio de Administración de Justicia en 20%","80%",IF(K27="Afecta la Prestación del Servicio de Administración de Justicia en más del 50%","100%",IF(K27="Cualquier acto indebido de los servidores judiciales genera altas consecuencias para la entidad","80%",IF(K27="Cualquier acto indebido de los servidores judiciales genera consecuencias desastrosas para la entidad","100%",IF(K27="Si el hecho llegara a presentarse, tendría consecuencias o efectos mínimos sobre la entidad","20%",IF(K27="Si el hecho llegara a presentarse, tendría bajo impacto o efecto sobre la entidad","40%",IF(K27="Si el hecho llegara a presentarse, tendría medianas consecuencias o efectos sobre la entidad","60%",IF(K27="Si el hecho llegara a presentarse, tendría altas consecuencias o efectos sobre la entidad","80%",IF(K27="Si el hecho llegara a presentarse, tendría desastrosas consecuencias o efectos sobre la entidad","100%")))))))))))))))))))))))))))))</f>
        <v>80%</v>
      </c>
      <c r="N27" s="397" t="str">
        <f>VLOOKUP((I27&amp;L27),Hoja1!$B$4:$C$28,2,0)</f>
        <v xml:space="preserve">Alto </v>
      </c>
      <c r="O27" s="169">
        <v>1</v>
      </c>
      <c r="P27" s="221" t="s">
        <v>338</v>
      </c>
      <c r="Q27" s="169" t="str">
        <f t="shared" si="0"/>
        <v>Probabilidad</v>
      </c>
      <c r="R27" s="169" t="s">
        <v>294</v>
      </c>
      <c r="S27" s="169" t="s">
        <v>288</v>
      </c>
      <c r="T27" s="170">
        <f>VLOOKUP(R27&amp;S27,Hoja1!$Q$4:$R$9,2,0)</f>
        <v>0.45</v>
      </c>
      <c r="U27" s="169" t="s">
        <v>289</v>
      </c>
      <c r="V27" s="169" t="s">
        <v>290</v>
      </c>
      <c r="W27" s="169" t="s">
        <v>291</v>
      </c>
      <c r="X27" s="170">
        <f>IF(Q27="Probabilidad",($J$27*T27),IF(Q27="Impacto"," "))</f>
        <v>0.27</v>
      </c>
      <c r="Y27" s="170" t="str">
        <f>IF(Z27&lt;=20%,'Tabla probabilidad'!$B$5,IF(Z27&lt;=40%,'Tabla probabilidad'!$B$6,IF(Z27&lt;=60%,'Tabla probabilidad'!$B$7,IF(Z27&lt;=80%,'Tabla probabilidad'!$B$8,IF(Z27&lt;=100%,'Tabla probabilidad'!$B$9)))))</f>
        <v>Baja</v>
      </c>
      <c r="Z27" s="170">
        <f>IF(R27="Preventivo",(J27-(J27*T27)),IF(R27="Detectivo",(J27-(J27*T27)),IF(R27="Correctivo",(J27))))</f>
        <v>0.32999999999999996</v>
      </c>
      <c r="AA27" s="405" t="str">
        <f>IF(AB27&lt;=20%,'Tabla probabilidad'!$B$5,IF(AB27&lt;=40%,'Tabla probabilidad'!$B$6,IF(AB27&lt;=60%,'Tabla probabilidad'!$B$7,IF(AB27&lt;=80%,'Tabla probabilidad'!$B$8,IF(AB27&lt;=100%,'Tabla probabilidad'!$B$9)))))</f>
        <v>Baja</v>
      </c>
      <c r="AB27" s="405">
        <f>AVERAGE(Z27:Z30)</f>
        <v>0.34499999999999997</v>
      </c>
      <c r="AC27" s="170" t="str">
        <f t="shared" si="2"/>
        <v>Mayor</v>
      </c>
      <c r="AD27" s="170">
        <f>IF(Q27="Probabilidad",(($M$27-0)),IF(Q27="Impacto",($M$27-($M$27*T27))))</f>
        <v>0.8</v>
      </c>
      <c r="AE27" s="405" t="str">
        <f>IF(AF27&lt;=20%,"Leve",IF(AF27&lt;=40%,"Menor",IF(AF27&lt;=60%,"Moderado",IF(AF27&lt;=80%,"Mayor",IF(AF27&lt;=100%,"Catastrófico")))))</f>
        <v>Mayor</v>
      </c>
      <c r="AF27" s="405">
        <f>AVERAGE(AD27:AD30)</f>
        <v>0.8</v>
      </c>
      <c r="AG27" s="483" t="str">
        <f>VLOOKUP(AA27&amp;AE27,Hoja1!$B$4:$C$28,2,0)</f>
        <v xml:space="preserve">Alto </v>
      </c>
      <c r="AH27" s="483" t="s">
        <v>339</v>
      </c>
      <c r="AI27" s="483" t="s">
        <v>340</v>
      </c>
      <c r="AJ27" s="483" t="s">
        <v>341</v>
      </c>
      <c r="AK27" s="495">
        <v>44260</v>
      </c>
      <c r="AL27" s="483" t="s">
        <v>342</v>
      </c>
      <c r="AM27" s="486" t="s">
        <v>343</v>
      </c>
      <c r="AN27" s="499" t="s">
        <v>344</v>
      </c>
    </row>
    <row r="28" spans="1:40" ht="96.75" customHeight="1" thickBot="1">
      <c r="A28" s="410"/>
      <c r="B28" s="497"/>
      <c r="C28" s="412"/>
      <c r="D28" s="490"/>
      <c r="E28" s="425"/>
      <c r="F28" s="425"/>
      <c r="G28" s="412"/>
      <c r="H28" s="493"/>
      <c r="I28" s="414"/>
      <c r="J28" s="408"/>
      <c r="K28" s="416"/>
      <c r="L28" s="430"/>
      <c r="M28" s="430"/>
      <c r="N28" s="399"/>
      <c r="O28" s="171">
        <v>2</v>
      </c>
      <c r="P28" s="222" t="s">
        <v>345</v>
      </c>
      <c r="Q28" s="171" t="str">
        <f t="shared" si="0"/>
        <v>Probabilidad</v>
      </c>
      <c r="R28" s="171" t="s">
        <v>294</v>
      </c>
      <c r="S28" s="171" t="s">
        <v>288</v>
      </c>
      <c r="T28" s="172">
        <f>VLOOKUP(R28&amp;S28,Hoja1!$Q$4:$R$9,2,0)</f>
        <v>0.45</v>
      </c>
      <c r="U28" s="171" t="s">
        <v>289</v>
      </c>
      <c r="V28" s="171" t="s">
        <v>290</v>
      </c>
      <c r="W28" s="171" t="s">
        <v>291</v>
      </c>
      <c r="X28" s="170">
        <f>IF(Q28="Probabilidad",($J$27*T28),IF(Q28="Impacto"," "))</f>
        <v>0.27</v>
      </c>
      <c r="Y28" s="172" t="str">
        <f>IF(Z28&lt;=20%,'Tabla probabilidad'!$B$5,IF(Z28&lt;=40%,'Tabla probabilidad'!$B$6,IF(Z28&lt;=60%,'Tabla probabilidad'!$B$7,IF(Z28&lt;=80%,'Tabla probabilidad'!$B$8,IF(Z28&lt;=100%,'Tabla probabilidad'!$B$9)))))</f>
        <v>Baja</v>
      </c>
      <c r="Z28" s="172">
        <f>IF(R28="Preventivo",(J27-(J27*T28)),IF(R28="Detectivo",(J27-(J27*T28)),IF(R28="Correctivo",(J27))))</f>
        <v>0.32999999999999996</v>
      </c>
      <c r="AA28" s="406"/>
      <c r="AB28" s="406"/>
      <c r="AC28" s="172" t="str">
        <f t="shared" si="2"/>
        <v>Mayor</v>
      </c>
      <c r="AD28" s="172">
        <f>IF(Q28="Probabilidad",(($M$27-0)),IF(Q28="Impacto",($M$27-($M$27*T28))))</f>
        <v>0.8</v>
      </c>
      <c r="AE28" s="406"/>
      <c r="AF28" s="406"/>
      <c r="AG28" s="484"/>
      <c r="AH28" s="484"/>
      <c r="AI28" s="484"/>
      <c r="AJ28" s="484"/>
      <c r="AK28" s="484"/>
      <c r="AL28" s="484"/>
      <c r="AM28" s="487"/>
      <c r="AN28" s="500"/>
    </row>
    <row r="29" spans="1:40" ht="96.75" customHeight="1" thickBot="1">
      <c r="A29" s="410"/>
      <c r="B29" s="497"/>
      <c r="C29" s="412"/>
      <c r="D29" s="490"/>
      <c r="E29" s="425"/>
      <c r="F29" s="425"/>
      <c r="G29" s="412"/>
      <c r="H29" s="493"/>
      <c r="I29" s="414"/>
      <c r="J29" s="408"/>
      <c r="K29" s="416"/>
      <c r="L29" s="430"/>
      <c r="M29" s="430"/>
      <c r="N29" s="399"/>
      <c r="O29" s="171">
        <v>3</v>
      </c>
      <c r="P29" s="222" t="s">
        <v>346</v>
      </c>
      <c r="Q29" s="171" t="str">
        <f t="shared" si="0"/>
        <v>Probabilidad</v>
      </c>
      <c r="R29" s="171" t="s">
        <v>294</v>
      </c>
      <c r="S29" s="171" t="s">
        <v>288</v>
      </c>
      <c r="T29" s="172">
        <f>VLOOKUP(R29&amp;S29,Hoja1!$Q$4:$R$9,2,0)</f>
        <v>0.45</v>
      </c>
      <c r="U29" s="171" t="s">
        <v>289</v>
      </c>
      <c r="V29" s="171" t="s">
        <v>290</v>
      </c>
      <c r="W29" s="171" t="s">
        <v>291</v>
      </c>
      <c r="X29" s="170">
        <f>IF(Q29="Probabilidad",($J$27*T29),IF(Q29="Impacto"," "))</f>
        <v>0.27</v>
      </c>
      <c r="Y29" s="172" t="str">
        <f>IF(Z29&lt;=20%,'Tabla probabilidad'!$B$5,IF(Z29&lt;=40%,'Tabla probabilidad'!$B$6,IF(Z29&lt;=60%,'Tabla probabilidad'!$B$7,IF(Z29&lt;=80%,'Tabla probabilidad'!$B$8,IF(Z29&lt;=100%,'Tabla probabilidad'!$B$9)))))</f>
        <v>Baja</v>
      </c>
      <c r="Z29" s="172">
        <f>IF(R29="Preventivo",(J27-(J27*T29)),IF(R29="Detectivo",(J27-(J27*T29)),IF(R29="Correctivo",(J27))))</f>
        <v>0.32999999999999996</v>
      </c>
      <c r="AA29" s="406"/>
      <c r="AB29" s="406"/>
      <c r="AC29" s="172" t="str">
        <f t="shared" si="2"/>
        <v>Mayor</v>
      </c>
      <c r="AD29" s="172">
        <f>IF(Q29="Probabilidad",(($M$27-0)),IF(Q29="Impacto",($M$27-($M$27*T29))))</f>
        <v>0.8</v>
      </c>
      <c r="AE29" s="406"/>
      <c r="AF29" s="406"/>
      <c r="AG29" s="484"/>
      <c r="AH29" s="484"/>
      <c r="AI29" s="484"/>
      <c r="AJ29" s="484"/>
      <c r="AK29" s="484"/>
      <c r="AL29" s="484"/>
      <c r="AM29" s="487"/>
      <c r="AN29" s="500"/>
    </row>
    <row r="30" spans="1:40" ht="96.75" customHeight="1" thickBot="1">
      <c r="A30" s="392"/>
      <c r="B30" s="497"/>
      <c r="C30" s="394"/>
      <c r="D30" s="490"/>
      <c r="E30" s="491"/>
      <c r="F30" s="491"/>
      <c r="G30" s="394"/>
      <c r="H30" s="494"/>
      <c r="I30" s="396"/>
      <c r="J30" s="402"/>
      <c r="K30" s="404"/>
      <c r="L30" s="466"/>
      <c r="M30" s="466"/>
      <c r="N30" s="398"/>
      <c r="O30" s="191">
        <v>4</v>
      </c>
      <c r="P30" s="223" t="s">
        <v>347</v>
      </c>
      <c r="Q30" s="191" t="str">
        <f t="shared" si="0"/>
        <v>Probabilidad</v>
      </c>
      <c r="R30" s="191" t="s">
        <v>306</v>
      </c>
      <c r="S30" s="191" t="s">
        <v>288</v>
      </c>
      <c r="T30" s="196">
        <f>VLOOKUP(R30&amp;S30,Hoja1!$Q$4:$R$9,2,0)</f>
        <v>0.35</v>
      </c>
      <c r="U30" s="191" t="s">
        <v>289</v>
      </c>
      <c r="V30" s="191" t="s">
        <v>290</v>
      </c>
      <c r="W30" s="191" t="s">
        <v>291</v>
      </c>
      <c r="X30" s="190">
        <f>IF(Q30="Probabilidad",($J$27*T30),IF(Q30="Impacto"," "))</f>
        <v>0.21</v>
      </c>
      <c r="Y30" s="196" t="str">
        <f>IF(Z30&lt;=20%,'Tabla probabilidad'!$B$5,IF(Z30&lt;=40%,'Tabla probabilidad'!$B$6,IF(Z30&lt;=60%,'Tabla probabilidad'!$B$7,IF(Z30&lt;=80%,'Tabla probabilidad'!$B$8,IF(Z30&lt;=100%,'Tabla probabilidad'!$B$9)))))</f>
        <v>Baja</v>
      </c>
      <c r="Z30" s="196">
        <f>IF(R30="Preventivo",(J27-(J27*T30)),IF(R30="Detectivo",(J27-(J27*T30)),IF(R30="Correctivo",(J27))))</f>
        <v>0.39</v>
      </c>
      <c r="AA30" s="406"/>
      <c r="AB30" s="406"/>
      <c r="AC30" s="196" t="str">
        <f t="shared" si="2"/>
        <v>Mayor</v>
      </c>
      <c r="AD30" s="196">
        <f>IF(Q30="Probabilidad",(($M$27-0)),IF(Q30="Impacto",($M$27-($M$27*T30))))</f>
        <v>0.8</v>
      </c>
      <c r="AE30" s="406"/>
      <c r="AF30" s="406"/>
      <c r="AG30" s="484"/>
      <c r="AH30" s="484"/>
      <c r="AI30" s="484"/>
      <c r="AJ30" s="484"/>
      <c r="AK30" s="484"/>
      <c r="AL30" s="484"/>
      <c r="AM30" s="487"/>
      <c r="AN30" s="501"/>
    </row>
    <row r="31" spans="1:40" ht="70.5" customHeight="1">
      <c r="A31" s="421">
        <v>7</v>
      </c>
      <c r="B31" s="424" t="s">
        <v>348</v>
      </c>
      <c r="C31" s="424" t="s">
        <v>301</v>
      </c>
      <c r="D31" s="427" t="s">
        <v>349</v>
      </c>
      <c r="E31" s="427" t="s">
        <v>350</v>
      </c>
      <c r="F31" s="427" t="s">
        <v>351</v>
      </c>
      <c r="G31" s="427" t="s">
        <v>284</v>
      </c>
      <c r="H31" s="397">
        <v>360</v>
      </c>
      <c r="I31" s="395" t="str">
        <f>IF(H31&lt;=2,'Tabla probabilidad'!$B$5,IF(H31&lt;=24,'Tabla probabilidad'!$B$6,IF(H31&lt;=500,'Tabla probabilidad'!$B$7,IF(H31&lt;=5000,'Tabla probabilidad'!$B$8,IF(H31&gt;5000,'Tabla probabilidad'!$B$9)))))</f>
        <v>Media</v>
      </c>
      <c r="J31" s="401">
        <f>IF(H31&lt;=2,'Tabla probabilidad'!$D$5,IF(H31&lt;=24,'Tabla probabilidad'!$D$6,IF(H31&lt;=500,'Tabla probabilidad'!$D$7,IF(H31&lt;=5000,'Tabla probabilidad'!$D$8,IF(H31&gt;5000,'Tabla probabilidad'!$D$9)))))</f>
        <v>0.6</v>
      </c>
      <c r="K31" s="403" t="s">
        <v>352</v>
      </c>
      <c r="L31" s="397" t="str">
        <f>IF(K31="El riesgo afecta la imagen de alguna área de la organización","Leve",IF(K31="El riesgo afecta la imagen de la entidad internamente, de conocimiento general, nivel interno, alta dirección, contratista y/o de provedores","Menor",IF(K31="El riesgo afecta la imagen de la entidad con algunos usuarios de relevancia frente al logro de los objetivos","Moderado",IF(K31="El riesgo afecta la imagen de de la entidad con efecto publicitario sostenido a nivel del sector justicia","Mayor",IF(K31="El riesgo afecta la imagen de la entidad a nivel nacional, con efecto publicitarios sostenible a nivel país","Catastrófico",IF(K31="Impacto que afecte la ejecución presupuestal en un valor ≥0,5%.","Leve",IF(K31="Impacto que afecte la ejecución presupuestal en un valor ≥1%.","Menor",IF(K31="Impacto que afecte la ejecución presupuestal en un valor ≥5%.","Moderado",IF(K31="Impacto que afecte la ejecución presupuestal en un valor ≥20%.","Mayor",IF(K31="Impacto que afecte la ejecución presupuestal en un valor ≥50%.","Catastrófico",IF(K31="Incumplimiento máximo del 5% de la meta planeada","Leve",IF(K31="Incumplimiento máximo del 15% de la meta planeada","Menor",IF(K31="Incumplimiento máximo del 20% de la meta planeada","Moderado",IF(K31="Incumplimiento máximo del 50% de la meta planeada","Mayor",IF(K31="Incumplimiento máximo del 80% de la meta planeada","Catastrófico",IF(K31="Cualquier afectación a la violacion de los derechos de los ciudadanos se considera con consecuencias altas","Mayor",IF(K31="Cualquier afectación a la violacion de los derechos de los ciudadanos se considera con consecuencias desastrosas","Catastrófico",IF(K31="Afecta la Prestación del Servicio de Administración de Justicia en 5%","Leve",IF(K31="Afecta la Prestación del Servicio de Administración de Justicia en 10%","Menor",IF(K31="Afecta la Prestación del Servicio de Administración de Justicia en 15%","Moderado",IF(K31="Afecta la Prestación del Servicio de Administración de Justicia en 20%","Mayor",IF(K31="Afecta la Prestación del Servicio de Administración de Justicia en más del 50%","Catastrófico",IF(K31="Cualquier acto indebido de los servidores judiciales genera altas consecuencias para la entidad","Mayor",IF(K31="Cualquier acto indebido de los servidores judiciales genera consecuencias desastrosas para la entidad","Catastrófico",IF(K31="Si el hecho llegara a presentarse, tendría consecuencias o efectos mínimos sobre la entidad","Leve",IF(K31="Si el hecho llegara a presentarse, tendría bajo impacto o efecto sobre la entidad","Menor",IF(K31="Si el hecho llegara a presentarse, tendría medianas consecuencias o efectos sobre la entidad","Moderado",IF(K31="Si el hecho llegara a presentarse, tendría altas consecuencias o efectos sobre la entidad","Mayor",IF(K31="Si el hecho llegara a presentarse, tendría desastrosas consecuencias o efectos sobre la entidad","Catastrófico")))))))))))))))))))))))))))))</f>
        <v>Moderado</v>
      </c>
      <c r="M31" s="397" t="str">
        <f>IF(K31="El riesgo afecta la imagen de alguna área de la organización","20%",IF(K31="El riesgo afecta la imagen de la entidad internamente, de conocimiento general, nivel interno, alta dirección, contratista y/o de provedores","40%",IF(K31="El riesgo afecta la imagen de la entidad con algunos usuarios de relevancia frente al logro de los objetivos","60%",IF(K31="El riesgo afecta la imagen de de la entidad con efecto publicitario sostenido a nivel del sector justicia","80%",IF(K31="El riesgo afecta la imagen de la entidad a nivel nacional, con efecto publicitarios sostenible a nivel país","100%",IF(K31="Impacto que afecte la ejecución presupuestal en un valor ≥0,5%.","20%",IF(K31="Impacto que afecte la ejecución presupuestal en un valor ≥1%.","40%",IF(K31="Impacto que afecte la ejecución presupuestal en un valor ≥5%.","60%",IF(K31="Impacto que afecte la ejecución presupuestal en un valor ≥20%.","80%",IF(K31="Impacto que afecte la ejecución presupuestal en un valor ≥50%.","100%",IF(K31="Incumplimiento máximo del 5% de la meta planeada","20%",IF(K31="Incumplimiento máximo del 15% de la meta planeada","40%",IF(K31="Incumplimiento máximo del 20% de la meta planeada","60%",IF(K31="Incumplimiento máximo del 50% de la meta planeada","80%",IF(K31="Incumplimiento máximo del 80% de la meta planeada","100%",IF(K31="Cualquier afectación a la violacion de los derechos de los ciudadanos se considera con consecuencias altas","80%",IF(K31="Cualquier afectación a la violacion de los derechos de los ciudadanos se considera con consecuencias desastrosas","100%",IF(K31="Afecta la Prestación del Servicio de Administración de Justicia en 5%","20%",IF(K31="Afecta la Prestación del Servicio de Administración de Justicia en 10%","40%",IF(K31="Afecta la Prestación del Servicio de Administración de Justicia en 15%","60%",IF(K31="Afecta la Prestación del Servicio de Administración de Justicia en 20%","80%",IF(K31="Afecta la Prestación del Servicio de Administración de Justicia en más del 50%","100%",IF(K31="Cualquier acto indebido de los servidores judiciales genera altas consecuencias para la entidad","80%",IF(K31="Cualquier acto indebido de los servidores judiciales genera consecuencias desastrosas para la entidad","100%",IF(K31="Si el hecho llegara a presentarse, tendría consecuencias o efectos mínimos sobre la entidad","20%",IF(K31="Si el hecho llegara a presentarse, tendría bajo impacto o efecto sobre la entidad","40%",IF(K31="Si el hecho llegara a presentarse, tendría medianas consecuencias o efectos sobre la entidad","60%",IF(K31="Si el hecho llegara a presentarse, tendría altas consecuencias o efectos sobre la entidad","80%",IF(K31="Si el hecho llegara a presentarse, tendría desastrosas consecuencias o efectos sobre la entidad","100%")))))))))))))))))))))))))))))</f>
        <v>60%</v>
      </c>
      <c r="N31" s="397" t="str">
        <f>VLOOKUP((I31&amp;L31),Hoja1!$B$4:$C$28,2,0)</f>
        <v>Moderado</v>
      </c>
      <c r="O31" s="169">
        <v>1</v>
      </c>
      <c r="P31" s="185" t="s">
        <v>353</v>
      </c>
      <c r="Q31" s="169" t="s">
        <v>354</v>
      </c>
      <c r="R31" s="169" t="s">
        <v>294</v>
      </c>
      <c r="S31" s="169" t="s">
        <v>288</v>
      </c>
      <c r="T31" s="170">
        <f>VLOOKUP(R31&amp;S31,Hoja1!$Q$4:$R$9,2,0)</f>
        <v>0.45</v>
      </c>
      <c r="U31" s="169" t="s">
        <v>289</v>
      </c>
      <c r="V31" s="169" t="s">
        <v>290</v>
      </c>
      <c r="W31" s="169" t="s">
        <v>291</v>
      </c>
      <c r="X31" s="170">
        <f t="shared" si="1"/>
        <v>0.27</v>
      </c>
      <c r="Y31" s="170" t="str">
        <f>IF(Z31&lt;=20%,'Tabla probabilidad'!$B$5,IF(Z31&lt;=40%,'Tabla probabilidad'!$B$6,IF(Z31&lt;=60%,'Tabla probabilidad'!$B$7,IF(Z31&lt;=80%,'Tabla probabilidad'!$B$8,IF(Z31&lt;=100%,'Tabla probabilidad'!$B$9)))))</f>
        <v>Baja</v>
      </c>
      <c r="Z31" s="170">
        <f>IF(R31="Preventivo",(J31-(J31*T31)),IF(R31="Detectivo",(J31-(J31*T31)),IF(R31="Correctivo",(J31))))</f>
        <v>0.32999999999999996</v>
      </c>
      <c r="AA31" s="401" t="str">
        <f>IF(AB31&lt;=20%,'Tabla probabilidad'!$B$5,IF(AB31&lt;=40%,'Tabla probabilidad'!$B$6,IF(AB31&lt;=60%,'Tabla probabilidad'!$B$7,IF(AB31&lt;=80%,'Tabla probabilidad'!$B$8,IF(AB31&lt;=100%,'Tabla probabilidad'!$B$9)))))</f>
        <v>Baja</v>
      </c>
      <c r="AB31" s="401">
        <f>AVERAGE(Z31:Z34)</f>
        <v>0.33749999999999997</v>
      </c>
      <c r="AC31" s="170" t="str">
        <f t="shared" ref="AC31:AC34" si="13">IF(AD31&lt;=20%,"Leve",IF(AD31&lt;=40%,"Menor",IF(AD31&lt;=60%,"Moderado",IF(AD31&lt;=80%,"Mayor",IF(AD31&lt;=100%,"Catastrófico")))))</f>
        <v>Moderado</v>
      </c>
      <c r="AD31" s="170">
        <f>IF(Q31="Probabilidad",(($M$31-0)),IF(Q31="Impacto",($M$31-($M$31*T31))))</f>
        <v>0.6</v>
      </c>
      <c r="AE31" s="401" t="str">
        <f>IF(AF31&lt;=20%,"Leve",IF(AF31&lt;=40%,"Menor",IF(AF31&lt;=60%,"Moderado",IF(AF31&lt;=80%,"Mayor",IF(AF31&lt;=100%,"Catastrófico")))))</f>
        <v>Moderado</v>
      </c>
      <c r="AF31" s="401">
        <f>AVERAGE(AD31:AD34)</f>
        <v>0.6</v>
      </c>
      <c r="AG31" s="397" t="str">
        <f>VLOOKUP(AA31&amp;AE31,Hoja1!$B$4:$C$28,2,0)</f>
        <v>Moderado</v>
      </c>
      <c r="AH31" s="397" t="s">
        <v>292</v>
      </c>
      <c r="AI31" s="432"/>
      <c r="AJ31" s="432"/>
      <c r="AK31" s="432"/>
      <c r="AL31" s="432"/>
      <c r="AM31" s="432"/>
      <c r="AN31" s="418"/>
    </row>
    <row r="32" spans="1:40" ht="70.5" customHeight="1">
      <c r="A32" s="422"/>
      <c r="B32" s="425"/>
      <c r="C32" s="425"/>
      <c r="D32" s="428"/>
      <c r="E32" s="428"/>
      <c r="F32" s="428"/>
      <c r="G32" s="428"/>
      <c r="H32" s="399"/>
      <c r="I32" s="414"/>
      <c r="J32" s="408"/>
      <c r="K32" s="416"/>
      <c r="L32" s="430"/>
      <c r="M32" s="430"/>
      <c r="N32" s="399"/>
      <c r="O32" s="171">
        <v>2</v>
      </c>
      <c r="P32" s="186" t="s">
        <v>355</v>
      </c>
      <c r="Q32" s="171" t="s">
        <v>354</v>
      </c>
      <c r="R32" s="171" t="s">
        <v>294</v>
      </c>
      <c r="S32" s="171" t="s">
        <v>288</v>
      </c>
      <c r="T32" s="172">
        <f>VLOOKUP(R32&amp;S32,Hoja1!$Q$4:$R$9,2,0)</f>
        <v>0.45</v>
      </c>
      <c r="U32" s="171" t="s">
        <v>289</v>
      </c>
      <c r="V32" s="171" t="s">
        <v>290</v>
      </c>
      <c r="W32" s="171" t="s">
        <v>291</v>
      </c>
      <c r="X32" s="172">
        <f t="shared" si="1"/>
        <v>0.27</v>
      </c>
      <c r="Y32" s="172" t="str">
        <f>IF(Z32&lt;=20%,'Tabla probabilidad'!$B$5,IF(Z32&lt;=40%,'Tabla probabilidad'!$B$6,IF(Z32&lt;=60%,'Tabla probabilidad'!$B$7,IF(Z32&lt;=80%,'Tabla probabilidad'!$B$8,IF(Z32&lt;=100%,'Tabla probabilidad'!$B$9)))))</f>
        <v>Baja</v>
      </c>
      <c r="Z32" s="172">
        <f>IF(R32="Preventivo",(J31-(J31*T32)),IF(R32="Detectivo",(J31-(J31*T32)),IF(R32="Correctivo",(J31))))</f>
        <v>0.32999999999999996</v>
      </c>
      <c r="AA32" s="408"/>
      <c r="AB32" s="408"/>
      <c r="AC32" s="172" t="str">
        <f t="shared" si="13"/>
        <v>Moderado</v>
      </c>
      <c r="AD32" s="172">
        <f t="shared" ref="AD32:AD34" si="14">IF(Q32="Probabilidad",(($M$31-0)),IF(Q32="Impacto",($M$31-($M$31*T32))))</f>
        <v>0.6</v>
      </c>
      <c r="AE32" s="408"/>
      <c r="AF32" s="408"/>
      <c r="AG32" s="399"/>
      <c r="AH32" s="399"/>
      <c r="AI32" s="433"/>
      <c r="AJ32" s="433"/>
      <c r="AK32" s="433"/>
      <c r="AL32" s="433"/>
      <c r="AM32" s="433"/>
      <c r="AN32" s="419"/>
    </row>
    <row r="33" spans="1:40" ht="70.5" customHeight="1">
      <c r="A33" s="422"/>
      <c r="B33" s="425"/>
      <c r="C33" s="425"/>
      <c r="D33" s="428"/>
      <c r="E33" s="428"/>
      <c r="F33" s="428"/>
      <c r="G33" s="428"/>
      <c r="H33" s="399"/>
      <c r="I33" s="414"/>
      <c r="J33" s="408"/>
      <c r="K33" s="416"/>
      <c r="L33" s="430"/>
      <c r="M33" s="430"/>
      <c r="N33" s="399"/>
      <c r="O33" s="171">
        <v>3</v>
      </c>
      <c r="P33" s="186" t="s">
        <v>330</v>
      </c>
      <c r="Q33" s="171" t="str">
        <f t="shared" ref="Q33" si="15">IF(R33="Preventivo","Probabilidad",IF(R33="Detectivo","Probabilidad", IF(R33="Correctivo","Impacto")))</f>
        <v>Probabilidad</v>
      </c>
      <c r="R33" s="171" t="s">
        <v>306</v>
      </c>
      <c r="S33" s="171" t="s">
        <v>288</v>
      </c>
      <c r="T33" s="172">
        <f>VLOOKUP(R33&amp;S33,Hoja1!$Q$4:$R$9,2,0)</f>
        <v>0.35</v>
      </c>
      <c r="U33" s="171" t="s">
        <v>289</v>
      </c>
      <c r="V33" s="171" t="s">
        <v>290</v>
      </c>
      <c r="W33" s="171" t="s">
        <v>291</v>
      </c>
      <c r="X33" s="172">
        <f t="shared" si="1"/>
        <v>0.21</v>
      </c>
      <c r="Y33" s="172" t="str">
        <f>IF(Z33&lt;=20%,'Tabla probabilidad'!$B$5,IF(Z33&lt;=40%,'Tabla probabilidad'!$B$6,IF(Z33&lt;=60%,'Tabla probabilidad'!$B$7,IF(Z33&lt;=80%,'Tabla probabilidad'!$B$8,IF(Z33&lt;=100%,'Tabla probabilidad'!$B$9)))))</f>
        <v>Baja</v>
      </c>
      <c r="Z33" s="172">
        <f>IF(R33="Preventivo",(J31-(J31*T33)),IF(R33="Detectivo",(J31-(J31*T33)),IF(R33="Correctivo",(J31))))</f>
        <v>0.39</v>
      </c>
      <c r="AA33" s="408"/>
      <c r="AB33" s="408"/>
      <c r="AC33" s="172" t="str">
        <f t="shared" si="13"/>
        <v>Moderado</v>
      </c>
      <c r="AD33" s="172">
        <f t="shared" si="14"/>
        <v>0.6</v>
      </c>
      <c r="AE33" s="408"/>
      <c r="AF33" s="408"/>
      <c r="AG33" s="399"/>
      <c r="AH33" s="399"/>
      <c r="AI33" s="433"/>
      <c r="AJ33" s="433"/>
      <c r="AK33" s="433"/>
      <c r="AL33" s="433"/>
      <c r="AM33" s="433"/>
      <c r="AN33" s="419"/>
    </row>
    <row r="34" spans="1:40" ht="95.25" customHeight="1" thickBot="1">
      <c r="A34" s="423"/>
      <c r="B34" s="426"/>
      <c r="C34" s="426"/>
      <c r="D34" s="429"/>
      <c r="E34" s="429"/>
      <c r="F34" s="429"/>
      <c r="G34" s="429"/>
      <c r="H34" s="400"/>
      <c r="I34" s="415"/>
      <c r="J34" s="409"/>
      <c r="K34" s="417"/>
      <c r="L34" s="431"/>
      <c r="M34" s="431"/>
      <c r="N34" s="400"/>
      <c r="O34" s="178">
        <v>4</v>
      </c>
      <c r="P34" s="200" t="s">
        <v>356</v>
      </c>
      <c r="Q34" s="178" t="s">
        <v>354</v>
      </c>
      <c r="R34" s="178" t="s">
        <v>294</v>
      </c>
      <c r="S34" s="178" t="s">
        <v>357</v>
      </c>
      <c r="T34" s="179">
        <f>VLOOKUP(R34&amp;S34,Hoja1!$Q$4:$R$9,2,0)</f>
        <v>0.5</v>
      </c>
      <c r="U34" s="178" t="s">
        <v>289</v>
      </c>
      <c r="V34" s="178" t="s">
        <v>290</v>
      </c>
      <c r="W34" s="178" t="s">
        <v>291</v>
      </c>
      <c r="X34" s="179">
        <f t="shared" si="1"/>
        <v>0.3</v>
      </c>
      <c r="Y34" s="179" t="str">
        <f>IF(Z34&lt;=20%,'Tabla probabilidad'!$B$5,IF(Z34&lt;=40%,'Tabla probabilidad'!$B$6,IF(Z34&lt;=60%,'Tabla probabilidad'!$B$7,IF(Z34&lt;=80%,'Tabla probabilidad'!$B$8,IF(Z34&lt;=100%,'Tabla probabilidad'!$B$9)))))</f>
        <v>Baja</v>
      </c>
      <c r="Z34" s="179">
        <f>IF(R34="Preventivo",(J31-(J31*T34)),IF(R34="Detectivo",(J31-(J31*T34)),IF(R34="Correctivo",(J31))))</f>
        <v>0.3</v>
      </c>
      <c r="AA34" s="409"/>
      <c r="AB34" s="409"/>
      <c r="AC34" s="179" t="str">
        <f t="shared" si="13"/>
        <v>Moderado</v>
      </c>
      <c r="AD34" s="179">
        <f t="shared" si="14"/>
        <v>0.6</v>
      </c>
      <c r="AE34" s="409"/>
      <c r="AF34" s="409"/>
      <c r="AG34" s="400"/>
      <c r="AH34" s="400"/>
      <c r="AI34" s="434"/>
      <c r="AJ34" s="434"/>
      <c r="AK34" s="434"/>
      <c r="AL34" s="434"/>
      <c r="AM34" s="434"/>
      <c r="AN34" s="420"/>
    </row>
  </sheetData>
  <mergeCells count="190">
    <mergeCell ref="AN16:AN19"/>
    <mergeCell ref="A16:A19"/>
    <mergeCell ref="AJ16:AJ19"/>
    <mergeCell ref="AK16:AK19"/>
    <mergeCell ref="AL16:AL19"/>
    <mergeCell ref="AG16:AG19"/>
    <mergeCell ref="AH16:AH19"/>
    <mergeCell ref="AI16:AI19"/>
    <mergeCell ref="AM16:AM19"/>
    <mergeCell ref="AF16:AF19"/>
    <mergeCell ref="B16:B19"/>
    <mergeCell ref="C16:C19"/>
    <mergeCell ref="D16:D19"/>
    <mergeCell ref="E16:E19"/>
    <mergeCell ref="F16:F19"/>
    <mergeCell ref="G16:G19"/>
    <mergeCell ref="H16:H19"/>
    <mergeCell ref="I16:I19"/>
    <mergeCell ref="J16:J19"/>
    <mergeCell ref="K16:K19"/>
    <mergeCell ref="L16:L19"/>
    <mergeCell ref="M16:M19"/>
    <mergeCell ref="N16:N19"/>
    <mergeCell ref="AA16:AA19"/>
    <mergeCell ref="AN27:AN30"/>
    <mergeCell ref="AG27:AG30"/>
    <mergeCell ref="K27:K30"/>
    <mergeCell ref="L27:L30"/>
    <mergeCell ref="M27:M30"/>
    <mergeCell ref="N27:N30"/>
    <mergeCell ref="AA27:AA30"/>
    <mergeCell ref="AB27:AB30"/>
    <mergeCell ref="AE27:AE30"/>
    <mergeCell ref="AF27:AF30"/>
    <mergeCell ref="AL10:AL15"/>
    <mergeCell ref="AM10:AM15"/>
    <mergeCell ref="A27:A30"/>
    <mergeCell ref="C27:C30"/>
    <mergeCell ref="D27:D30"/>
    <mergeCell ref="E27:E30"/>
    <mergeCell ref="F27:F30"/>
    <mergeCell ref="G27:G30"/>
    <mergeCell ref="H27:H30"/>
    <mergeCell ref="I27:I30"/>
    <mergeCell ref="J27:J30"/>
    <mergeCell ref="AH27:AH30"/>
    <mergeCell ref="AI27:AI30"/>
    <mergeCell ref="AJ27:AJ30"/>
    <mergeCell ref="AK27:AK30"/>
    <mergeCell ref="AL27:AL30"/>
    <mergeCell ref="AM27:AM30"/>
    <mergeCell ref="B27:B30"/>
    <mergeCell ref="AB16:AB19"/>
    <mergeCell ref="AE16:AE19"/>
    <mergeCell ref="A10:A15"/>
    <mergeCell ref="C10:C15"/>
    <mergeCell ref="AI10:AI15"/>
    <mergeCell ref="B10:B15"/>
    <mergeCell ref="AM8:AM9"/>
    <mergeCell ref="AN8:AN9"/>
    <mergeCell ref="AI8:AI9"/>
    <mergeCell ref="AJ8:AJ9"/>
    <mergeCell ref="AG8:AG9"/>
    <mergeCell ref="AH8:AH9"/>
    <mergeCell ref="Z8:Z9"/>
    <mergeCell ref="N10:N15"/>
    <mergeCell ref="N8:N9"/>
    <mergeCell ref="X8:X9"/>
    <mergeCell ref="Q8:Q9"/>
    <mergeCell ref="R8:W8"/>
    <mergeCell ref="AH10:AH15"/>
    <mergeCell ref="Y8:Y9"/>
    <mergeCell ref="AC8:AC9"/>
    <mergeCell ref="AD8:AD9"/>
    <mergeCell ref="P8:P9"/>
    <mergeCell ref="AB10:AB15"/>
    <mergeCell ref="AA10:AA15"/>
    <mergeCell ref="AF10:AF15"/>
    <mergeCell ref="AE10:AE15"/>
    <mergeCell ref="AG10:AG15"/>
    <mergeCell ref="AN10:AN15"/>
    <mergeCell ref="AJ10:AJ15"/>
    <mergeCell ref="F8:F9"/>
    <mergeCell ref="AK8:AK9"/>
    <mergeCell ref="G8:G9"/>
    <mergeCell ref="H8:H9"/>
    <mergeCell ref="I8:I9"/>
    <mergeCell ref="J8:J9"/>
    <mergeCell ref="O8:O9"/>
    <mergeCell ref="B8:B9"/>
    <mergeCell ref="E8:E9"/>
    <mergeCell ref="D8:D9"/>
    <mergeCell ref="D10:D15"/>
    <mergeCell ref="E10:E15"/>
    <mergeCell ref="F10:F15"/>
    <mergeCell ref="L10:L15"/>
    <mergeCell ref="M10:M15"/>
    <mergeCell ref="G10:G15"/>
    <mergeCell ref="H10:H15"/>
    <mergeCell ref="I10:I15"/>
    <mergeCell ref="J10:J15"/>
    <mergeCell ref="K10:K15"/>
    <mergeCell ref="AK10:AK15"/>
    <mergeCell ref="AL8:AL9"/>
    <mergeCell ref="AJ31:AJ34"/>
    <mergeCell ref="AK31:AK34"/>
    <mergeCell ref="O7:W7"/>
    <mergeCell ref="D1:AK3"/>
    <mergeCell ref="AL1:AN3"/>
    <mergeCell ref="A4:C4"/>
    <mergeCell ref="D4:N4"/>
    <mergeCell ref="O4:Q4"/>
    <mergeCell ref="A1:C2"/>
    <mergeCell ref="A5:C5"/>
    <mergeCell ref="D5:N5"/>
    <mergeCell ref="A6:C6"/>
    <mergeCell ref="D6:N6"/>
    <mergeCell ref="A7:H7"/>
    <mergeCell ref="I7:N7"/>
    <mergeCell ref="AI7:AN7"/>
    <mergeCell ref="X7:AH7"/>
    <mergeCell ref="K8:K9"/>
    <mergeCell ref="L8:L9"/>
    <mergeCell ref="M8:M9"/>
    <mergeCell ref="A8:A9"/>
    <mergeCell ref="C8:C9"/>
    <mergeCell ref="AE31:AE34"/>
    <mergeCell ref="AN31:AN34"/>
    <mergeCell ref="A31:A34"/>
    <mergeCell ref="B31:B34"/>
    <mergeCell ref="C31:C34"/>
    <mergeCell ref="D31:D34"/>
    <mergeCell ref="E31:E34"/>
    <mergeCell ref="F31:F34"/>
    <mergeCell ref="G31:G34"/>
    <mergeCell ref="H31:H34"/>
    <mergeCell ref="I31:I34"/>
    <mergeCell ref="J31:J34"/>
    <mergeCell ref="K31:K34"/>
    <mergeCell ref="L31:L34"/>
    <mergeCell ref="M31:M34"/>
    <mergeCell ref="N31:N34"/>
    <mergeCell ref="AA31:AA34"/>
    <mergeCell ref="AB31:AB34"/>
    <mergeCell ref="AL31:AL34"/>
    <mergeCell ref="AM31:AM34"/>
    <mergeCell ref="AF31:AF34"/>
    <mergeCell ref="AG31:AG34"/>
    <mergeCell ref="AH31:AH34"/>
    <mergeCell ref="AI31:AI34"/>
    <mergeCell ref="AH23:AH26"/>
    <mergeCell ref="AE23:AE26"/>
    <mergeCell ref="AA21:AA22"/>
    <mergeCell ref="AE21:AE22"/>
    <mergeCell ref="AG21:AG22"/>
    <mergeCell ref="AH21:AH22"/>
    <mergeCell ref="AF23:AF26"/>
    <mergeCell ref="A23:A26"/>
    <mergeCell ref="B23:B26"/>
    <mergeCell ref="C23:C26"/>
    <mergeCell ref="D23:D26"/>
    <mergeCell ref="AA23:AA26"/>
    <mergeCell ref="AB23:AB26"/>
    <mergeCell ref="AF21:AF22"/>
    <mergeCell ref="E23:E26"/>
    <mergeCell ref="F23:F26"/>
    <mergeCell ref="G23:G26"/>
    <mergeCell ref="H23:H26"/>
    <mergeCell ref="I23:I26"/>
    <mergeCell ref="J23:J26"/>
    <mergeCell ref="K23:K26"/>
    <mergeCell ref="L23:L26"/>
    <mergeCell ref="M23:M26"/>
    <mergeCell ref="N23:N26"/>
    <mergeCell ref="A21:A22"/>
    <mergeCell ref="B21:B22"/>
    <mergeCell ref="C21:C22"/>
    <mergeCell ref="D21:D22"/>
    <mergeCell ref="E21:E22"/>
    <mergeCell ref="G21:G22"/>
    <mergeCell ref="H21:H22"/>
    <mergeCell ref="F21:F22"/>
    <mergeCell ref="AG23:AG26"/>
    <mergeCell ref="I21:I22"/>
    <mergeCell ref="J21:J22"/>
    <mergeCell ref="K21:K22"/>
    <mergeCell ref="L21:L22"/>
    <mergeCell ref="M21:M22"/>
    <mergeCell ref="N21:N22"/>
    <mergeCell ref="O21:O22"/>
  </mergeCells>
  <conditionalFormatting sqref="I10 I21">
    <cfRule type="containsText" dxfId="1490" priority="1099" operator="containsText" text="Muy Baja">
      <formula>NOT(ISERROR(SEARCH("Muy Baja",I10)))</formula>
    </cfRule>
    <cfRule type="containsText" dxfId="1489" priority="1110" operator="containsText" text="Alta">
      <formula>NOT(ISERROR(SEARCH("Alta",I10)))</formula>
    </cfRule>
    <cfRule type="containsText" dxfId="1488" priority="1113" operator="containsText" text="Muy baja">
      <formula>NOT(ISERROR(SEARCH("Muy baja",I10)))</formula>
    </cfRule>
    <cfRule type="containsText" dxfId="1487" priority="1112" operator="containsText" text="Baja">
      <formula>NOT(ISERROR(SEARCH("Baja",I10)))</formula>
    </cfRule>
    <cfRule type="containsText" dxfId="1486" priority="1111" operator="containsText" text="Media">
      <formula>NOT(ISERROR(SEARCH("Media",I10)))</formula>
    </cfRule>
    <cfRule type="cellIs" dxfId="1485" priority="1117" operator="between">
      <formula>0</formula>
      <formula>2</formula>
    </cfRule>
    <cfRule type="containsText" dxfId="1484" priority="1101" operator="containsText" text="Muy bajo">
      <formula>NOT(ISERROR(SEARCH("Muy bajo",I10)))</formula>
    </cfRule>
    <cfRule type="containsText" dxfId="1483" priority="1100" operator="containsText" text="Muy Baja'Tabla probabilidad'!">
      <formula>NOT(ISERROR(SEARCH("Muy Baja'Tabla probabilidad'!",I10)))</formula>
    </cfRule>
    <cfRule type="cellIs" dxfId="1482" priority="1116" operator="between">
      <formula>1</formula>
      <formula>2</formula>
    </cfRule>
    <cfRule type="containsText" dxfId="1481" priority="1097" operator="containsText" text="Muy Baja">
      <formula>NOT(ISERROR(SEARCH("Muy Baja",I10)))</formula>
    </cfRule>
    <cfRule type="containsText" dxfId="1480" priority="1096" operator="containsText" text="Baja">
      <formula>NOT(ISERROR(SEARCH("Baja",I10)))</formula>
    </cfRule>
  </conditionalFormatting>
  <conditionalFormatting sqref="I10">
    <cfRule type="containsText" dxfId="1479" priority="1098" operator="containsText" text="Muy Baja">
      <formula>NOT(ISERROR(SEARCH("Muy Baja",I10)))</formula>
    </cfRule>
    <cfRule type="containsText" dxfId="1478" priority="1091" operator="containsText" text="Media">
      <formula>NOT(ISERROR(SEARCH("Media",I10)))</formula>
    </cfRule>
    <cfRule type="containsText" dxfId="1477" priority="1090" operator="containsText" text="Media">
      <formula>NOT(ISERROR(SEARCH("Media",I10)))</formula>
    </cfRule>
    <cfRule type="containsText" dxfId="1476" priority="966" operator="containsText" text="Muy Alta">
      <formula>NOT(ISERROR(SEARCH("Muy Alta",I10)))</formula>
    </cfRule>
    <cfRule type="containsText" dxfId="1475" priority="1089" operator="containsText" text="Alta">
      <formula>NOT(ISERROR(SEARCH("Alta",I10)))</formula>
    </cfRule>
    <cfRule type="containsText" dxfId="1474" priority="1095" operator="containsText" text="Muy Baja">
      <formula>NOT(ISERROR(SEARCH("Muy Baja",I10)))</formula>
    </cfRule>
    <cfRule type="containsText" dxfId="1473" priority="1092" operator="containsText" text="Media">
      <formula>NOT(ISERROR(SEARCH("Media",I10)))</formula>
    </cfRule>
    <cfRule type="containsText" dxfId="1472" priority="964" operator="containsText" text="Baja">
      <formula>NOT(ISERROR(SEARCH("Baja",I10)))</formula>
    </cfRule>
    <cfRule type="containsText" dxfId="1471" priority="963" operator="containsText" text="Muy Baja">
      <formula>NOT(ISERROR(SEARCH("Muy Baja",I10)))</formula>
    </cfRule>
  </conditionalFormatting>
  <conditionalFormatting sqref="I16">
    <cfRule type="containsText" dxfId="1470" priority="386" operator="containsText" text="Media">
      <formula>NOT(ISERROR(SEARCH("Media",I16)))</formula>
    </cfRule>
    <cfRule type="containsText" dxfId="1469" priority="396" operator="containsText" text="Baja">
      <formula>NOT(ISERROR(SEARCH("Baja",I16)))</formula>
    </cfRule>
    <cfRule type="containsText" dxfId="1468" priority="387" operator="containsText" text="Muy Baja">
      <formula>NOT(ISERROR(SEARCH("Muy Baja",I16)))</formula>
    </cfRule>
    <cfRule type="containsText" dxfId="1467" priority="388" operator="containsText" text="Baja">
      <formula>NOT(ISERROR(SEARCH("Baja",I16)))</formula>
    </cfRule>
    <cfRule type="containsText" dxfId="1466" priority="389" operator="containsText" text="Muy Baja">
      <formula>NOT(ISERROR(SEARCH("Muy Baja",I16)))</formula>
    </cfRule>
    <cfRule type="containsText" dxfId="1465" priority="390" operator="containsText" text="Muy Baja">
      <formula>NOT(ISERROR(SEARCH("Muy Baja",I16)))</formula>
    </cfRule>
    <cfRule type="containsText" dxfId="1464" priority="391" operator="containsText" text="Muy Baja">
      <formula>NOT(ISERROR(SEARCH("Muy Baja",I16)))</formula>
    </cfRule>
    <cfRule type="containsText" dxfId="1463" priority="392" operator="containsText" text="Muy Baja'Tabla probabilidad'!">
      <formula>NOT(ISERROR(SEARCH("Muy Baja'Tabla probabilidad'!",I16)))</formula>
    </cfRule>
    <cfRule type="containsText" dxfId="1462" priority="379" operator="containsText" text="Muy Baja">
      <formula>NOT(ISERROR(SEARCH("Muy Baja",I16)))</formula>
    </cfRule>
    <cfRule type="containsText" dxfId="1461" priority="380" operator="containsText" text="Baja">
      <formula>NOT(ISERROR(SEARCH("Baja",I16)))</formula>
    </cfRule>
    <cfRule type="containsText" dxfId="1460" priority="381" operator="containsText" text="Muy Alta">
      <formula>NOT(ISERROR(SEARCH("Muy Alta",I16)))</formula>
    </cfRule>
    <cfRule type="containsText" dxfId="1459" priority="383" operator="containsText" text="Alta">
      <formula>NOT(ISERROR(SEARCH("Alta",I16)))</formula>
    </cfRule>
    <cfRule type="cellIs" dxfId="1458" priority="400" operator="between">
      <formula>1</formula>
      <formula>2</formula>
    </cfRule>
    <cfRule type="containsText" dxfId="1457" priority="397" operator="containsText" text="Muy baja">
      <formula>NOT(ISERROR(SEARCH("Muy baja",I16)))</formula>
    </cfRule>
    <cfRule type="cellIs" dxfId="1456" priority="401" operator="between">
      <formula>0</formula>
      <formula>2</formula>
    </cfRule>
    <cfRule type="containsText" dxfId="1455" priority="394" operator="containsText" text="Alta">
      <formula>NOT(ISERROR(SEARCH("Alta",I16)))</formula>
    </cfRule>
    <cfRule type="containsText" dxfId="1454" priority="384" operator="containsText" text="Media">
      <formula>NOT(ISERROR(SEARCH("Media",I16)))</formula>
    </cfRule>
    <cfRule type="containsText" dxfId="1453" priority="385" operator="containsText" text="Media">
      <formula>NOT(ISERROR(SEARCH("Media",I16)))</formula>
    </cfRule>
    <cfRule type="containsText" dxfId="1452" priority="393" operator="containsText" text="Muy bajo">
      <formula>NOT(ISERROR(SEARCH("Muy bajo",I16)))</formula>
    </cfRule>
    <cfRule type="containsText" dxfId="1451" priority="395" operator="containsText" text="Media">
      <formula>NOT(ISERROR(SEARCH("Media",I16)))</formula>
    </cfRule>
  </conditionalFormatting>
  <conditionalFormatting sqref="I20">
    <cfRule type="containsText" dxfId="1450" priority="458" operator="containsText" text="Baja">
      <formula>NOT(ISERROR(SEARCH("Baja",I20)))</formula>
    </cfRule>
    <cfRule type="containsText" dxfId="1449" priority="462" operator="containsText" text="Muy Baja'Tabla probabilidad'!">
      <formula>NOT(ISERROR(SEARCH("Muy Baja'Tabla probabilidad'!",I20)))</formula>
    </cfRule>
    <cfRule type="containsText" dxfId="1448" priority="466" operator="containsText" text="Baja">
      <formula>NOT(ISERROR(SEARCH("Baja",I20)))</formula>
    </cfRule>
    <cfRule type="containsText" dxfId="1447" priority="463" operator="containsText" text="Muy bajo">
      <formula>NOT(ISERROR(SEARCH("Muy bajo",I20)))</formula>
    </cfRule>
    <cfRule type="containsText" dxfId="1446" priority="464" operator="containsText" text="Alta">
      <formula>NOT(ISERROR(SEARCH("Alta",I20)))</formula>
    </cfRule>
    <cfRule type="containsText" dxfId="1445" priority="465" operator="containsText" text="Media">
      <formula>NOT(ISERROR(SEARCH("Media",I20)))</formula>
    </cfRule>
    <cfRule type="containsText" dxfId="1444" priority="467" operator="containsText" text="Muy baja">
      <formula>NOT(ISERROR(SEARCH("Muy baja",I20)))</formula>
    </cfRule>
    <cfRule type="cellIs" dxfId="1443" priority="470" operator="between">
      <formula>1</formula>
      <formula>2</formula>
    </cfRule>
    <cfRule type="containsText" dxfId="1442" priority="457" operator="containsText" text="Muy Baja">
      <formula>NOT(ISERROR(SEARCH("Muy Baja",I20)))</formula>
    </cfRule>
    <cfRule type="cellIs" dxfId="1441" priority="471" operator="between">
      <formula>0</formula>
      <formula>2</formula>
    </cfRule>
    <cfRule type="containsText" dxfId="1440" priority="461" operator="containsText" text="Muy Baja">
      <formula>NOT(ISERROR(SEARCH("Muy Baja",I20)))</formula>
    </cfRule>
  </conditionalFormatting>
  <conditionalFormatting sqref="I20:I21">
    <cfRule type="containsText" dxfId="1439" priority="450" operator="containsText" text="Baja">
      <formula>NOT(ISERROR(SEARCH("Baja",I20)))</formula>
    </cfRule>
    <cfRule type="containsText" dxfId="1438" priority="451" operator="containsText" text="Muy Alta">
      <formula>NOT(ISERROR(SEARCH("Muy Alta",I20)))</formula>
    </cfRule>
    <cfRule type="containsText" dxfId="1437" priority="453" operator="containsText" text="Alta">
      <formula>NOT(ISERROR(SEARCH("Alta",I20)))</formula>
    </cfRule>
    <cfRule type="containsText" dxfId="1436" priority="454" operator="containsText" text="Media">
      <formula>NOT(ISERROR(SEARCH("Media",I20)))</formula>
    </cfRule>
    <cfRule type="containsText" dxfId="1435" priority="456" operator="containsText" text="Media">
      <formula>NOT(ISERROR(SEARCH("Media",I20)))</formula>
    </cfRule>
    <cfRule type="containsText" dxfId="1434" priority="449" operator="containsText" text="Muy Baja">
      <formula>NOT(ISERROR(SEARCH("Muy Baja",I20)))</formula>
    </cfRule>
    <cfRule type="containsText" dxfId="1433" priority="459" operator="containsText" text="Muy Baja">
      <formula>NOT(ISERROR(SEARCH("Muy Baja",I20)))</formula>
    </cfRule>
    <cfRule type="containsText" dxfId="1432" priority="460" operator="containsText" text="Muy Baja">
      <formula>NOT(ISERROR(SEARCH("Muy Baja",I20)))</formula>
    </cfRule>
    <cfRule type="containsText" dxfId="1431" priority="455" operator="containsText" text="Media">
      <formula>NOT(ISERROR(SEARCH("Media",I20)))</formula>
    </cfRule>
  </conditionalFormatting>
  <conditionalFormatting sqref="I23">
    <cfRule type="containsText" dxfId="1430" priority="18" operator="containsText" text="Muy Baja">
      <formula>NOT(ISERROR(SEARCH("Muy Baja",I23)))</formula>
    </cfRule>
    <cfRule type="cellIs" dxfId="1429" priority="30" operator="between">
      <formula>0</formula>
      <formula>2</formula>
    </cfRule>
    <cfRule type="cellIs" dxfId="1428" priority="29" operator="between">
      <formula>1</formula>
      <formula>2</formula>
    </cfRule>
    <cfRule type="containsText" dxfId="1427" priority="17" operator="containsText" text="Baja">
      <formula>NOT(ISERROR(SEARCH("Baja",I23)))</formula>
    </cfRule>
    <cfRule type="containsText" dxfId="1426" priority="26" operator="containsText" text="Muy baja">
      <formula>NOT(ISERROR(SEARCH("Muy baja",I23)))</formula>
    </cfRule>
    <cfRule type="containsText" dxfId="1425" priority="24" operator="containsText" text="Media">
      <formula>NOT(ISERROR(SEARCH("Media",I23)))</formula>
    </cfRule>
    <cfRule type="containsText" dxfId="1424" priority="23" operator="containsText" text="Alta">
      <formula>NOT(ISERROR(SEARCH("Alta",I23)))</formula>
    </cfRule>
    <cfRule type="containsText" dxfId="1423" priority="22" operator="containsText" text="Muy bajo">
      <formula>NOT(ISERROR(SEARCH("Muy bajo",I23)))</formula>
    </cfRule>
    <cfRule type="containsText" dxfId="1422" priority="21" operator="containsText" text="Muy Baja'Tabla probabilidad'!">
      <formula>NOT(ISERROR(SEARCH("Muy Baja'Tabla probabilidad'!",I23)))</formula>
    </cfRule>
    <cfRule type="containsText" dxfId="1421" priority="16" operator="containsText" text="Muy Baja">
      <formula>NOT(ISERROR(SEARCH("Muy Baja",I23)))</formula>
    </cfRule>
    <cfRule type="containsText" dxfId="1420" priority="20" operator="containsText" text="Muy Baja">
      <formula>NOT(ISERROR(SEARCH("Muy Baja",I23)))</formula>
    </cfRule>
    <cfRule type="containsText" dxfId="1419" priority="13" operator="containsText" text="Media">
      <formula>NOT(ISERROR(SEARCH("Media",I23)))</formula>
    </cfRule>
    <cfRule type="containsText" dxfId="1418" priority="15" operator="containsText" text="Media">
      <formula>NOT(ISERROR(SEARCH("Media",I23)))</formula>
    </cfRule>
    <cfRule type="containsText" dxfId="1417" priority="14" operator="containsText" text="Media">
      <formula>NOT(ISERROR(SEARCH("Media",I23)))</formula>
    </cfRule>
    <cfRule type="containsText" dxfId="1416" priority="12" operator="containsText" text="Alta">
      <formula>NOT(ISERROR(SEARCH("Alta",I23)))</formula>
    </cfRule>
    <cfRule type="containsText" dxfId="1415" priority="10" operator="containsText" text="Muy Alta">
      <formula>NOT(ISERROR(SEARCH("Muy Alta",I23)))</formula>
    </cfRule>
    <cfRule type="containsText" dxfId="1414" priority="9" operator="containsText" text="Baja">
      <formula>NOT(ISERROR(SEARCH("Baja",I23)))</formula>
    </cfRule>
    <cfRule type="containsText" dxfId="1413" priority="8" operator="containsText" text="Muy Baja">
      <formula>NOT(ISERROR(SEARCH("Muy Baja",I23)))</formula>
    </cfRule>
    <cfRule type="containsText" dxfId="1412" priority="25" operator="containsText" text="Baja">
      <formula>NOT(ISERROR(SEARCH("Baja",I23)))</formula>
    </cfRule>
    <cfRule type="containsText" dxfId="1411" priority="19" operator="containsText" text="Muy Baja">
      <formula>NOT(ISERROR(SEARCH("Muy Baja",I23)))</formula>
    </cfRule>
  </conditionalFormatting>
  <conditionalFormatting sqref="I27">
    <cfRule type="containsText" dxfId="1410" priority="841" operator="containsText" text="Muy bajo">
      <formula>NOT(ISERROR(SEARCH("Muy bajo",I27)))</formula>
    </cfRule>
    <cfRule type="containsText" dxfId="1409" priority="840" operator="containsText" text="Muy Baja'Tabla probabilidad'!">
      <formula>NOT(ISERROR(SEARCH("Muy Baja'Tabla probabilidad'!",I27)))</formula>
    </cfRule>
    <cfRule type="containsText" dxfId="1408" priority="839" operator="containsText" text="Muy Baja">
      <formula>NOT(ISERROR(SEARCH("Muy Baja",I27)))</formula>
    </cfRule>
    <cfRule type="containsText" dxfId="1407" priority="838" operator="containsText" text="Muy Baja">
      <formula>NOT(ISERROR(SEARCH("Muy Baja",I27)))</formula>
    </cfRule>
    <cfRule type="containsText" dxfId="1406" priority="827" operator="containsText" text="Muy Baja">
      <formula>NOT(ISERROR(SEARCH("Muy Baja",I27)))</formula>
    </cfRule>
    <cfRule type="containsText" dxfId="1405" priority="837" operator="containsText" text="Muy Baja">
      <formula>NOT(ISERROR(SEARCH("Muy Baja",I27)))</formula>
    </cfRule>
    <cfRule type="containsText" dxfId="1404" priority="836" operator="containsText" text="Baja">
      <formula>NOT(ISERROR(SEARCH("Baja",I27)))</formula>
    </cfRule>
    <cfRule type="containsText" dxfId="1403" priority="834" operator="containsText" text="Media">
      <formula>NOT(ISERROR(SEARCH("Media",I27)))</formula>
    </cfRule>
    <cfRule type="containsText" dxfId="1402" priority="833" operator="containsText" text="Media">
      <formula>NOT(ISERROR(SEARCH("Media",I27)))</formula>
    </cfRule>
    <cfRule type="containsText" dxfId="1401" priority="832" operator="containsText" text="Media">
      <formula>NOT(ISERROR(SEARCH("Media",I27)))</formula>
    </cfRule>
    <cfRule type="containsText" dxfId="1400" priority="831" operator="containsText" text="Alta">
      <formula>NOT(ISERROR(SEARCH("Alta",I27)))</formula>
    </cfRule>
    <cfRule type="containsText" dxfId="1399" priority="829" operator="containsText" text="Muy Alta">
      <formula>NOT(ISERROR(SEARCH("Muy Alta",I27)))</formula>
    </cfRule>
    <cfRule type="containsText" dxfId="1398" priority="828" operator="containsText" text="Baja">
      <formula>NOT(ISERROR(SEARCH("Baja",I27)))</formula>
    </cfRule>
    <cfRule type="containsText" dxfId="1397" priority="835" operator="containsText" text="Muy Baja">
      <formula>NOT(ISERROR(SEARCH("Muy Baja",I27)))</formula>
    </cfRule>
    <cfRule type="cellIs" dxfId="1396" priority="849" operator="between">
      <formula>0</formula>
      <formula>2</formula>
    </cfRule>
    <cfRule type="cellIs" dxfId="1395" priority="848" operator="between">
      <formula>1</formula>
      <formula>2</formula>
    </cfRule>
    <cfRule type="containsText" dxfId="1394" priority="845" operator="containsText" text="Muy baja">
      <formula>NOT(ISERROR(SEARCH("Muy baja",I27)))</formula>
    </cfRule>
    <cfRule type="containsText" dxfId="1393" priority="844" operator="containsText" text="Baja">
      <formula>NOT(ISERROR(SEARCH("Baja",I27)))</formula>
    </cfRule>
    <cfRule type="containsText" dxfId="1392" priority="843" operator="containsText" text="Media">
      <formula>NOT(ISERROR(SEARCH("Media",I27)))</formula>
    </cfRule>
    <cfRule type="containsText" dxfId="1391" priority="842" operator="containsText" text="Alta">
      <formula>NOT(ISERROR(SEARCH("Alta",I27)))</formula>
    </cfRule>
  </conditionalFormatting>
  <conditionalFormatting sqref="I31">
    <cfRule type="containsText" dxfId="1390" priority="89" operator="containsText" text="Muy Baja">
      <formula>NOT(ISERROR(SEARCH("Muy Baja",I31)))</formula>
    </cfRule>
    <cfRule type="containsText" dxfId="1389" priority="85" operator="containsText" text="Media">
      <formula>NOT(ISERROR(SEARCH("Media",I31)))</formula>
    </cfRule>
    <cfRule type="containsText" dxfId="1388" priority="84" operator="containsText" text="Media">
      <formula>NOT(ISERROR(SEARCH("Media",I31)))</formula>
    </cfRule>
    <cfRule type="containsText" dxfId="1387" priority="83" operator="containsText" text="Alta">
      <formula>NOT(ISERROR(SEARCH("Alta",I31)))</formula>
    </cfRule>
    <cfRule type="cellIs" dxfId="1386" priority="100" operator="between">
      <formula>1</formula>
      <formula>2</formula>
    </cfRule>
    <cfRule type="containsText" dxfId="1385" priority="96" operator="containsText" text="Baja">
      <formula>NOT(ISERROR(SEARCH("Baja",I31)))</formula>
    </cfRule>
    <cfRule type="containsText" dxfId="1384" priority="81" operator="containsText" text="Muy Alta">
      <formula>NOT(ISERROR(SEARCH("Muy Alta",I31)))</formula>
    </cfRule>
    <cfRule type="containsText" dxfId="1383" priority="80" operator="containsText" text="Baja">
      <formula>NOT(ISERROR(SEARCH("Baja",I31)))</formula>
    </cfRule>
    <cfRule type="containsText" dxfId="1382" priority="79" operator="containsText" text="Muy Baja">
      <formula>NOT(ISERROR(SEARCH("Muy Baja",I31)))</formula>
    </cfRule>
    <cfRule type="containsText" dxfId="1381" priority="91" operator="containsText" text="Muy Baja">
      <formula>NOT(ISERROR(SEARCH("Muy Baja",I31)))</formula>
    </cfRule>
    <cfRule type="containsText" dxfId="1380" priority="97" operator="containsText" text="Muy baja">
      <formula>NOT(ISERROR(SEARCH("Muy baja",I31)))</formula>
    </cfRule>
    <cfRule type="cellIs" dxfId="1379" priority="101" operator="between">
      <formula>0</formula>
      <formula>2</formula>
    </cfRule>
    <cfRule type="containsText" dxfId="1378" priority="95" operator="containsText" text="Media">
      <formula>NOT(ISERROR(SEARCH("Media",I31)))</formula>
    </cfRule>
    <cfRule type="containsText" dxfId="1377" priority="94" operator="containsText" text="Alta">
      <formula>NOT(ISERROR(SEARCH("Alta",I31)))</formula>
    </cfRule>
    <cfRule type="containsText" dxfId="1376" priority="93" operator="containsText" text="Muy bajo">
      <formula>NOT(ISERROR(SEARCH("Muy bajo",I31)))</formula>
    </cfRule>
    <cfRule type="containsText" dxfId="1375" priority="92" operator="containsText" text="Muy Baja'Tabla probabilidad'!">
      <formula>NOT(ISERROR(SEARCH("Muy Baja'Tabla probabilidad'!",I31)))</formula>
    </cfRule>
    <cfRule type="containsText" dxfId="1374" priority="90" operator="containsText" text="Muy Baja">
      <formula>NOT(ISERROR(SEARCH("Muy Baja",I31)))</formula>
    </cfRule>
    <cfRule type="containsText" dxfId="1373" priority="88" operator="containsText" text="Baja">
      <formula>NOT(ISERROR(SEARCH("Baja",I31)))</formula>
    </cfRule>
    <cfRule type="containsText" dxfId="1372" priority="87" operator="containsText" text="Muy Baja">
      <formula>NOT(ISERROR(SEARCH("Muy Baja",I31)))</formula>
    </cfRule>
    <cfRule type="containsText" dxfId="1371" priority="86" operator="containsText" text="Media">
      <formula>NOT(ISERROR(SEARCH("Media",I31)))</formula>
    </cfRule>
  </conditionalFormatting>
  <conditionalFormatting sqref="L10:M10 L27:M27">
    <cfRule type="containsText" dxfId="1370" priority="947" operator="containsText" text="Mayor">
      <formula>NOT(ISERROR(SEARCH("Mayor",L10)))</formula>
    </cfRule>
    <cfRule type="containsText" dxfId="1369" priority="948" operator="containsText" text="Alta">
      <formula>NOT(ISERROR(SEARCH("Alta",L10)))</formula>
    </cfRule>
    <cfRule type="containsText" dxfId="1368" priority="949" operator="containsText" text="Moderado">
      <formula>NOT(ISERROR(SEARCH("Moderado",L10)))</formula>
    </cfRule>
    <cfRule type="containsText" dxfId="1367" priority="950" operator="containsText" text="Menor">
      <formula>NOT(ISERROR(SEARCH("Menor",L10)))</formula>
    </cfRule>
    <cfRule type="containsText" dxfId="1366" priority="951" operator="containsText" text="Leve">
      <formula>NOT(ISERROR(SEARCH("Leve",L10)))</formula>
    </cfRule>
    <cfRule type="containsText" dxfId="1365" priority="946" operator="containsText" text="Catastrófico">
      <formula>NOT(ISERROR(SEARCH("Catastrófico",L10)))</formula>
    </cfRule>
  </conditionalFormatting>
  <conditionalFormatting sqref="L16:M16 L20:M21">
    <cfRule type="containsText" dxfId="1364" priority="962" operator="containsText" text="Leve">
      <formula>NOT(ISERROR(SEARCH("Leve",L16)))</formula>
    </cfRule>
    <cfRule type="containsText" dxfId="1363" priority="960" operator="containsText" text="Moderado">
      <formula>NOT(ISERROR(SEARCH("Moderado",L16)))</formula>
    </cfRule>
    <cfRule type="containsText" dxfId="1362" priority="958" operator="containsText" text="Mayor">
      <formula>NOT(ISERROR(SEARCH("Mayor",L16)))</formula>
    </cfRule>
    <cfRule type="containsText" dxfId="1361" priority="957" operator="containsText" text="Catastrófico">
      <formula>NOT(ISERROR(SEARCH("Catastrófico",L16)))</formula>
    </cfRule>
    <cfRule type="containsText" dxfId="1360" priority="959" operator="containsText" text="Alta">
      <formula>NOT(ISERROR(SEARCH("Alta",L16)))</formula>
    </cfRule>
    <cfRule type="containsText" dxfId="1359" priority="961" operator="containsText" text="Menor">
      <formula>NOT(ISERROR(SEARCH("Menor",L16)))</formula>
    </cfRule>
  </conditionalFormatting>
  <conditionalFormatting sqref="L23:M23">
    <cfRule type="containsText" dxfId="1358" priority="46" operator="containsText" text="Leve">
      <formula>NOT(ISERROR(SEARCH("Leve",L23)))</formula>
    </cfRule>
    <cfRule type="containsText" dxfId="1357" priority="45" operator="containsText" text="Menor">
      <formula>NOT(ISERROR(SEARCH("Menor",L23)))</formula>
    </cfRule>
    <cfRule type="containsText" dxfId="1356" priority="44" operator="containsText" text="Moderado">
      <formula>NOT(ISERROR(SEARCH("Moderado",L23)))</formula>
    </cfRule>
    <cfRule type="containsText" dxfId="1355" priority="43" operator="containsText" text="Alta">
      <formula>NOT(ISERROR(SEARCH("Alta",L23)))</formula>
    </cfRule>
    <cfRule type="containsText" dxfId="1354" priority="42" operator="containsText" text="Mayor">
      <formula>NOT(ISERROR(SEARCH("Mayor",L23)))</formula>
    </cfRule>
    <cfRule type="containsText" dxfId="1353" priority="41" operator="containsText" text="Catastrófico">
      <formula>NOT(ISERROR(SEARCH("Catastrófico",L23)))</formula>
    </cfRule>
  </conditionalFormatting>
  <conditionalFormatting sqref="L31:M31">
    <cfRule type="containsText" dxfId="1352" priority="117" operator="containsText" text="Leve">
      <formula>NOT(ISERROR(SEARCH("Leve",L31)))</formula>
    </cfRule>
    <cfRule type="containsText" dxfId="1351" priority="116" operator="containsText" text="Menor">
      <formula>NOT(ISERROR(SEARCH("Menor",L31)))</formula>
    </cfRule>
    <cfRule type="containsText" dxfId="1350" priority="112" operator="containsText" text="Catastrófico">
      <formula>NOT(ISERROR(SEARCH("Catastrófico",L31)))</formula>
    </cfRule>
    <cfRule type="containsText" dxfId="1349" priority="113" operator="containsText" text="Mayor">
      <formula>NOT(ISERROR(SEARCH("Mayor",L31)))</formula>
    </cfRule>
    <cfRule type="containsText" dxfId="1348" priority="114" operator="containsText" text="Alta">
      <formula>NOT(ISERROR(SEARCH("Alta",L31)))</formula>
    </cfRule>
    <cfRule type="containsText" dxfId="1347" priority="115" operator="containsText" text="Moderado">
      <formula>NOT(ISERROR(SEARCH("Moderado",L31)))</formula>
    </cfRule>
  </conditionalFormatting>
  <conditionalFormatting sqref="N10 N21 N27">
    <cfRule type="containsText" dxfId="1346" priority="956" operator="containsText" text="Extremo">
      <formula>NOT(ISERROR(SEARCH("Extremo",N10)))</formula>
    </cfRule>
    <cfRule type="containsText" dxfId="1345" priority="955" operator="containsText" text="Moderado">
      <formula>NOT(ISERROR(SEARCH("Moderado",N10)))</formula>
    </cfRule>
    <cfRule type="containsText" dxfId="1344" priority="954" operator="containsText" text="Bajo">
      <formula>NOT(ISERROR(SEARCH("Bajo",N10)))</formula>
    </cfRule>
  </conditionalFormatting>
  <conditionalFormatting sqref="N10 N27 N21">
    <cfRule type="containsText" dxfId="1343" priority="953" operator="containsText" text="Alto">
      <formula>NOT(ISERROR(SEARCH("Alto",N10)))</formula>
    </cfRule>
  </conditionalFormatting>
  <conditionalFormatting sqref="N10 N27">
    <cfRule type="containsText" dxfId="1342" priority="952" operator="containsText" text="Extremo">
      <formula>NOT(ISERROR(SEARCH("Extremo",N10)))</formula>
    </cfRule>
  </conditionalFormatting>
  <conditionalFormatting sqref="N16">
    <cfRule type="containsText" dxfId="1341" priority="402" operator="containsText" text="Extremo">
      <formula>NOT(ISERROR(SEARCH("Extremo",N16)))</formula>
    </cfRule>
    <cfRule type="containsText" dxfId="1340" priority="403" operator="containsText" text="Alto">
      <formula>NOT(ISERROR(SEARCH("Alto",N16)))</formula>
    </cfRule>
    <cfRule type="containsText" dxfId="1339" priority="404" operator="containsText" text="Bajo">
      <formula>NOT(ISERROR(SEARCH("Bajo",N16)))</formula>
    </cfRule>
    <cfRule type="containsText" dxfId="1338" priority="406" operator="containsText" text="Extremo">
      <formula>NOT(ISERROR(SEARCH("Extremo",N16)))</formula>
    </cfRule>
    <cfRule type="containsText" dxfId="1337" priority="405" operator="containsText" text="Moderado">
      <formula>NOT(ISERROR(SEARCH("Moderado",N16)))</formula>
    </cfRule>
  </conditionalFormatting>
  <conditionalFormatting sqref="N20">
    <cfRule type="containsText" dxfId="1336" priority="473" operator="containsText" text="Alto">
      <formula>NOT(ISERROR(SEARCH("Alto",N20)))</formula>
    </cfRule>
    <cfRule type="containsText" dxfId="1335" priority="472" operator="containsText" text="Extremo">
      <formula>NOT(ISERROR(SEARCH("Extremo",N20)))</formula>
    </cfRule>
    <cfRule type="containsText" dxfId="1334" priority="474" operator="containsText" text="Bajo">
      <formula>NOT(ISERROR(SEARCH("Bajo",N20)))</formula>
    </cfRule>
    <cfRule type="containsText" dxfId="1333" priority="475" operator="containsText" text="Moderado">
      <formula>NOT(ISERROR(SEARCH("Moderado",N20)))</formula>
    </cfRule>
  </conditionalFormatting>
  <conditionalFormatting sqref="N20:N21">
    <cfRule type="containsText" dxfId="1332" priority="476" operator="containsText" text="Extremo">
      <formula>NOT(ISERROR(SEARCH("Extremo",N20)))</formula>
    </cfRule>
  </conditionalFormatting>
  <conditionalFormatting sqref="N23">
    <cfRule type="containsText" dxfId="1331" priority="34" operator="containsText" text="Moderado">
      <formula>NOT(ISERROR(SEARCH("Moderado",N23)))</formula>
    </cfRule>
    <cfRule type="containsText" dxfId="1330" priority="33" operator="containsText" text="Bajo">
      <formula>NOT(ISERROR(SEARCH("Bajo",N23)))</formula>
    </cfRule>
    <cfRule type="containsText" dxfId="1329" priority="32" operator="containsText" text="Alto">
      <formula>NOT(ISERROR(SEARCH("Alto",N23)))</formula>
    </cfRule>
    <cfRule type="containsText" dxfId="1328" priority="31" operator="containsText" text="Extremo">
      <formula>NOT(ISERROR(SEARCH("Extremo",N23)))</formula>
    </cfRule>
    <cfRule type="containsText" dxfId="1327" priority="35" operator="containsText" text="Extremo">
      <formula>NOT(ISERROR(SEARCH("Extremo",N23)))</formula>
    </cfRule>
  </conditionalFormatting>
  <conditionalFormatting sqref="N31">
    <cfRule type="containsText" dxfId="1326" priority="106" operator="containsText" text="Extremo">
      <formula>NOT(ISERROR(SEARCH("Extremo",N31)))</formula>
    </cfRule>
    <cfRule type="containsText" dxfId="1325" priority="102" operator="containsText" text="Extremo">
      <formula>NOT(ISERROR(SEARCH("Extremo",N31)))</formula>
    </cfRule>
    <cfRule type="containsText" dxfId="1324" priority="103" operator="containsText" text="Alto">
      <formula>NOT(ISERROR(SEARCH("Alto",N31)))</formula>
    </cfRule>
    <cfRule type="containsText" dxfId="1323" priority="105" operator="containsText" text="Moderado">
      <formula>NOT(ISERROR(SEARCH("Moderado",N31)))</formula>
    </cfRule>
    <cfRule type="containsText" dxfId="1322" priority="104" operator="containsText" text="Bajo">
      <formula>NOT(ISERROR(SEARCH("Bajo",N31)))</formula>
    </cfRule>
  </conditionalFormatting>
  <conditionalFormatting sqref="Y10:Y15">
    <cfRule type="containsText" dxfId="1321" priority="884" operator="containsText" text="Baja">
      <formula>NOT(ISERROR(SEARCH("Baja",Y10)))</formula>
    </cfRule>
    <cfRule type="containsText" dxfId="1320" priority="885" operator="containsText" text="Muy Baja">
      <formula>NOT(ISERROR(SEARCH("Muy Baja",Y10)))</formula>
    </cfRule>
  </conditionalFormatting>
  <conditionalFormatting sqref="Y10:Y22">
    <cfRule type="containsText" dxfId="1319" priority="366" operator="containsText" text="Muy Baja">
      <formula>NOT(ISERROR(SEARCH("Muy Baja",Y10)))</formula>
    </cfRule>
  </conditionalFormatting>
  <conditionalFormatting sqref="Y10:Y34">
    <cfRule type="containsText" dxfId="1318" priority="3" operator="containsText" text="Alta">
      <formula>NOT(ISERROR(SEARCH("Alta",Y10)))</formula>
    </cfRule>
    <cfRule type="containsText" dxfId="1317" priority="4" operator="containsText" text="Media">
      <formula>NOT(ISERROR(SEARCH("Media",Y10)))</formula>
    </cfRule>
    <cfRule type="containsText" dxfId="1316" priority="2" operator="containsText" text="Muy Alta">
      <formula>NOT(ISERROR(SEARCH("Muy Alta",Y10)))</formula>
    </cfRule>
  </conditionalFormatting>
  <conditionalFormatting sqref="Y16:Y19">
    <cfRule type="containsText" dxfId="1315" priority="364" operator="containsText" text="Muy Baja">
      <formula>NOT(ISERROR(SEARCH("Muy Baja",Y16)))</formula>
    </cfRule>
    <cfRule type="containsText" dxfId="1314" priority="365" operator="containsText" text="Baja">
      <formula>NOT(ISERROR(SEARCH("Baja",Y16)))</formula>
    </cfRule>
  </conditionalFormatting>
  <conditionalFormatting sqref="Y20:Y22">
    <cfRule type="containsText" dxfId="1313" priority="435" operator="containsText" text="Baja">
      <formula>NOT(ISERROR(SEARCH("Baja",Y20)))</formula>
    </cfRule>
    <cfRule type="containsText" dxfId="1312" priority="436" operator="containsText" text="Muy Baja">
      <formula>NOT(ISERROR(SEARCH("Muy Baja",Y20)))</formula>
    </cfRule>
  </conditionalFormatting>
  <conditionalFormatting sqref="Y23:Y26">
    <cfRule type="containsText" dxfId="1311" priority="5" operator="containsText" text="Muy Baja">
      <formula>NOT(ISERROR(SEARCH("Muy Baja",Y23)))</formula>
    </cfRule>
    <cfRule type="containsText" dxfId="1310" priority="6" operator="containsText" text="Baja">
      <formula>NOT(ISERROR(SEARCH("Baja",Y23)))</formula>
    </cfRule>
    <cfRule type="containsText" dxfId="1309" priority="7" operator="containsText" text="Muy Baja">
      <formula>NOT(ISERROR(SEARCH("Muy Baja",Y23)))</formula>
    </cfRule>
  </conditionalFormatting>
  <conditionalFormatting sqref="Y27:Y30">
    <cfRule type="containsText" dxfId="1308" priority="735" operator="containsText" text="Baja">
      <formula>NOT(ISERROR(SEARCH("Baja",Y27)))</formula>
    </cfRule>
    <cfRule type="containsText" dxfId="1307" priority="736" operator="containsText" text="Muy Baja">
      <formula>NOT(ISERROR(SEARCH("Muy Baja",Y27)))</formula>
    </cfRule>
  </conditionalFormatting>
  <conditionalFormatting sqref="Y27:Y34">
    <cfRule type="containsText" dxfId="1306" priority="78" operator="containsText" text="Muy Baja">
      <formula>NOT(ISERROR(SEARCH("Muy Baja",Y27)))</formula>
    </cfRule>
  </conditionalFormatting>
  <conditionalFormatting sqref="Y31:Y34">
    <cfRule type="containsText" dxfId="1305" priority="76" operator="containsText" text="Muy Baja">
      <formula>NOT(ISERROR(SEARCH("Muy Baja",Y31)))</formula>
    </cfRule>
    <cfRule type="containsText" dxfId="1304" priority="77" operator="containsText" text="Baja">
      <formula>NOT(ISERROR(SEARCH("Baja",Y31)))</formula>
    </cfRule>
  </conditionalFormatting>
  <conditionalFormatting sqref="AA10:AA21 AA23 AA27:AA30">
    <cfRule type="containsText" dxfId="1303" priority="857" operator="containsText" text="Media">
      <formula>NOT(ISERROR(SEARCH("Media",AA10)))</formula>
    </cfRule>
    <cfRule type="containsText" dxfId="1302" priority="856" operator="containsText" text="Alta">
      <formula>NOT(ISERROR(SEARCH("Alta",AA10)))</formula>
    </cfRule>
    <cfRule type="containsText" dxfId="1301" priority="855" operator="containsText" text="Muy Alta">
      <formula>NOT(ISERROR(SEARCH("Muy Alta",AA10)))</formula>
    </cfRule>
    <cfRule type="containsText" dxfId="1300" priority="859" operator="containsText" text="Muy Baja">
      <formula>NOT(ISERROR(SEARCH("Muy Baja",AA10)))</formula>
    </cfRule>
    <cfRule type="containsText" dxfId="1299" priority="858" operator="containsText" text="Baja">
      <formula>NOT(ISERROR(SEARCH("Baja",AA10)))</formula>
    </cfRule>
  </conditionalFormatting>
  <conditionalFormatting sqref="AA10:AA21 AA23">
    <cfRule type="containsText" dxfId="1298" priority="266" operator="containsText" text="Muy Baja">
      <formula>NOT(ISERROR(SEARCH("Muy Baja",AA10)))</formula>
    </cfRule>
  </conditionalFormatting>
  <conditionalFormatting sqref="AA27:AA34">
    <cfRule type="containsText" dxfId="1297" priority="111" operator="containsText" text="Muy Baja">
      <formula>NOT(ISERROR(SEARCH("Muy Baja",AA27)))</formula>
    </cfRule>
  </conditionalFormatting>
  <conditionalFormatting sqref="AA31:AA34">
    <cfRule type="containsText" dxfId="1296" priority="107" operator="containsText" text="Muy Alta">
      <formula>NOT(ISERROR(SEARCH("Muy Alta",AA31)))</formula>
    </cfRule>
    <cfRule type="containsText" dxfId="1295" priority="110" operator="containsText" text="Baja">
      <formula>NOT(ISERROR(SEARCH("Baja",AA31)))</formula>
    </cfRule>
    <cfRule type="containsText" dxfId="1294" priority="109" operator="containsText" text="Media">
      <formula>NOT(ISERROR(SEARCH("Media",AA31)))</formula>
    </cfRule>
    <cfRule type="containsText" dxfId="1293" priority="108" operator="containsText" text="Alta">
      <formula>NOT(ISERROR(SEARCH("Alta",AA31)))</formula>
    </cfRule>
    <cfRule type="containsText" dxfId="1292" priority="53" operator="containsText" text="Muy Baja">
      <formula>NOT(ISERROR(SEARCH("Muy Baja",AA31)))</formula>
    </cfRule>
  </conditionalFormatting>
  <conditionalFormatting sqref="AC10:AC34">
    <cfRule type="containsText" dxfId="1291" priority="71" operator="containsText" text="Menor">
      <formula>NOT(ISERROR(SEARCH("Menor",AC10)))</formula>
    </cfRule>
    <cfRule type="containsText" dxfId="1290" priority="70" operator="containsText" text="Moderado">
      <formula>NOT(ISERROR(SEARCH("Moderado",AC10)))</formula>
    </cfRule>
    <cfRule type="containsText" dxfId="1289" priority="69" operator="containsText" text="Mayor">
      <formula>NOT(ISERROR(SEARCH("Mayor",AC10)))</formula>
    </cfRule>
    <cfRule type="containsText" dxfId="1288" priority="72" operator="containsText" text="Leve">
      <formula>NOT(ISERROR(SEARCH("Leve",AC10)))</formula>
    </cfRule>
    <cfRule type="containsText" dxfId="1287" priority="68" operator="containsText" text="Catastrófico">
      <formula>NOT(ISERROR(SEARCH("Catastrófico",AC10)))</formula>
    </cfRule>
  </conditionalFormatting>
  <conditionalFormatting sqref="AE10:AE21">
    <cfRule type="containsText" dxfId="1286" priority="338" operator="containsText" text="Moderado">
      <formula>NOT(ISERROR(SEARCH("Moderado",AE10)))</formula>
    </cfRule>
    <cfRule type="containsText" dxfId="1285" priority="341" operator="containsText" text="Mayor">
      <formula>NOT(ISERROR(SEARCH("Mayor",AE10)))</formula>
    </cfRule>
    <cfRule type="containsText" dxfId="1284" priority="340" operator="containsText" text="Leve">
      <formula>NOT(ISERROR(SEARCH("Leve",AE10)))</formula>
    </cfRule>
    <cfRule type="containsText" dxfId="1283" priority="339" operator="containsText" text="Menor">
      <formula>NOT(ISERROR(SEARCH("Menor",AE10)))</formula>
    </cfRule>
    <cfRule type="containsText" dxfId="1282" priority="337" operator="containsText" text="Catastrófico">
      <formula>NOT(ISERROR(SEARCH("Catastrófico",AE10)))</formula>
    </cfRule>
  </conditionalFormatting>
  <conditionalFormatting sqref="AE23">
    <cfRule type="containsText" dxfId="1281" priority="410" operator="containsText" text="Leve">
      <formula>NOT(ISERROR(SEARCH("Leve",AE23)))</formula>
    </cfRule>
    <cfRule type="containsText" dxfId="1280" priority="408" operator="containsText" text="Moderado">
      <formula>NOT(ISERROR(SEARCH("Moderado",AE23)))</formula>
    </cfRule>
    <cfRule type="containsText" dxfId="1279" priority="407" operator="containsText" text="Catastrófico">
      <formula>NOT(ISERROR(SEARCH("Catastrófico",AE23)))</formula>
    </cfRule>
    <cfRule type="containsText" dxfId="1278" priority="409" operator="containsText" text="Menor">
      <formula>NOT(ISERROR(SEARCH("Menor",AE23)))</formula>
    </cfRule>
    <cfRule type="containsText" dxfId="1277" priority="411" operator="containsText" text="Mayor">
      <formula>NOT(ISERROR(SEARCH("Mayor",AE23)))</formula>
    </cfRule>
  </conditionalFormatting>
  <conditionalFormatting sqref="AE27:AE34">
    <cfRule type="containsText" dxfId="1276" priority="54" operator="containsText" text="Catastrófico">
      <formula>NOT(ISERROR(SEARCH("Catastrófico",AE27)))</formula>
    </cfRule>
    <cfRule type="containsText" dxfId="1275" priority="55" operator="containsText" text="Moderado">
      <formula>NOT(ISERROR(SEARCH("Moderado",AE27)))</formula>
    </cfRule>
    <cfRule type="containsText" dxfId="1274" priority="58" operator="containsText" text="Mayor">
      <formula>NOT(ISERROR(SEARCH("Mayor",AE27)))</formula>
    </cfRule>
    <cfRule type="containsText" dxfId="1273" priority="56" operator="containsText" text="Menor">
      <formula>NOT(ISERROR(SEARCH("Menor",AE27)))</formula>
    </cfRule>
    <cfRule type="containsText" dxfId="1272" priority="57" operator="containsText" text="Leve">
      <formula>NOT(ISERROR(SEARCH("Leve",AE27)))</formula>
    </cfRule>
  </conditionalFormatting>
  <conditionalFormatting sqref="AG10">
    <cfRule type="containsText" dxfId="1271" priority="874" operator="containsText" text="Alto">
      <formula>NOT(ISERROR(SEARCH("Alto",AG10)))</formula>
    </cfRule>
    <cfRule type="containsText" dxfId="1270" priority="867" operator="containsText" text="Alto">
      <formula>NOT(ISERROR(SEARCH("Alto",AG10)))</formula>
    </cfRule>
    <cfRule type="containsText" dxfId="1269" priority="866" operator="containsText" text="Extremo">
      <formula>NOT(ISERROR(SEARCH("Extremo",AG10)))</formula>
    </cfRule>
    <cfRule type="containsText" dxfId="1268" priority="868" operator="containsText" text="Moderado">
      <formula>NOT(ISERROR(SEARCH("Moderado",AG10)))</formula>
    </cfRule>
    <cfRule type="containsText" dxfId="1267" priority="869" operator="containsText" text="Menor">
      <formula>NOT(ISERROR(SEARCH("Menor",AG10)))</formula>
    </cfRule>
    <cfRule type="containsText" dxfId="1266" priority="870" operator="containsText" text="Bajo">
      <formula>NOT(ISERROR(SEARCH("Bajo",AG10)))</formula>
    </cfRule>
    <cfRule type="containsText" dxfId="1265" priority="871" operator="containsText" text="Moderado">
      <formula>NOT(ISERROR(SEARCH("Moderado",AG10)))</formula>
    </cfRule>
    <cfRule type="containsText" dxfId="1264" priority="872" operator="containsText" text="Extremo">
      <formula>NOT(ISERROR(SEARCH("Extremo",AG10)))</formula>
    </cfRule>
    <cfRule type="containsText" dxfId="1263" priority="873" operator="containsText" text="Baja">
      <formula>NOT(ISERROR(SEARCH("Baja",AG10)))</formula>
    </cfRule>
  </conditionalFormatting>
  <conditionalFormatting sqref="AG16">
    <cfRule type="containsText" dxfId="1262" priority="348" operator="containsText" text="Alto">
      <formula>NOT(ISERROR(SEARCH("Alto",AG16)))</formula>
    </cfRule>
    <cfRule type="containsText" dxfId="1261" priority="354" operator="containsText" text="Baja">
      <formula>NOT(ISERROR(SEARCH("Baja",AG16)))</formula>
    </cfRule>
    <cfRule type="containsText" dxfId="1260" priority="352" operator="containsText" text="Moderado">
      <formula>NOT(ISERROR(SEARCH("Moderado",AG16)))</formula>
    </cfRule>
    <cfRule type="containsText" dxfId="1259" priority="351" operator="containsText" text="Bajo">
      <formula>NOT(ISERROR(SEARCH("Bajo",AG16)))</formula>
    </cfRule>
    <cfRule type="containsText" dxfId="1258" priority="350" operator="containsText" text="Menor">
      <formula>NOT(ISERROR(SEARCH("Menor",AG16)))</formula>
    </cfRule>
    <cfRule type="containsText" dxfId="1257" priority="355" operator="containsText" text="Alto">
      <formula>NOT(ISERROR(SEARCH("Alto",AG16)))</formula>
    </cfRule>
    <cfRule type="containsText" dxfId="1256" priority="347" operator="containsText" text="Extremo">
      <formula>NOT(ISERROR(SEARCH("Extremo",AG16)))</formula>
    </cfRule>
    <cfRule type="containsText" dxfId="1255" priority="349" operator="containsText" text="Moderado">
      <formula>NOT(ISERROR(SEARCH("Moderado",AG16)))</formula>
    </cfRule>
    <cfRule type="containsText" dxfId="1254" priority="353" operator="containsText" text="Extremo">
      <formula>NOT(ISERROR(SEARCH("Extremo",AG16)))</formula>
    </cfRule>
  </conditionalFormatting>
  <conditionalFormatting sqref="AG20:AG21 AG23">
    <cfRule type="containsText" dxfId="1253" priority="425" operator="containsText" text="Alto">
      <formula>NOT(ISERROR(SEARCH("Alto",AG20)))</formula>
    </cfRule>
    <cfRule type="containsText" dxfId="1252" priority="419" operator="containsText" text="Moderado">
      <formula>NOT(ISERROR(SEARCH("Moderado",AG20)))</formula>
    </cfRule>
    <cfRule type="containsText" dxfId="1251" priority="417" operator="containsText" text="Extremo">
      <formula>NOT(ISERROR(SEARCH("Extremo",AG20)))</formula>
    </cfRule>
    <cfRule type="containsText" dxfId="1250" priority="418" operator="containsText" text="Alto">
      <formula>NOT(ISERROR(SEARCH("Alto",AG20)))</formula>
    </cfRule>
    <cfRule type="containsText" dxfId="1249" priority="420" operator="containsText" text="Menor">
      <formula>NOT(ISERROR(SEARCH("Menor",AG20)))</formula>
    </cfRule>
    <cfRule type="containsText" dxfId="1248" priority="421" operator="containsText" text="Bajo">
      <formula>NOT(ISERROR(SEARCH("Bajo",AG20)))</formula>
    </cfRule>
    <cfRule type="containsText" dxfId="1247" priority="422" operator="containsText" text="Moderado">
      <formula>NOT(ISERROR(SEARCH("Moderado",AG20)))</formula>
    </cfRule>
    <cfRule type="containsText" dxfId="1246" priority="423" operator="containsText" text="Extremo">
      <formula>NOT(ISERROR(SEARCH("Extremo",AG20)))</formula>
    </cfRule>
    <cfRule type="containsText" dxfId="1245" priority="424" operator="containsText" text="Baja">
      <formula>NOT(ISERROR(SEARCH("Baja",AG20)))</formula>
    </cfRule>
  </conditionalFormatting>
  <conditionalFormatting sqref="AG27">
    <cfRule type="containsText" dxfId="1244" priority="725" operator="containsText" text="Alto">
      <formula>NOT(ISERROR(SEARCH("Alto",AG27)))</formula>
    </cfRule>
    <cfRule type="containsText" dxfId="1243" priority="724" operator="containsText" text="Baja">
      <formula>NOT(ISERROR(SEARCH("Baja",AG27)))</formula>
    </cfRule>
    <cfRule type="containsText" dxfId="1242" priority="722" operator="containsText" text="Moderado">
      <formula>NOT(ISERROR(SEARCH("Moderado",AG27)))</formula>
    </cfRule>
    <cfRule type="containsText" dxfId="1241" priority="721" operator="containsText" text="Bajo">
      <formula>NOT(ISERROR(SEARCH("Bajo",AG27)))</formula>
    </cfRule>
    <cfRule type="containsText" dxfId="1240" priority="720" operator="containsText" text="Menor">
      <formula>NOT(ISERROR(SEARCH("Menor",AG27)))</formula>
    </cfRule>
    <cfRule type="containsText" dxfId="1239" priority="719" operator="containsText" text="Moderado">
      <formula>NOT(ISERROR(SEARCH("Moderado",AG27)))</formula>
    </cfRule>
    <cfRule type="containsText" dxfId="1238" priority="718" operator="containsText" text="Alto">
      <formula>NOT(ISERROR(SEARCH("Alto",AG27)))</formula>
    </cfRule>
    <cfRule type="containsText" dxfId="1237" priority="717" operator="containsText" text="Extremo">
      <formula>NOT(ISERROR(SEARCH("Extremo",AG27)))</formula>
    </cfRule>
    <cfRule type="containsText" dxfId="1236" priority="723" operator="containsText" text="Extremo">
      <formula>NOT(ISERROR(SEARCH("Extremo",AG27)))</formula>
    </cfRule>
  </conditionalFormatting>
  <conditionalFormatting sqref="AG31">
    <cfRule type="containsText" dxfId="1235" priority="63" operator="containsText" text="Bajo">
      <formula>NOT(ISERROR(SEARCH("Bajo",AG31)))</formula>
    </cfRule>
    <cfRule type="containsText" dxfId="1234" priority="62" operator="containsText" text="Menor">
      <formula>NOT(ISERROR(SEARCH("Menor",AG31)))</formula>
    </cfRule>
    <cfRule type="containsText" dxfId="1233" priority="61" operator="containsText" text="Moderado">
      <formula>NOT(ISERROR(SEARCH("Moderado",AG31)))</formula>
    </cfRule>
    <cfRule type="containsText" dxfId="1232" priority="60" operator="containsText" text="Alto">
      <formula>NOT(ISERROR(SEARCH("Alto",AG31)))</formula>
    </cfRule>
    <cfRule type="containsText" dxfId="1231" priority="65" operator="containsText" text="Extremo">
      <formula>NOT(ISERROR(SEARCH("Extremo",AG31)))</formula>
    </cfRule>
    <cfRule type="containsText" dxfId="1230" priority="64" operator="containsText" text="Moderado">
      <formula>NOT(ISERROR(SEARCH("Moderado",AG31)))</formula>
    </cfRule>
    <cfRule type="containsText" dxfId="1229" priority="66" operator="containsText" text="Baja">
      <formula>NOT(ISERROR(SEARCH("Baja",AG31)))</formula>
    </cfRule>
    <cfRule type="containsText" dxfId="1228" priority="67" operator="containsText" text="Alto">
      <formula>NOT(ISERROR(SEARCH("Alto",AG31)))</formula>
    </cfRule>
    <cfRule type="containsText" dxfId="1227" priority="59" operator="containsText" text="Extremo">
      <formula>NOT(ISERROR(SEARCH("Extremo",AG31)))</formula>
    </cfRule>
  </conditionalFormatting>
  <dataValidations count="1">
    <dataValidation allowBlank="1" showInputMessage="1" showErrorMessage="1" prompt="Enunciar cuál es el control" sqref="P10:P11"/>
  </dataValidations>
  <pageMargins left="0.7" right="0.7" top="0.75" bottom="0.75" header="0.3" footer="0.3"/>
  <pageSetup orientation="portrait" r:id="rId1"/>
  <ignoredErrors>
    <ignoredError sqref="Z13" formula="1"/>
  </ignoredErrors>
  <drawing r:id="rId2"/>
  <legacyDrawing r:id="rId3"/>
  <extLst>
    <ext xmlns:x14="http://schemas.microsoft.com/office/spreadsheetml/2009/9/main" uri="{78C0D931-6437-407d-A8EE-F0AAD7539E65}">
      <x14:conditionalFormattings>
        <x14:conditionalFormatting xmlns:xm="http://schemas.microsoft.com/office/excel/2006/main">
          <x14:cfRule type="containsText" priority="1114" operator="containsText" id="{85F911A9-FF11-4B11-A4CC-F406EAB53E70}">
            <xm:f>NOT(ISERROR(SEARCH('Tabla probabilidad'!$B$5,I10)))</xm:f>
            <xm:f>'Tabla probabilidad'!$B$5</xm:f>
            <x14:dxf>
              <font>
                <color rgb="FF006100"/>
              </font>
              <fill>
                <patternFill>
                  <bgColor rgb="FFC6EFCE"/>
                </patternFill>
              </fill>
            </x14:dxf>
          </x14:cfRule>
          <x14:cfRule type="containsText" priority="1115" operator="containsText" id="{C222FDBF-3C08-4113-9351-76033CF06434}">
            <xm:f>NOT(ISERROR(SEARCH('Tabla probabilidad'!$B$5,I10)))</xm:f>
            <xm:f>'Tabla probabilidad'!$B$5</xm:f>
            <x14:dxf>
              <font>
                <color rgb="FF9C0006"/>
              </font>
              <fill>
                <patternFill>
                  <bgColor rgb="FFFFC7CE"/>
                </patternFill>
              </fill>
            </x14:dxf>
          </x14:cfRule>
          <xm:sqref>I10 I21</xm:sqref>
        </x14:conditionalFormatting>
        <x14:conditionalFormatting xmlns:xm="http://schemas.microsoft.com/office/excel/2006/main">
          <x14:cfRule type="containsText" priority="399" operator="containsText" id="{36243104-5BAC-4A7B-8705-D48F4AC59121}">
            <xm:f>NOT(ISERROR(SEARCH('Tabla probabilidad'!$B$5,I16)))</xm:f>
            <xm:f>'Tabla probabilidad'!$B$5</xm:f>
            <x14:dxf>
              <font>
                <color rgb="FF9C0006"/>
              </font>
              <fill>
                <patternFill>
                  <bgColor rgb="FFFFC7CE"/>
                </patternFill>
              </fill>
            </x14:dxf>
          </x14:cfRule>
          <x14:cfRule type="containsText" priority="398" operator="containsText" id="{91325732-CCEB-40E7-9A2C-98900CB15E77}">
            <xm:f>NOT(ISERROR(SEARCH('Tabla probabilidad'!$B$5,I16)))</xm:f>
            <xm:f>'Tabla probabilidad'!$B$5</xm:f>
            <x14:dxf>
              <font>
                <color rgb="FF006100"/>
              </font>
              <fill>
                <patternFill>
                  <bgColor rgb="FFC6EFCE"/>
                </patternFill>
              </fill>
            </x14:dxf>
          </x14:cfRule>
          <xm:sqref>I16</xm:sqref>
        </x14:conditionalFormatting>
        <x14:conditionalFormatting xmlns:xm="http://schemas.microsoft.com/office/excel/2006/main">
          <x14:cfRule type="containsText" priority="468" operator="containsText" id="{D71E484F-FE07-4D18-8E45-7EB7DDE70E2C}">
            <xm:f>NOT(ISERROR(SEARCH('Tabla probabilidad'!$B$5,I20)))</xm:f>
            <xm:f>'Tabla probabilidad'!$B$5</xm:f>
            <x14:dxf>
              <font>
                <color rgb="FF006100"/>
              </font>
              <fill>
                <patternFill>
                  <bgColor rgb="FFC6EFCE"/>
                </patternFill>
              </fill>
            </x14:dxf>
          </x14:cfRule>
          <x14:cfRule type="containsText" priority="469" operator="containsText" id="{DC4E61ED-7433-4BAB-A2FA-262F21FE4597}">
            <xm:f>NOT(ISERROR(SEARCH('Tabla probabilidad'!$B$5,I20)))</xm:f>
            <xm:f>'Tabla probabilidad'!$B$5</xm:f>
            <x14:dxf>
              <font>
                <color rgb="FF9C0006"/>
              </font>
              <fill>
                <patternFill>
                  <bgColor rgb="FFFFC7CE"/>
                </patternFill>
              </fill>
            </x14:dxf>
          </x14:cfRule>
          <xm:sqref>I20</xm:sqref>
        </x14:conditionalFormatting>
        <x14:conditionalFormatting xmlns:xm="http://schemas.microsoft.com/office/excel/2006/main">
          <x14:cfRule type="containsText" priority="28" operator="containsText" id="{510850E0-E560-4B4E-9569-37E987E2C1EC}">
            <xm:f>NOT(ISERROR(SEARCH('Tabla probabilidad'!$B$5,I23)))</xm:f>
            <xm:f>'Tabla probabilidad'!$B$5</xm:f>
            <x14:dxf>
              <font>
                <color rgb="FF9C0006"/>
              </font>
              <fill>
                <patternFill>
                  <bgColor rgb="FFFFC7CE"/>
                </patternFill>
              </fill>
            </x14:dxf>
          </x14:cfRule>
          <x14:cfRule type="containsText" priority="27" operator="containsText" id="{C71CDC60-36D0-46D6-A9E0-F6036038F73F}">
            <xm:f>NOT(ISERROR(SEARCH('Tabla probabilidad'!$B$5,I23)))</xm:f>
            <xm:f>'Tabla probabilidad'!$B$5</xm:f>
            <x14:dxf>
              <font>
                <color rgb="FF006100"/>
              </font>
              <fill>
                <patternFill>
                  <bgColor rgb="FFC6EFCE"/>
                </patternFill>
              </fill>
            </x14:dxf>
          </x14:cfRule>
          <xm:sqref>I23</xm:sqref>
        </x14:conditionalFormatting>
        <x14:conditionalFormatting xmlns:xm="http://schemas.microsoft.com/office/excel/2006/main">
          <x14:cfRule type="containsText" priority="847" operator="containsText" id="{0DBD8F32-72F4-47FE-A8E8-92CA123A277C}">
            <xm:f>NOT(ISERROR(SEARCH('Tabla probabilidad'!$B$5,I27)))</xm:f>
            <xm:f>'Tabla probabilidad'!$B$5</xm:f>
            <x14:dxf>
              <font>
                <color rgb="FF9C0006"/>
              </font>
              <fill>
                <patternFill>
                  <bgColor rgb="FFFFC7CE"/>
                </patternFill>
              </fill>
            </x14:dxf>
          </x14:cfRule>
          <x14:cfRule type="containsText" priority="846" operator="containsText" id="{130BBF8F-6F36-4C1F-BB40-DA538C9DA4BA}">
            <xm:f>NOT(ISERROR(SEARCH('Tabla probabilidad'!$B$5,I27)))</xm:f>
            <xm:f>'Tabla probabilidad'!$B$5</xm:f>
            <x14:dxf>
              <font>
                <color rgb="FF006100"/>
              </font>
              <fill>
                <patternFill>
                  <bgColor rgb="FFC6EFCE"/>
                </patternFill>
              </fill>
            </x14:dxf>
          </x14:cfRule>
          <xm:sqref>I27</xm:sqref>
        </x14:conditionalFormatting>
        <x14:conditionalFormatting xmlns:xm="http://schemas.microsoft.com/office/excel/2006/main">
          <x14:cfRule type="containsText" priority="99" operator="containsText" id="{C8A24CAE-905D-4341-9B57-F7B2ADFE302A}">
            <xm:f>NOT(ISERROR(SEARCH('Tabla probabilidad'!$B$5,I31)))</xm:f>
            <xm:f>'Tabla probabilidad'!$B$5</xm:f>
            <x14:dxf>
              <font>
                <color rgb="FF9C0006"/>
              </font>
              <fill>
                <patternFill>
                  <bgColor rgb="FFFFC7CE"/>
                </patternFill>
              </fill>
            </x14:dxf>
          </x14:cfRule>
          <x14:cfRule type="containsText" priority="98" operator="containsText" id="{F37BC595-7439-46FB-A5E1-3B9D49B1685E}">
            <xm:f>NOT(ISERROR(SEARCH('Tabla probabilidad'!$B$5,I31)))</xm:f>
            <xm:f>'Tabla probabilidad'!$B$5</xm:f>
            <x14:dxf>
              <font>
                <color rgb="FF006100"/>
              </font>
              <fill>
                <patternFill>
                  <bgColor rgb="FFC6EFCE"/>
                </patternFill>
              </fill>
            </x14:dxf>
          </x14:cfRule>
          <xm:sqref>I31</xm:sqref>
        </x14:conditionalFormatting>
      </x14:conditionalFormattings>
    </ext>
    <ext xmlns:x14="http://schemas.microsoft.com/office/spreadsheetml/2009/9/main" uri="{CCE6A557-97BC-4b89-ADB6-D9C93CAAB3DF}">
      <x14:dataValidations xmlns:xm="http://schemas.microsoft.com/office/excel/2006/main" count="10">
        <x14:dataValidation type="list" allowBlank="1" showInputMessage="1" showErrorMessage="1">
          <x14:formula1>
            <xm:f>LISTA!$J$3:$J$4</xm:f>
          </x14:formula1>
          <xm:sqref>AN10 AN27 AN16 AN31 AN20:AN23</xm:sqref>
        </x14:dataValidation>
        <x14:dataValidation type="list" allowBlank="1" showInputMessage="1" showErrorMessage="1">
          <x14:formula1>
            <xm:f>LISTA!$K$3:$K$6</xm:f>
          </x14:formula1>
          <xm:sqref>AH10 AH27 AH16 AH23 AH20:AH21 AH31</xm:sqref>
        </x14:dataValidation>
        <x14:dataValidation type="list" allowBlank="1" showInputMessage="1" showErrorMessage="1">
          <x14:formula1>
            <xm:f>LISTA!$C$3:$C$10</xm:f>
          </x14:formula1>
          <xm:sqref>G10:G21 G23 G27:G34</xm:sqref>
        </x14:dataValidation>
        <x14:dataValidation type="list" allowBlank="1" showInputMessage="1" showErrorMessage="1">
          <x14:formula1>
            <xm:f>LISTA!$D$3:$D$31</xm:f>
          </x14:formula1>
          <xm:sqref>K10:K21 K23 K27:K34</xm:sqref>
        </x14:dataValidation>
        <x14:dataValidation type="list" allowBlank="1" showInputMessage="1" showErrorMessage="1">
          <x14:formula1>
            <xm:f>LISTA!$B$3:$B$9</xm:f>
          </x14:formula1>
          <xm:sqref>C10:C21 C23 C27:C34</xm:sqref>
        </x14:dataValidation>
        <x14:dataValidation type="list" allowBlank="1" showInputMessage="1" showErrorMessage="1">
          <x14:formula1>
            <xm:f>LISTA!$E$3:$E$5</xm:f>
          </x14:formula1>
          <xm:sqref>R10:R34</xm:sqref>
        </x14:dataValidation>
        <x14:dataValidation type="list" allowBlank="1" showInputMessage="1" showErrorMessage="1">
          <x14:formula1>
            <xm:f>LISTA!$F$3:$F$4</xm:f>
          </x14:formula1>
          <xm:sqref>S10:S34</xm:sqref>
        </x14:dataValidation>
        <x14:dataValidation type="list" allowBlank="1" showInputMessage="1" showErrorMessage="1">
          <x14:formula1>
            <xm:f>LISTA!$G$3:$G$4</xm:f>
          </x14:formula1>
          <xm:sqref>U10:U34</xm:sqref>
        </x14:dataValidation>
        <x14:dataValidation type="list" allowBlank="1" showInputMessage="1" showErrorMessage="1">
          <x14:formula1>
            <xm:f>LISTA!$H$3:$H$4</xm:f>
          </x14:formula1>
          <xm:sqref>V10:V34</xm:sqref>
        </x14:dataValidation>
        <x14:dataValidation type="list" allowBlank="1" showInputMessage="1" showErrorMessage="1">
          <x14:formula1>
            <xm:f>LISTA!$I$3:$I$4</xm:f>
          </x14:formula1>
          <xm:sqref>W10:W34</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39997558519241921"/>
  </sheetPr>
  <dimension ref="A3:I7"/>
  <sheetViews>
    <sheetView topLeftCell="B1" zoomScale="69" zoomScaleNormal="69" workbookViewId="0">
      <selection activeCell="D7" sqref="D7"/>
    </sheetView>
  </sheetViews>
  <sheetFormatPr baseColWidth="10" defaultColWidth="11.42578125" defaultRowHeight="15"/>
  <cols>
    <col min="1" max="1" width="27.42578125" style="6" customWidth="1"/>
    <col min="2" max="2" width="33.28515625" style="6" customWidth="1"/>
    <col min="3" max="3" width="70.5703125" style="6" customWidth="1"/>
    <col min="4" max="4" width="46.5703125" style="6" customWidth="1"/>
    <col min="5" max="5" width="40.42578125" style="6" customWidth="1"/>
    <col min="6" max="6" width="41.28515625" style="6" customWidth="1"/>
    <col min="7" max="7" width="47.7109375" style="6" customWidth="1"/>
    <col min="8" max="8" width="42.85546875" style="6" customWidth="1"/>
    <col min="9" max="9" width="34" style="6" customWidth="1"/>
    <col min="10" max="16384" width="11.42578125" style="6"/>
  </cols>
  <sheetData>
    <row r="3" spans="1:9">
      <c r="A3" s="511" t="s">
        <v>203</v>
      </c>
      <c r="B3" s="511"/>
      <c r="C3" s="511"/>
      <c r="D3" s="511"/>
      <c r="E3" s="511"/>
      <c r="F3" s="511"/>
      <c r="G3" s="511"/>
      <c r="H3" s="511"/>
    </row>
    <row r="4" spans="1:9">
      <c r="A4" s="511"/>
      <c r="B4" s="511"/>
      <c r="C4" s="511"/>
      <c r="D4" s="511"/>
      <c r="E4" s="511"/>
      <c r="F4" s="511"/>
      <c r="G4" s="511"/>
      <c r="H4" s="511"/>
    </row>
    <row r="5" spans="1:9" ht="34.5" thickBot="1">
      <c r="A5" s="18"/>
      <c r="B5" s="18"/>
      <c r="C5" s="18"/>
      <c r="D5" s="18"/>
      <c r="E5" s="18"/>
      <c r="F5" s="18"/>
      <c r="G5" s="18"/>
      <c r="H5" s="18"/>
    </row>
    <row r="6" spans="1:9" ht="71.25" customHeight="1" thickBot="1">
      <c r="A6" s="512" t="s">
        <v>203</v>
      </c>
      <c r="B6" s="83" t="s">
        <v>358</v>
      </c>
      <c r="C6" s="84" t="s">
        <v>359</v>
      </c>
      <c r="D6" s="84" t="s">
        <v>360</v>
      </c>
      <c r="E6" s="84" t="s">
        <v>361</v>
      </c>
      <c r="F6" s="84" t="s">
        <v>362</v>
      </c>
      <c r="G6" s="136" t="s">
        <v>363</v>
      </c>
      <c r="H6" s="83" t="s">
        <v>364</v>
      </c>
      <c r="I6" s="83" t="s">
        <v>365</v>
      </c>
    </row>
    <row r="7" spans="1:9" ht="265.5" customHeight="1" thickBot="1">
      <c r="A7" s="513"/>
      <c r="B7" s="19" t="s">
        <v>366</v>
      </c>
      <c r="C7" s="19" t="s">
        <v>367</v>
      </c>
      <c r="D7" s="19" t="s">
        <v>368</v>
      </c>
      <c r="E7" s="19" t="s">
        <v>369</v>
      </c>
      <c r="F7" s="19" t="s">
        <v>370</v>
      </c>
      <c r="G7" s="20" t="s">
        <v>371</v>
      </c>
      <c r="H7" s="137" t="s">
        <v>372</v>
      </c>
      <c r="I7" s="137" t="s">
        <v>373</v>
      </c>
    </row>
  </sheetData>
  <mergeCells count="2">
    <mergeCell ref="A3:H4"/>
    <mergeCell ref="A6:A7"/>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EG735"/>
  <sheetViews>
    <sheetView zoomScale="70" zoomScaleNormal="70" workbookViewId="0">
      <selection activeCell="G10" sqref="G10"/>
    </sheetView>
  </sheetViews>
  <sheetFormatPr baseColWidth="10" defaultColWidth="11.42578125" defaultRowHeight="15"/>
  <cols>
    <col min="2" max="2" width="24.140625" customWidth="1"/>
    <col min="3" max="3" width="75.7109375" customWidth="1"/>
    <col min="4" max="4" width="29.85546875" customWidth="1"/>
    <col min="32" max="137" width="11.42578125" style="6"/>
  </cols>
  <sheetData>
    <row r="1" spans="1:31" s="6" customFormat="1"/>
    <row r="2" spans="1:31" ht="23.25">
      <c r="A2" s="6"/>
      <c r="B2" s="514" t="s">
        <v>374</v>
      </c>
      <c r="C2" s="514"/>
      <c r="D2" s="514"/>
      <c r="E2" s="6"/>
      <c r="F2" s="6"/>
      <c r="G2" s="6"/>
      <c r="H2" s="6"/>
      <c r="I2" s="6"/>
      <c r="J2" s="6"/>
      <c r="K2" s="6"/>
      <c r="L2" s="6"/>
      <c r="M2" s="6"/>
      <c r="N2" s="6"/>
      <c r="O2" s="6"/>
      <c r="P2" s="6"/>
      <c r="Q2" s="6"/>
      <c r="R2" s="6"/>
      <c r="S2" s="6"/>
      <c r="T2" s="6"/>
      <c r="U2" s="6"/>
      <c r="V2" s="6"/>
      <c r="W2" s="6"/>
      <c r="X2" s="6"/>
      <c r="Y2" s="6"/>
      <c r="Z2" s="6"/>
      <c r="AA2" s="6"/>
      <c r="AB2" s="6"/>
      <c r="AC2" s="6"/>
      <c r="AD2" s="6"/>
      <c r="AE2" s="6"/>
    </row>
    <row r="3" spans="1:31">
      <c r="A3" s="6"/>
      <c r="B3" s="95"/>
      <c r="C3" s="95"/>
      <c r="D3" s="95"/>
      <c r="E3" s="6"/>
      <c r="F3" s="6"/>
      <c r="G3" s="6"/>
      <c r="H3" s="6"/>
      <c r="I3" s="6"/>
      <c r="J3" s="6"/>
      <c r="K3" s="6"/>
      <c r="L3" s="6"/>
      <c r="M3" s="6"/>
      <c r="N3" s="6"/>
      <c r="O3" s="6"/>
      <c r="P3" s="6"/>
      <c r="Q3" s="6"/>
      <c r="R3" s="6"/>
      <c r="S3" s="6"/>
      <c r="T3" s="6"/>
      <c r="U3" s="6"/>
      <c r="V3" s="6"/>
      <c r="W3" s="6"/>
      <c r="X3" s="6"/>
      <c r="Y3" s="6"/>
      <c r="Z3" s="6"/>
      <c r="AA3" s="6"/>
      <c r="AB3" s="6"/>
      <c r="AC3" s="6"/>
      <c r="AD3" s="6"/>
      <c r="AE3" s="6"/>
    </row>
    <row r="4" spans="1:31" ht="23.25">
      <c r="A4" s="6"/>
      <c r="B4" s="21"/>
      <c r="C4" s="106" t="s">
        <v>375</v>
      </c>
      <c r="D4" s="106" t="s">
        <v>354</v>
      </c>
      <c r="E4" s="6"/>
      <c r="F4" s="6"/>
      <c r="G4" s="6"/>
      <c r="H4" s="6"/>
      <c r="I4" s="6"/>
      <c r="J4" s="6"/>
      <c r="K4" s="6"/>
      <c r="L4" s="6"/>
      <c r="M4" s="6"/>
      <c r="N4" s="6"/>
      <c r="O4" s="6"/>
      <c r="P4" s="6"/>
      <c r="Q4" s="6"/>
      <c r="R4" s="6"/>
      <c r="S4" s="6"/>
      <c r="T4" s="6"/>
      <c r="U4" s="6"/>
      <c r="V4" s="6"/>
      <c r="W4" s="6"/>
      <c r="X4" s="6"/>
      <c r="Y4" s="6"/>
      <c r="Z4" s="6"/>
      <c r="AA4" s="6"/>
      <c r="AB4" s="6"/>
      <c r="AC4" s="6"/>
      <c r="AD4" s="6"/>
      <c r="AE4" s="6"/>
    </row>
    <row r="5" spans="1:31" ht="46.5">
      <c r="A5" s="6"/>
      <c r="B5" s="107" t="s">
        <v>376</v>
      </c>
      <c r="C5" s="108" t="s">
        <v>377</v>
      </c>
      <c r="D5" s="109">
        <v>0.2</v>
      </c>
      <c r="E5" s="6"/>
      <c r="F5" s="6"/>
      <c r="G5" s="6"/>
      <c r="H5" s="6"/>
      <c r="I5" s="6"/>
      <c r="J5" s="6"/>
      <c r="K5" s="6"/>
      <c r="L5" s="6"/>
      <c r="M5" s="6"/>
      <c r="N5" s="6"/>
      <c r="O5" s="6"/>
      <c r="P5" s="6"/>
      <c r="Q5" s="6"/>
      <c r="R5" s="6"/>
      <c r="S5" s="6"/>
      <c r="T5" s="6"/>
      <c r="U5" s="6"/>
      <c r="V5" s="6"/>
      <c r="W5" s="6"/>
      <c r="X5" s="6"/>
      <c r="Y5" s="6"/>
      <c r="Z5" s="6"/>
      <c r="AA5" s="6"/>
      <c r="AB5" s="6"/>
      <c r="AC5" s="6"/>
      <c r="AD5" s="6"/>
      <c r="AE5" s="6"/>
    </row>
    <row r="6" spans="1:31" ht="46.5">
      <c r="A6" s="6"/>
      <c r="B6" s="110" t="s">
        <v>378</v>
      </c>
      <c r="C6" s="111" t="s">
        <v>379</v>
      </c>
      <c r="D6" s="112">
        <v>0.4</v>
      </c>
      <c r="E6" s="6"/>
      <c r="F6" s="6"/>
      <c r="G6" s="6"/>
      <c r="H6" s="6"/>
      <c r="I6" s="6"/>
      <c r="J6" s="6"/>
      <c r="K6" s="6"/>
      <c r="L6" s="6"/>
      <c r="M6" s="6"/>
      <c r="N6" s="6"/>
      <c r="O6" s="6"/>
      <c r="P6" s="6"/>
      <c r="Q6" s="6"/>
      <c r="R6" s="6"/>
      <c r="S6" s="6"/>
      <c r="T6" s="6"/>
      <c r="U6" s="6"/>
      <c r="V6" s="6"/>
      <c r="W6" s="6"/>
      <c r="X6" s="6"/>
      <c r="Y6" s="6"/>
      <c r="Z6" s="6"/>
      <c r="AA6" s="6"/>
      <c r="AB6" s="6"/>
      <c r="AC6" s="6"/>
      <c r="AD6" s="6"/>
      <c r="AE6" s="6"/>
    </row>
    <row r="7" spans="1:31" ht="46.5">
      <c r="A7" s="6"/>
      <c r="B7" s="113" t="s">
        <v>380</v>
      </c>
      <c r="C7" s="111" t="s">
        <v>381</v>
      </c>
      <c r="D7" s="112">
        <v>0.6</v>
      </c>
      <c r="E7" s="6"/>
      <c r="F7" s="6"/>
      <c r="G7" s="6"/>
      <c r="H7" s="6"/>
      <c r="I7" s="6"/>
      <c r="J7" s="6"/>
      <c r="K7" s="6"/>
      <c r="L7" s="6"/>
      <c r="M7" s="6"/>
      <c r="N7" s="6"/>
      <c r="O7" s="6"/>
      <c r="P7" s="6"/>
      <c r="Q7" s="6"/>
      <c r="R7" s="6"/>
      <c r="S7" s="6"/>
      <c r="T7" s="6"/>
      <c r="U7" s="6"/>
      <c r="V7" s="6"/>
      <c r="W7" s="6"/>
      <c r="X7" s="6"/>
      <c r="Y7" s="6"/>
      <c r="Z7" s="6"/>
      <c r="AA7" s="6"/>
      <c r="AB7" s="6"/>
      <c r="AC7" s="6"/>
      <c r="AD7" s="6"/>
      <c r="AE7" s="6"/>
    </row>
    <row r="8" spans="1:31" ht="69.75">
      <c r="A8" s="6"/>
      <c r="B8" s="114" t="s">
        <v>382</v>
      </c>
      <c r="C8" s="111" t="s">
        <v>383</v>
      </c>
      <c r="D8" s="112">
        <v>0.8</v>
      </c>
      <c r="E8" s="6"/>
      <c r="F8" s="6"/>
      <c r="G8" s="6"/>
      <c r="H8" s="6"/>
      <c r="I8" s="6"/>
      <c r="J8" s="6"/>
      <c r="K8" s="6"/>
      <c r="L8" s="6"/>
      <c r="M8" s="6"/>
      <c r="N8" s="6"/>
      <c r="O8" s="6"/>
      <c r="P8" s="6"/>
      <c r="Q8" s="6"/>
      <c r="R8" s="6"/>
      <c r="S8" s="6"/>
      <c r="T8" s="6"/>
      <c r="U8" s="6"/>
      <c r="V8" s="6"/>
      <c r="W8" s="6"/>
      <c r="X8" s="6"/>
      <c r="Y8" s="6"/>
      <c r="Z8" s="6"/>
      <c r="AA8" s="6"/>
      <c r="AB8" s="6"/>
      <c r="AC8" s="6"/>
      <c r="AD8" s="6"/>
      <c r="AE8" s="6"/>
    </row>
    <row r="9" spans="1:31" ht="46.5">
      <c r="A9" s="6"/>
      <c r="B9" s="115" t="s">
        <v>384</v>
      </c>
      <c r="C9" s="111" t="s">
        <v>385</v>
      </c>
      <c r="D9" s="112">
        <v>1</v>
      </c>
      <c r="E9" s="6"/>
      <c r="F9" s="6"/>
      <c r="G9" s="6"/>
      <c r="H9" s="6"/>
      <c r="I9" s="6"/>
      <c r="J9" s="6"/>
      <c r="K9" s="6"/>
      <c r="L9" s="6"/>
      <c r="M9" s="6"/>
      <c r="N9" s="6"/>
      <c r="O9" s="6"/>
      <c r="P9" s="6"/>
      <c r="Q9" s="6"/>
      <c r="R9" s="6"/>
      <c r="S9" s="6"/>
      <c r="T9" s="6"/>
      <c r="U9" s="6"/>
      <c r="V9" s="6"/>
      <c r="W9" s="6"/>
      <c r="X9" s="6"/>
      <c r="Y9" s="6"/>
      <c r="Z9" s="6"/>
      <c r="AA9" s="6"/>
      <c r="AB9" s="6"/>
      <c r="AC9" s="6"/>
      <c r="AD9" s="6"/>
      <c r="AE9" s="6"/>
    </row>
    <row r="10" spans="1:31">
      <c r="A10" s="6"/>
      <c r="B10" s="22"/>
      <c r="C10" s="22"/>
      <c r="D10" s="22"/>
      <c r="E10" s="6"/>
      <c r="F10" s="6"/>
      <c r="G10" s="6"/>
      <c r="H10" s="6"/>
      <c r="I10" s="6"/>
      <c r="J10" s="6"/>
      <c r="K10" s="6"/>
      <c r="L10" s="6"/>
      <c r="M10" s="6"/>
      <c r="N10" s="6"/>
      <c r="O10" s="6"/>
      <c r="P10" s="6"/>
      <c r="Q10" s="6"/>
      <c r="R10" s="6"/>
      <c r="S10" s="6"/>
      <c r="T10" s="6"/>
      <c r="U10" s="6"/>
      <c r="V10" s="6"/>
      <c r="W10" s="6"/>
      <c r="X10" s="6"/>
      <c r="Y10" s="6"/>
      <c r="Z10" s="6"/>
      <c r="AA10" s="6"/>
      <c r="AB10" s="6"/>
      <c r="AC10" s="6"/>
      <c r="AD10" s="6"/>
      <c r="AE10" s="6"/>
    </row>
    <row r="11" spans="1:31" ht="16.5">
      <c r="A11" s="6"/>
      <c r="B11" s="23"/>
      <c r="C11" s="22"/>
      <c r="D11" s="22"/>
      <c r="E11" s="6"/>
      <c r="F11" s="6"/>
      <c r="G11" s="6"/>
      <c r="H11" s="6"/>
      <c r="I11" s="6"/>
      <c r="J11" s="6"/>
      <c r="K11" s="6"/>
      <c r="L11" s="6"/>
      <c r="M11" s="6"/>
      <c r="N11" s="6"/>
      <c r="O11" s="6"/>
      <c r="P11" s="6"/>
      <c r="Q11" s="6"/>
      <c r="R11" s="6"/>
      <c r="S11" s="6"/>
      <c r="T11" s="6"/>
      <c r="U11" s="6"/>
      <c r="V11" s="6"/>
      <c r="W11" s="6"/>
      <c r="X11" s="6"/>
      <c r="Y11" s="6"/>
      <c r="Z11" s="6"/>
      <c r="AA11" s="6"/>
      <c r="AB11" s="6"/>
      <c r="AC11" s="6"/>
      <c r="AD11" s="6"/>
      <c r="AE11" s="6"/>
    </row>
    <row r="12" spans="1:31">
      <c r="A12" s="6"/>
      <c r="B12" s="22"/>
      <c r="C12" s="22"/>
      <c r="D12" s="22"/>
      <c r="E12" s="6"/>
      <c r="F12" s="6"/>
      <c r="G12" s="6"/>
      <c r="H12" s="6"/>
      <c r="I12" s="6"/>
      <c r="J12" s="6"/>
      <c r="K12" s="6"/>
      <c r="L12" s="6"/>
      <c r="M12" s="6"/>
      <c r="N12" s="6"/>
      <c r="O12" s="6"/>
      <c r="P12" s="6"/>
      <c r="Q12" s="6"/>
      <c r="R12" s="6"/>
      <c r="S12" s="6"/>
      <c r="T12" s="6"/>
      <c r="U12" s="6"/>
      <c r="V12" s="6"/>
      <c r="W12" s="6"/>
      <c r="X12" s="6"/>
      <c r="Y12" s="6"/>
      <c r="Z12" s="6"/>
      <c r="AA12" s="6"/>
      <c r="AB12" s="6"/>
      <c r="AC12" s="6"/>
      <c r="AD12" s="6"/>
      <c r="AE12" s="6"/>
    </row>
    <row r="13" spans="1:31">
      <c r="A13" s="6"/>
      <c r="B13" s="22"/>
      <c r="C13" s="22"/>
      <c r="D13" s="22"/>
      <c r="E13" s="6"/>
      <c r="F13" s="6"/>
      <c r="G13" s="6"/>
      <c r="H13" s="6"/>
      <c r="I13" s="6"/>
      <c r="J13" s="6"/>
      <c r="K13" s="6"/>
      <c r="L13" s="6"/>
      <c r="M13" s="6"/>
      <c r="N13" s="6"/>
      <c r="O13" s="6"/>
      <c r="P13" s="6"/>
      <c r="Q13" s="6"/>
      <c r="R13" s="6"/>
      <c r="S13" s="6"/>
      <c r="T13" s="6"/>
      <c r="U13" s="6"/>
      <c r="V13" s="6"/>
      <c r="W13" s="6"/>
      <c r="X13" s="6"/>
      <c r="Y13" s="6"/>
      <c r="Z13" s="6"/>
      <c r="AA13" s="6"/>
      <c r="AB13" s="6"/>
      <c r="AC13" s="6"/>
      <c r="AD13" s="6"/>
      <c r="AE13" s="6"/>
    </row>
    <row r="14" spans="1:31">
      <c r="A14" s="6"/>
      <c r="B14" s="22"/>
      <c r="C14" s="22"/>
      <c r="D14" s="22"/>
      <c r="E14" s="6"/>
      <c r="F14" s="6"/>
      <c r="G14" s="6"/>
      <c r="H14" s="6"/>
      <c r="I14" s="6"/>
      <c r="J14" s="6"/>
      <c r="K14" s="6"/>
      <c r="L14" s="6"/>
      <c r="M14" s="6"/>
      <c r="N14" s="6"/>
      <c r="O14" s="6"/>
      <c r="P14" s="6"/>
      <c r="Q14" s="6"/>
      <c r="R14" s="6"/>
      <c r="S14" s="6"/>
      <c r="T14" s="6"/>
      <c r="U14" s="6"/>
      <c r="V14" s="6"/>
      <c r="W14" s="6"/>
      <c r="X14" s="6"/>
      <c r="Y14" s="6"/>
      <c r="Z14" s="6"/>
      <c r="AA14" s="6"/>
      <c r="AB14" s="6"/>
      <c r="AC14" s="6"/>
      <c r="AD14" s="6"/>
      <c r="AE14" s="6"/>
    </row>
    <row r="15" spans="1:31">
      <c r="A15" s="6"/>
      <c r="B15" s="22"/>
      <c r="C15" s="22"/>
      <c r="D15" s="22"/>
      <c r="E15" s="6"/>
      <c r="F15" s="6"/>
      <c r="G15" s="6"/>
      <c r="H15" s="6"/>
      <c r="I15" s="6"/>
      <c r="J15" s="6"/>
      <c r="K15" s="6"/>
      <c r="L15" s="6"/>
      <c r="M15" s="6"/>
      <c r="N15" s="6"/>
      <c r="O15" s="6"/>
      <c r="P15" s="6"/>
      <c r="Q15" s="6"/>
      <c r="R15" s="6"/>
      <c r="S15" s="6"/>
      <c r="T15" s="6"/>
      <c r="U15" s="6"/>
      <c r="V15" s="6"/>
      <c r="W15" s="6"/>
      <c r="X15" s="6"/>
      <c r="Y15" s="6"/>
      <c r="Z15" s="6"/>
      <c r="AA15" s="6"/>
      <c r="AB15" s="6"/>
      <c r="AC15" s="6"/>
      <c r="AD15" s="6"/>
      <c r="AE15" s="6"/>
    </row>
    <row r="16" spans="1:31">
      <c r="A16" s="6"/>
      <c r="B16" s="22"/>
      <c r="C16" s="22"/>
      <c r="D16" s="22"/>
      <c r="E16" s="6"/>
      <c r="F16" s="6"/>
      <c r="G16" s="6"/>
      <c r="H16" s="6"/>
      <c r="I16" s="6"/>
      <c r="J16" s="6"/>
      <c r="K16" s="6"/>
      <c r="L16" s="6"/>
      <c r="M16" s="6"/>
      <c r="N16" s="6"/>
      <c r="O16" s="6"/>
      <c r="P16" s="6"/>
      <c r="Q16" s="6"/>
      <c r="R16" s="6"/>
      <c r="S16" s="6"/>
      <c r="T16" s="6"/>
      <c r="U16" s="6"/>
      <c r="V16" s="6"/>
      <c r="W16" s="6"/>
      <c r="X16" s="6"/>
      <c r="Y16" s="6"/>
      <c r="Z16" s="6"/>
      <c r="AA16" s="6"/>
      <c r="AB16" s="6"/>
      <c r="AC16" s="6"/>
      <c r="AD16" s="6"/>
      <c r="AE16" s="6"/>
    </row>
    <row r="17" spans="1:31">
      <c r="A17" s="6"/>
      <c r="B17" s="22"/>
      <c r="C17" s="22"/>
      <c r="D17" s="22"/>
      <c r="E17" s="6"/>
      <c r="F17" s="6"/>
      <c r="G17" s="6"/>
      <c r="H17" s="6"/>
      <c r="I17" s="6"/>
      <c r="J17" s="6"/>
      <c r="K17" s="6"/>
      <c r="L17" s="6"/>
      <c r="M17" s="6"/>
      <c r="N17" s="6"/>
      <c r="O17" s="6"/>
      <c r="P17" s="6"/>
      <c r="Q17" s="6"/>
      <c r="R17" s="6"/>
      <c r="S17" s="6"/>
      <c r="T17" s="6"/>
      <c r="U17" s="6"/>
      <c r="V17" s="6"/>
      <c r="W17" s="6"/>
      <c r="X17" s="6"/>
      <c r="Y17" s="6"/>
      <c r="Z17" s="6"/>
      <c r="AA17" s="6"/>
      <c r="AB17" s="6"/>
      <c r="AC17" s="6"/>
      <c r="AD17" s="6"/>
      <c r="AE17" s="6"/>
    </row>
    <row r="18" spans="1:31">
      <c r="A18" s="6"/>
      <c r="B18" s="22"/>
      <c r="C18" s="22"/>
      <c r="D18" s="22"/>
      <c r="E18" s="6"/>
      <c r="F18" s="6"/>
      <c r="G18" s="6"/>
      <c r="H18" s="6"/>
      <c r="I18" s="6"/>
      <c r="J18" s="6"/>
      <c r="K18" s="6"/>
      <c r="L18" s="6"/>
      <c r="M18" s="6"/>
      <c r="N18" s="6"/>
      <c r="O18" s="6"/>
      <c r="P18" s="6"/>
      <c r="Q18" s="6"/>
      <c r="R18" s="6"/>
      <c r="S18" s="6"/>
      <c r="T18" s="6"/>
      <c r="U18" s="6"/>
      <c r="V18" s="6"/>
      <c r="W18" s="6"/>
      <c r="X18" s="6"/>
      <c r="Y18" s="6"/>
      <c r="Z18" s="6"/>
      <c r="AA18" s="6"/>
      <c r="AB18" s="6"/>
      <c r="AC18" s="6"/>
      <c r="AD18" s="6"/>
      <c r="AE18" s="6"/>
    </row>
    <row r="19" spans="1:31">
      <c r="A19" s="6"/>
      <c r="B19" s="22"/>
      <c r="C19" s="22"/>
      <c r="D19" s="22"/>
      <c r="E19" s="6"/>
      <c r="F19" s="6"/>
      <c r="G19" s="6"/>
      <c r="H19" s="6"/>
      <c r="I19" s="6"/>
      <c r="J19" s="6"/>
      <c r="K19" s="6"/>
      <c r="L19" s="6"/>
      <c r="M19" s="6"/>
      <c r="N19" s="6"/>
      <c r="O19" s="6"/>
      <c r="P19" s="6"/>
      <c r="Q19" s="6"/>
      <c r="R19" s="6"/>
      <c r="S19" s="6"/>
      <c r="T19" s="6"/>
      <c r="U19" s="6"/>
      <c r="V19" s="6"/>
      <c r="W19" s="6"/>
      <c r="X19" s="6"/>
      <c r="Y19" s="6"/>
      <c r="Z19" s="6"/>
      <c r="AA19" s="6"/>
      <c r="AB19" s="6"/>
      <c r="AC19" s="6"/>
      <c r="AD19" s="6"/>
      <c r="AE19" s="6"/>
    </row>
    <row r="20" spans="1:31">
      <c r="A20" s="6"/>
      <c r="B20" s="6"/>
      <c r="C20" s="6"/>
      <c r="D20" s="6"/>
      <c r="E20" s="6"/>
      <c r="F20" s="6"/>
      <c r="G20" s="6"/>
      <c r="H20" s="6"/>
      <c r="I20" s="6"/>
      <c r="J20" s="6"/>
      <c r="K20" s="6"/>
      <c r="L20" s="6"/>
      <c r="M20" s="6"/>
      <c r="N20" s="6"/>
      <c r="O20" s="6"/>
      <c r="P20" s="6"/>
      <c r="Q20" s="6"/>
      <c r="R20" s="6"/>
      <c r="S20" s="6"/>
      <c r="T20" s="6"/>
      <c r="U20" s="6"/>
      <c r="V20" s="6"/>
      <c r="W20" s="6"/>
      <c r="X20" s="6"/>
      <c r="Y20" s="6"/>
      <c r="Z20" s="6"/>
      <c r="AA20" s="6"/>
      <c r="AB20" s="6"/>
      <c r="AC20" s="6"/>
      <c r="AD20" s="6"/>
      <c r="AE20" s="6"/>
    </row>
    <row r="21" spans="1:31">
      <c r="A21" s="6"/>
      <c r="B21" s="6"/>
      <c r="C21" s="6"/>
      <c r="D21" s="6"/>
      <c r="E21" s="6"/>
      <c r="F21" s="6"/>
      <c r="G21" s="6"/>
      <c r="H21" s="6"/>
      <c r="I21" s="6"/>
      <c r="J21" s="6"/>
      <c r="K21" s="6"/>
      <c r="L21" s="6"/>
      <c r="M21" s="6"/>
      <c r="N21" s="6"/>
      <c r="O21" s="6"/>
      <c r="P21" s="6"/>
      <c r="Q21" s="6"/>
      <c r="R21" s="6"/>
      <c r="S21" s="6"/>
      <c r="T21" s="6"/>
      <c r="U21" s="6"/>
      <c r="V21" s="6"/>
      <c r="W21" s="6"/>
      <c r="X21" s="6"/>
      <c r="Y21" s="6"/>
      <c r="Z21" s="6"/>
      <c r="AA21" s="6"/>
      <c r="AB21" s="6"/>
      <c r="AC21" s="6"/>
      <c r="AD21" s="6"/>
      <c r="AE21" s="6"/>
    </row>
    <row r="22" spans="1:31">
      <c r="A22" s="6"/>
      <c r="B22" s="6"/>
      <c r="C22" s="6"/>
      <c r="D22" s="6"/>
      <c r="E22" s="6"/>
      <c r="F22" s="6"/>
      <c r="G22" s="6"/>
      <c r="H22" s="6"/>
      <c r="I22" s="6"/>
      <c r="J22" s="6"/>
      <c r="K22" s="6"/>
      <c r="L22" s="6"/>
      <c r="M22" s="6"/>
      <c r="N22" s="6"/>
      <c r="O22" s="6"/>
      <c r="P22" s="6"/>
      <c r="Q22" s="6"/>
      <c r="R22" s="6"/>
      <c r="S22" s="6"/>
      <c r="T22" s="6"/>
      <c r="U22" s="6"/>
      <c r="V22" s="6"/>
      <c r="W22" s="6"/>
      <c r="X22" s="6"/>
      <c r="Y22" s="6"/>
      <c r="Z22" s="6"/>
      <c r="AA22" s="6"/>
      <c r="AB22" s="6"/>
      <c r="AC22" s="6"/>
      <c r="AD22" s="6"/>
      <c r="AE22" s="6"/>
    </row>
    <row r="23" spans="1:31">
      <c r="A23" s="6"/>
      <c r="B23" s="6"/>
      <c r="C23" s="6"/>
      <c r="D23" s="6"/>
      <c r="E23" s="6"/>
      <c r="F23" s="6"/>
      <c r="G23" s="6"/>
      <c r="H23" s="6"/>
      <c r="I23" s="6"/>
      <c r="J23" s="6"/>
      <c r="K23" s="6"/>
      <c r="L23" s="6"/>
      <c r="M23" s="6"/>
      <c r="N23" s="6"/>
      <c r="O23" s="6"/>
      <c r="P23" s="6"/>
      <c r="Q23" s="6"/>
      <c r="R23" s="6"/>
      <c r="S23" s="6"/>
      <c r="T23" s="6"/>
      <c r="U23" s="6"/>
      <c r="V23" s="6"/>
      <c r="W23" s="6"/>
      <c r="X23" s="6"/>
      <c r="Y23" s="6"/>
      <c r="Z23" s="6"/>
      <c r="AA23" s="6"/>
      <c r="AB23" s="6"/>
      <c r="AC23" s="6"/>
      <c r="AD23" s="6"/>
      <c r="AE23" s="6"/>
    </row>
    <row r="24" spans="1:31">
      <c r="A24" s="6"/>
      <c r="B24" s="6"/>
      <c r="C24" s="6"/>
      <c r="D24" s="6"/>
      <c r="E24" s="6"/>
      <c r="F24" s="6"/>
      <c r="G24" s="6"/>
      <c r="H24" s="6"/>
      <c r="I24" s="6"/>
      <c r="J24" s="6"/>
      <c r="K24" s="6"/>
      <c r="L24" s="6"/>
      <c r="M24" s="6"/>
      <c r="N24" s="6"/>
      <c r="O24" s="6"/>
      <c r="P24" s="6"/>
      <c r="Q24" s="6"/>
      <c r="R24" s="6"/>
      <c r="S24" s="6"/>
      <c r="T24" s="6"/>
      <c r="U24" s="6"/>
      <c r="V24" s="6"/>
      <c r="W24" s="6"/>
      <c r="X24" s="6"/>
      <c r="Y24" s="6"/>
      <c r="Z24" s="6"/>
      <c r="AA24" s="6"/>
      <c r="AB24" s="6"/>
      <c r="AC24" s="6"/>
      <c r="AD24" s="6"/>
      <c r="AE24" s="6"/>
    </row>
    <row r="25" spans="1:31">
      <c r="A25" s="6"/>
      <c r="B25" s="6"/>
      <c r="C25" s="6"/>
      <c r="D25" s="6"/>
      <c r="E25" s="6"/>
      <c r="F25" s="6"/>
      <c r="G25" s="6"/>
      <c r="H25" s="6"/>
      <c r="I25" s="6"/>
      <c r="J25" s="6"/>
      <c r="K25" s="6"/>
      <c r="L25" s="6"/>
      <c r="M25" s="6"/>
      <c r="N25" s="6"/>
      <c r="O25" s="6"/>
      <c r="P25" s="6"/>
      <c r="Q25" s="6"/>
      <c r="R25" s="6"/>
      <c r="S25" s="6"/>
      <c r="T25" s="6"/>
      <c r="U25" s="6"/>
      <c r="V25" s="6"/>
      <c r="W25" s="6"/>
      <c r="X25" s="6"/>
      <c r="Y25" s="6"/>
      <c r="Z25" s="6"/>
      <c r="AA25" s="6"/>
      <c r="AB25" s="6"/>
      <c r="AC25" s="6"/>
      <c r="AD25" s="6"/>
      <c r="AE25" s="6"/>
    </row>
    <row r="26" spans="1:31">
      <c r="A26" s="6"/>
      <c r="B26" s="6"/>
      <c r="C26" s="6"/>
      <c r="D26" s="6"/>
      <c r="E26" s="6"/>
      <c r="F26" s="6"/>
      <c r="G26" s="6"/>
      <c r="H26" s="6"/>
      <c r="I26" s="6"/>
      <c r="J26" s="6"/>
      <c r="K26" s="6"/>
      <c r="L26" s="6"/>
      <c r="M26" s="6"/>
      <c r="N26" s="6"/>
      <c r="O26" s="6"/>
      <c r="P26" s="6"/>
      <c r="Q26" s="6"/>
      <c r="R26" s="6"/>
      <c r="S26" s="6"/>
      <c r="T26" s="6"/>
      <c r="U26" s="6"/>
      <c r="V26" s="6"/>
      <c r="W26" s="6"/>
      <c r="X26" s="6"/>
      <c r="Y26" s="6"/>
      <c r="Z26" s="6"/>
      <c r="AA26" s="6"/>
      <c r="AB26" s="6"/>
      <c r="AC26" s="6"/>
      <c r="AD26" s="6"/>
      <c r="AE26" s="6"/>
    </row>
    <row r="27" spans="1:31">
      <c r="A27" s="6"/>
      <c r="B27" s="6"/>
      <c r="C27" s="6"/>
      <c r="D27" s="6"/>
      <c r="E27" s="6"/>
      <c r="F27" s="6"/>
      <c r="G27" s="6"/>
      <c r="H27" s="6"/>
      <c r="I27" s="6"/>
      <c r="J27" s="6"/>
      <c r="K27" s="6"/>
      <c r="L27" s="6"/>
      <c r="M27" s="6"/>
      <c r="N27" s="6"/>
      <c r="O27" s="6"/>
      <c r="P27" s="6"/>
      <c r="Q27" s="6"/>
      <c r="R27" s="6"/>
      <c r="S27" s="6"/>
      <c r="T27" s="6"/>
      <c r="U27" s="6"/>
      <c r="V27" s="6"/>
      <c r="W27" s="6"/>
      <c r="X27" s="6"/>
      <c r="Y27" s="6"/>
      <c r="Z27" s="6"/>
      <c r="AA27" s="6"/>
      <c r="AB27" s="6"/>
      <c r="AC27" s="6"/>
      <c r="AD27" s="6"/>
      <c r="AE27" s="6"/>
    </row>
    <row r="28" spans="1:31">
      <c r="A28" s="6"/>
      <c r="B28" s="6"/>
      <c r="C28" s="6"/>
      <c r="D28" s="6"/>
      <c r="E28" s="6"/>
      <c r="F28" s="6"/>
      <c r="G28" s="6"/>
      <c r="H28" s="6"/>
      <c r="I28" s="6"/>
      <c r="J28" s="6"/>
      <c r="K28" s="6"/>
      <c r="L28" s="6"/>
      <c r="M28" s="6"/>
      <c r="N28" s="6"/>
      <c r="O28" s="6"/>
      <c r="P28" s="6"/>
      <c r="Q28" s="6"/>
      <c r="R28" s="6"/>
      <c r="S28" s="6"/>
      <c r="T28" s="6"/>
      <c r="U28" s="6"/>
      <c r="V28" s="6"/>
      <c r="W28" s="6"/>
      <c r="X28" s="6"/>
      <c r="Y28" s="6"/>
      <c r="Z28" s="6"/>
      <c r="AA28" s="6"/>
      <c r="AB28" s="6"/>
      <c r="AC28" s="6"/>
      <c r="AD28" s="6"/>
      <c r="AE28" s="6"/>
    </row>
    <row r="29" spans="1:31">
      <c r="A29" s="6"/>
      <c r="B29" s="6"/>
      <c r="C29" s="6"/>
      <c r="D29" s="6"/>
      <c r="E29" s="6"/>
      <c r="F29" s="6"/>
      <c r="G29" s="6"/>
      <c r="H29" s="6"/>
      <c r="I29" s="6"/>
      <c r="J29" s="6"/>
      <c r="K29" s="6"/>
      <c r="L29" s="6"/>
      <c r="M29" s="6"/>
      <c r="N29" s="6"/>
      <c r="O29" s="6"/>
      <c r="P29" s="6"/>
      <c r="Q29" s="6"/>
      <c r="R29" s="6"/>
      <c r="S29" s="6"/>
      <c r="T29" s="6"/>
      <c r="U29" s="6"/>
      <c r="V29" s="6"/>
      <c r="W29" s="6"/>
      <c r="X29" s="6"/>
      <c r="Y29" s="6"/>
      <c r="Z29" s="6"/>
      <c r="AA29" s="6"/>
      <c r="AB29" s="6"/>
      <c r="AC29" s="6"/>
      <c r="AD29" s="6"/>
      <c r="AE29" s="6"/>
    </row>
    <row r="30" spans="1:31">
      <c r="A30" s="6"/>
      <c r="B30" s="6"/>
      <c r="C30" s="6"/>
      <c r="D30" s="6"/>
      <c r="E30" s="6"/>
      <c r="F30" s="6"/>
      <c r="G30" s="6"/>
      <c r="H30" s="6"/>
      <c r="I30" s="6"/>
      <c r="J30" s="6"/>
      <c r="K30" s="6"/>
      <c r="L30" s="6"/>
      <c r="M30" s="6"/>
      <c r="N30" s="6"/>
      <c r="O30" s="6"/>
      <c r="P30" s="6"/>
      <c r="Q30" s="6"/>
      <c r="R30" s="6"/>
      <c r="S30" s="6"/>
      <c r="T30" s="6"/>
      <c r="U30" s="6"/>
      <c r="V30" s="6"/>
      <c r="W30" s="6"/>
      <c r="X30" s="6"/>
      <c r="Y30" s="6"/>
      <c r="Z30" s="6"/>
      <c r="AA30" s="6"/>
      <c r="AB30" s="6"/>
      <c r="AC30" s="6"/>
      <c r="AD30" s="6"/>
      <c r="AE30" s="6"/>
    </row>
    <row r="31" spans="1:31">
      <c r="A31" s="6"/>
      <c r="B31" s="6"/>
      <c r="C31" s="6"/>
      <c r="D31" s="6"/>
      <c r="E31" s="6"/>
      <c r="F31" s="6"/>
      <c r="G31" s="6"/>
      <c r="H31" s="6"/>
      <c r="I31" s="6"/>
      <c r="J31" s="6"/>
      <c r="K31" s="6"/>
      <c r="L31" s="6"/>
      <c r="M31" s="6"/>
      <c r="N31" s="6"/>
      <c r="O31" s="6"/>
      <c r="P31" s="6"/>
      <c r="Q31" s="6"/>
      <c r="R31" s="6"/>
      <c r="S31" s="6"/>
      <c r="T31" s="6"/>
      <c r="U31" s="6"/>
      <c r="V31" s="6"/>
      <c r="W31" s="6"/>
      <c r="X31" s="6"/>
      <c r="Y31" s="6"/>
      <c r="Z31" s="6"/>
      <c r="AA31" s="6"/>
      <c r="AB31" s="6"/>
      <c r="AC31" s="6"/>
      <c r="AD31" s="6"/>
      <c r="AE31" s="6"/>
    </row>
    <row r="32" spans="1:31">
      <c r="A32" s="6"/>
      <c r="B32" s="6"/>
      <c r="C32" s="6"/>
      <c r="D32" s="6"/>
      <c r="E32" s="6"/>
      <c r="F32" s="6"/>
      <c r="G32" s="6"/>
      <c r="H32" s="6"/>
      <c r="I32" s="6"/>
      <c r="J32" s="6"/>
      <c r="K32" s="6"/>
      <c r="L32" s="6"/>
      <c r="M32" s="6"/>
      <c r="N32" s="6"/>
      <c r="O32" s="6"/>
      <c r="P32" s="6"/>
      <c r="Q32" s="6"/>
      <c r="R32" s="6"/>
      <c r="S32" s="6"/>
      <c r="T32" s="6"/>
      <c r="U32" s="6"/>
      <c r="V32" s="6"/>
      <c r="W32" s="6"/>
      <c r="X32" s="6"/>
      <c r="Y32" s="6"/>
      <c r="Z32" s="6"/>
      <c r="AA32" s="6"/>
      <c r="AB32" s="6"/>
      <c r="AC32" s="6"/>
      <c r="AD32" s="6"/>
      <c r="AE32" s="6"/>
    </row>
    <row r="33" spans="1:31">
      <c r="A33" s="6"/>
      <c r="B33" s="6"/>
      <c r="C33" s="6"/>
      <c r="D33" s="6"/>
      <c r="E33" s="6"/>
      <c r="F33" s="6"/>
      <c r="G33" s="6"/>
      <c r="H33" s="6"/>
      <c r="I33" s="6"/>
      <c r="J33" s="6"/>
      <c r="K33" s="6"/>
      <c r="L33" s="6"/>
      <c r="M33" s="6"/>
      <c r="N33" s="6"/>
      <c r="O33" s="6"/>
      <c r="P33" s="6"/>
      <c r="Q33" s="6"/>
      <c r="R33" s="6"/>
      <c r="S33" s="6"/>
      <c r="T33" s="6"/>
      <c r="U33" s="6"/>
      <c r="V33" s="6"/>
      <c r="W33" s="6"/>
      <c r="X33" s="6"/>
      <c r="Y33" s="6"/>
      <c r="Z33" s="6"/>
      <c r="AA33" s="6"/>
      <c r="AB33" s="6"/>
      <c r="AC33" s="6"/>
      <c r="AD33" s="6"/>
      <c r="AE33" s="6"/>
    </row>
    <row r="34" spans="1:31" s="6" customFormat="1"/>
    <row r="35" spans="1:31" s="6" customFormat="1"/>
    <row r="36" spans="1:31" s="6" customFormat="1"/>
    <row r="37" spans="1:31" s="6" customFormat="1"/>
    <row r="38" spans="1:31" s="6" customFormat="1"/>
    <row r="39" spans="1:31" s="6" customFormat="1"/>
    <row r="40" spans="1:31" s="6" customFormat="1"/>
    <row r="41" spans="1:31" s="6" customFormat="1"/>
    <row r="42" spans="1:31" s="6" customFormat="1"/>
    <row r="43" spans="1:31" s="6" customFormat="1"/>
    <row r="44" spans="1:31" s="6" customFormat="1"/>
    <row r="45" spans="1:31" s="6" customFormat="1"/>
    <row r="46" spans="1:31" s="6" customFormat="1"/>
    <row r="47" spans="1:31" s="6" customFormat="1"/>
    <row r="48" spans="1:31" s="6" customFormat="1"/>
    <row r="49" s="6" customFormat="1"/>
    <row r="50" s="6" customFormat="1"/>
    <row r="51" s="6" customFormat="1"/>
    <row r="52" s="6" customFormat="1"/>
    <row r="53" s="6" customFormat="1"/>
    <row r="54" s="6" customFormat="1"/>
    <row r="55" s="6" customFormat="1"/>
    <row r="56" s="6" customFormat="1"/>
    <row r="57" s="6" customFormat="1"/>
    <row r="58" s="6" customFormat="1"/>
    <row r="59" s="6" customFormat="1"/>
    <row r="60" s="6" customFormat="1"/>
    <row r="61" s="6" customFormat="1"/>
    <row r="62" s="6" customFormat="1"/>
    <row r="63" s="6" customFormat="1"/>
    <row r="64" s="6" customFormat="1"/>
    <row r="65" s="6" customFormat="1"/>
    <row r="66" s="6" customFormat="1"/>
    <row r="67" s="6" customFormat="1"/>
    <row r="68" s="6" customFormat="1"/>
    <row r="69" s="6" customFormat="1"/>
    <row r="70" s="6" customFormat="1"/>
    <row r="71" s="6" customFormat="1"/>
    <row r="72" s="6" customFormat="1"/>
    <row r="73" s="6" customFormat="1"/>
    <row r="74" s="6" customFormat="1"/>
    <row r="75" s="6" customFormat="1"/>
    <row r="76" s="6" customFormat="1"/>
    <row r="77" s="6" customFormat="1"/>
    <row r="78" s="6" customFormat="1"/>
    <row r="79" s="6" customFormat="1"/>
    <row r="80" s="6" customFormat="1"/>
    <row r="81" s="6" customFormat="1"/>
    <row r="82" s="6" customFormat="1"/>
    <row r="83" s="6" customFormat="1"/>
    <row r="84" s="6" customFormat="1"/>
    <row r="85" s="6" customFormat="1"/>
    <row r="86" s="6" customFormat="1"/>
    <row r="87" s="6" customFormat="1"/>
    <row r="88" s="6" customFormat="1"/>
    <row r="89" s="6" customFormat="1"/>
    <row r="90" s="6" customFormat="1"/>
    <row r="91" s="6" customFormat="1"/>
    <row r="92" s="6" customFormat="1"/>
    <row r="93" s="6" customFormat="1"/>
    <row r="94" s="6" customFormat="1"/>
    <row r="95" s="6" customFormat="1"/>
    <row r="96" s="6" customFormat="1"/>
    <row r="97" s="6" customFormat="1"/>
    <row r="98" s="6" customFormat="1"/>
    <row r="99" s="6" customFormat="1"/>
    <row r="100" s="6" customFormat="1"/>
    <row r="101" s="6" customFormat="1"/>
    <row r="102" s="6" customFormat="1"/>
    <row r="103" s="6" customFormat="1"/>
    <row r="104" s="6" customFormat="1"/>
    <row r="105" s="6" customFormat="1"/>
    <row r="106" s="6" customFormat="1"/>
    <row r="107" s="6" customFormat="1"/>
    <row r="108" s="6" customFormat="1"/>
    <row r="109" s="6" customFormat="1"/>
    <row r="110" s="6" customFormat="1"/>
    <row r="111" s="6" customFormat="1"/>
    <row r="112" s="6" customFormat="1"/>
    <row r="113" s="6" customFormat="1"/>
    <row r="114" s="6" customFormat="1"/>
    <row r="115" s="6" customFormat="1"/>
    <row r="116" s="6" customFormat="1"/>
    <row r="117" s="6" customFormat="1"/>
    <row r="118" s="6" customFormat="1"/>
    <row r="119" s="6" customFormat="1"/>
    <row r="120" s="6" customFormat="1"/>
    <row r="121" s="6" customFormat="1"/>
    <row r="122" s="6" customFormat="1"/>
    <row r="123" s="6" customFormat="1"/>
    <row r="124" s="6" customFormat="1"/>
    <row r="125" s="6" customFormat="1"/>
    <row r="126" s="6" customFormat="1"/>
    <row r="127" s="6" customFormat="1"/>
    <row r="128" s="6" customFormat="1"/>
    <row r="129" s="6" customFormat="1"/>
    <row r="130" s="6" customFormat="1"/>
    <row r="131" s="6" customFormat="1"/>
    <row r="132" s="6" customFormat="1"/>
    <row r="133" s="6" customFormat="1"/>
    <row r="134" s="6" customFormat="1"/>
    <row r="135" s="6" customFormat="1"/>
    <row r="136" s="6" customFormat="1"/>
    <row r="137" s="6" customFormat="1"/>
    <row r="138" s="6" customFormat="1"/>
    <row r="139" s="6" customFormat="1"/>
    <row r="140" s="6" customFormat="1"/>
    <row r="141" s="6" customFormat="1"/>
    <row r="142" s="6" customFormat="1"/>
    <row r="143" s="6" customFormat="1"/>
    <row r="144" s="6" customFormat="1"/>
    <row r="145" s="6" customFormat="1"/>
    <row r="146" s="6" customFormat="1"/>
    <row r="147" s="6" customFormat="1"/>
    <row r="148" s="6" customFormat="1"/>
    <row r="149" s="6" customFormat="1"/>
    <row r="150" s="6" customFormat="1"/>
    <row r="151" s="6" customFormat="1"/>
    <row r="152" s="6" customFormat="1"/>
    <row r="153" s="6" customFormat="1"/>
    <row r="154" s="6" customFormat="1"/>
    <row r="155" s="6" customFormat="1"/>
    <row r="156" s="6" customFormat="1"/>
    <row r="157" s="6" customFormat="1"/>
    <row r="158" s="6" customFormat="1"/>
    <row r="159" s="6" customFormat="1"/>
    <row r="160" s="6" customFormat="1"/>
    <row r="161" s="6" customFormat="1"/>
    <row r="162" s="6" customFormat="1"/>
    <row r="163" s="6" customFormat="1"/>
    <row r="164" s="6" customFormat="1"/>
    <row r="165" s="6" customFormat="1"/>
    <row r="166" s="6" customFormat="1"/>
    <row r="167" s="6" customFormat="1"/>
    <row r="168" s="6" customFormat="1"/>
    <row r="169" s="6" customFormat="1"/>
    <row r="170" s="6" customFormat="1"/>
    <row r="171" s="6" customFormat="1"/>
    <row r="172" s="6" customFormat="1"/>
    <row r="173" s="6" customFormat="1"/>
    <row r="174" s="6" customFormat="1"/>
    <row r="175" s="6" customFormat="1"/>
    <row r="176" s="6" customFormat="1"/>
    <row r="177" s="6" customFormat="1"/>
    <row r="178" s="6" customFormat="1"/>
    <row r="179" s="6" customFormat="1"/>
    <row r="180" s="6" customFormat="1"/>
    <row r="181" s="6" customFormat="1"/>
    <row r="182" s="6" customFormat="1"/>
    <row r="183" s="6" customFormat="1"/>
    <row r="184" s="6" customFormat="1"/>
    <row r="185" s="6" customFormat="1"/>
    <row r="186" s="6" customFormat="1"/>
    <row r="187" s="6" customFormat="1"/>
    <row r="188" s="6" customFormat="1"/>
    <row r="189" s="6" customFormat="1"/>
    <row r="190" s="6" customFormat="1"/>
    <row r="191" s="6" customFormat="1"/>
    <row r="192" s="6" customFormat="1"/>
    <row r="193" s="6" customFormat="1"/>
    <row r="194" s="6" customFormat="1"/>
    <row r="195" s="6" customFormat="1"/>
    <row r="196" s="6" customFormat="1"/>
    <row r="197" s="6" customFormat="1"/>
    <row r="198" s="6" customFormat="1"/>
    <row r="199" s="6" customFormat="1"/>
    <row r="200" s="6" customFormat="1"/>
    <row r="201" s="6" customFormat="1"/>
    <row r="202" s="6" customFormat="1"/>
    <row r="203" s="6" customFormat="1"/>
    <row r="204" s="6" customFormat="1"/>
    <row r="205" s="6" customFormat="1"/>
    <row r="206" s="6" customFormat="1"/>
    <row r="207" s="6" customFormat="1"/>
    <row r="208" s="6" customFormat="1"/>
    <row r="209" s="6" customFormat="1"/>
    <row r="210" s="6" customFormat="1"/>
    <row r="211" s="6" customFormat="1"/>
    <row r="212" s="6" customFormat="1"/>
    <row r="213" s="6" customFormat="1"/>
    <row r="214" s="6" customFormat="1"/>
    <row r="215" s="6" customFormat="1"/>
    <row r="216" s="6" customFormat="1"/>
    <row r="217" s="6" customFormat="1"/>
    <row r="218" s="6" customFormat="1"/>
    <row r="219" s="6" customFormat="1"/>
    <row r="220" s="6" customFormat="1"/>
    <row r="221" s="6" customFormat="1"/>
    <row r="222" s="6" customFormat="1"/>
    <row r="223" s="6" customFormat="1"/>
    <row r="224" s="6" customFormat="1"/>
    <row r="225" s="6" customFormat="1"/>
    <row r="226" s="6" customFormat="1"/>
    <row r="227" s="6" customFormat="1"/>
    <row r="228" s="6" customFormat="1"/>
    <row r="229" s="6" customFormat="1"/>
    <row r="230" s="6" customFormat="1"/>
    <row r="231" s="6" customFormat="1"/>
    <row r="232" s="6" customFormat="1"/>
    <row r="233" s="6" customFormat="1"/>
    <row r="234" s="6" customFormat="1"/>
    <row r="235" s="6" customFormat="1"/>
    <row r="236" s="6" customFormat="1"/>
    <row r="237" s="6" customFormat="1"/>
    <row r="238" s="6" customFormat="1"/>
    <row r="239" s="6" customFormat="1"/>
    <row r="240" s="6" customFormat="1"/>
    <row r="241" s="6" customFormat="1"/>
    <row r="242" s="6" customFormat="1"/>
    <row r="243" s="6" customFormat="1"/>
    <row r="244" s="6" customFormat="1"/>
    <row r="245" s="6" customFormat="1"/>
    <row r="246" s="6" customFormat="1"/>
    <row r="247" s="6" customFormat="1"/>
    <row r="248" s="6" customFormat="1"/>
    <row r="249" s="6" customFormat="1"/>
    <row r="250" s="6" customFormat="1"/>
    <row r="251" s="6" customFormat="1"/>
    <row r="252" s="6" customFormat="1"/>
    <row r="253" s="6" customFormat="1"/>
    <row r="254" s="6" customFormat="1"/>
    <row r="255" s="6" customFormat="1"/>
    <row r="256" s="6" customFormat="1"/>
    <row r="257" s="6" customFormat="1"/>
    <row r="258" s="6" customFormat="1"/>
    <row r="259" s="6" customFormat="1"/>
    <row r="260" s="6" customFormat="1"/>
    <row r="261" s="6" customFormat="1"/>
    <row r="262" s="6" customFormat="1"/>
    <row r="263" s="6" customFormat="1"/>
    <row r="264" s="6" customFormat="1"/>
    <row r="265" s="6" customFormat="1"/>
    <row r="266" s="6" customFormat="1"/>
    <row r="267" s="6" customFormat="1"/>
    <row r="268" s="6" customFormat="1"/>
    <row r="269" s="6" customFormat="1"/>
    <row r="270" s="6" customFormat="1"/>
    <row r="271" s="6" customFormat="1"/>
    <row r="272" s="6" customFormat="1"/>
    <row r="273" s="6" customFormat="1"/>
    <row r="274" s="6" customFormat="1"/>
    <row r="275" s="6" customFormat="1"/>
    <row r="276" s="6" customFormat="1"/>
    <row r="277" s="6" customFormat="1"/>
    <row r="278" s="6" customFormat="1"/>
    <row r="279" s="6" customFormat="1"/>
    <row r="280" s="6" customFormat="1"/>
    <row r="281" s="6" customFormat="1"/>
    <row r="282" s="6" customFormat="1"/>
    <row r="283" s="6" customFormat="1"/>
    <row r="284" s="6" customFormat="1"/>
    <row r="285" s="6" customFormat="1"/>
    <row r="286" s="6" customFormat="1"/>
    <row r="287" s="6" customFormat="1"/>
    <row r="288" s="6" customFormat="1"/>
    <row r="289" s="6" customFormat="1"/>
    <row r="290" s="6" customFormat="1"/>
    <row r="291" s="6" customFormat="1"/>
    <row r="292" s="6" customFormat="1"/>
    <row r="293" s="6" customFormat="1"/>
    <row r="294" s="6" customFormat="1"/>
    <row r="295" s="6" customFormat="1"/>
    <row r="296" s="6" customFormat="1"/>
    <row r="297" s="6" customFormat="1"/>
    <row r="298" s="6" customFormat="1"/>
    <row r="299" s="6" customFormat="1"/>
    <row r="300" s="6" customFormat="1"/>
    <row r="301" s="6" customFormat="1"/>
    <row r="302" s="6" customFormat="1"/>
    <row r="303" s="6" customFormat="1"/>
    <row r="304" s="6" customFormat="1"/>
    <row r="305" s="6" customFormat="1"/>
    <row r="306" s="6" customFormat="1"/>
    <row r="307" s="6" customFormat="1"/>
    <row r="308" s="6" customFormat="1"/>
    <row r="309" s="6" customFormat="1"/>
    <row r="310" s="6" customFormat="1"/>
    <row r="311" s="6" customFormat="1"/>
    <row r="312" s="6" customFormat="1"/>
    <row r="313" s="6" customFormat="1"/>
    <row r="314" s="6" customFormat="1"/>
    <row r="315" s="6" customFormat="1"/>
    <row r="316" s="6" customFormat="1"/>
    <row r="317" s="6" customFormat="1"/>
    <row r="318" s="6" customFormat="1"/>
    <row r="319" s="6" customFormat="1"/>
    <row r="320" s="6" customFormat="1"/>
    <row r="321" s="6" customFormat="1"/>
    <row r="322" s="6" customFormat="1"/>
    <row r="323" s="6" customFormat="1"/>
    <row r="324" s="6" customFormat="1"/>
    <row r="325" s="6" customFormat="1"/>
    <row r="326" s="6" customFormat="1"/>
    <row r="327" s="6" customFormat="1"/>
    <row r="328" s="6" customFormat="1"/>
    <row r="329" s="6" customFormat="1"/>
    <row r="330" s="6" customFormat="1"/>
    <row r="331" s="6" customFormat="1"/>
    <row r="332" s="6" customFormat="1"/>
    <row r="333" s="6" customFormat="1"/>
    <row r="334" s="6" customFormat="1"/>
    <row r="335" s="6" customFormat="1"/>
    <row r="336" s="6" customFormat="1"/>
    <row r="337" s="6" customFormat="1"/>
    <row r="338" s="6" customFormat="1"/>
    <row r="339" s="6" customFormat="1"/>
    <row r="340" s="6" customFormat="1"/>
    <row r="341" s="6" customFormat="1"/>
    <row r="342" s="6" customFormat="1"/>
    <row r="343" s="6" customFormat="1"/>
    <row r="344" s="6" customFormat="1"/>
    <row r="345" s="6" customFormat="1"/>
    <row r="346" s="6" customFormat="1"/>
    <row r="347" s="6" customFormat="1"/>
    <row r="348" s="6" customFormat="1"/>
    <row r="349" s="6" customFormat="1"/>
    <row r="350" s="6" customFormat="1"/>
    <row r="351" s="6" customFormat="1"/>
    <row r="352" s="6" customFormat="1"/>
    <row r="353" s="6" customFormat="1"/>
    <row r="354" s="6" customFormat="1"/>
    <row r="355" s="6" customFormat="1"/>
    <row r="356" s="6" customFormat="1"/>
    <row r="357" s="6" customFormat="1"/>
    <row r="358" s="6" customFormat="1"/>
    <row r="359" s="6" customFormat="1"/>
    <row r="360" s="6" customFormat="1"/>
    <row r="361" s="6" customFormat="1"/>
    <row r="362" s="6" customFormat="1"/>
    <row r="363" s="6" customFormat="1"/>
    <row r="364" s="6" customFormat="1"/>
    <row r="365" s="6" customFormat="1"/>
    <row r="366" s="6" customFormat="1"/>
    <row r="367" s="6" customFormat="1"/>
    <row r="368" s="6" customFormat="1"/>
    <row r="369" s="6" customFormat="1"/>
    <row r="370" s="6" customFormat="1"/>
    <row r="371" s="6" customFormat="1"/>
    <row r="372" s="6" customFormat="1"/>
    <row r="373" s="6" customFormat="1"/>
    <row r="374" s="6" customFormat="1"/>
    <row r="375" s="6" customFormat="1"/>
    <row r="376" s="6" customFormat="1"/>
    <row r="377" s="6" customFormat="1"/>
    <row r="378" s="6" customFormat="1"/>
    <row r="379" s="6" customFormat="1"/>
    <row r="380" s="6" customFormat="1"/>
    <row r="381" s="6" customFormat="1"/>
    <row r="382" s="6" customFormat="1"/>
    <row r="383" s="6" customFormat="1"/>
    <row r="384" s="6" customFormat="1"/>
    <row r="385" s="6" customFormat="1"/>
    <row r="386" s="6" customFormat="1"/>
    <row r="387" s="6" customFormat="1"/>
    <row r="388" s="6" customFormat="1"/>
    <row r="389" s="6" customFormat="1"/>
    <row r="390" s="6" customFormat="1"/>
    <row r="391" s="6" customFormat="1"/>
    <row r="392" s="6" customFormat="1"/>
    <row r="393" s="6" customFormat="1"/>
    <row r="394" s="6" customFormat="1"/>
    <row r="395" s="6" customFormat="1"/>
    <row r="396" s="6" customFormat="1"/>
    <row r="397" s="6" customFormat="1"/>
    <row r="398" s="6" customFormat="1"/>
    <row r="399" s="6" customFormat="1"/>
    <row r="400" s="6" customFormat="1"/>
    <row r="401" s="6" customFormat="1"/>
    <row r="402" s="6" customFormat="1"/>
    <row r="403" s="6" customFormat="1"/>
    <row r="404" s="6" customFormat="1"/>
    <row r="405" s="6" customFormat="1"/>
    <row r="406" s="6" customFormat="1"/>
    <row r="407" s="6" customFormat="1"/>
    <row r="408" s="6" customFormat="1"/>
    <row r="409" s="6" customFormat="1"/>
    <row r="410" s="6" customFormat="1"/>
    <row r="411" s="6" customFormat="1"/>
    <row r="412" s="6" customFormat="1"/>
    <row r="413" s="6" customFormat="1"/>
    <row r="414" s="6" customFormat="1"/>
    <row r="415" s="6" customFormat="1"/>
    <row r="416" s="6" customFormat="1"/>
    <row r="417" s="6" customFormat="1"/>
    <row r="418" s="6" customFormat="1"/>
    <row r="419" s="6" customFormat="1"/>
    <row r="420" s="6" customFormat="1"/>
    <row r="421" s="6" customFormat="1"/>
    <row r="422" s="6" customFormat="1"/>
    <row r="423" s="6" customFormat="1"/>
    <row r="424" s="6" customFormat="1"/>
    <row r="425" s="6" customFormat="1"/>
    <row r="426" s="6" customFormat="1"/>
    <row r="427" s="6" customFormat="1"/>
    <row r="428" s="6" customFormat="1"/>
    <row r="429" s="6" customFormat="1"/>
    <row r="430" s="6" customFormat="1"/>
    <row r="431" s="6" customFormat="1"/>
    <row r="432" s="6" customFormat="1"/>
    <row r="433" s="6" customFormat="1"/>
    <row r="434" s="6" customFormat="1"/>
    <row r="435" s="6" customFormat="1"/>
    <row r="436" s="6" customFormat="1"/>
    <row r="437" s="6" customFormat="1"/>
    <row r="438" s="6" customFormat="1"/>
    <row r="439" s="6" customFormat="1"/>
    <row r="440" s="6" customFormat="1"/>
    <row r="441" s="6" customFormat="1"/>
    <row r="442" s="6" customFormat="1"/>
    <row r="443" s="6" customFormat="1"/>
    <row r="444" s="6" customFormat="1"/>
    <row r="445" s="6" customFormat="1"/>
    <row r="446" s="6" customFormat="1"/>
    <row r="447" s="6" customFormat="1"/>
    <row r="448" s="6" customFormat="1"/>
    <row r="449" s="6" customFormat="1"/>
    <row r="450" s="6" customFormat="1"/>
    <row r="451" s="6" customFormat="1"/>
    <row r="452" s="6" customFormat="1"/>
    <row r="453" s="6" customFormat="1"/>
    <row r="454" s="6" customFormat="1"/>
    <row r="455" s="6" customFormat="1"/>
    <row r="456" s="6" customFormat="1"/>
    <row r="457" s="6" customFormat="1"/>
    <row r="458" s="6" customFormat="1"/>
    <row r="459" s="6" customFormat="1"/>
    <row r="460" s="6" customFormat="1"/>
    <row r="461" s="6" customFormat="1"/>
    <row r="462" s="6" customFormat="1"/>
    <row r="463" s="6" customFormat="1"/>
    <row r="464" s="6" customFormat="1"/>
    <row r="465" s="6" customFormat="1"/>
    <row r="466" s="6" customFormat="1"/>
    <row r="467" s="6" customFormat="1"/>
    <row r="468" s="6" customFormat="1"/>
    <row r="469" s="6" customFormat="1"/>
    <row r="470" s="6" customFormat="1"/>
    <row r="471" s="6" customFormat="1"/>
    <row r="472" s="6" customFormat="1"/>
    <row r="473" s="6" customFormat="1"/>
    <row r="474" s="6" customFormat="1"/>
    <row r="475" s="6" customFormat="1"/>
    <row r="476" s="6" customFormat="1"/>
    <row r="477" s="6" customFormat="1"/>
    <row r="478" s="6" customFormat="1"/>
    <row r="479" s="6" customFormat="1"/>
    <row r="480" s="6" customFormat="1"/>
    <row r="481" s="6" customFormat="1"/>
    <row r="482" s="6" customFormat="1"/>
    <row r="483" s="6" customFormat="1"/>
    <row r="484" s="6" customFormat="1"/>
    <row r="485" s="6" customFormat="1"/>
    <row r="486" s="6" customFormat="1"/>
    <row r="487" s="6" customFormat="1"/>
    <row r="488" s="6" customFormat="1"/>
    <row r="489" s="6" customFormat="1"/>
    <row r="490" s="6" customFormat="1"/>
    <row r="491" s="6" customFormat="1"/>
    <row r="492" s="6" customFormat="1"/>
    <row r="493" s="6" customFormat="1"/>
    <row r="494" s="6" customFormat="1"/>
    <row r="495" s="6" customFormat="1"/>
    <row r="496" s="6" customFormat="1"/>
    <row r="497" s="6" customFormat="1"/>
    <row r="498" s="6" customFormat="1"/>
    <row r="499" s="6" customFormat="1"/>
    <row r="500" s="6" customFormat="1"/>
    <row r="501" s="6" customFormat="1"/>
    <row r="502" s="6" customFormat="1"/>
    <row r="503" s="6" customFormat="1"/>
    <row r="504" s="6" customFormat="1"/>
    <row r="505" s="6" customFormat="1"/>
    <row r="506" s="6" customFormat="1"/>
    <row r="507" s="6" customFormat="1"/>
    <row r="508" s="6" customFormat="1"/>
    <row r="509" s="6" customFormat="1"/>
    <row r="510" s="6" customFormat="1"/>
    <row r="511" s="6" customFormat="1"/>
    <row r="512" s="6" customFormat="1"/>
    <row r="513" s="6" customFormat="1"/>
    <row r="514" s="6" customFormat="1"/>
    <row r="515" s="6" customFormat="1"/>
    <row r="516" s="6" customFormat="1"/>
    <row r="517" s="6" customFormat="1"/>
    <row r="518" s="6" customFormat="1"/>
    <row r="519" s="6" customFormat="1"/>
    <row r="520" s="6" customFormat="1"/>
    <row r="521" s="6" customFormat="1"/>
    <row r="522" s="6" customFormat="1"/>
    <row r="523" s="6" customFormat="1"/>
    <row r="524" s="6" customFormat="1"/>
    <row r="525" s="6" customFormat="1"/>
    <row r="526" s="6" customFormat="1"/>
    <row r="527" s="6" customFormat="1"/>
    <row r="528" s="6" customFormat="1"/>
    <row r="529" s="6" customFormat="1"/>
    <row r="530" s="6" customFormat="1"/>
    <row r="531" s="6" customFormat="1"/>
    <row r="532" s="6" customFormat="1"/>
    <row r="533" s="6" customFormat="1"/>
    <row r="534" s="6" customFormat="1"/>
    <row r="535" s="6" customFormat="1"/>
    <row r="536" s="6" customFormat="1"/>
    <row r="537" s="6" customFormat="1"/>
    <row r="538" s="6" customFormat="1"/>
    <row r="539" s="6" customFormat="1"/>
    <row r="540" s="6" customFormat="1"/>
    <row r="541" s="6" customFormat="1"/>
    <row r="542" s="6" customFormat="1"/>
    <row r="543" s="6" customFormat="1"/>
    <row r="544" s="6" customFormat="1"/>
    <row r="545" s="6" customFormat="1"/>
    <row r="546" s="6" customFormat="1"/>
    <row r="547" s="6" customFormat="1"/>
    <row r="548" s="6" customFormat="1"/>
    <row r="549" s="6" customFormat="1"/>
    <row r="550" s="6" customFormat="1"/>
    <row r="551" s="6" customFormat="1"/>
    <row r="552" s="6" customFormat="1"/>
    <row r="553" s="6" customFormat="1"/>
    <row r="554" s="6" customFormat="1"/>
    <row r="555" s="6" customFormat="1"/>
    <row r="556" s="6" customFormat="1"/>
    <row r="557" s="6" customFormat="1"/>
    <row r="558" s="6" customFormat="1"/>
    <row r="559" s="6" customFormat="1"/>
    <row r="560" s="6" customFormat="1"/>
    <row r="561" s="6" customFormat="1"/>
    <row r="562" s="6" customFormat="1"/>
    <row r="563" s="6" customFormat="1"/>
    <row r="564" s="6" customFormat="1"/>
    <row r="565" s="6" customFormat="1"/>
    <row r="566" s="6" customFormat="1"/>
    <row r="567" s="6" customFormat="1"/>
    <row r="568" s="6" customFormat="1"/>
    <row r="569" s="6" customFormat="1"/>
    <row r="570" s="6" customFormat="1"/>
    <row r="571" s="6" customFormat="1"/>
    <row r="572" s="6" customFormat="1"/>
    <row r="573" s="6" customFormat="1"/>
    <row r="574" s="6" customFormat="1"/>
    <row r="575" s="6" customFormat="1"/>
    <row r="576" s="6" customFormat="1"/>
    <row r="577" s="6" customFormat="1"/>
    <row r="578" s="6" customFormat="1"/>
    <row r="579" s="6" customFormat="1"/>
    <row r="580" s="6" customFormat="1"/>
    <row r="581" s="6" customFormat="1"/>
    <row r="582" s="6" customFormat="1"/>
    <row r="583" s="6" customFormat="1"/>
    <row r="584" s="6" customFormat="1"/>
    <row r="585" s="6" customFormat="1"/>
    <row r="586" s="6" customFormat="1"/>
    <row r="587" s="6" customFormat="1"/>
    <row r="588" s="6" customFormat="1"/>
    <row r="589" s="6" customFormat="1"/>
    <row r="590" s="6" customFormat="1"/>
    <row r="591" s="6" customFormat="1"/>
    <row r="592" s="6" customFormat="1"/>
    <row r="593" s="6" customFormat="1"/>
    <row r="594" s="6" customFormat="1"/>
    <row r="595" s="6" customFormat="1"/>
    <row r="596" s="6" customFormat="1"/>
    <row r="597" s="6" customFormat="1"/>
    <row r="598" s="6" customFormat="1"/>
    <row r="599" s="6" customFormat="1"/>
    <row r="600" s="6" customFormat="1"/>
    <row r="601" s="6" customFormat="1"/>
    <row r="602" s="6" customFormat="1"/>
    <row r="603" s="6" customFormat="1"/>
    <row r="604" s="6" customFormat="1"/>
    <row r="605" s="6" customFormat="1"/>
    <row r="606" s="6" customFormat="1"/>
    <row r="607" s="6" customFormat="1"/>
    <row r="608" s="6" customFormat="1"/>
    <row r="609" s="6" customFormat="1"/>
    <row r="610" s="6" customFormat="1"/>
    <row r="611" s="6" customFormat="1"/>
    <row r="612" s="6" customFormat="1"/>
    <row r="613" s="6" customFormat="1"/>
    <row r="614" s="6" customFormat="1"/>
    <row r="615" s="6" customFormat="1"/>
    <row r="616" s="6" customFormat="1"/>
    <row r="617" s="6" customFormat="1"/>
    <row r="618" s="6" customFormat="1"/>
    <row r="619" s="6" customFormat="1"/>
    <row r="620" s="6" customFormat="1"/>
    <row r="621" s="6" customFormat="1"/>
    <row r="622" s="6" customFormat="1"/>
    <row r="623" s="6" customFormat="1"/>
    <row r="624" s="6" customFormat="1"/>
    <row r="625" s="6" customFormat="1"/>
    <row r="626" s="6" customFormat="1"/>
    <row r="627" s="6" customFormat="1"/>
    <row r="628" s="6" customFormat="1"/>
    <row r="629" s="6" customFormat="1"/>
    <row r="630" s="6" customFormat="1"/>
    <row r="631" s="6" customFormat="1"/>
    <row r="632" s="6" customFormat="1"/>
    <row r="633" s="6" customFormat="1"/>
    <row r="634" s="6" customFormat="1"/>
    <row r="635" s="6" customFormat="1"/>
    <row r="636" s="6" customFormat="1"/>
    <row r="637" s="6" customFormat="1"/>
    <row r="638" s="6" customFormat="1"/>
    <row r="639" s="6" customFormat="1"/>
    <row r="640" s="6" customFormat="1"/>
    <row r="641" s="6" customFormat="1"/>
    <row r="642" s="6" customFormat="1"/>
    <row r="643" s="6" customFormat="1"/>
    <row r="644" s="6" customFormat="1"/>
    <row r="645" s="6" customFormat="1"/>
    <row r="646" s="6" customFormat="1"/>
    <row r="647" s="6" customFormat="1"/>
    <row r="648" s="6" customFormat="1"/>
    <row r="649" s="6" customFormat="1"/>
    <row r="650" s="6" customFormat="1"/>
    <row r="651" s="6" customFormat="1"/>
    <row r="652" s="6" customFormat="1"/>
    <row r="653" s="6" customFormat="1"/>
    <row r="654" s="6" customFormat="1"/>
    <row r="655" s="6" customFormat="1"/>
    <row r="656" s="6" customFormat="1"/>
    <row r="657" s="6" customFormat="1"/>
    <row r="658" s="6" customFormat="1"/>
    <row r="659" s="6" customFormat="1"/>
    <row r="660" s="6" customFormat="1"/>
    <row r="661" s="6" customFormat="1"/>
    <row r="662" s="6" customFormat="1"/>
    <row r="663" s="6" customFormat="1"/>
    <row r="664" s="6" customFormat="1"/>
    <row r="665" s="6" customFormat="1"/>
    <row r="666" s="6" customFormat="1"/>
    <row r="667" s="6" customFormat="1"/>
    <row r="668" s="6" customFormat="1"/>
    <row r="669" s="6" customFormat="1"/>
    <row r="670" s="6" customFormat="1"/>
    <row r="671" s="6" customFormat="1"/>
    <row r="672" s="6" customFormat="1"/>
    <row r="673" s="6" customFormat="1"/>
    <row r="674" s="6" customFormat="1"/>
    <row r="675" s="6" customFormat="1"/>
    <row r="676" s="6" customFormat="1"/>
    <row r="677" s="6" customFormat="1"/>
    <row r="678" s="6" customFormat="1"/>
    <row r="679" s="6" customFormat="1"/>
    <row r="680" s="6" customFormat="1"/>
    <row r="681" s="6" customFormat="1"/>
    <row r="682" s="6" customFormat="1"/>
    <row r="683" s="6" customFormat="1"/>
    <row r="684" s="6" customFormat="1"/>
    <row r="685" s="6" customFormat="1"/>
    <row r="686" s="6" customFormat="1"/>
    <row r="687" s="6" customFormat="1"/>
    <row r="688" s="6" customFormat="1"/>
    <row r="689" s="6" customFormat="1"/>
    <row r="690" s="6" customFormat="1"/>
    <row r="691" s="6" customFormat="1"/>
    <row r="692" s="6" customFormat="1"/>
    <row r="693" s="6" customFormat="1"/>
    <row r="694" s="6" customFormat="1"/>
    <row r="695" s="6" customFormat="1"/>
    <row r="696" s="6" customFormat="1"/>
    <row r="697" s="6" customFormat="1"/>
    <row r="698" s="6" customFormat="1"/>
    <row r="699" s="6" customFormat="1"/>
    <row r="700" s="6" customFormat="1"/>
    <row r="701" s="6" customFormat="1"/>
    <row r="702" s="6" customFormat="1"/>
    <row r="703" s="6" customFormat="1"/>
    <row r="704" s="6" customFormat="1"/>
    <row r="705" s="6" customFormat="1"/>
    <row r="706" s="6" customFormat="1"/>
    <row r="707" s="6" customFormat="1"/>
    <row r="708" s="6" customFormat="1"/>
    <row r="709" s="6" customFormat="1"/>
    <row r="710" s="6" customFormat="1"/>
    <row r="711" s="6" customFormat="1"/>
    <row r="712" s="6" customFormat="1"/>
    <row r="713" s="6" customFormat="1"/>
    <row r="714" s="6" customFormat="1"/>
    <row r="715" s="6" customFormat="1"/>
    <row r="716" s="6" customFormat="1"/>
    <row r="717" s="6" customFormat="1"/>
    <row r="718" s="6" customFormat="1"/>
    <row r="719" s="6" customFormat="1"/>
    <row r="720" s="6" customFormat="1"/>
    <row r="721" s="6" customFormat="1"/>
    <row r="722" s="6" customFormat="1"/>
    <row r="723" s="6" customFormat="1"/>
    <row r="724" s="6" customFormat="1"/>
    <row r="725" s="6" customFormat="1"/>
    <row r="726" s="6" customFormat="1"/>
    <row r="727" s="6" customFormat="1"/>
    <row r="728" s="6" customFormat="1"/>
    <row r="729" s="6" customFormat="1"/>
    <row r="730" s="6" customFormat="1"/>
    <row r="731" s="6" customFormat="1"/>
    <row r="732" s="6" customFormat="1"/>
    <row r="733" s="6" customFormat="1"/>
    <row r="734" s="6" customFormat="1"/>
    <row r="735" s="6" customFormat="1"/>
  </sheetData>
  <mergeCells count="1">
    <mergeCell ref="B2:D2"/>
  </mergeCells>
  <pageMargins left="0.7" right="0.7" top="0.75" bottom="0.75" header="0.3" footer="0.3"/>
  <pageSetup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249977111117893"/>
  </sheetPr>
  <dimension ref="A1:IX260"/>
  <sheetViews>
    <sheetView topLeftCell="A43" zoomScale="55" zoomScaleNormal="55" workbookViewId="0">
      <selection activeCell="E46" sqref="E46"/>
    </sheetView>
  </sheetViews>
  <sheetFormatPr baseColWidth="10" defaultColWidth="11.42578125" defaultRowHeight="15"/>
  <cols>
    <col min="2" max="2" width="40.42578125" customWidth="1"/>
    <col min="3" max="3" width="74.85546875" hidden="1" customWidth="1"/>
    <col min="4" max="4" width="147.85546875" customWidth="1"/>
    <col min="5" max="5" width="26.140625" style="116" customWidth="1"/>
    <col min="11" max="258" width="11.42578125" style="6"/>
  </cols>
  <sheetData>
    <row r="1" spans="1:10" s="6" customFormat="1">
      <c r="E1" s="121"/>
    </row>
    <row r="2" spans="1:10" ht="33.75">
      <c r="A2" s="6"/>
      <c r="B2" s="515" t="s">
        <v>386</v>
      </c>
      <c r="C2" s="515"/>
      <c r="D2" s="515"/>
      <c r="E2" s="515"/>
      <c r="F2" s="6"/>
      <c r="G2" s="6"/>
      <c r="H2" s="6"/>
      <c r="I2" s="6"/>
      <c r="J2" s="6"/>
    </row>
    <row r="3" spans="1:10">
      <c r="A3" s="6"/>
      <c r="B3" s="95"/>
      <c r="C3" s="95"/>
      <c r="D3" s="95"/>
      <c r="E3" s="121"/>
      <c r="F3" s="6"/>
      <c r="G3" s="6"/>
      <c r="H3" s="6"/>
      <c r="I3" s="6"/>
      <c r="J3" s="6"/>
    </row>
    <row r="4" spans="1:10" ht="60">
      <c r="A4" s="6"/>
      <c r="B4" s="24"/>
      <c r="C4" s="96" t="s">
        <v>387</v>
      </c>
      <c r="D4" s="96" t="s">
        <v>388</v>
      </c>
      <c r="E4" s="121"/>
      <c r="F4" s="6"/>
      <c r="G4" s="6"/>
      <c r="H4" s="6"/>
      <c r="I4" s="6"/>
      <c r="J4" s="6"/>
    </row>
    <row r="5" spans="1:10" ht="76.5" customHeight="1">
      <c r="A5" s="25" t="s">
        <v>389</v>
      </c>
      <c r="B5" s="97" t="s">
        <v>390</v>
      </c>
      <c r="C5" s="98" t="s">
        <v>391</v>
      </c>
      <c r="D5" s="99" t="s">
        <v>392</v>
      </c>
      <c r="E5" s="122">
        <v>0.2</v>
      </c>
      <c r="F5" s="6"/>
      <c r="G5" s="6"/>
      <c r="H5" s="6"/>
      <c r="I5" s="6"/>
      <c r="J5" s="6"/>
    </row>
    <row r="6" spans="1:10" ht="99">
      <c r="A6" s="25" t="s">
        <v>393</v>
      </c>
      <c r="B6" s="100" t="s">
        <v>393</v>
      </c>
      <c r="C6" s="101" t="s">
        <v>394</v>
      </c>
      <c r="D6" s="102" t="s">
        <v>395</v>
      </c>
      <c r="E6" s="122">
        <v>0.4</v>
      </c>
      <c r="F6" s="6"/>
      <c r="G6" s="6"/>
      <c r="H6" s="6"/>
      <c r="I6" s="6"/>
      <c r="J6" s="6"/>
    </row>
    <row r="7" spans="1:10" ht="66">
      <c r="A7" s="25" t="s">
        <v>396</v>
      </c>
      <c r="B7" s="103" t="s">
        <v>397</v>
      </c>
      <c r="C7" s="101" t="s">
        <v>398</v>
      </c>
      <c r="D7" s="102" t="s">
        <v>399</v>
      </c>
      <c r="E7" s="122">
        <v>0.6</v>
      </c>
      <c r="F7" s="6"/>
      <c r="G7" s="6"/>
      <c r="H7" s="6"/>
      <c r="I7" s="6"/>
      <c r="J7" s="6"/>
    </row>
    <row r="8" spans="1:10" ht="66">
      <c r="A8" s="25" t="s">
        <v>400</v>
      </c>
      <c r="B8" s="104" t="s">
        <v>401</v>
      </c>
      <c r="C8" s="101" t="s">
        <v>402</v>
      </c>
      <c r="D8" s="102" t="s">
        <v>403</v>
      </c>
      <c r="E8" s="122">
        <v>0.8</v>
      </c>
      <c r="F8" s="6"/>
      <c r="G8" s="6"/>
      <c r="H8" s="6"/>
      <c r="I8" s="6"/>
      <c r="J8" s="6"/>
    </row>
    <row r="9" spans="1:10" ht="66">
      <c r="A9" s="25" t="s">
        <v>404</v>
      </c>
      <c r="B9" s="105" t="s">
        <v>405</v>
      </c>
      <c r="C9" s="101" t="s">
        <v>406</v>
      </c>
      <c r="D9" s="102" t="s">
        <v>407</v>
      </c>
      <c r="E9" s="122">
        <v>1</v>
      </c>
      <c r="F9" s="6"/>
      <c r="G9" s="6"/>
      <c r="H9" s="6"/>
      <c r="I9" s="6"/>
      <c r="J9" s="6"/>
    </row>
    <row r="10" spans="1:10" ht="20.25">
      <c r="A10" s="25"/>
      <c r="B10" s="25"/>
      <c r="C10" s="26"/>
      <c r="D10" s="26"/>
      <c r="E10" s="121"/>
      <c r="F10" s="6"/>
      <c r="G10" s="6"/>
      <c r="H10" s="6"/>
      <c r="I10" s="6"/>
      <c r="J10" s="6"/>
    </row>
    <row r="11" spans="1:10" ht="60">
      <c r="A11" s="25"/>
      <c r="B11" s="24"/>
      <c r="C11" s="96" t="s">
        <v>387</v>
      </c>
      <c r="D11" s="96" t="s">
        <v>301</v>
      </c>
      <c r="E11" s="121"/>
      <c r="F11" s="6"/>
      <c r="G11" s="6"/>
      <c r="H11" s="6"/>
      <c r="I11" s="6"/>
      <c r="J11" s="6"/>
    </row>
    <row r="12" spans="1:10" ht="79.5" customHeight="1">
      <c r="A12" s="25"/>
      <c r="B12" s="97" t="s">
        <v>390</v>
      </c>
      <c r="C12" s="98" t="s">
        <v>391</v>
      </c>
      <c r="D12" s="127" t="s">
        <v>408</v>
      </c>
      <c r="E12" s="122">
        <v>0.2</v>
      </c>
      <c r="F12" s="6"/>
      <c r="G12" s="6"/>
      <c r="H12" s="6"/>
      <c r="I12" s="6"/>
      <c r="J12" s="6"/>
    </row>
    <row r="13" spans="1:10" ht="33">
      <c r="A13" s="25"/>
      <c r="B13" s="100" t="s">
        <v>393</v>
      </c>
      <c r="C13" s="101" t="s">
        <v>394</v>
      </c>
      <c r="D13" s="127" t="s">
        <v>409</v>
      </c>
      <c r="E13" s="122">
        <v>0.4</v>
      </c>
      <c r="F13" s="6"/>
      <c r="G13" s="6"/>
      <c r="H13" s="6"/>
      <c r="I13" s="6"/>
      <c r="J13" s="6"/>
    </row>
    <row r="14" spans="1:10" ht="33">
      <c r="A14" s="25"/>
      <c r="B14" s="103" t="s">
        <v>397</v>
      </c>
      <c r="C14" s="101" t="s">
        <v>398</v>
      </c>
      <c r="D14" s="127" t="s">
        <v>352</v>
      </c>
      <c r="E14" s="122">
        <v>0.6</v>
      </c>
      <c r="F14" s="6"/>
      <c r="G14" s="6"/>
      <c r="H14" s="6"/>
      <c r="I14" s="6"/>
      <c r="J14" s="6"/>
    </row>
    <row r="15" spans="1:10" ht="33">
      <c r="A15" s="25"/>
      <c r="B15" s="104" t="s">
        <v>401</v>
      </c>
      <c r="C15" s="101" t="s">
        <v>402</v>
      </c>
      <c r="D15" s="127" t="s">
        <v>410</v>
      </c>
      <c r="E15" s="122">
        <v>0.8</v>
      </c>
      <c r="F15" s="6"/>
      <c r="G15" s="6"/>
      <c r="H15" s="6"/>
      <c r="I15" s="6"/>
      <c r="J15" s="6"/>
    </row>
    <row r="16" spans="1:10" ht="46.5" customHeight="1">
      <c r="A16" s="25"/>
      <c r="B16" s="105" t="s">
        <v>405</v>
      </c>
      <c r="C16" s="101" t="s">
        <v>406</v>
      </c>
      <c r="D16" s="127" t="s">
        <v>411</v>
      </c>
      <c r="E16" s="122">
        <v>1</v>
      </c>
      <c r="F16" s="6"/>
      <c r="G16" s="6"/>
      <c r="H16" s="6"/>
      <c r="I16" s="6"/>
      <c r="J16" s="6"/>
    </row>
    <row r="17" spans="1:10" ht="20.25">
      <c r="A17" s="25"/>
      <c r="B17" s="25"/>
      <c r="C17" s="26"/>
      <c r="D17" s="26"/>
      <c r="E17" s="121"/>
      <c r="F17" s="6"/>
      <c r="G17" s="6"/>
      <c r="H17" s="6"/>
      <c r="I17" s="6"/>
      <c r="J17" s="6"/>
    </row>
    <row r="18" spans="1:10" ht="16.5">
      <c r="A18" s="25"/>
      <c r="B18" s="27"/>
      <c r="C18" s="27"/>
      <c r="D18" s="27"/>
      <c r="E18" s="121"/>
      <c r="F18" s="6"/>
      <c r="G18" s="6"/>
      <c r="H18" s="6"/>
      <c r="I18" s="6"/>
      <c r="J18" s="6"/>
    </row>
    <row r="19" spans="1:10" ht="60">
      <c r="A19" s="25"/>
      <c r="B19" s="24"/>
      <c r="C19" s="96" t="s">
        <v>387</v>
      </c>
      <c r="D19" s="96" t="s">
        <v>280</v>
      </c>
      <c r="E19" s="121"/>
      <c r="F19" s="6"/>
      <c r="G19" s="6"/>
      <c r="H19" s="6"/>
      <c r="I19" s="6"/>
      <c r="J19" s="6"/>
    </row>
    <row r="20" spans="1:10" ht="57.75" customHeight="1">
      <c r="A20" s="25"/>
      <c r="B20" s="97" t="s">
        <v>390</v>
      </c>
      <c r="C20" s="98" t="s">
        <v>391</v>
      </c>
      <c r="D20" s="127" t="s">
        <v>412</v>
      </c>
      <c r="E20" s="122">
        <v>0.2</v>
      </c>
      <c r="F20" s="6"/>
      <c r="G20" s="6"/>
      <c r="H20" s="6"/>
      <c r="I20" s="6"/>
      <c r="J20" s="6"/>
    </row>
    <row r="21" spans="1:10" ht="54" customHeight="1">
      <c r="A21" s="25"/>
      <c r="B21" s="100" t="s">
        <v>393</v>
      </c>
      <c r="C21" s="101" t="s">
        <v>394</v>
      </c>
      <c r="D21" s="127" t="s">
        <v>413</v>
      </c>
      <c r="E21" s="122">
        <v>0.4</v>
      </c>
      <c r="F21" s="6"/>
      <c r="G21" s="6"/>
      <c r="H21" s="6"/>
      <c r="I21" s="6"/>
      <c r="J21" s="6"/>
    </row>
    <row r="22" spans="1:10" ht="64.5" customHeight="1">
      <c r="A22" s="25"/>
      <c r="B22" s="103" t="s">
        <v>397</v>
      </c>
      <c r="C22" s="101" t="s">
        <v>398</v>
      </c>
      <c r="D22" s="127" t="s">
        <v>285</v>
      </c>
      <c r="E22" s="122">
        <v>0.6</v>
      </c>
      <c r="F22" s="6"/>
      <c r="G22" s="6"/>
      <c r="H22" s="6"/>
      <c r="I22" s="6"/>
      <c r="J22" s="6"/>
    </row>
    <row r="23" spans="1:10" ht="51.75" customHeight="1">
      <c r="A23" s="25"/>
      <c r="B23" s="104" t="s">
        <v>401</v>
      </c>
      <c r="C23" s="101" t="s">
        <v>402</v>
      </c>
      <c r="D23" s="127" t="s">
        <v>414</v>
      </c>
      <c r="E23" s="122">
        <v>0.8</v>
      </c>
      <c r="F23" s="6"/>
      <c r="G23" s="6"/>
      <c r="H23" s="6"/>
      <c r="I23" s="6"/>
      <c r="J23" s="6"/>
    </row>
    <row r="24" spans="1:10" ht="51.75" customHeight="1">
      <c r="A24" s="25"/>
      <c r="B24" s="105" t="s">
        <v>405</v>
      </c>
      <c r="C24" s="101" t="s">
        <v>406</v>
      </c>
      <c r="D24" s="127" t="s">
        <v>415</v>
      </c>
      <c r="E24" s="122">
        <v>1</v>
      </c>
      <c r="F24" s="6"/>
      <c r="G24" s="6"/>
      <c r="H24" s="6"/>
      <c r="I24" s="6"/>
      <c r="J24" s="6"/>
    </row>
    <row r="25" spans="1:10" ht="16.5">
      <c r="A25" s="25"/>
      <c r="B25" s="27"/>
      <c r="C25" s="27"/>
      <c r="D25" s="27"/>
      <c r="E25" s="121"/>
      <c r="F25" s="6"/>
      <c r="G25" s="6"/>
      <c r="H25" s="6"/>
      <c r="I25" s="6"/>
      <c r="J25" s="6"/>
    </row>
    <row r="26" spans="1:10" ht="16.5">
      <c r="A26" s="25"/>
      <c r="B26" s="27"/>
      <c r="C26" s="27"/>
      <c r="D26" s="27"/>
      <c r="E26" s="121"/>
      <c r="F26" s="6"/>
      <c r="G26" s="6"/>
      <c r="H26" s="6"/>
      <c r="I26" s="6"/>
      <c r="J26" s="6"/>
    </row>
    <row r="27" spans="1:10" ht="16.5">
      <c r="A27" s="25"/>
      <c r="B27" s="27"/>
      <c r="C27" s="27"/>
      <c r="D27" s="27"/>
      <c r="E27" s="121"/>
      <c r="F27" s="6"/>
      <c r="G27" s="6"/>
      <c r="H27" s="6"/>
      <c r="I27" s="6"/>
      <c r="J27" s="6"/>
    </row>
    <row r="28" spans="1:10" ht="16.5">
      <c r="A28" s="25"/>
      <c r="B28" s="27"/>
      <c r="C28" s="27"/>
      <c r="D28" s="27"/>
      <c r="E28" s="121"/>
      <c r="F28" s="6"/>
      <c r="G28" s="6"/>
      <c r="H28" s="6"/>
      <c r="I28" s="6"/>
      <c r="J28" s="6"/>
    </row>
    <row r="29" spans="1:10" ht="60">
      <c r="A29" s="25"/>
      <c r="B29" s="24"/>
      <c r="C29" s="96" t="s">
        <v>387</v>
      </c>
      <c r="D29" s="96" t="s">
        <v>416</v>
      </c>
      <c r="E29" s="121"/>
      <c r="F29" s="6"/>
      <c r="G29" s="6"/>
      <c r="H29" s="6"/>
      <c r="I29" s="6"/>
      <c r="J29" s="6"/>
    </row>
    <row r="30" spans="1:10" ht="75.75" customHeight="1">
      <c r="A30" s="25"/>
      <c r="B30" s="97" t="s">
        <v>390</v>
      </c>
      <c r="C30" s="98" t="s">
        <v>391</v>
      </c>
      <c r="D30" s="127" t="s">
        <v>417</v>
      </c>
      <c r="E30" s="122">
        <v>0.2</v>
      </c>
      <c r="F30" s="6"/>
      <c r="G30" s="6"/>
      <c r="H30" s="6"/>
      <c r="I30" s="6"/>
      <c r="J30" s="6"/>
    </row>
    <row r="31" spans="1:10" ht="65.25" customHeight="1">
      <c r="A31" s="25"/>
      <c r="B31" s="100" t="s">
        <v>393</v>
      </c>
      <c r="C31" s="101" t="s">
        <v>394</v>
      </c>
      <c r="D31" s="127" t="s">
        <v>418</v>
      </c>
      <c r="E31" s="122">
        <v>0.4</v>
      </c>
      <c r="F31" s="6"/>
      <c r="G31" s="6"/>
      <c r="H31" s="6"/>
      <c r="I31" s="6"/>
      <c r="J31" s="6"/>
    </row>
    <row r="32" spans="1:10" ht="57" customHeight="1">
      <c r="A32" s="25"/>
      <c r="B32" s="103" t="s">
        <v>397</v>
      </c>
      <c r="C32" s="101" t="s">
        <v>398</v>
      </c>
      <c r="D32" s="127" t="s">
        <v>419</v>
      </c>
      <c r="E32" s="122">
        <v>0.6</v>
      </c>
      <c r="F32" s="6"/>
      <c r="G32" s="6"/>
      <c r="H32" s="6"/>
      <c r="I32" s="6"/>
      <c r="J32" s="6"/>
    </row>
    <row r="33" spans="1:10" ht="66.75" customHeight="1">
      <c r="A33" s="25"/>
      <c r="B33" s="104" t="s">
        <v>401</v>
      </c>
      <c r="C33" s="101" t="s">
        <v>402</v>
      </c>
      <c r="D33" s="127" t="s">
        <v>420</v>
      </c>
      <c r="E33" s="122">
        <v>0.8</v>
      </c>
      <c r="F33" s="6"/>
      <c r="G33" s="6"/>
      <c r="H33" s="6"/>
      <c r="I33" s="6"/>
      <c r="J33" s="6"/>
    </row>
    <row r="34" spans="1:10" ht="79.5" customHeight="1">
      <c r="A34" s="25"/>
      <c r="B34" s="105" t="s">
        <v>405</v>
      </c>
      <c r="C34" s="101" t="s">
        <v>406</v>
      </c>
      <c r="D34" s="127" t="s">
        <v>421</v>
      </c>
      <c r="E34" s="122">
        <v>1</v>
      </c>
      <c r="F34" s="6"/>
      <c r="G34" s="6"/>
      <c r="H34" s="6"/>
      <c r="I34" s="6"/>
      <c r="J34" s="6"/>
    </row>
    <row r="35" spans="1:10">
      <c r="A35" s="25"/>
      <c r="B35" s="25"/>
      <c r="C35" s="25" t="s">
        <v>422</v>
      </c>
      <c r="D35" s="25" t="s">
        <v>423</v>
      </c>
      <c r="E35" s="121"/>
      <c r="F35" s="6"/>
      <c r="G35" s="6"/>
      <c r="H35" s="6"/>
      <c r="I35" s="6"/>
      <c r="J35" s="6"/>
    </row>
    <row r="36" spans="1:10">
      <c r="A36" s="25"/>
      <c r="B36" s="25"/>
      <c r="C36" s="25"/>
      <c r="D36" s="25"/>
      <c r="E36" s="121"/>
      <c r="F36" s="6"/>
      <c r="G36" s="6"/>
      <c r="H36" s="6"/>
      <c r="I36" s="6"/>
      <c r="J36" s="6"/>
    </row>
    <row r="37" spans="1:10">
      <c r="A37" s="25"/>
      <c r="B37" s="25"/>
      <c r="C37" s="25"/>
      <c r="D37" s="25"/>
      <c r="E37" s="121"/>
      <c r="F37" s="6"/>
      <c r="G37" s="6"/>
      <c r="H37" s="6"/>
      <c r="I37" s="6"/>
      <c r="J37" s="6"/>
    </row>
    <row r="38" spans="1:10" ht="60">
      <c r="A38" s="25"/>
      <c r="B38" s="24"/>
      <c r="C38" s="96" t="s">
        <v>387</v>
      </c>
      <c r="D38" s="96" t="s">
        <v>424</v>
      </c>
      <c r="E38" s="121"/>
      <c r="F38" s="6"/>
      <c r="G38" s="6"/>
      <c r="H38" s="6"/>
      <c r="I38" s="6"/>
      <c r="J38" s="6"/>
    </row>
    <row r="39" spans="1:10" ht="99">
      <c r="A39" s="25"/>
      <c r="B39" s="97" t="s">
        <v>390</v>
      </c>
      <c r="C39" s="98" t="s">
        <v>391</v>
      </c>
      <c r="D39" s="128" t="s">
        <v>425</v>
      </c>
      <c r="E39" s="122">
        <v>0.2</v>
      </c>
      <c r="F39" s="6"/>
      <c r="G39" s="6"/>
      <c r="H39" s="6"/>
      <c r="I39" s="6"/>
      <c r="J39" s="6"/>
    </row>
    <row r="40" spans="1:10" ht="99">
      <c r="A40" s="25"/>
      <c r="B40" s="100" t="s">
        <v>393</v>
      </c>
      <c r="C40" s="101" t="s">
        <v>394</v>
      </c>
      <c r="D40" s="128" t="s">
        <v>426</v>
      </c>
      <c r="E40" s="122">
        <v>0.4</v>
      </c>
      <c r="F40" s="6"/>
      <c r="G40" s="6"/>
      <c r="H40" s="6"/>
      <c r="I40" s="6"/>
      <c r="J40" s="6"/>
    </row>
    <row r="41" spans="1:10" ht="99">
      <c r="A41" s="25"/>
      <c r="B41" s="103" t="s">
        <v>397</v>
      </c>
      <c r="C41" s="101" t="s">
        <v>398</v>
      </c>
      <c r="D41" s="128" t="s">
        <v>427</v>
      </c>
      <c r="E41" s="122">
        <v>0.6</v>
      </c>
      <c r="F41" s="6"/>
      <c r="G41" s="6"/>
      <c r="H41" s="6"/>
      <c r="I41" s="6"/>
      <c r="J41" s="6"/>
    </row>
    <row r="42" spans="1:10" ht="99">
      <c r="A42" s="25"/>
      <c r="B42" s="104" t="s">
        <v>401</v>
      </c>
      <c r="C42" s="101" t="s">
        <v>402</v>
      </c>
      <c r="D42" s="128" t="s">
        <v>428</v>
      </c>
      <c r="E42" s="122">
        <v>0.8</v>
      </c>
      <c r="F42" s="6"/>
      <c r="G42" s="6"/>
      <c r="H42" s="6"/>
      <c r="I42" s="6"/>
      <c r="J42" s="6"/>
    </row>
    <row r="43" spans="1:10" ht="99">
      <c r="A43" s="25"/>
      <c r="B43" s="105" t="s">
        <v>405</v>
      </c>
      <c r="C43" s="101" t="s">
        <v>406</v>
      </c>
      <c r="D43" s="128" t="s">
        <v>429</v>
      </c>
      <c r="E43" s="122">
        <v>1</v>
      </c>
      <c r="F43" s="6"/>
      <c r="G43" s="6"/>
      <c r="H43" s="6"/>
      <c r="I43" s="6"/>
      <c r="J43" s="6"/>
    </row>
    <row r="44" spans="1:10">
      <c r="A44" s="25"/>
      <c r="B44" s="25"/>
      <c r="C44" s="25"/>
      <c r="D44" s="25"/>
      <c r="E44" s="121"/>
      <c r="F44" s="6"/>
      <c r="G44" s="6"/>
      <c r="H44" s="6"/>
      <c r="I44" s="6"/>
      <c r="J44" s="6"/>
    </row>
    <row r="45" spans="1:10" ht="56.25" customHeight="1">
      <c r="A45" s="25"/>
      <c r="B45" s="25"/>
      <c r="C45" s="25"/>
      <c r="D45" s="96" t="s">
        <v>311</v>
      </c>
      <c r="E45" s="121"/>
      <c r="F45" s="6"/>
      <c r="G45" s="6"/>
      <c r="H45" s="6"/>
      <c r="I45" s="6"/>
      <c r="J45" s="6"/>
    </row>
    <row r="46" spans="1:10" ht="94.5" customHeight="1">
      <c r="A46" s="25"/>
      <c r="B46" s="104" t="s">
        <v>401</v>
      </c>
      <c r="C46" s="25"/>
      <c r="D46" s="102" t="s">
        <v>430</v>
      </c>
      <c r="E46" s="122">
        <v>0.8</v>
      </c>
      <c r="F46" s="6"/>
      <c r="G46" s="6"/>
      <c r="H46" s="6"/>
      <c r="I46" s="6"/>
      <c r="J46" s="6"/>
    </row>
    <row r="47" spans="1:10" ht="105.75" customHeight="1">
      <c r="A47" s="25"/>
      <c r="B47" s="105" t="s">
        <v>405</v>
      </c>
      <c r="C47" s="26"/>
      <c r="D47" s="102" t="s">
        <v>431</v>
      </c>
      <c r="E47" s="122">
        <v>1</v>
      </c>
      <c r="F47" s="6"/>
      <c r="G47" s="6"/>
      <c r="H47" s="6"/>
      <c r="I47" s="6"/>
      <c r="J47" s="6"/>
    </row>
    <row r="48" spans="1:10">
      <c r="A48" s="25"/>
      <c r="B48" s="22"/>
      <c r="C48" s="22"/>
      <c r="D48" s="22"/>
      <c r="E48" s="121"/>
      <c r="F48" s="6"/>
      <c r="G48" s="6"/>
      <c r="H48" s="6"/>
      <c r="I48" s="6"/>
      <c r="J48" s="6"/>
    </row>
    <row r="49" spans="1:10">
      <c r="A49" s="25"/>
      <c r="B49" s="22"/>
      <c r="C49" s="22"/>
      <c r="D49" s="22"/>
      <c r="E49" s="121"/>
      <c r="F49" s="6"/>
      <c r="G49" s="6"/>
      <c r="H49" s="6"/>
      <c r="I49" s="6"/>
      <c r="J49" s="6"/>
    </row>
    <row r="50" spans="1:10" ht="20.25">
      <c r="A50" s="25"/>
      <c r="B50" s="25"/>
      <c r="C50" s="26"/>
      <c r="D50" s="26"/>
      <c r="E50" s="121"/>
      <c r="F50" s="6"/>
      <c r="G50" s="6"/>
      <c r="H50" s="6"/>
      <c r="I50" s="6"/>
      <c r="J50" s="6"/>
    </row>
    <row r="51" spans="1:10" ht="46.5" customHeight="1">
      <c r="A51" s="25"/>
      <c r="B51" s="25"/>
      <c r="C51" s="25"/>
      <c r="D51" s="96" t="s">
        <v>432</v>
      </c>
      <c r="E51" s="121"/>
      <c r="F51" s="6"/>
      <c r="G51" s="6"/>
      <c r="H51" s="6"/>
      <c r="I51" s="6"/>
      <c r="J51" s="6"/>
    </row>
    <row r="52" spans="1:10" ht="90" customHeight="1">
      <c r="A52" s="25"/>
      <c r="B52" s="104" t="s">
        <v>401</v>
      </c>
      <c r="C52" s="25"/>
      <c r="D52" s="102" t="s">
        <v>337</v>
      </c>
      <c r="E52" s="122">
        <v>0.8</v>
      </c>
      <c r="F52" s="6"/>
      <c r="G52" s="6"/>
      <c r="H52" s="6"/>
      <c r="I52" s="6"/>
      <c r="J52" s="6"/>
    </row>
    <row r="53" spans="1:10" ht="66">
      <c r="A53" s="25"/>
      <c r="B53" s="105" t="s">
        <v>405</v>
      </c>
      <c r="C53" s="26"/>
      <c r="D53" s="102" t="s">
        <v>433</v>
      </c>
      <c r="E53" s="122">
        <v>1</v>
      </c>
      <c r="F53" s="6"/>
      <c r="G53" s="6"/>
      <c r="H53" s="6"/>
      <c r="I53" s="6"/>
      <c r="J53" s="6"/>
    </row>
    <row r="54" spans="1:10" ht="20.25">
      <c r="A54" s="25"/>
      <c r="B54" s="25"/>
      <c r="C54" s="26"/>
      <c r="D54" s="26"/>
      <c r="E54" s="121"/>
      <c r="F54" s="6"/>
      <c r="G54" s="6"/>
      <c r="H54" s="6"/>
      <c r="I54" s="6"/>
      <c r="J54" s="6"/>
    </row>
    <row r="55" spans="1:10" ht="20.25">
      <c r="A55" s="25"/>
      <c r="B55" s="25"/>
      <c r="C55" s="26"/>
      <c r="D55" s="26"/>
      <c r="E55" s="121"/>
      <c r="F55" s="6"/>
      <c r="G55" s="6"/>
      <c r="H55" s="6"/>
      <c r="I55" s="6"/>
      <c r="J55" s="6"/>
    </row>
    <row r="56" spans="1:10" ht="20.25">
      <c r="A56" s="25"/>
      <c r="B56" s="25"/>
      <c r="C56" s="26"/>
      <c r="D56" s="26"/>
      <c r="E56" s="121"/>
      <c r="F56" s="6"/>
      <c r="G56" s="6"/>
      <c r="H56" s="6"/>
      <c r="I56" s="6"/>
      <c r="J56" s="6"/>
    </row>
    <row r="57" spans="1:10" ht="20.25">
      <c r="A57" s="25"/>
      <c r="B57" s="25"/>
      <c r="C57" s="26"/>
      <c r="D57" s="26"/>
      <c r="E57" s="121"/>
      <c r="F57" s="6"/>
      <c r="G57" s="6"/>
      <c r="H57" s="6"/>
      <c r="I57" s="6"/>
      <c r="J57" s="6"/>
    </row>
    <row r="58" spans="1:10" ht="20.25">
      <c r="A58" s="25"/>
      <c r="B58" s="25"/>
      <c r="C58" s="26"/>
      <c r="D58" s="26"/>
      <c r="E58" s="121"/>
      <c r="F58" s="6"/>
      <c r="G58" s="6"/>
      <c r="H58" s="6"/>
      <c r="I58" s="6"/>
      <c r="J58" s="6"/>
    </row>
    <row r="59" spans="1:10" ht="20.25">
      <c r="A59" s="25"/>
      <c r="B59" s="25"/>
      <c r="C59" s="26"/>
      <c r="D59" s="26"/>
      <c r="E59" s="121"/>
      <c r="F59" s="6"/>
      <c r="G59" s="6"/>
      <c r="H59" s="6"/>
      <c r="I59" s="6"/>
      <c r="J59" s="6"/>
    </row>
    <row r="60" spans="1:10" ht="20.25">
      <c r="A60" s="25"/>
      <c r="B60" s="25"/>
      <c r="C60" s="26"/>
      <c r="D60" s="26"/>
      <c r="E60" s="121"/>
      <c r="F60" s="6"/>
      <c r="G60" s="6"/>
      <c r="H60" s="6"/>
      <c r="I60" s="6"/>
      <c r="J60" s="6"/>
    </row>
    <row r="61" spans="1:10" ht="20.25">
      <c r="A61" s="25"/>
      <c r="B61" s="25"/>
      <c r="C61" s="26"/>
      <c r="D61" s="26"/>
      <c r="E61" s="121"/>
      <c r="F61" s="6"/>
      <c r="G61" s="6"/>
      <c r="H61" s="6"/>
      <c r="I61" s="6"/>
      <c r="J61" s="6"/>
    </row>
    <row r="62" spans="1:10" ht="20.25">
      <c r="A62" s="25"/>
      <c r="B62" s="25"/>
      <c r="C62" s="26"/>
      <c r="D62" s="26"/>
      <c r="E62" s="121"/>
      <c r="F62" s="6"/>
      <c r="G62" s="6"/>
      <c r="H62" s="6"/>
      <c r="I62" s="6"/>
      <c r="J62" s="6"/>
    </row>
    <row r="63" spans="1:10" ht="20.25">
      <c r="A63" s="25"/>
      <c r="B63" s="25"/>
      <c r="C63" s="26"/>
      <c r="D63" s="26"/>
      <c r="E63" s="121"/>
      <c r="F63" s="6"/>
      <c r="G63" s="6"/>
      <c r="H63" s="6"/>
      <c r="I63" s="6"/>
      <c r="J63" s="6"/>
    </row>
    <row r="64" spans="1:10" ht="20.25">
      <c r="A64" s="25"/>
      <c r="B64" s="25"/>
      <c r="C64" s="26"/>
      <c r="D64" s="26"/>
      <c r="E64" s="121"/>
      <c r="F64" s="6"/>
      <c r="G64" s="6"/>
      <c r="H64" s="6"/>
      <c r="I64" s="6"/>
      <c r="J64" s="6"/>
    </row>
    <row r="65" spans="1:10" ht="20.25">
      <c r="A65" s="25"/>
      <c r="B65" s="25"/>
      <c r="C65" s="26"/>
      <c r="D65" s="26"/>
      <c r="E65" s="121"/>
      <c r="F65" s="6"/>
      <c r="G65" s="6"/>
      <c r="H65" s="6"/>
      <c r="I65" s="6"/>
      <c r="J65" s="6"/>
    </row>
    <row r="66" spans="1:10" ht="20.25">
      <c r="A66" s="25"/>
      <c r="B66" s="25"/>
      <c r="C66" s="26"/>
      <c r="D66" s="26"/>
      <c r="E66" s="121"/>
      <c r="F66" s="6"/>
      <c r="G66" s="6"/>
      <c r="H66" s="6"/>
      <c r="I66" s="6"/>
      <c r="J66" s="6"/>
    </row>
    <row r="67" spans="1:10" ht="20.25">
      <c r="A67" s="25"/>
      <c r="B67" s="25"/>
      <c r="C67" s="26"/>
      <c r="D67" s="26"/>
      <c r="E67" s="121"/>
      <c r="F67" s="6"/>
      <c r="G67" s="6"/>
      <c r="H67" s="6"/>
      <c r="I67" s="6"/>
      <c r="J67" s="6"/>
    </row>
    <row r="68" spans="1:10" ht="20.25">
      <c r="A68" s="25"/>
      <c r="B68" s="25"/>
      <c r="C68" s="26"/>
      <c r="D68" s="26"/>
      <c r="E68" s="121"/>
      <c r="F68" s="6"/>
      <c r="G68" s="6"/>
      <c r="H68" s="6"/>
      <c r="I68" s="6"/>
      <c r="J68" s="6"/>
    </row>
    <row r="69" spans="1:10" ht="20.25">
      <c r="A69" s="25"/>
      <c r="B69" s="25"/>
      <c r="C69" s="26"/>
      <c r="D69" s="26"/>
      <c r="E69" s="121"/>
      <c r="F69" s="6"/>
      <c r="G69" s="6"/>
      <c r="H69" s="6"/>
      <c r="I69" s="6"/>
      <c r="J69" s="6"/>
    </row>
    <row r="70" spans="1:10" ht="20.25">
      <c r="A70" s="25"/>
      <c r="B70" s="25"/>
      <c r="C70" s="26"/>
      <c r="D70" s="26"/>
      <c r="E70" s="121"/>
      <c r="F70" s="6"/>
      <c r="G70" s="6"/>
      <c r="H70" s="6"/>
      <c r="I70" s="6"/>
      <c r="J70" s="6"/>
    </row>
    <row r="71" spans="1:10" ht="20.25">
      <c r="A71" s="25"/>
      <c r="B71" s="25"/>
      <c r="C71" s="26"/>
      <c r="D71" s="26"/>
      <c r="E71" s="121"/>
      <c r="F71" s="6"/>
      <c r="G71" s="6"/>
      <c r="H71" s="6"/>
      <c r="I71" s="6"/>
      <c r="J71" s="6"/>
    </row>
    <row r="72" spans="1:10" ht="20.25">
      <c r="A72" s="25"/>
      <c r="B72" s="25"/>
      <c r="C72" s="26"/>
      <c r="D72" s="26"/>
      <c r="E72" s="121"/>
      <c r="F72" s="6"/>
      <c r="G72" s="6"/>
      <c r="H72" s="6"/>
      <c r="I72" s="6"/>
      <c r="J72" s="6"/>
    </row>
    <row r="73" spans="1:10" ht="20.25">
      <c r="A73" s="25"/>
      <c r="B73" s="25"/>
      <c r="C73" s="26"/>
      <c r="D73" s="26"/>
      <c r="E73" s="121"/>
      <c r="F73" s="6"/>
      <c r="G73" s="6"/>
      <c r="H73" s="6"/>
      <c r="I73" s="6"/>
      <c r="J73" s="6"/>
    </row>
    <row r="74" spans="1:10" ht="20.25">
      <c r="A74" s="25"/>
      <c r="B74" s="25"/>
      <c r="C74" s="26"/>
      <c r="D74" s="26"/>
      <c r="E74" s="121"/>
      <c r="F74" s="6"/>
      <c r="G74" s="6"/>
      <c r="H74" s="6"/>
      <c r="I74" s="6"/>
      <c r="J74" s="6"/>
    </row>
    <row r="75" spans="1:10" ht="20.25">
      <c r="A75" s="25"/>
      <c r="B75" s="25"/>
      <c r="C75" s="26"/>
      <c r="D75" s="26"/>
      <c r="E75" s="121"/>
      <c r="F75" s="6"/>
      <c r="G75" s="6"/>
      <c r="H75" s="6"/>
      <c r="I75" s="6"/>
      <c r="J75" s="6"/>
    </row>
    <row r="76" spans="1:10" ht="20.25">
      <c r="A76" s="25"/>
      <c r="B76" s="25"/>
      <c r="C76" s="26"/>
      <c r="D76" s="26"/>
      <c r="E76" s="121"/>
      <c r="F76" s="6"/>
      <c r="G76" s="6"/>
      <c r="H76" s="6"/>
      <c r="I76" s="6"/>
      <c r="J76" s="6"/>
    </row>
    <row r="77" spans="1:10" ht="20.25">
      <c r="A77" s="25"/>
      <c r="B77" s="25"/>
      <c r="C77" s="26"/>
      <c r="D77" s="26"/>
      <c r="E77" s="121"/>
      <c r="F77" s="6"/>
      <c r="G77" s="6"/>
      <c r="H77" s="6"/>
      <c r="I77" s="6"/>
      <c r="J77" s="6"/>
    </row>
    <row r="78" spans="1:10" ht="20.25">
      <c r="A78" s="25"/>
      <c r="B78" s="25"/>
      <c r="C78" s="26"/>
      <c r="D78" s="26"/>
      <c r="E78" s="121"/>
      <c r="F78" s="6"/>
      <c r="G78" s="6"/>
      <c r="H78" s="6"/>
      <c r="I78" s="6"/>
      <c r="J78" s="6"/>
    </row>
    <row r="79" spans="1:10" ht="20.25">
      <c r="A79" s="25"/>
      <c r="B79" s="25"/>
      <c r="C79" s="26"/>
      <c r="D79" s="26"/>
      <c r="E79" s="121"/>
      <c r="F79" s="6"/>
      <c r="G79" s="6"/>
      <c r="H79" s="6"/>
      <c r="I79" s="6"/>
      <c r="J79" s="6"/>
    </row>
    <row r="80" spans="1:10" s="6" customFormat="1" ht="20.25">
      <c r="A80" s="25"/>
      <c r="B80" s="25"/>
      <c r="C80" s="26"/>
      <c r="D80" s="26"/>
      <c r="E80" s="121"/>
    </row>
    <row r="81" spans="1:5" s="6" customFormat="1" ht="20.25">
      <c r="A81" s="25"/>
      <c r="B81" s="25"/>
      <c r="C81" s="26"/>
      <c r="D81" s="26"/>
      <c r="E81" s="121"/>
    </row>
    <row r="82" spans="1:5" s="6" customFormat="1" ht="20.25">
      <c r="A82" s="25"/>
      <c r="B82" s="25"/>
      <c r="C82" s="26"/>
      <c r="D82" s="26"/>
      <c r="E82" s="121"/>
    </row>
    <row r="83" spans="1:5" s="6" customFormat="1" ht="20.25">
      <c r="A83" s="25"/>
      <c r="B83" s="25"/>
      <c r="C83" s="26"/>
      <c r="D83" s="26"/>
      <c r="E83" s="121"/>
    </row>
    <row r="84" spans="1:5" s="6" customFormat="1" ht="20.25">
      <c r="A84" s="25"/>
      <c r="B84" s="25"/>
      <c r="C84" s="26"/>
      <c r="D84" s="26"/>
      <c r="E84" s="121"/>
    </row>
    <row r="85" spans="1:5" s="6" customFormat="1" ht="20.25">
      <c r="A85" s="25"/>
      <c r="B85" s="25"/>
      <c r="C85" s="26"/>
      <c r="D85" s="26"/>
      <c r="E85" s="121"/>
    </row>
    <row r="86" spans="1:5" s="6" customFormat="1" ht="20.25">
      <c r="A86" s="25"/>
      <c r="B86" s="25"/>
      <c r="C86" s="26"/>
      <c r="D86" s="26"/>
      <c r="E86" s="121"/>
    </row>
    <row r="87" spans="1:5" s="6" customFormat="1" ht="20.25">
      <c r="A87" s="25"/>
      <c r="B87" s="25"/>
      <c r="C87" s="26"/>
      <c r="D87" s="26"/>
      <c r="E87" s="121"/>
    </row>
    <row r="88" spans="1:5" s="6" customFormat="1" ht="20.25">
      <c r="A88" s="25"/>
      <c r="B88" s="25"/>
      <c r="C88" s="26"/>
      <c r="D88" s="26"/>
      <c r="E88" s="121"/>
    </row>
    <row r="89" spans="1:5" s="6" customFormat="1" ht="20.25">
      <c r="A89" s="25"/>
      <c r="B89" s="25"/>
      <c r="C89" s="26"/>
      <c r="D89" s="26"/>
      <c r="E89" s="121"/>
    </row>
    <row r="90" spans="1:5" s="6" customFormat="1" ht="20.25">
      <c r="A90" s="25"/>
      <c r="B90" s="25"/>
      <c r="C90" s="26"/>
      <c r="D90" s="26"/>
      <c r="E90" s="121"/>
    </row>
    <row r="91" spans="1:5" s="6" customFormat="1" ht="20.25">
      <c r="A91" s="25"/>
      <c r="B91" s="25"/>
      <c r="C91" s="26"/>
      <c r="D91" s="26"/>
      <c r="E91" s="121"/>
    </row>
    <row r="92" spans="1:5" s="6" customFormat="1" ht="20.25">
      <c r="A92" s="25"/>
      <c r="B92" s="25"/>
      <c r="C92" s="26"/>
      <c r="D92" s="26"/>
      <c r="E92" s="121"/>
    </row>
    <row r="93" spans="1:5" s="6" customFormat="1" ht="20.25">
      <c r="A93" s="25"/>
      <c r="B93" s="25"/>
      <c r="C93" s="26"/>
      <c r="D93" s="26"/>
      <c r="E93" s="121"/>
    </row>
    <row r="94" spans="1:5" s="6" customFormat="1" ht="20.25">
      <c r="A94" s="25"/>
      <c r="B94" s="25"/>
      <c r="C94" s="26"/>
      <c r="D94" s="26"/>
      <c r="E94" s="121"/>
    </row>
    <row r="95" spans="1:5" s="6" customFormat="1" ht="20.25">
      <c r="A95" s="25"/>
      <c r="B95" s="25"/>
      <c r="C95" s="26"/>
      <c r="D95" s="26"/>
      <c r="E95" s="121"/>
    </row>
    <row r="96" spans="1:5" s="6" customFormat="1" ht="20.25">
      <c r="A96" s="25"/>
      <c r="B96" s="25"/>
      <c r="C96" s="26"/>
      <c r="D96" s="26"/>
      <c r="E96" s="121"/>
    </row>
    <row r="97" spans="1:5" s="6" customFormat="1" ht="20.25">
      <c r="A97" s="25"/>
      <c r="B97" s="25"/>
      <c r="C97" s="26"/>
      <c r="D97" s="26"/>
      <c r="E97" s="121"/>
    </row>
    <row r="98" spans="1:5" s="6" customFormat="1" ht="20.25">
      <c r="A98" s="25"/>
      <c r="B98" s="25"/>
      <c r="C98" s="26"/>
      <c r="D98" s="26"/>
      <c r="E98" s="121"/>
    </row>
    <row r="99" spans="1:5" s="6" customFormat="1" ht="20.25">
      <c r="A99" s="25"/>
      <c r="B99" s="25"/>
      <c r="C99" s="26"/>
      <c r="D99" s="26"/>
      <c r="E99" s="121"/>
    </row>
    <row r="100" spans="1:5" s="6" customFormat="1" ht="20.25">
      <c r="A100" s="25"/>
      <c r="B100" s="25"/>
      <c r="C100" s="26"/>
      <c r="D100" s="26"/>
      <c r="E100" s="121"/>
    </row>
    <row r="101" spans="1:5" s="6" customFormat="1" ht="20.25">
      <c r="A101" s="25"/>
      <c r="B101" s="25"/>
      <c r="C101" s="26"/>
      <c r="D101" s="26"/>
      <c r="E101" s="121"/>
    </row>
    <row r="102" spans="1:5" s="6" customFormat="1" ht="20.25">
      <c r="A102" s="25"/>
      <c r="B102" s="25"/>
      <c r="C102" s="26"/>
      <c r="D102" s="26"/>
      <c r="E102" s="121"/>
    </row>
    <row r="103" spans="1:5" s="6" customFormat="1" ht="20.25">
      <c r="A103" s="25"/>
      <c r="B103" s="25"/>
      <c r="C103" s="26"/>
      <c r="D103" s="26"/>
      <c r="E103" s="121"/>
    </row>
    <row r="104" spans="1:5" s="6" customFormat="1" ht="20.25">
      <c r="A104" s="25"/>
      <c r="B104" s="25"/>
      <c r="C104" s="26"/>
      <c r="D104" s="26"/>
      <c r="E104" s="121"/>
    </row>
    <row r="105" spans="1:5" s="6" customFormat="1" ht="20.25">
      <c r="A105" s="25"/>
      <c r="B105" s="25"/>
      <c r="C105" s="26"/>
      <c r="D105" s="26"/>
      <c r="E105" s="121"/>
    </row>
    <row r="106" spans="1:5" s="6" customFormat="1" ht="20.25">
      <c r="A106" s="25"/>
      <c r="B106" s="25"/>
      <c r="C106" s="26"/>
      <c r="D106" s="26"/>
      <c r="E106" s="121"/>
    </row>
    <row r="107" spans="1:5" s="6" customFormat="1" ht="20.25">
      <c r="A107" s="25"/>
      <c r="B107" s="25"/>
      <c r="C107" s="26"/>
      <c r="D107" s="26"/>
      <c r="E107" s="121"/>
    </row>
    <row r="108" spans="1:5" s="6" customFormat="1" ht="20.25">
      <c r="A108" s="25"/>
      <c r="B108" s="25"/>
      <c r="C108" s="26"/>
      <c r="D108" s="26"/>
      <c r="E108" s="121"/>
    </row>
    <row r="109" spans="1:5" s="6" customFormat="1" ht="20.25">
      <c r="A109" s="25"/>
      <c r="B109" s="25"/>
      <c r="C109" s="26"/>
      <c r="D109" s="26"/>
      <c r="E109" s="121"/>
    </row>
    <row r="110" spans="1:5" s="6" customFormat="1" ht="20.25">
      <c r="A110" s="25"/>
      <c r="B110" s="25"/>
      <c r="C110" s="26"/>
      <c r="D110" s="26"/>
      <c r="E110" s="121"/>
    </row>
    <row r="111" spans="1:5" s="6" customFormat="1" ht="20.25">
      <c r="A111" s="25"/>
      <c r="B111" s="25"/>
      <c r="C111" s="26"/>
      <c r="D111" s="26"/>
      <c r="E111" s="121"/>
    </row>
    <row r="112" spans="1:5" s="6" customFormat="1" ht="20.25">
      <c r="A112" s="25"/>
      <c r="B112" s="25"/>
      <c r="C112" s="26"/>
      <c r="D112" s="26"/>
      <c r="E112" s="121"/>
    </row>
    <row r="113" spans="1:5" s="6" customFormat="1" ht="20.25">
      <c r="A113" s="25"/>
      <c r="B113" s="25"/>
      <c r="C113" s="26"/>
      <c r="D113" s="26"/>
      <c r="E113" s="121"/>
    </row>
    <row r="114" spans="1:5" s="6" customFormat="1" ht="20.25">
      <c r="A114" s="25"/>
      <c r="B114" s="25"/>
      <c r="C114" s="26"/>
      <c r="D114" s="26"/>
      <c r="E114" s="121"/>
    </row>
    <row r="115" spans="1:5" s="6" customFormat="1" ht="20.25">
      <c r="A115" s="25"/>
      <c r="B115" s="25"/>
      <c r="C115" s="26"/>
      <c r="D115" s="26"/>
      <c r="E115" s="121"/>
    </row>
    <row r="116" spans="1:5" s="6" customFormat="1" ht="20.25">
      <c r="A116" s="25"/>
      <c r="B116" s="25"/>
      <c r="C116" s="26"/>
      <c r="D116" s="26"/>
      <c r="E116" s="121"/>
    </row>
    <row r="117" spans="1:5" s="6" customFormat="1" ht="20.25">
      <c r="A117" s="25"/>
      <c r="B117" s="25"/>
      <c r="C117" s="26"/>
      <c r="D117" s="26"/>
      <c r="E117" s="121"/>
    </row>
    <row r="118" spans="1:5" s="6" customFormat="1" ht="20.25">
      <c r="A118" s="25"/>
      <c r="B118" s="25"/>
      <c r="C118" s="26"/>
      <c r="D118" s="26"/>
      <c r="E118" s="121"/>
    </row>
    <row r="119" spans="1:5" s="6" customFormat="1" ht="20.25">
      <c r="A119" s="25"/>
      <c r="B119" s="25"/>
      <c r="C119" s="26"/>
      <c r="D119" s="26"/>
      <c r="E119" s="121"/>
    </row>
    <row r="120" spans="1:5" s="6" customFormat="1" ht="20.25">
      <c r="A120" s="25"/>
      <c r="B120" s="25"/>
      <c r="C120" s="26"/>
      <c r="D120" s="26"/>
      <c r="E120" s="121"/>
    </row>
    <row r="121" spans="1:5" s="6" customFormat="1" ht="20.25">
      <c r="A121" s="25"/>
      <c r="B121" s="25"/>
      <c r="C121" s="26"/>
      <c r="D121" s="26"/>
      <c r="E121" s="121"/>
    </row>
    <row r="122" spans="1:5" s="6" customFormat="1" ht="20.25">
      <c r="A122" s="25"/>
      <c r="B122" s="25"/>
      <c r="C122" s="26"/>
      <c r="D122" s="26"/>
      <c r="E122" s="121"/>
    </row>
    <row r="123" spans="1:5" s="6" customFormat="1" ht="20.25">
      <c r="A123" s="25"/>
      <c r="B123" s="25"/>
      <c r="C123" s="26"/>
      <c r="D123" s="26"/>
      <c r="E123" s="121"/>
    </row>
    <row r="124" spans="1:5" s="6" customFormat="1" ht="20.25">
      <c r="A124" s="25"/>
      <c r="B124" s="25"/>
      <c r="C124" s="26"/>
      <c r="D124" s="26"/>
      <c r="E124" s="121"/>
    </row>
    <row r="125" spans="1:5" s="6" customFormat="1" ht="20.25">
      <c r="A125" s="25"/>
      <c r="B125" s="25"/>
      <c r="C125" s="26"/>
      <c r="D125" s="26"/>
      <c r="E125" s="121"/>
    </row>
    <row r="126" spans="1:5" s="6" customFormat="1" ht="20.25">
      <c r="A126" s="25"/>
      <c r="B126" s="25"/>
      <c r="C126" s="26"/>
      <c r="D126" s="26"/>
      <c r="E126" s="121"/>
    </row>
    <row r="127" spans="1:5" s="6" customFormat="1" ht="20.25">
      <c r="A127" s="25"/>
      <c r="B127" s="25"/>
      <c r="C127" s="26"/>
      <c r="D127" s="26"/>
      <c r="E127" s="121"/>
    </row>
    <row r="128" spans="1:5" s="6" customFormat="1" ht="20.25">
      <c r="A128" s="25"/>
      <c r="B128" s="25"/>
      <c r="C128" s="26"/>
      <c r="D128" s="26"/>
      <c r="E128" s="121"/>
    </row>
    <row r="129" spans="1:5" s="6" customFormat="1" ht="20.25">
      <c r="A129" s="25"/>
      <c r="B129" s="25"/>
      <c r="C129" s="26"/>
      <c r="D129" s="26"/>
      <c r="E129" s="121"/>
    </row>
    <row r="130" spans="1:5" s="6" customFormat="1" ht="20.25">
      <c r="A130" s="25"/>
      <c r="B130" s="25"/>
      <c r="C130" s="26"/>
      <c r="D130" s="26"/>
      <c r="E130" s="121"/>
    </row>
    <row r="131" spans="1:5" s="6" customFormat="1" ht="20.25">
      <c r="A131" s="25"/>
      <c r="B131" s="25"/>
      <c r="C131" s="26"/>
      <c r="D131" s="26"/>
      <c r="E131" s="121"/>
    </row>
    <row r="132" spans="1:5" s="6" customFormat="1" ht="20.25">
      <c r="A132" s="25"/>
      <c r="B132" s="25"/>
      <c r="C132" s="26"/>
      <c r="D132" s="26"/>
      <c r="E132" s="121"/>
    </row>
    <row r="133" spans="1:5" s="6" customFormat="1" ht="20.25">
      <c r="A133" s="25"/>
      <c r="B133" s="25"/>
      <c r="C133" s="26"/>
      <c r="D133" s="26"/>
      <c r="E133" s="121"/>
    </row>
    <row r="134" spans="1:5" s="6" customFormat="1" ht="20.25">
      <c r="A134" s="25"/>
      <c r="B134" s="25"/>
      <c r="C134" s="26"/>
      <c r="D134" s="26"/>
      <c r="E134" s="121"/>
    </row>
    <row r="135" spans="1:5" s="6" customFormat="1" ht="20.25">
      <c r="A135" s="25"/>
      <c r="B135" s="25"/>
      <c r="C135" s="26"/>
      <c r="D135" s="26"/>
      <c r="E135" s="121"/>
    </row>
    <row r="136" spans="1:5" s="6" customFormat="1" ht="20.25">
      <c r="A136" s="25"/>
      <c r="B136" s="25"/>
      <c r="C136" s="26"/>
      <c r="D136" s="26"/>
      <c r="E136" s="121"/>
    </row>
    <row r="137" spans="1:5" s="6" customFormat="1" ht="20.25">
      <c r="A137" s="25"/>
      <c r="B137" s="25"/>
      <c r="C137" s="26"/>
      <c r="D137" s="26"/>
      <c r="E137" s="121"/>
    </row>
    <row r="138" spans="1:5" s="6" customFormat="1" ht="20.25">
      <c r="A138" s="25"/>
      <c r="B138" s="25"/>
      <c r="C138" s="26"/>
      <c r="D138" s="26"/>
      <c r="E138" s="121"/>
    </row>
    <row r="139" spans="1:5" s="6" customFormat="1" ht="20.25">
      <c r="A139" s="25"/>
      <c r="B139" s="25"/>
      <c r="C139" s="26"/>
      <c r="D139" s="26"/>
      <c r="E139" s="121"/>
    </row>
    <row r="140" spans="1:5" s="6" customFormat="1" ht="20.25">
      <c r="A140" s="25"/>
      <c r="B140" s="25"/>
      <c r="C140" s="26"/>
      <c r="D140" s="26"/>
      <c r="E140" s="121"/>
    </row>
    <row r="141" spans="1:5" s="6" customFormat="1" ht="20.25">
      <c r="A141" s="25"/>
      <c r="B141" s="25"/>
      <c r="C141" s="26"/>
      <c r="D141" s="26"/>
      <c r="E141" s="121"/>
    </row>
    <row r="142" spans="1:5" s="6" customFormat="1" ht="20.25">
      <c r="A142" s="25"/>
      <c r="B142" s="25"/>
      <c r="C142" s="26"/>
      <c r="D142" s="26"/>
      <c r="E142" s="121"/>
    </row>
    <row r="143" spans="1:5" s="6" customFormat="1" ht="20.25">
      <c r="A143" s="25"/>
      <c r="B143" s="25"/>
      <c r="C143" s="26"/>
      <c r="D143" s="26"/>
      <c r="E143" s="121"/>
    </row>
    <row r="144" spans="1:5" s="6" customFormat="1" ht="20.25">
      <c r="A144" s="25"/>
      <c r="B144" s="25"/>
      <c r="C144" s="26"/>
      <c r="D144" s="26"/>
      <c r="E144" s="121"/>
    </row>
    <row r="145" spans="1:5" s="6" customFormat="1" ht="20.25">
      <c r="A145" s="25"/>
      <c r="B145" s="25"/>
      <c r="C145" s="26"/>
      <c r="D145" s="26"/>
      <c r="E145" s="121"/>
    </row>
    <row r="146" spans="1:5" s="6" customFormat="1" ht="20.25">
      <c r="A146" s="25"/>
      <c r="B146" s="25"/>
      <c r="C146" s="26"/>
      <c r="D146" s="26"/>
      <c r="E146" s="121"/>
    </row>
    <row r="147" spans="1:5" s="6" customFormat="1" ht="20.25">
      <c r="A147" s="25"/>
      <c r="B147" s="25"/>
      <c r="C147" s="26"/>
      <c r="D147" s="26"/>
      <c r="E147" s="121"/>
    </row>
    <row r="148" spans="1:5" s="6" customFormat="1" ht="20.25">
      <c r="A148" s="25"/>
      <c r="B148" s="25"/>
      <c r="C148" s="26"/>
      <c r="D148" s="26"/>
      <c r="E148" s="121"/>
    </row>
    <row r="149" spans="1:5" s="6" customFormat="1" ht="20.25">
      <c r="A149" s="25"/>
      <c r="B149" s="25"/>
      <c r="C149" s="26"/>
      <c r="D149" s="26"/>
      <c r="E149" s="121"/>
    </row>
    <row r="150" spans="1:5" s="6" customFormat="1" ht="20.25">
      <c r="A150" s="25"/>
      <c r="B150" s="25"/>
      <c r="C150" s="26"/>
      <c r="D150" s="26"/>
      <c r="E150" s="121"/>
    </row>
    <row r="151" spans="1:5" s="6" customFormat="1" ht="20.25">
      <c r="A151" s="25"/>
      <c r="B151" s="25"/>
      <c r="C151" s="26"/>
      <c r="D151" s="26"/>
      <c r="E151" s="121"/>
    </row>
    <row r="152" spans="1:5" s="6" customFormat="1" ht="20.25">
      <c r="A152" s="25"/>
      <c r="B152" s="25"/>
      <c r="C152" s="26"/>
      <c r="D152" s="26"/>
      <c r="E152" s="121"/>
    </row>
    <row r="153" spans="1:5" s="6" customFormat="1" ht="20.25">
      <c r="A153" s="25"/>
      <c r="B153" s="25"/>
      <c r="C153" s="26"/>
      <c r="D153" s="26"/>
      <c r="E153" s="121"/>
    </row>
    <row r="154" spans="1:5" s="6" customFormat="1" ht="20.25">
      <c r="A154" s="25"/>
      <c r="B154" s="25"/>
      <c r="C154" s="26"/>
      <c r="D154" s="26"/>
      <c r="E154" s="121"/>
    </row>
    <row r="155" spans="1:5" s="6" customFormat="1" ht="20.25">
      <c r="A155" s="25"/>
      <c r="B155" s="25"/>
      <c r="C155" s="26"/>
      <c r="D155" s="26"/>
      <c r="E155" s="121"/>
    </row>
    <row r="156" spans="1:5" s="6" customFormat="1" ht="20.25">
      <c r="A156" s="25"/>
      <c r="B156" s="25"/>
      <c r="C156" s="26"/>
      <c r="D156" s="26"/>
      <c r="E156" s="121"/>
    </row>
    <row r="157" spans="1:5" s="6" customFormat="1" ht="20.25">
      <c r="A157" s="25"/>
      <c r="B157" s="25"/>
      <c r="C157" s="26"/>
      <c r="D157" s="26"/>
      <c r="E157" s="121"/>
    </row>
    <row r="158" spans="1:5" s="6" customFormat="1" ht="20.25">
      <c r="A158" s="25"/>
      <c r="B158" s="25"/>
      <c r="C158" s="26"/>
      <c r="D158" s="26"/>
      <c r="E158" s="121"/>
    </row>
    <row r="159" spans="1:5" s="6" customFormat="1" ht="20.25">
      <c r="A159" s="25"/>
      <c r="B159" s="25"/>
      <c r="C159" s="26"/>
      <c r="D159" s="26"/>
      <c r="E159" s="121"/>
    </row>
    <row r="160" spans="1:5" s="6" customFormat="1" ht="20.25">
      <c r="A160" s="25"/>
      <c r="B160" s="25"/>
      <c r="C160" s="26"/>
      <c r="D160" s="26"/>
      <c r="E160" s="121"/>
    </row>
    <row r="161" spans="1:5" s="6" customFormat="1" ht="20.25">
      <c r="A161" s="25"/>
      <c r="B161" s="25"/>
      <c r="C161" s="26"/>
      <c r="D161" s="26"/>
      <c r="E161" s="121"/>
    </row>
    <row r="162" spans="1:5" s="6" customFormat="1" ht="20.25">
      <c r="A162" s="25"/>
      <c r="B162" s="25"/>
      <c r="C162" s="26"/>
      <c r="D162" s="26"/>
      <c r="E162" s="121"/>
    </row>
    <row r="163" spans="1:5" s="6" customFormat="1" ht="20.25">
      <c r="A163" s="25"/>
      <c r="B163" s="25"/>
      <c r="C163" s="26"/>
      <c r="D163" s="26"/>
      <c r="E163" s="121"/>
    </row>
    <row r="164" spans="1:5" s="6" customFormat="1" ht="20.25">
      <c r="A164" s="25"/>
      <c r="B164" s="25"/>
      <c r="C164" s="26"/>
      <c r="D164" s="26"/>
      <c r="E164" s="121"/>
    </row>
    <row r="165" spans="1:5" s="6" customFormat="1" ht="20.25">
      <c r="A165" s="25"/>
      <c r="B165" s="25"/>
      <c r="C165" s="26"/>
      <c r="D165" s="26"/>
      <c r="E165" s="121"/>
    </row>
    <row r="166" spans="1:5" s="6" customFormat="1" ht="20.25">
      <c r="A166" s="25"/>
      <c r="B166" s="25"/>
      <c r="C166" s="26"/>
      <c r="D166" s="26"/>
      <c r="E166" s="121"/>
    </row>
    <row r="167" spans="1:5" s="6" customFormat="1" ht="20.25">
      <c r="A167" s="25"/>
      <c r="B167" s="25"/>
      <c r="C167" s="26"/>
      <c r="D167" s="26"/>
      <c r="E167" s="121"/>
    </row>
    <row r="168" spans="1:5" s="6" customFormat="1" ht="20.25">
      <c r="A168" s="25"/>
      <c r="B168" s="25"/>
      <c r="C168" s="26"/>
      <c r="D168" s="26"/>
      <c r="E168" s="121"/>
    </row>
    <row r="169" spans="1:5" s="6" customFormat="1" ht="20.25">
      <c r="A169" s="25"/>
      <c r="B169" s="25"/>
      <c r="C169" s="26"/>
      <c r="D169" s="26"/>
      <c r="E169" s="121"/>
    </row>
    <row r="170" spans="1:5" s="6" customFormat="1" ht="20.25">
      <c r="A170" s="25"/>
      <c r="B170" s="25"/>
      <c r="C170" s="26"/>
      <c r="D170" s="26"/>
      <c r="E170" s="121"/>
    </row>
    <row r="171" spans="1:5" s="6" customFormat="1" ht="20.25">
      <c r="A171" s="25"/>
      <c r="B171" s="25"/>
      <c r="C171" s="26"/>
      <c r="D171" s="26"/>
      <c r="E171" s="121"/>
    </row>
    <row r="172" spans="1:5" s="6" customFormat="1" ht="20.25">
      <c r="A172" s="25"/>
      <c r="B172" s="25"/>
      <c r="C172" s="26"/>
      <c r="D172" s="26"/>
      <c r="E172" s="121"/>
    </row>
    <row r="173" spans="1:5" s="6" customFormat="1" ht="20.25">
      <c r="A173" s="25"/>
      <c r="B173" s="25"/>
      <c r="C173" s="26"/>
      <c r="D173" s="26"/>
      <c r="E173" s="121"/>
    </row>
    <row r="174" spans="1:5" s="6" customFormat="1" ht="20.25">
      <c r="A174" s="25"/>
      <c r="B174" s="25"/>
      <c r="C174" s="26"/>
      <c r="D174" s="26"/>
      <c r="E174" s="121"/>
    </row>
    <row r="175" spans="1:5" s="6" customFormat="1" ht="20.25">
      <c r="A175" s="25"/>
      <c r="B175" s="25"/>
      <c r="C175" s="26"/>
      <c r="D175" s="26"/>
      <c r="E175" s="121"/>
    </row>
    <row r="176" spans="1:5" s="6" customFormat="1" ht="20.25">
      <c r="A176" s="25"/>
      <c r="B176" s="25"/>
      <c r="C176" s="26"/>
      <c r="D176" s="26"/>
      <c r="E176" s="121"/>
    </row>
    <row r="177" spans="1:5" s="6" customFormat="1" ht="20.25">
      <c r="A177" s="25"/>
      <c r="B177" s="25"/>
      <c r="C177" s="26"/>
      <c r="D177" s="26"/>
      <c r="E177" s="121"/>
    </row>
    <row r="178" spans="1:5" s="6" customFormat="1" ht="20.25">
      <c r="A178" s="25"/>
      <c r="B178" s="25"/>
      <c r="C178" s="26"/>
      <c r="D178" s="26"/>
      <c r="E178" s="121"/>
    </row>
    <row r="179" spans="1:5" s="6" customFormat="1" ht="20.25">
      <c r="A179" s="25"/>
      <c r="B179" s="25"/>
      <c r="C179" s="26"/>
      <c r="D179" s="26"/>
      <c r="E179" s="121"/>
    </row>
    <row r="180" spans="1:5" s="6" customFormat="1" ht="20.25">
      <c r="A180" s="25"/>
      <c r="B180" s="25"/>
      <c r="C180" s="26"/>
      <c r="D180" s="26"/>
      <c r="E180" s="121"/>
    </row>
    <row r="181" spans="1:5" s="6" customFormat="1" ht="20.25">
      <c r="A181" s="25"/>
      <c r="B181" s="25"/>
      <c r="C181" s="26"/>
      <c r="D181" s="26"/>
      <c r="E181" s="121"/>
    </row>
    <row r="182" spans="1:5" s="6" customFormat="1" ht="20.25">
      <c r="A182" s="25"/>
      <c r="B182" s="25"/>
      <c r="C182" s="26"/>
      <c r="D182" s="26"/>
      <c r="E182" s="121"/>
    </row>
    <row r="183" spans="1:5" s="6" customFormat="1" ht="20.25">
      <c r="A183" s="25"/>
      <c r="B183" s="25"/>
      <c r="C183" s="26"/>
      <c r="D183" s="26"/>
      <c r="E183" s="121"/>
    </row>
    <row r="184" spans="1:5" s="6" customFormat="1" ht="20.25">
      <c r="A184" s="25"/>
      <c r="B184" s="25"/>
      <c r="C184" s="26"/>
      <c r="D184" s="26"/>
      <c r="E184" s="121"/>
    </row>
    <row r="185" spans="1:5" s="6" customFormat="1" ht="20.25">
      <c r="A185" s="25"/>
      <c r="B185" s="25"/>
      <c r="C185" s="26"/>
      <c r="D185" s="26"/>
      <c r="E185" s="121"/>
    </row>
    <row r="186" spans="1:5" s="6" customFormat="1" ht="20.25">
      <c r="A186" s="25"/>
      <c r="B186" s="25"/>
      <c r="C186" s="26"/>
      <c r="D186" s="26"/>
      <c r="E186" s="121"/>
    </row>
    <row r="187" spans="1:5" s="6" customFormat="1" ht="20.25">
      <c r="A187" s="25"/>
      <c r="B187" s="25"/>
      <c r="C187" s="26"/>
      <c r="D187" s="26"/>
      <c r="E187" s="121"/>
    </row>
    <row r="188" spans="1:5" s="6" customFormat="1" ht="20.25">
      <c r="A188" s="25"/>
      <c r="B188" s="25"/>
      <c r="C188" s="26"/>
      <c r="D188" s="26"/>
      <c r="E188" s="121"/>
    </row>
    <row r="189" spans="1:5" s="6" customFormat="1" ht="20.25">
      <c r="A189" s="25"/>
      <c r="B189" s="25"/>
      <c r="C189" s="26"/>
      <c r="D189" s="26"/>
      <c r="E189" s="121"/>
    </row>
    <row r="190" spans="1:5" s="6" customFormat="1" ht="20.25">
      <c r="A190" s="25"/>
      <c r="B190" s="25"/>
      <c r="C190" s="26"/>
      <c r="D190" s="26"/>
      <c r="E190" s="121"/>
    </row>
    <row r="191" spans="1:5" s="6" customFormat="1" ht="20.25">
      <c r="A191" s="25"/>
      <c r="B191" s="25"/>
      <c r="C191" s="26"/>
      <c r="D191" s="26"/>
      <c r="E191" s="121"/>
    </row>
    <row r="192" spans="1:5" s="6" customFormat="1" ht="20.25">
      <c r="A192" s="25"/>
      <c r="B192" s="25"/>
      <c r="C192" s="26"/>
      <c r="D192" s="26"/>
      <c r="E192" s="121"/>
    </row>
    <row r="193" spans="1:5" s="6" customFormat="1" ht="20.25">
      <c r="A193" s="25"/>
      <c r="B193" s="25"/>
      <c r="C193" s="26"/>
      <c r="D193" s="26"/>
      <c r="E193" s="121"/>
    </row>
    <row r="194" spans="1:5" s="6" customFormat="1" ht="20.25">
      <c r="A194" s="25"/>
      <c r="B194" s="25"/>
      <c r="C194" s="26"/>
      <c r="D194" s="26"/>
      <c r="E194" s="121"/>
    </row>
    <row r="195" spans="1:5" s="6" customFormat="1" ht="20.25">
      <c r="A195" s="25"/>
      <c r="B195" s="25"/>
      <c r="C195" s="26"/>
      <c r="D195" s="26"/>
      <c r="E195" s="121"/>
    </row>
    <row r="196" spans="1:5" s="6" customFormat="1" ht="20.25">
      <c r="A196" s="25"/>
      <c r="B196" s="25"/>
      <c r="C196" s="26"/>
      <c r="D196" s="26"/>
      <c r="E196" s="121"/>
    </row>
    <row r="197" spans="1:5" s="6" customFormat="1" ht="20.25">
      <c r="A197" s="25"/>
      <c r="B197" s="25"/>
      <c r="C197" s="26"/>
      <c r="D197" s="26"/>
      <c r="E197" s="121"/>
    </row>
    <row r="198" spans="1:5" s="6" customFormat="1" ht="20.25">
      <c r="A198" s="25"/>
      <c r="B198" s="25"/>
      <c r="C198" s="26"/>
      <c r="D198" s="26"/>
      <c r="E198" s="121"/>
    </row>
    <row r="199" spans="1:5" s="6" customFormat="1" ht="20.25">
      <c r="A199" s="25"/>
      <c r="B199" s="25"/>
      <c r="C199" s="26"/>
      <c r="D199" s="26"/>
      <c r="E199" s="121"/>
    </row>
    <row r="200" spans="1:5" s="6" customFormat="1" ht="20.25">
      <c r="A200" s="25"/>
      <c r="B200" s="25"/>
      <c r="C200" s="26"/>
      <c r="D200" s="26"/>
      <c r="E200" s="121"/>
    </row>
    <row r="201" spans="1:5" s="6" customFormat="1" ht="20.25">
      <c r="A201" s="25"/>
      <c r="B201" s="25"/>
      <c r="C201" s="26"/>
      <c r="D201" s="26"/>
      <c r="E201" s="121"/>
    </row>
    <row r="202" spans="1:5" s="6" customFormat="1" ht="20.25">
      <c r="A202" s="25"/>
      <c r="B202" s="25"/>
      <c r="C202" s="26"/>
      <c r="D202" s="26"/>
      <c r="E202" s="121"/>
    </row>
    <row r="203" spans="1:5" s="6" customFormat="1" ht="20.25">
      <c r="A203" s="25"/>
      <c r="B203" s="25"/>
      <c r="C203" s="26"/>
      <c r="D203" s="26"/>
      <c r="E203" s="121"/>
    </row>
    <row r="204" spans="1:5" s="6" customFormat="1" ht="20.25">
      <c r="A204" s="25"/>
      <c r="B204" s="25"/>
      <c r="C204" s="26"/>
      <c r="D204" s="26"/>
      <c r="E204" s="121"/>
    </row>
    <row r="205" spans="1:5" s="6" customFormat="1" ht="20.25">
      <c r="A205" s="25"/>
      <c r="B205" s="25"/>
      <c r="C205" s="26"/>
      <c r="D205" s="26"/>
      <c r="E205" s="121"/>
    </row>
    <row r="206" spans="1:5" s="6" customFormat="1" ht="20.25">
      <c r="A206" s="25"/>
      <c r="B206" s="25"/>
      <c r="C206" s="26"/>
      <c r="D206" s="26"/>
      <c r="E206" s="121"/>
    </row>
    <row r="207" spans="1:5" s="6" customFormat="1" ht="20.25">
      <c r="A207" s="25"/>
      <c r="B207" s="25"/>
      <c r="C207" s="26"/>
      <c r="D207" s="26"/>
      <c r="E207" s="121"/>
    </row>
    <row r="208" spans="1:5" s="6" customFormat="1" ht="20.25">
      <c r="A208" s="25"/>
      <c r="B208" s="25"/>
      <c r="C208" s="26"/>
      <c r="D208" s="26"/>
      <c r="E208" s="121"/>
    </row>
    <row r="209" spans="1:5" s="6" customFormat="1" ht="20.25">
      <c r="A209" s="25"/>
      <c r="B209" s="25"/>
      <c r="C209" s="26"/>
      <c r="D209" s="26"/>
      <c r="E209" s="121"/>
    </row>
    <row r="210" spans="1:5" s="6" customFormat="1" ht="20.25">
      <c r="A210" s="25"/>
      <c r="B210" s="25"/>
      <c r="C210" s="26"/>
      <c r="D210" s="26"/>
      <c r="E210" s="121"/>
    </row>
    <row r="211" spans="1:5" s="6" customFormat="1" ht="20.25">
      <c r="A211" s="25"/>
      <c r="B211" s="25"/>
      <c r="C211" s="26"/>
      <c r="D211" s="26"/>
      <c r="E211" s="121"/>
    </row>
    <row r="212" spans="1:5" s="6" customFormat="1" ht="20.25">
      <c r="A212" s="25"/>
      <c r="B212" s="25"/>
      <c r="C212" s="26"/>
      <c r="D212" s="26"/>
      <c r="E212" s="121"/>
    </row>
    <row r="213" spans="1:5" s="6" customFormat="1" ht="20.25">
      <c r="A213" s="25"/>
      <c r="B213" s="25"/>
      <c r="C213" s="26"/>
      <c r="D213" s="26"/>
      <c r="E213" s="121"/>
    </row>
    <row r="214" spans="1:5" s="6" customFormat="1" ht="20.25">
      <c r="A214" s="25"/>
      <c r="B214" s="25"/>
      <c r="C214" s="26"/>
      <c r="D214" s="26"/>
      <c r="E214" s="121"/>
    </row>
    <row r="215" spans="1:5" s="6" customFormat="1" ht="20.25">
      <c r="A215" s="25"/>
      <c r="B215" s="25"/>
      <c r="C215" s="26"/>
      <c r="D215" s="26"/>
      <c r="E215" s="121"/>
    </row>
    <row r="216" spans="1:5" s="6" customFormat="1" ht="20.25">
      <c r="A216" s="25"/>
      <c r="B216" s="25"/>
      <c r="C216" s="26"/>
      <c r="D216" s="26"/>
      <c r="E216" s="121"/>
    </row>
    <row r="217" spans="1:5" s="6" customFormat="1" ht="20.25">
      <c r="A217" s="25"/>
      <c r="B217" s="25"/>
      <c r="C217" s="26"/>
      <c r="D217" s="26"/>
      <c r="E217" s="121"/>
    </row>
    <row r="218" spans="1:5" s="6" customFormat="1" ht="20.25">
      <c r="A218" s="25"/>
      <c r="B218" s="25"/>
      <c r="C218" s="26"/>
      <c r="D218" s="26"/>
      <c r="E218" s="121"/>
    </row>
    <row r="219" spans="1:5" s="6" customFormat="1" ht="20.25">
      <c r="A219" s="25"/>
      <c r="B219" s="25"/>
      <c r="C219" s="26"/>
      <c r="D219" s="26"/>
      <c r="E219" s="121"/>
    </row>
    <row r="220" spans="1:5" s="6" customFormat="1" ht="20.25">
      <c r="A220" s="25"/>
      <c r="B220" s="25"/>
      <c r="C220" s="26"/>
      <c r="D220" s="26"/>
      <c r="E220" s="121"/>
    </row>
    <row r="221" spans="1:5" s="6" customFormat="1" ht="20.25">
      <c r="A221" s="25"/>
      <c r="B221" s="25"/>
      <c r="C221" s="26"/>
      <c r="D221" s="26"/>
      <c r="E221" s="121"/>
    </row>
    <row r="222" spans="1:5" s="6" customFormat="1" ht="20.25">
      <c r="A222" s="25"/>
      <c r="B222" s="25"/>
      <c r="C222" s="26"/>
      <c r="D222" s="26"/>
      <c r="E222" s="121"/>
    </row>
    <row r="223" spans="1:5" s="6" customFormat="1" ht="20.25">
      <c r="A223" s="25"/>
      <c r="B223" s="25"/>
      <c r="C223" s="26"/>
      <c r="D223" s="26"/>
      <c r="E223" s="121"/>
    </row>
    <row r="224" spans="1:5" s="6" customFormat="1" ht="20.25">
      <c r="A224" s="25"/>
      <c r="B224" s="25"/>
      <c r="C224" s="26"/>
      <c r="D224" s="26"/>
      <c r="E224" s="121"/>
    </row>
    <row r="225" spans="1:7" s="6" customFormat="1" ht="20.25">
      <c r="A225" s="25"/>
      <c r="B225" s="25"/>
      <c r="C225" s="26"/>
      <c r="D225" s="26"/>
      <c r="E225" s="121"/>
    </row>
    <row r="226" spans="1:7" s="6" customFormat="1" ht="20.25">
      <c r="A226" s="25"/>
      <c r="B226" s="25"/>
      <c r="C226" s="26"/>
      <c r="D226" s="26"/>
      <c r="E226" s="121"/>
    </row>
    <row r="227" spans="1:7" s="6" customFormat="1" ht="20.25">
      <c r="A227" s="25"/>
      <c r="B227" s="25"/>
      <c r="C227" s="26"/>
      <c r="D227" s="26"/>
      <c r="E227" s="121"/>
    </row>
    <row r="228" spans="1:7" s="6" customFormat="1" ht="20.25">
      <c r="A228" s="25"/>
      <c r="B228" s="25"/>
      <c r="C228" s="26"/>
      <c r="D228" s="26"/>
      <c r="E228" s="121"/>
    </row>
    <row r="229" spans="1:7" s="6" customFormat="1" ht="20.25">
      <c r="A229" s="25"/>
      <c r="B229" s="25"/>
      <c r="C229" s="26"/>
      <c r="D229" s="26"/>
      <c r="E229" s="121"/>
    </row>
    <row r="230" spans="1:7" s="6" customFormat="1" ht="20.25">
      <c r="A230" s="25"/>
      <c r="B230" s="25"/>
      <c r="C230" s="26"/>
      <c r="D230" s="26"/>
      <c r="E230" s="121"/>
    </row>
    <row r="231" spans="1:7" ht="20.25">
      <c r="A231" s="25"/>
      <c r="B231" s="28"/>
      <c r="C231" s="29"/>
      <c r="D231" s="29"/>
    </row>
    <row r="232" spans="1:7" ht="20.25">
      <c r="A232" s="25"/>
      <c r="B232" s="28"/>
      <c r="C232" s="29"/>
      <c r="D232" s="29"/>
    </row>
    <row r="233" spans="1:7" ht="20.25">
      <c r="A233" s="25"/>
      <c r="B233" s="28"/>
      <c r="C233" s="29"/>
      <c r="D233" s="29"/>
    </row>
    <row r="234" spans="1:7" ht="20.25">
      <c r="A234" s="25"/>
      <c r="B234" s="28"/>
      <c r="C234" s="29"/>
      <c r="D234" s="29"/>
    </row>
    <row r="235" spans="1:7" ht="20.25">
      <c r="A235" s="25"/>
      <c r="B235" s="28"/>
      <c r="C235" s="29"/>
      <c r="D235" s="29"/>
    </row>
    <row r="236" spans="1:7">
      <c r="A236" s="6"/>
      <c r="B236" s="28"/>
      <c r="C236" s="28"/>
      <c r="D236" s="28"/>
    </row>
    <row r="237" spans="1:7" ht="20.25">
      <c r="A237" s="6"/>
      <c r="B237" s="30" t="s">
        <v>434</v>
      </c>
      <c r="C237" s="30" t="s">
        <v>435</v>
      </c>
      <c r="D237" t="s">
        <v>434</v>
      </c>
      <c r="E237" s="116" t="s">
        <v>435</v>
      </c>
    </row>
    <row r="238" spans="1:7" ht="21">
      <c r="A238" s="6"/>
      <c r="B238" s="31" t="s">
        <v>436</v>
      </c>
      <c r="C238" s="31" t="s">
        <v>437</v>
      </c>
      <c r="D238" t="s">
        <v>436</v>
      </c>
      <c r="F238" t="s">
        <v>436</v>
      </c>
      <c r="G238" t="e">
        <f>IF(NOT(ISERROR(MATCH(F238,_xlfn.ANCHORARRAY(B249),0))),#REF!&amp;"Por favor no seleccionar los criterios de impacto",F238)</f>
        <v>#REF!</v>
      </c>
    </row>
    <row r="239" spans="1:7" ht="21">
      <c r="A239" s="6"/>
      <c r="B239" s="31" t="s">
        <v>436</v>
      </c>
      <c r="C239" s="31" t="s">
        <v>394</v>
      </c>
      <c r="E239" s="116" t="s">
        <v>437</v>
      </c>
    </row>
    <row r="240" spans="1:7" ht="21">
      <c r="A240" s="6"/>
      <c r="B240" s="31" t="s">
        <v>436</v>
      </c>
      <c r="C240" s="31" t="s">
        <v>398</v>
      </c>
      <c r="E240" s="116" t="s">
        <v>394</v>
      </c>
    </row>
    <row r="241" spans="1:5" ht="21">
      <c r="A241" s="6"/>
      <c r="B241" s="31" t="s">
        <v>436</v>
      </c>
      <c r="C241" s="31" t="s">
        <v>402</v>
      </c>
      <c r="E241" s="116" t="s">
        <v>398</v>
      </c>
    </row>
    <row r="242" spans="1:5" ht="21">
      <c r="A242" s="6"/>
      <c r="B242" s="31" t="s">
        <v>436</v>
      </c>
      <c r="C242" s="31" t="s">
        <v>406</v>
      </c>
      <c r="E242" s="116" t="s">
        <v>402</v>
      </c>
    </row>
    <row r="243" spans="1:5" ht="21">
      <c r="A243" s="6"/>
      <c r="B243" s="31" t="s">
        <v>388</v>
      </c>
      <c r="C243" s="31" t="s">
        <v>392</v>
      </c>
      <c r="E243" s="116" t="s">
        <v>406</v>
      </c>
    </row>
    <row r="244" spans="1:5" ht="21">
      <c r="A244" s="6"/>
      <c r="B244" s="31" t="s">
        <v>388</v>
      </c>
      <c r="C244" s="31" t="s">
        <v>438</v>
      </c>
      <c r="D244" t="s">
        <v>388</v>
      </c>
    </row>
    <row r="245" spans="1:5" ht="21">
      <c r="A245" s="6"/>
      <c r="B245" s="31" t="s">
        <v>388</v>
      </c>
      <c r="C245" s="31" t="s">
        <v>399</v>
      </c>
      <c r="E245" s="116" t="s">
        <v>392</v>
      </c>
    </row>
    <row r="246" spans="1:5" ht="21">
      <c r="A246" s="6"/>
      <c r="B246" s="31" t="s">
        <v>388</v>
      </c>
      <c r="C246" s="31" t="s">
        <v>439</v>
      </c>
      <c r="E246" s="116" t="s">
        <v>438</v>
      </c>
    </row>
    <row r="247" spans="1:5" ht="21">
      <c r="A247" s="6"/>
      <c r="B247" s="31" t="s">
        <v>388</v>
      </c>
      <c r="C247" s="31" t="s">
        <v>407</v>
      </c>
      <c r="E247" s="116" t="s">
        <v>399</v>
      </c>
    </row>
    <row r="248" spans="1:5">
      <c r="A248" s="6"/>
      <c r="B248" s="32"/>
      <c r="C248" s="32"/>
      <c r="E248" s="116" t="s">
        <v>439</v>
      </c>
    </row>
    <row r="249" spans="1:5">
      <c r="A249" s="6"/>
      <c r="B249" s="32" t="str" cm="1">
        <f t="array" ref="B249:B251">_xlfn.UNIQUE(Tabla1[[#All],[Criterios]])</f>
        <v>Criterios</v>
      </c>
      <c r="C249" s="32"/>
      <c r="E249" s="116" t="s">
        <v>407</v>
      </c>
    </row>
    <row r="250" spans="1:5">
      <c r="A250" s="6"/>
      <c r="B250" s="32" t="str">
        <v>Afectación Económica o presupuestal</v>
      </c>
      <c r="C250" s="32"/>
    </row>
    <row r="251" spans="1:5">
      <c r="B251" s="32" t="str">
        <v>Pérdida Reputacional</v>
      </c>
      <c r="C251" s="32"/>
    </row>
    <row r="252" spans="1:5">
      <c r="B252" s="33"/>
      <c r="C252" s="33"/>
    </row>
    <row r="253" spans="1:5">
      <c r="B253" s="33"/>
      <c r="C253" s="33"/>
    </row>
    <row r="254" spans="1:5">
      <c r="B254" s="33"/>
      <c r="C254" s="33"/>
    </row>
    <row r="255" spans="1:5">
      <c r="B255" s="33"/>
      <c r="C255" s="33"/>
      <c r="D255" s="33"/>
    </row>
    <row r="256" spans="1:5">
      <c r="B256" s="33"/>
      <c r="C256" s="33"/>
      <c r="D256" s="33"/>
    </row>
    <row r="257" spans="2:4">
      <c r="B257" s="33"/>
      <c r="C257" s="33"/>
      <c r="D257" s="33"/>
    </row>
    <row r="258" spans="2:4">
      <c r="B258" s="33"/>
      <c r="C258" s="33"/>
      <c r="D258" s="33"/>
    </row>
    <row r="259" spans="2:4">
      <c r="B259" s="33"/>
      <c r="C259" s="33"/>
      <c r="D259" s="33"/>
    </row>
    <row r="260" spans="2:4">
      <c r="B260" s="33"/>
      <c r="C260" s="33"/>
      <c r="D260" s="33"/>
    </row>
  </sheetData>
  <mergeCells count="1">
    <mergeCell ref="B2:E2"/>
  </mergeCells>
  <dataValidations count="1">
    <dataValidation type="list" allowBlank="1" showInputMessage="1" showErrorMessage="1" sqref="F238">
      <formula1>#REF!</formula1>
    </dataValidation>
  </dataValidations>
  <pageMargins left="0.7" right="0.7" top="0.75" bottom="0.75" header="0.3" footer="0.3"/>
  <pageSetup orientation="portrait" r:id="rId2"/>
  <tableParts count="1">
    <tablePart r:id="rId3"/>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249977111117893"/>
  </sheetPr>
  <dimension ref="B1:K16"/>
  <sheetViews>
    <sheetView zoomScale="55" zoomScaleNormal="55" workbookViewId="0">
      <selection activeCell="E14" sqref="E14"/>
    </sheetView>
  </sheetViews>
  <sheetFormatPr baseColWidth="10" defaultColWidth="14.28515625" defaultRowHeight="12.75"/>
  <cols>
    <col min="1" max="1" width="14.28515625" style="34"/>
    <col min="2" max="4" width="30.28515625" style="34" customWidth="1"/>
    <col min="5" max="5" width="67.85546875" style="34" customWidth="1"/>
    <col min="6" max="8" width="14.28515625" style="34"/>
    <col min="9" max="11" width="21.28515625" style="34" customWidth="1"/>
    <col min="12" max="16384" width="14.28515625" style="34"/>
  </cols>
  <sheetData>
    <row r="1" spans="2:11" ht="24" customHeight="1" thickBot="1">
      <c r="B1" s="517" t="s">
        <v>440</v>
      </c>
      <c r="C1" s="518"/>
      <c r="D1" s="518"/>
      <c r="E1" s="518"/>
      <c r="F1" s="519"/>
    </row>
    <row r="2" spans="2:11" ht="16.5" thickBot="1">
      <c r="B2" s="35"/>
      <c r="C2" s="35"/>
      <c r="D2" s="35"/>
      <c r="E2" s="35"/>
      <c r="F2" s="35"/>
      <c r="I2" s="124"/>
      <c r="J2" s="135" t="s">
        <v>357</v>
      </c>
      <c r="K2" s="135" t="s">
        <v>288</v>
      </c>
    </row>
    <row r="3" spans="2:11" ht="16.5" thickBot="1">
      <c r="B3" s="520" t="s">
        <v>441</v>
      </c>
      <c r="C3" s="521"/>
      <c r="D3" s="521"/>
      <c r="E3" s="36" t="s">
        <v>442</v>
      </c>
      <c r="F3" s="37" t="s">
        <v>443</v>
      </c>
      <c r="I3" s="134" t="s">
        <v>294</v>
      </c>
      <c r="J3" s="126">
        <v>0.5</v>
      </c>
      <c r="K3" s="126">
        <v>0.45</v>
      </c>
    </row>
    <row r="4" spans="2:11" ht="15.75">
      <c r="B4" s="522" t="s">
        <v>444</v>
      </c>
      <c r="C4" s="524" t="s">
        <v>272</v>
      </c>
      <c r="D4" s="38" t="s">
        <v>294</v>
      </c>
      <c r="E4" s="39" t="s">
        <v>445</v>
      </c>
      <c r="F4" s="40">
        <v>0.25</v>
      </c>
      <c r="I4" s="135" t="s">
        <v>306</v>
      </c>
      <c r="J4" s="126">
        <v>0.4</v>
      </c>
      <c r="K4" s="126">
        <v>0.35</v>
      </c>
    </row>
    <row r="5" spans="2:11" ht="31.5">
      <c r="B5" s="523"/>
      <c r="C5" s="525"/>
      <c r="D5" s="41" t="s">
        <v>306</v>
      </c>
      <c r="E5" s="42" t="s">
        <v>446</v>
      </c>
      <c r="F5" s="43">
        <v>0.15</v>
      </c>
      <c r="I5" s="135" t="s">
        <v>287</v>
      </c>
      <c r="J5" s="126">
        <v>0.35</v>
      </c>
      <c r="K5" s="126">
        <v>0.3</v>
      </c>
    </row>
    <row r="6" spans="2:11" ht="31.5">
      <c r="B6" s="523"/>
      <c r="C6" s="525"/>
      <c r="D6" s="41" t="s">
        <v>287</v>
      </c>
      <c r="E6" s="42" t="s">
        <v>447</v>
      </c>
      <c r="F6" s="43">
        <v>0.1</v>
      </c>
    </row>
    <row r="7" spans="2:11" ht="47.25">
      <c r="B7" s="523"/>
      <c r="C7" s="525" t="s">
        <v>273</v>
      </c>
      <c r="D7" s="41" t="s">
        <v>357</v>
      </c>
      <c r="E7" s="42" t="s">
        <v>448</v>
      </c>
      <c r="F7" s="43">
        <v>0.25</v>
      </c>
      <c r="G7" s="125"/>
    </row>
    <row r="8" spans="2:11" ht="31.5">
      <c r="B8" s="523"/>
      <c r="C8" s="525"/>
      <c r="D8" s="41" t="s">
        <v>288</v>
      </c>
      <c r="E8" s="42" t="s">
        <v>449</v>
      </c>
      <c r="F8" s="43">
        <v>0.2</v>
      </c>
      <c r="G8" s="125"/>
    </row>
    <row r="9" spans="2:11" ht="47.25">
      <c r="B9" s="523" t="s">
        <v>450</v>
      </c>
      <c r="C9" s="525" t="s">
        <v>275</v>
      </c>
      <c r="D9" s="41" t="s">
        <v>289</v>
      </c>
      <c r="E9" s="42" t="s">
        <v>451</v>
      </c>
      <c r="F9" s="44" t="s">
        <v>452</v>
      </c>
    </row>
    <row r="10" spans="2:11" ht="31.5">
      <c r="B10" s="523"/>
      <c r="C10" s="525"/>
      <c r="D10" s="41" t="s">
        <v>453</v>
      </c>
      <c r="E10" s="42" t="s">
        <v>454</v>
      </c>
      <c r="F10" s="44" t="s">
        <v>452</v>
      </c>
    </row>
    <row r="11" spans="2:11" ht="31.5">
      <c r="B11" s="523"/>
      <c r="C11" s="525" t="s">
        <v>276</v>
      </c>
      <c r="D11" s="41" t="s">
        <v>290</v>
      </c>
      <c r="E11" s="42" t="s">
        <v>455</v>
      </c>
      <c r="F11" s="44" t="s">
        <v>452</v>
      </c>
    </row>
    <row r="12" spans="2:11" ht="31.5">
      <c r="B12" s="523"/>
      <c r="C12" s="525"/>
      <c r="D12" s="41" t="s">
        <v>456</v>
      </c>
      <c r="E12" s="42" t="s">
        <v>457</v>
      </c>
      <c r="F12" s="44" t="s">
        <v>452</v>
      </c>
    </row>
    <row r="13" spans="2:11" ht="15.75">
      <c r="B13" s="523"/>
      <c r="C13" s="525" t="s">
        <v>277</v>
      </c>
      <c r="D13" s="41" t="s">
        <v>291</v>
      </c>
      <c r="E13" s="42" t="s">
        <v>458</v>
      </c>
      <c r="F13" s="44" t="s">
        <v>452</v>
      </c>
    </row>
    <row r="14" spans="2:11" ht="16.5" thickBot="1">
      <c r="B14" s="526"/>
      <c r="C14" s="527"/>
      <c r="D14" s="45" t="s">
        <v>297</v>
      </c>
      <c r="E14" s="46" t="s">
        <v>459</v>
      </c>
      <c r="F14" s="47" t="s">
        <v>452</v>
      </c>
    </row>
    <row r="15" spans="2:11" ht="49.5" customHeight="1">
      <c r="B15" s="516" t="s">
        <v>460</v>
      </c>
      <c r="C15" s="516"/>
      <c r="D15" s="516"/>
      <c r="E15" s="516"/>
      <c r="F15" s="516"/>
    </row>
    <row r="16" spans="2:11" ht="27" customHeight="1">
      <c r="B16" s="48"/>
    </row>
  </sheetData>
  <mergeCells count="10">
    <mergeCell ref="B15:F15"/>
    <mergeCell ref="B1:F1"/>
    <mergeCell ref="B3:D3"/>
    <mergeCell ref="B4:B8"/>
    <mergeCell ref="C4:C6"/>
    <mergeCell ref="C7:C8"/>
    <mergeCell ref="B9:B14"/>
    <mergeCell ref="C9:C10"/>
    <mergeCell ref="C11:C12"/>
    <mergeCell ref="C13:C14"/>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18</vt:i4>
      </vt:variant>
      <vt:variant>
        <vt:lpstr>Rangos con nombre</vt:lpstr>
      </vt:variant>
      <vt:variant>
        <vt:i4>2</vt:i4>
      </vt:variant>
    </vt:vector>
  </HeadingPairs>
  <TitlesOfParts>
    <vt:vector size="20" baseType="lpstr">
      <vt:lpstr>Presentacion </vt:lpstr>
      <vt:lpstr>INFO_ANÁLISIS DE CONTEXTO</vt:lpstr>
      <vt:lpstr>INFO_ESTRATEGIAS</vt:lpstr>
      <vt:lpstr>Instructivo</vt:lpstr>
      <vt:lpstr>Mapa Final</vt:lpstr>
      <vt:lpstr>Clasificación Riesgo</vt:lpstr>
      <vt:lpstr>Tabla probabilidad</vt:lpstr>
      <vt:lpstr>Tabla Impacto</vt:lpstr>
      <vt:lpstr>Tabla Valoración de Controles</vt:lpstr>
      <vt:lpstr>Matriz de Calor</vt:lpstr>
      <vt:lpstr>Hoja1</vt:lpstr>
      <vt:lpstr>LISTA</vt:lpstr>
      <vt:lpstr>Seguimiento 1 Trimestre</vt:lpstr>
      <vt:lpstr>Seguimiento Trimestre 2</vt:lpstr>
      <vt:lpstr>Seguimiento Trimestre 3</vt:lpstr>
      <vt:lpstr>Seguimiento Trimestre 4</vt:lpstr>
      <vt:lpstr>Seguimiento  Trimestre 3</vt:lpstr>
      <vt:lpstr>Seguimiento  Trimestre 4</vt:lpstr>
      <vt:lpstr>'INFO_ANÁLISIS DE CONTEXTO'!Área_de_impresión</vt:lpstr>
      <vt:lpstr>INFO_ESTRATEGIAS!Área_de_impresión</vt:lpstr>
    </vt:vector>
  </TitlesOfParts>
  <Manager/>
  <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Usuario</dc:creator>
  <cp:keywords/>
  <dc:description/>
  <cp:lastModifiedBy>Usuario</cp:lastModifiedBy>
  <cp:revision/>
  <dcterms:created xsi:type="dcterms:W3CDTF">2021-04-16T16:11:31Z</dcterms:created>
  <dcterms:modified xsi:type="dcterms:W3CDTF">2024-05-21T02:15:25Z</dcterms:modified>
  <cp:category/>
  <cp:contentStatus/>
</cp:coreProperties>
</file>