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pivotTables/pivotTable1.xml" ContentType="application/vnd.openxmlformats-officedocument.spreadsheetml.pivotTable+xml"/>
  <Override PartName="/xl/tables/table1.xml" ContentType="application/vnd.openxmlformats-officedocument.spreadsheetml.table+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0"/>
  <workbookPr hidePivotFieldList="1" defaultThemeVersion="166925"/>
  <mc:AlternateContent xmlns:mc="http://schemas.openxmlformats.org/markup-compatibility/2006">
    <mc:Choice Requires="x15">
      <x15ac:absPath xmlns:x15ac="http://schemas.microsoft.com/office/spreadsheetml/2010/11/ac" url="F:\Backup\lcarrillg\Documents\LUIS JERÓNIMO\2024\CALIDAD\"/>
    </mc:Choice>
  </mc:AlternateContent>
  <xr:revisionPtr revIDLastSave="0" documentId="8_{46063F47-D070-41C0-B375-A2BD1E9FCD7C}" xr6:coauthVersionLast="47" xr6:coauthVersionMax="47" xr10:uidLastSave="{00000000-0000-0000-0000-000000000000}"/>
  <bookViews>
    <workbookView xWindow="0" yWindow="0" windowWidth="28800" windowHeight="12225" firstSheet="15" activeTab="15" xr2:uid="{00000000-000D-0000-FFFF-FFFF00000000}"/>
  </bookViews>
  <sheets>
    <sheet name="Presentacion " sheetId="10" r:id="rId1"/>
    <sheet name="Análisis de Contexto  " sheetId="25" r:id="rId2"/>
    <sheet name="Estrategias" sheetId="24" r:id="rId3"/>
    <sheet name="Instructivo" sheetId="3" r:id="rId4"/>
    <sheet name="Mapa Final" sheetId="1" r:id="rId5"/>
    <sheet name="Clasificación Riesgo" sheetId="4" r:id="rId6"/>
    <sheet name="Tabla probabilidad" sheetId="5" r:id="rId7"/>
    <sheet name="Tabla Impacto" sheetId="6" r:id="rId8"/>
    <sheet name="Tabla Valoración de Controles" sheetId="7" r:id="rId9"/>
    <sheet name="Matriz de Calor" sheetId="21" r:id="rId10"/>
    <sheet name="Hoja1" sheetId="13" state="hidden" r:id="rId11"/>
    <sheet name="LISTA" sheetId="2" state="hidden" r:id="rId12"/>
    <sheet name="Seguimiento 1 Trimestre" sheetId="18" r:id="rId13"/>
    <sheet name="Seguimiento 2 Trimestre" sheetId="26" r:id="rId14"/>
    <sheet name="Seguimiento 3 Trimestre" sheetId="27" r:id="rId15"/>
    <sheet name="Seguimiento 4 Trimestre" sheetId="28" r:id="rId16"/>
    <sheet name="Seguimiento 3 Trimestre " sheetId="19" state="hidden" r:id="rId17"/>
    <sheet name="Seguimiento 4 Trimestre " sheetId="20" state="hidden" r:id="rId18"/>
  </sheets>
  <externalReferences>
    <externalReference r:id="rId19"/>
    <externalReference r:id="rId20"/>
  </externalReferences>
  <definedNames>
    <definedName name="Data">'[1]Tabla de Valoración'!$I$2:$L$5</definedName>
    <definedName name="Diseño">'[1]Tabla de Valoración'!$I$2:$I$5</definedName>
    <definedName name="Ejecución">'[1]Tabla de Valoración'!$I$2:$L$2</definedName>
    <definedName name="Posibilidad">[2]Hoja2!$H$3:$H$7</definedName>
  </definedNames>
  <calcPr calcId="191028"/>
  <pivotCaches>
    <pivotCache cacheId="2193" r:id="rId21"/>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40" i="28" l="1"/>
  <c r="G40" i="28"/>
  <c r="F40" i="28"/>
  <c r="E40" i="28"/>
  <c r="D40" i="28"/>
  <c r="C40" i="28"/>
  <c r="B40" i="28"/>
  <c r="A40" i="28"/>
  <c r="N35" i="28"/>
  <c r="G35" i="28"/>
  <c r="F35" i="28"/>
  <c r="E35" i="28"/>
  <c r="D35" i="28"/>
  <c r="C35" i="28"/>
  <c r="B35" i="28"/>
  <c r="A35" i="28"/>
  <c r="N30" i="28"/>
  <c r="G30" i="28"/>
  <c r="F30" i="28"/>
  <c r="E30" i="28"/>
  <c r="D30" i="28"/>
  <c r="C30" i="28"/>
  <c r="B30" i="28"/>
  <c r="A30" i="28"/>
  <c r="N25" i="28"/>
  <c r="G25" i="28"/>
  <c r="F25" i="28"/>
  <c r="E25" i="28"/>
  <c r="D25" i="28"/>
  <c r="C25" i="28"/>
  <c r="B25" i="28"/>
  <c r="A25" i="28"/>
  <c r="N20" i="28"/>
  <c r="G20" i="28"/>
  <c r="F20" i="28"/>
  <c r="E20" i="28"/>
  <c r="D20" i="28"/>
  <c r="C20" i="28"/>
  <c r="B20" i="28"/>
  <c r="A20" i="28"/>
  <c r="N15" i="28"/>
  <c r="G15" i="28"/>
  <c r="F15" i="28"/>
  <c r="E15" i="28"/>
  <c r="D15" i="28"/>
  <c r="C15" i="28"/>
  <c r="B15" i="28"/>
  <c r="A15" i="28"/>
  <c r="N10" i="28"/>
  <c r="G10" i="28"/>
  <c r="F10" i="28"/>
  <c r="E10" i="28"/>
  <c r="D10" i="28"/>
  <c r="C10" i="28"/>
  <c r="B10" i="28"/>
  <c r="A10" i="28"/>
  <c r="D6" i="28"/>
  <c r="D5" i="28"/>
  <c r="D4" i="28"/>
  <c r="N40" i="27"/>
  <c r="G40" i="27"/>
  <c r="F40" i="27"/>
  <c r="E40" i="27"/>
  <c r="D40" i="27"/>
  <c r="C40" i="27"/>
  <c r="B40" i="27"/>
  <c r="A40" i="27"/>
  <c r="N35" i="27"/>
  <c r="G35" i="27"/>
  <c r="F35" i="27"/>
  <c r="E35" i="27"/>
  <c r="D35" i="27"/>
  <c r="C35" i="27"/>
  <c r="B35" i="27"/>
  <c r="A35" i="27"/>
  <c r="N30" i="27"/>
  <c r="G30" i="27"/>
  <c r="F30" i="27"/>
  <c r="E30" i="27"/>
  <c r="D30" i="27"/>
  <c r="C30" i="27"/>
  <c r="B30" i="27"/>
  <c r="A30" i="27"/>
  <c r="N25" i="27"/>
  <c r="G25" i="27"/>
  <c r="F25" i="27"/>
  <c r="E25" i="27"/>
  <c r="D25" i="27"/>
  <c r="C25" i="27"/>
  <c r="B25" i="27"/>
  <c r="A25" i="27"/>
  <c r="N20" i="27"/>
  <c r="G20" i="27"/>
  <c r="F20" i="27"/>
  <c r="E20" i="27"/>
  <c r="D20" i="27"/>
  <c r="C20" i="27"/>
  <c r="B20" i="27"/>
  <c r="A20" i="27"/>
  <c r="N15" i="27"/>
  <c r="G15" i="27"/>
  <c r="F15" i="27"/>
  <c r="E15" i="27"/>
  <c r="D15" i="27"/>
  <c r="C15" i="27"/>
  <c r="B15" i="27"/>
  <c r="A15" i="27"/>
  <c r="N10" i="27"/>
  <c r="G10" i="27"/>
  <c r="F10" i="27"/>
  <c r="E10" i="27"/>
  <c r="D10" i="27"/>
  <c r="C10" i="27"/>
  <c r="B10" i="27"/>
  <c r="A10" i="27"/>
  <c r="D6" i="27"/>
  <c r="D5" i="27"/>
  <c r="D4" i="27"/>
  <c r="N40" i="26" l="1"/>
  <c r="G40" i="26"/>
  <c r="F40" i="26"/>
  <c r="E40" i="26"/>
  <c r="D40" i="26"/>
  <c r="C40" i="26"/>
  <c r="B40" i="26"/>
  <c r="A40" i="26"/>
  <c r="N35" i="26"/>
  <c r="G35" i="26"/>
  <c r="F35" i="26"/>
  <c r="E35" i="26"/>
  <c r="D35" i="26"/>
  <c r="C35" i="26"/>
  <c r="B35" i="26"/>
  <c r="A35" i="26"/>
  <c r="N30" i="26"/>
  <c r="G30" i="26"/>
  <c r="F30" i="26"/>
  <c r="E30" i="26"/>
  <c r="D30" i="26"/>
  <c r="C30" i="26"/>
  <c r="B30" i="26"/>
  <c r="A30" i="26"/>
  <c r="N25" i="26"/>
  <c r="G25" i="26"/>
  <c r="F25" i="26"/>
  <c r="E25" i="26"/>
  <c r="D25" i="26"/>
  <c r="C25" i="26"/>
  <c r="B25" i="26"/>
  <c r="A25" i="26"/>
  <c r="N20" i="26"/>
  <c r="G20" i="26"/>
  <c r="F20" i="26"/>
  <c r="E20" i="26"/>
  <c r="D20" i="26"/>
  <c r="C20" i="26"/>
  <c r="B20" i="26"/>
  <c r="A20" i="26"/>
  <c r="N15" i="26"/>
  <c r="G15" i="26"/>
  <c r="F15" i="26"/>
  <c r="E15" i="26"/>
  <c r="D15" i="26"/>
  <c r="C15" i="26"/>
  <c r="B15" i="26"/>
  <c r="A15" i="26"/>
  <c r="N10" i="26"/>
  <c r="G10" i="26"/>
  <c r="F10" i="26"/>
  <c r="E10" i="26"/>
  <c r="D10" i="26"/>
  <c r="C10" i="26"/>
  <c r="B10" i="26"/>
  <c r="A10" i="26"/>
  <c r="D6" i="26"/>
  <c r="D5" i="26"/>
  <c r="D4" i="26"/>
  <c r="Q21" i="1" l="1"/>
  <c r="T21" i="1"/>
  <c r="M33" i="1" l="1"/>
  <c r="L33" i="1"/>
  <c r="M29" i="1"/>
  <c r="L29" i="1"/>
  <c r="M24" i="1"/>
  <c r="L24" i="1"/>
  <c r="M19" i="1"/>
  <c r="L19" i="1"/>
  <c r="M17" i="1"/>
  <c r="L17" i="1"/>
  <c r="M15" i="1"/>
  <c r="L15" i="1"/>
  <c r="M10" i="1"/>
  <c r="L10" i="1"/>
  <c r="I10" i="28" l="1"/>
  <c r="I10" i="27"/>
  <c r="I10" i="26"/>
  <c r="I15" i="28"/>
  <c r="I15" i="27"/>
  <c r="I15" i="26"/>
  <c r="I20" i="28"/>
  <c r="I20" i="27"/>
  <c r="I20" i="26"/>
  <c r="I25" i="28"/>
  <c r="I25" i="27"/>
  <c r="I25" i="26"/>
  <c r="I30" i="28"/>
  <c r="I30" i="27"/>
  <c r="I30" i="26"/>
  <c r="I35" i="28"/>
  <c r="I35" i="27"/>
  <c r="I35" i="26"/>
  <c r="I40" i="28"/>
  <c r="I40" i="27"/>
  <c r="I40" i="26"/>
  <c r="B40" i="20"/>
  <c r="B35" i="20"/>
  <c r="B30" i="20"/>
  <c r="B25" i="20"/>
  <c r="B20" i="20"/>
  <c r="B15" i="20"/>
  <c r="B10" i="20"/>
  <c r="B40" i="19"/>
  <c r="B35" i="19"/>
  <c r="B30" i="19"/>
  <c r="B25" i="19"/>
  <c r="B20" i="19"/>
  <c r="B15" i="19"/>
  <c r="B10" i="19"/>
  <c r="B40" i="18"/>
  <c r="B35" i="18"/>
  <c r="B30" i="18"/>
  <c r="B25" i="18"/>
  <c r="B20" i="18"/>
  <c r="B15" i="18"/>
  <c r="B10" i="18"/>
  <c r="I40" i="19"/>
  <c r="I35" i="20"/>
  <c r="I30" i="19"/>
  <c r="I25" i="20"/>
  <c r="I20" i="18"/>
  <c r="I15" i="20"/>
  <c r="N40" i="20"/>
  <c r="G40" i="20"/>
  <c r="F40" i="20"/>
  <c r="E40" i="20"/>
  <c r="D40" i="20"/>
  <c r="C40" i="20"/>
  <c r="A40" i="20"/>
  <c r="N35" i="20"/>
  <c r="G35" i="20"/>
  <c r="F35" i="20"/>
  <c r="E35" i="20"/>
  <c r="D35" i="20"/>
  <c r="C35" i="20"/>
  <c r="A35" i="20"/>
  <c r="N30" i="20"/>
  <c r="G30" i="20"/>
  <c r="F30" i="20"/>
  <c r="E30" i="20"/>
  <c r="D30" i="20"/>
  <c r="C30" i="20"/>
  <c r="A30" i="20"/>
  <c r="N25" i="20"/>
  <c r="G25" i="20"/>
  <c r="F25" i="20"/>
  <c r="E25" i="20"/>
  <c r="D25" i="20"/>
  <c r="C25" i="20"/>
  <c r="A25" i="20"/>
  <c r="N20" i="20"/>
  <c r="G20" i="20"/>
  <c r="F20" i="20"/>
  <c r="E20" i="20"/>
  <c r="D20" i="20"/>
  <c r="C20" i="20"/>
  <c r="A20" i="20"/>
  <c r="N15" i="20"/>
  <c r="G15" i="20"/>
  <c r="F15" i="20"/>
  <c r="E15" i="20"/>
  <c r="D15" i="20"/>
  <c r="C15" i="20"/>
  <c r="A15" i="20"/>
  <c r="N10" i="20"/>
  <c r="G10" i="20"/>
  <c r="F10" i="20"/>
  <c r="E10" i="20"/>
  <c r="D10" i="20"/>
  <c r="C10" i="20"/>
  <c r="A10" i="20"/>
  <c r="D6" i="20"/>
  <c r="D5" i="20"/>
  <c r="D4" i="20"/>
  <c r="N40" i="19"/>
  <c r="G40" i="19"/>
  <c r="F40" i="19"/>
  <c r="E40" i="19"/>
  <c r="D40" i="19"/>
  <c r="C40" i="19"/>
  <c r="A40" i="19"/>
  <c r="N35" i="19"/>
  <c r="G35" i="19"/>
  <c r="F35" i="19"/>
  <c r="E35" i="19"/>
  <c r="D35" i="19"/>
  <c r="C35" i="19"/>
  <c r="A35" i="19"/>
  <c r="N30" i="19"/>
  <c r="G30" i="19"/>
  <c r="F30" i="19"/>
  <c r="E30" i="19"/>
  <c r="D30" i="19"/>
  <c r="C30" i="19"/>
  <c r="A30" i="19"/>
  <c r="N25" i="19"/>
  <c r="G25" i="19"/>
  <c r="F25" i="19"/>
  <c r="E25" i="19"/>
  <c r="D25" i="19"/>
  <c r="C25" i="19"/>
  <c r="A25" i="19"/>
  <c r="N20" i="19"/>
  <c r="G20" i="19"/>
  <c r="F20" i="19"/>
  <c r="E20" i="19"/>
  <c r="D20" i="19"/>
  <c r="C20" i="19"/>
  <c r="A20" i="19"/>
  <c r="N15" i="19"/>
  <c r="G15" i="19"/>
  <c r="F15" i="19"/>
  <c r="E15" i="19"/>
  <c r="D15" i="19"/>
  <c r="C15" i="19"/>
  <c r="A15" i="19"/>
  <c r="N10" i="19"/>
  <c r="G10" i="19"/>
  <c r="F10" i="19"/>
  <c r="E10" i="19"/>
  <c r="D10" i="19"/>
  <c r="C10" i="19"/>
  <c r="A10" i="19"/>
  <c r="D6" i="19"/>
  <c r="D5" i="19"/>
  <c r="D4" i="19"/>
  <c r="N40" i="18"/>
  <c r="G40" i="18"/>
  <c r="F40" i="18"/>
  <c r="E40" i="18"/>
  <c r="D40" i="18"/>
  <c r="C40" i="18"/>
  <c r="A40" i="18"/>
  <c r="N35" i="18"/>
  <c r="G35" i="18"/>
  <c r="F35" i="18"/>
  <c r="E35" i="18"/>
  <c r="D35" i="18"/>
  <c r="C35" i="18"/>
  <c r="A35" i="18"/>
  <c r="N30" i="18"/>
  <c r="G30" i="18"/>
  <c r="F30" i="18"/>
  <c r="E30" i="18"/>
  <c r="D30" i="18"/>
  <c r="C30" i="18"/>
  <c r="A30" i="18"/>
  <c r="N25" i="18"/>
  <c r="G25" i="18"/>
  <c r="F25" i="18"/>
  <c r="E25" i="18"/>
  <c r="D25" i="18"/>
  <c r="C25" i="18"/>
  <c r="A25" i="18"/>
  <c r="N20" i="18"/>
  <c r="G20" i="18"/>
  <c r="F20" i="18"/>
  <c r="E20" i="18"/>
  <c r="D20" i="18"/>
  <c r="C20" i="18"/>
  <c r="A20" i="18"/>
  <c r="N15" i="18"/>
  <c r="G15" i="18"/>
  <c r="F15" i="18"/>
  <c r="E15" i="18"/>
  <c r="D15" i="18"/>
  <c r="C15" i="18"/>
  <c r="A15" i="18"/>
  <c r="N10" i="18"/>
  <c r="G10" i="18"/>
  <c r="F10" i="18"/>
  <c r="E10" i="18"/>
  <c r="D10" i="18"/>
  <c r="C10" i="18"/>
  <c r="A10" i="18"/>
  <c r="D6" i="18"/>
  <c r="D5" i="18"/>
  <c r="D4" i="18"/>
  <c r="I15" i="19" l="1"/>
  <c r="I35" i="18"/>
  <c r="I35" i="19"/>
  <c r="I40" i="18"/>
  <c r="I40" i="20"/>
  <c r="I30" i="20"/>
  <c r="I30" i="18"/>
  <c r="I25" i="19"/>
  <c r="I25" i="18"/>
  <c r="I20" i="19"/>
  <c r="I20" i="20"/>
  <c r="I15" i="18"/>
  <c r="I29" i="1"/>
  <c r="T37" i="1"/>
  <c r="Q37" i="1"/>
  <c r="T36" i="1"/>
  <c r="Q36" i="1"/>
  <c r="T35" i="1"/>
  <c r="Q35" i="1"/>
  <c r="AD35" i="1" s="1"/>
  <c r="T34" i="1"/>
  <c r="Q34" i="1"/>
  <c r="T33" i="1"/>
  <c r="Q33" i="1"/>
  <c r="J33" i="1"/>
  <c r="I33" i="1"/>
  <c r="T32" i="1"/>
  <c r="Q32" i="1"/>
  <c r="T31" i="1"/>
  <c r="Q31" i="1"/>
  <c r="T30" i="1"/>
  <c r="Q30" i="1"/>
  <c r="AD30" i="1" s="1"/>
  <c r="T29" i="1"/>
  <c r="Q29" i="1"/>
  <c r="J29" i="1"/>
  <c r="H40" i="28" l="1"/>
  <c r="H40" i="27"/>
  <c r="H40" i="26"/>
  <c r="H35" i="28"/>
  <c r="H35" i="27"/>
  <c r="H35" i="26"/>
  <c r="Z34" i="1"/>
  <c r="Y34" i="1" s="1"/>
  <c r="X37" i="1"/>
  <c r="Z35" i="1"/>
  <c r="Y35" i="1" s="1"/>
  <c r="X33" i="1"/>
  <c r="H40" i="18"/>
  <c r="H40" i="19"/>
  <c r="H40" i="20"/>
  <c r="H35" i="18"/>
  <c r="H35" i="19"/>
  <c r="H35" i="20"/>
  <c r="AD29" i="1"/>
  <c r="AC29" i="1" s="1"/>
  <c r="AD34" i="1"/>
  <c r="AC34" i="1" s="1"/>
  <c r="AD36" i="1"/>
  <c r="AC36" i="1" s="1"/>
  <c r="AD33" i="1"/>
  <c r="AD37" i="1"/>
  <c r="AC37" i="1" s="1"/>
  <c r="AD32" i="1"/>
  <c r="AC32" i="1" s="1"/>
  <c r="AD31" i="1"/>
  <c r="AC31" i="1" s="1"/>
  <c r="X36" i="1"/>
  <c r="X35" i="1"/>
  <c r="X34" i="1"/>
  <c r="X32" i="1"/>
  <c r="X30" i="1"/>
  <c r="X31" i="1"/>
  <c r="AC30" i="1"/>
  <c r="X29" i="1"/>
  <c r="Z29" i="1"/>
  <c r="Y29" i="1" s="1"/>
  <c r="N33" i="1"/>
  <c r="AC35" i="1"/>
  <c r="Z33" i="1"/>
  <c r="Z37" i="1"/>
  <c r="Y37" i="1" s="1"/>
  <c r="Z36" i="1"/>
  <c r="Y36" i="1" s="1"/>
  <c r="N29" i="1"/>
  <c r="Z31" i="1"/>
  <c r="Y31" i="1" s="1"/>
  <c r="Z30" i="1"/>
  <c r="Y30" i="1" s="1"/>
  <c r="Z32" i="1"/>
  <c r="Y32" i="1" s="1"/>
  <c r="J35" i="28" l="1"/>
  <c r="J35" i="27"/>
  <c r="J35" i="26"/>
  <c r="J40" i="28"/>
  <c r="J40" i="27"/>
  <c r="J40" i="26"/>
  <c r="J40" i="19"/>
  <c r="J40" i="20"/>
  <c r="J40" i="18"/>
  <c r="J35" i="20"/>
  <c r="J35" i="18"/>
  <c r="J35" i="19"/>
  <c r="AB33" i="1"/>
  <c r="AA33" i="1" s="1"/>
  <c r="Y33" i="1"/>
  <c r="AC33" i="1"/>
  <c r="AF33" i="1"/>
  <c r="AE33" i="1" s="1"/>
  <c r="AF29" i="1"/>
  <c r="AE29" i="1" s="1"/>
  <c r="AB29" i="1"/>
  <c r="AA29" i="1" s="1"/>
  <c r="K35" i="28" l="1"/>
  <c r="K35" i="27"/>
  <c r="K35" i="26"/>
  <c r="L35" i="28"/>
  <c r="L35" i="27"/>
  <c r="L35" i="26"/>
  <c r="L40" i="28"/>
  <c r="L40" i="27"/>
  <c r="L40" i="26"/>
  <c r="K40" i="28"/>
  <c r="K40" i="27"/>
  <c r="K40" i="26"/>
  <c r="K35" i="18"/>
  <c r="K35" i="19"/>
  <c r="K35" i="20"/>
  <c r="K40" i="18"/>
  <c r="K40" i="19"/>
  <c r="K40" i="20"/>
  <c r="L40" i="19"/>
  <c r="L40" i="18"/>
  <c r="L40" i="20"/>
  <c r="L35" i="20"/>
  <c r="L35" i="19"/>
  <c r="L35" i="18"/>
  <c r="AG33" i="1"/>
  <c r="AG29" i="1"/>
  <c r="M35" i="28" l="1"/>
  <c r="M35" i="27"/>
  <c r="M35" i="26"/>
  <c r="M40" i="28"/>
  <c r="M40" i="27"/>
  <c r="M40" i="26"/>
  <c r="M40" i="18"/>
  <c r="M40" i="19"/>
  <c r="M40" i="20"/>
  <c r="M35" i="20"/>
  <c r="M35" i="19"/>
  <c r="M35" i="18"/>
  <c r="I10" i="18" l="1"/>
  <c r="I10" i="20"/>
  <c r="I10" i="19"/>
  <c r="T28" i="1"/>
  <c r="Q28" i="1"/>
  <c r="T27" i="1"/>
  <c r="Q27" i="1"/>
  <c r="AD27" i="1" s="1"/>
  <c r="AC27" i="1" s="1"/>
  <c r="T26" i="1"/>
  <c r="Q26" i="1"/>
  <c r="T25" i="1"/>
  <c r="Q25" i="1"/>
  <c r="T24" i="1"/>
  <c r="Q24" i="1"/>
  <c r="J24" i="1"/>
  <c r="I24" i="1"/>
  <c r="H30" i="28" l="1"/>
  <c r="H30" i="27"/>
  <c r="H30" i="26"/>
  <c r="H30" i="19"/>
  <c r="H30" i="20"/>
  <c r="H30" i="18"/>
  <c r="Z28" i="1"/>
  <c r="Y28" i="1" s="1"/>
  <c r="AD26" i="1"/>
  <c r="AC26" i="1" s="1"/>
  <c r="AD25" i="1"/>
  <c r="AC25" i="1" s="1"/>
  <c r="AD28" i="1"/>
  <c r="AC28" i="1" s="1"/>
  <c r="N24" i="1"/>
  <c r="AD24" i="1"/>
  <c r="X27" i="1"/>
  <c r="Z25" i="1"/>
  <c r="Y25" i="1" s="1"/>
  <c r="X25" i="1"/>
  <c r="X26" i="1"/>
  <c r="Z27" i="1"/>
  <c r="Y27" i="1" s="1"/>
  <c r="Z26" i="1"/>
  <c r="Y26" i="1" s="1"/>
  <c r="X24" i="1"/>
  <c r="X28" i="1"/>
  <c r="Z24" i="1"/>
  <c r="J30" i="28" l="1"/>
  <c r="J30" i="27"/>
  <c r="J30" i="26"/>
  <c r="J30" i="18"/>
  <c r="J30" i="19"/>
  <c r="J30" i="20"/>
  <c r="AF24" i="1"/>
  <c r="AE24" i="1" s="1"/>
  <c r="AC24" i="1"/>
  <c r="AB24" i="1"/>
  <c r="AA24" i="1" s="1"/>
  <c r="Y24" i="1"/>
  <c r="K30" i="28" l="1"/>
  <c r="K30" i="27"/>
  <c r="K30" i="26"/>
  <c r="L30" i="28"/>
  <c r="L30" i="27"/>
  <c r="L30" i="26"/>
  <c r="K30" i="19"/>
  <c r="K30" i="20"/>
  <c r="K30" i="18"/>
  <c r="L30" i="20"/>
  <c r="L30" i="18"/>
  <c r="L30" i="19"/>
  <c r="AG24" i="1"/>
  <c r="M30" i="28" l="1"/>
  <c r="M30" i="27"/>
  <c r="M30" i="26"/>
  <c r="M30" i="20"/>
  <c r="M30" i="18"/>
  <c r="M30" i="19"/>
  <c r="T23" i="1"/>
  <c r="Q23" i="1"/>
  <c r="T22" i="1"/>
  <c r="Q22" i="1"/>
  <c r="T20" i="1"/>
  <c r="Q20" i="1"/>
  <c r="T19" i="1"/>
  <c r="Q19" i="1"/>
  <c r="J19" i="1"/>
  <c r="Z21" i="1" s="1"/>
  <c r="Y21" i="1" s="1"/>
  <c r="I19" i="1"/>
  <c r="H25" i="28" l="1"/>
  <c r="H25" i="27"/>
  <c r="H25" i="26"/>
  <c r="X22" i="1"/>
  <c r="X23" i="1"/>
  <c r="H25" i="18"/>
  <c r="H25" i="19"/>
  <c r="H25" i="20"/>
  <c r="X20" i="1"/>
  <c r="X19" i="1"/>
  <c r="AD20" i="1"/>
  <c r="AC20" i="1" s="1"/>
  <c r="AD23" i="1"/>
  <c r="AC23" i="1" s="1"/>
  <c r="AD22" i="1"/>
  <c r="AD19" i="1"/>
  <c r="AC19" i="1" s="1"/>
  <c r="Z22" i="1"/>
  <c r="Y22" i="1" s="1"/>
  <c r="Z19" i="1"/>
  <c r="Y19" i="1" s="1"/>
  <c r="N19" i="1"/>
  <c r="Z23" i="1"/>
  <c r="Y23" i="1" s="1"/>
  <c r="Z20" i="1"/>
  <c r="Y20" i="1" s="1"/>
  <c r="J25" i="28" l="1"/>
  <c r="J25" i="27"/>
  <c r="J25" i="26"/>
  <c r="J25" i="20"/>
  <c r="J25" i="19"/>
  <c r="J25" i="18"/>
  <c r="AF19" i="1"/>
  <c r="AE19" i="1" s="1"/>
  <c r="AC22" i="1"/>
  <c r="AB19" i="1"/>
  <c r="AA19" i="1" s="1"/>
  <c r="K25" i="28" l="1"/>
  <c r="K25" i="27"/>
  <c r="K25" i="26"/>
  <c r="L25" i="28"/>
  <c r="L25" i="27"/>
  <c r="L25" i="26"/>
  <c r="K25" i="18"/>
  <c r="K25" i="19"/>
  <c r="K25" i="20"/>
  <c r="L25" i="18"/>
  <c r="L25" i="19"/>
  <c r="L25" i="20"/>
  <c r="AG19" i="1"/>
  <c r="M25" i="28" l="1"/>
  <c r="M25" i="27"/>
  <c r="M25" i="26"/>
  <c r="M25" i="19"/>
  <c r="M25" i="20"/>
  <c r="M25" i="18"/>
  <c r="T18" i="1"/>
  <c r="Q18" i="1"/>
  <c r="T17" i="1"/>
  <c r="Q17" i="1"/>
  <c r="J17" i="1"/>
  <c r="I17" i="1"/>
  <c r="T16" i="1"/>
  <c r="Q16" i="1"/>
  <c r="T15" i="1"/>
  <c r="Q15" i="1"/>
  <c r="J15" i="1"/>
  <c r="I15" i="1"/>
  <c r="H15" i="28" l="1"/>
  <c r="H15" i="27"/>
  <c r="H15" i="26"/>
  <c r="H20" i="28"/>
  <c r="H20" i="27"/>
  <c r="H20" i="26"/>
  <c r="H15" i="18"/>
  <c r="H15" i="19"/>
  <c r="H15" i="20"/>
  <c r="H20" i="20"/>
  <c r="H20" i="18"/>
  <c r="H20" i="19"/>
  <c r="Z18" i="1"/>
  <c r="Y18" i="1" s="1"/>
  <c r="X17" i="1"/>
  <c r="X18" i="1"/>
  <c r="Z15" i="1"/>
  <c r="Y15" i="1" s="1"/>
  <c r="X15" i="1"/>
  <c r="X16" i="1"/>
  <c r="N15" i="1"/>
  <c r="AD15" i="1"/>
  <c r="AD16" i="1"/>
  <c r="AD18" i="1"/>
  <c r="AD17" i="1"/>
  <c r="N17" i="1"/>
  <c r="Z17" i="1"/>
  <c r="Y17" i="1" s="1"/>
  <c r="Z16" i="1"/>
  <c r="Y16" i="1" s="1"/>
  <c r="J20" i="28" l="1"/>
  <c r="J20" i="27"/>
  <c r="J20" i="26"/>
  <c r="J15" i="28"/>
  <c r="J15" i="27"/>
  <c r="J15" i="26"/>
  <c r="J20" i="18"/>
  <c r="J20" i="20"/>
  <c r="J20" i="19"/>
  <c r="J15" i="20"/>
  <c r="J15" i="18"/>
  <c r="J15" i="19"/>
  <c r="AB17" i="1"/>
  <c r="AA17" i="1" s="1"/>
  <c r="AB15" i="1"/>
  <c r="AA15" i="1" s="1"/>
  <c r="K15" i="28" l="1"/>
  <c r="K15" i="27"/>
  <c r="K15" i="26"/>
  <c r="K20" i="28"/>
  <c r="K20" i="27"/>
  <c r="K20" i="26"/>
  <c r="K15" i="19"/>
  <c r="K15" i="20"/>
  <c r="K15" i="18"/>
  <c r="K20" i="20"/>
  <c r="K20" i="18"/>
  <c r="K20" i="19"/>
  <c r="T14" i="1"/>
  <c r="Q14" i="1"/>
  <c r="T13" i="1"/>
  <c r="Q13" i="1"/>
  <c r="T12" i="1"/>
  <c r="Q12" i="1"/>
  <c r="AC18" i="1" l="1"/>
  <c r="AC16" i="1"/>
  <c r="AD12" i="1"/>
  <c r="AC12" i="1" s="1"/>
  <c r="AD13" i="1"/>
  <c r="AC13" i="1" s="1"/>
  <c r="AD14" i="1"/>
  <c r="AC14" i="1" s="1"/>
  <c r="Q11" i="1"/>
  <c r="T11" i="1"/>
  <c r="T10" i="1"/>
  <c r="AF17" i="1" l="1"/>
  <c r="AE17" i="1" s="1"/>
  <c r="AC17" i="1"/>
  <c r="AF15" i="1"/>
  <c r="AE15" i="1" s="1"/>
  <c r="AC15" i="1"/>
  <c r="AD11" i="1"/>
  <c r="Q10" i="1"/>
  <c r="AD10" i="1" s="1"/>
  <c r="J10" i="1"/>
  <c r="L15" i="28" l="1"/>
  <c r="L15" i="27"/>
  <c r="L15" i="26"/>
  <c r="L20" i="28"/>
  <c r="L20" i="27"/>
  <c r="L20" i="26"/>
  <c r="X10" i="1"/>
  <c r="AG15" i="1"/>
  <c r="L15" i="19"/>
  <c r="L15" i="20"/>
  <c r="L15" i="18"/>
  <c r="AG17" i="1"/>
  <c r="L20" i="18"/>
  <c r="L20" i="19"/>
  <c r="L20" i="20"/>
  <c r="AC11" i="1"/>
  <c r="Z14" i="1"/>
  <c r="Z11" i="1"/>
  <c r="Z10" i="1"/>
  <c r="Y10" i="1" s="1"/>
  <c r="Z12" i="1"/>
  <c r="Z13" i="1"/>
  <c r="X13" i="1"/>
  <c r="X12" i="1"/>
  <c r="X14" i="1"/>
  <c r="AC10" i="1"/>
  <c r="X11" i="1"/>
  <c r="I10" i="1"/>
  <c r="H10" i="28" l="1"/>
  <c r="H10" i="27"/>
  <c r="H10" i="26"/>
  <c r="M20" i="28"/>
  <c r="M20" i="27"/>
  <c r="M20" i="26"/>
  <c r="M15" i="28"/>
  <c r="M15" i="27"/>
  <c r="M15" i="26"/>
  <c r="M20" i="18"/>
  <c r="M20" i="19"/>
  <c r="M20" i="20"/>
  <c r="N10" i="1"/>
  <c r="H10" i="18"/>
  <c r="H10" i="19"/>
  <c r="H10" i="20"/>
  <c r="M15" i="20"/>
  <c r="M15" i="18"/>
  <c r="M15" i="19"/>
  <c r="AF10" i="1"/>
  <c r="AE10" i="1" s="1"/>
  <c r="Y13" i="1"/>
  <c r="Y12" i="1"/>
  <c r="Y11" i="1"/>
  <c r="Y14" i="1"/>
  <c r="AB10" i="1"/>
  <c r="AA10" i="1" s="1"/>
  <c r="B249" i="6" a="1"/>
  <c r="K10" i="28" l="1"/>
  <c r="K10" i="27"/>
  <c r="K10" i="26"/>
  <c r="L10" i="28"/>
  <c r="L10" i="27"/>
  <c r="L10" i="26"/>
  <c r="J10" i="18"/>
  <c r="J10" i="28"/>
  <c r="J10" i="27"/>
  <c r="J10" i="26"/>
  <c r="B249" i="6"/>
  <c r="J10" i="19"/>
  <c r="K10" i="18"/>
  <c r="K10" i="19"/>
  <c r="K10" i="20"/>
  <c r="J10" i="20"/>
  <c r="L10" i="20"/>
  <c r="L10" i="19"/>
  <c r="L10" i="18"/>
  <c r="AG10" i="1"/>
  <c r="G238" i="6"/>
  <c r="M10" i="28" l="1"/>
  <c r="M10" i="27"/>
  <c r="M10" i="26"/>
  <c r="M10" i="19"/>
  <c r="M10" i="20"/>
  <c r="M10"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Leidy Alexandra Orozco Bedoya</author>
    <author>Andrea Camila Antivar Quintero</author>
  </authors>
  <commentList>
    <comment ref="C15" authorId="0" shapeId="0" xr:uid="{00000000-0006-0000-0100-000001000000}">
      <text>
        <r>
          <rPr>
            <b/>
            <sz val="9"/>
            <color indexed="81"/>
            <rFont val="Tahoma"/>
            <family val="2"/>
          </rPr>
          <t>Leidy Alexandra Orozco Bedoya:</t>
        </r>
        <r>
          <rPr>
            <sz val="9"/>
            <color indexed="81"/>
            <rFont val="Tahoma"/>
            <family val="2"/>
          </rPr>
          <t xml:space="preserve">
Realizar planeación respecti a la contratción directa a realiza en la vigencia 2021</t>
        </r>
      </text>
    </comment>
    <comment ref="E15" authorId="0" shapeId="0" xr:uid="{00000000-0006-0000-0100-000002000000}">
      <text>
        <r>
          <rPr>
            <b/>
            <sz val="9"/>
            <color indexed="81"/>
            <rFont val="Tahoma"/>
            <family val="2"/>
          </rPr>
          <t>Leidy Alexandra Orozco Bedoya:</t>
        </r>
        <r>
          <rPr>
            <sz val="9"/>
            <color indexed="81"/>
            <rFont val="Tahoma"/>
            <family val="2"/>
          </rPr>
          <t xml:space="preserve">
capacitaciones TIC y espacios de dialogo </t>
        </r>
      </text>
    </comment>
    <comment ref="C16" authorId="0" shapeId="0" xr:uid="{00000000-0006-0000-0100-000003000000}">
      <text>
        <r>
          <rPr>
            <b/>
            <sz val="9"/>
            <color indexed="81"/>
            <rFont val="Tahoma"/>
            <family val="2"/>
          </rPr>
          <t>Leidy Alexandra Orozco Bedoya:</t>
        </r>
        <r>
          <rPr>
            <sz val="9"/>
            <color indexed="81"/>
            <rFont val="Tahoma"/>
            <family val="2"/>
          </rPr>
          <t xml:space="preserve">
Realización de sala para toma de decisiones 
comunicar protocolo </t>
        </r>
      </text>
    </comment>
    <comment ref="C17" authorId="0" shapeId="0" xr:uid="{00000000-0006-0000-0100-000004000000}">
      <text>
        <r>
          <rPr>
            <b/>
            <sz val="9"/>
            <color indexed="81"/>
            <rFont val="Tahoma"/>
            <family val="2"/>
          </rPr>
          <t>Leidy Alexandra Orozco Bedoya:</t>
        </r>
        <r>
          <rPr>
            <sz val="9"/>
            <color indexed="81"/>
            <rFont val="Tahoma"/>
            <family val="2"/>
          </rPr>
          <t xml:space="preserve">
ajuste en los pplanes y en el plan de necesidades  
MATRIZ DE RIESGOS</t>
        </r>
      </text>
    </comment>
    <comment ref="C18" authorId="0" shapeId="0" xr:uid="{00000000-0006-0000-0100-000005000000}">
      <text>
        <r>
          <rPr>
            <b/>
            <sz val="9"/>
            <color indexed="81"/>
            <rFont val="Tahoma"/>
            <family val="2"/>
          </rPr>
          <t>Leidy Alexandra Orozco Bedoya:</t>
        </r>
        <r>
          <rPr>
            <sz val="9"/>
            <color indexed="81"/>
            <rFont val="Tahoma"/>
            <family val="2"/>
          </rPr>
          <t xml:space="preserve">
MAPA DE RIESGOS</t>
        </r>
      </text>
    </comment>
    <comment ref="C19" authorId="0" shapeId="0" xr:uid="{00000000-0006-0000-0100-000006000000}">
      <text>
        <r>
          <rPr>
            <b/>
            <sz val="9"/>
            <color indexed="81"/>
            <rFont val="Tahoma"/>
            <family val="2"/>
          </rPr>
          <t>Leidy Alexandra Orozco Bedoya:</t>
        </r>
        <r>
          <rPr>
            <sz val="9"/>
            <color indexed="81"/>
            <rFont val="Tahoma"/>
            <family val="2"/>
          </rPr>
          <t xml:space="preserve">
MAPA DE RIESGSOS - estudios del sector</t>
        </r>
      </text>
    </comment>
    <comment ref="C20" authorId="0" shapeId="0" xr:uid="{00000000-0006-0000-0100-000007000000}">
      <text>
        <r>
          <rPr>
            <b/>
            <sz val="9"/>
            <color indexed="81"/>
            <rFont val="Tahoma"/>
            <family val="2"/>
          </rPr>
          <t>Leidy Alexandra Orozco Bedoya:</t>
        </r>
        <r>
          <rPr>
            <sz val="9"/>
            <color indexed="81"/>
            <rFont val="Tahoma"/>
            <family val="2"/>
          </rPr>
          <t xml:space="preserve">
plan de SG-SST </t>
        </r>
      </text>
    </comment>
    <comment ref="C23" authorId="0" shapeId="0" xr:uid="{00000000-0006-0000-0100-000008000000}">
      <text>
        <r>
          <rPr>
            <b/>
            <sz val="9"/>
            <color indexed="81"/>
            <rFont val="Tahoma"/>
            <family val="2"/>
          </rPr>
          <t>Leidy Alexandra Orozco Bedoya:</t>
        </r>
        <r>
          <rPr>
            <sz val="9"/>
            <color indexed="81"/>
            <rFont val="Tahoma"/>
            <family val="2"/>
          </rPr>
          <t xml:space="preserve">
VIGILANCIAS
</t>
        </r>
      </text>
    </comment>
    <comment ref="C24" authorId="0" shapeId="0" xr:uid="{00000000-0006-0000-0100-000009000000}">
      <text>
        <r>
          <rPr>
            <b/>
            <sz val="9"/>
            <color indexed="81"/>
            <rFont val="Tahoma"/>
            <family val="2"/>
          </rPr>
          <t>Leidy Alexandra Orozco Bedoya:</t>
        </r>
        <r>
          <rPr>
            <sz val="9"/>
            <color indexed="81"/>
            <rFont val="Tahoma"/>
            <family val="2"/>
          </rPr>
          <t xml:space="preserve">
VEHICULOS 
conductores </t>
        </r>
      </text>
    </comment>
    <comment ref="C35" authorId="0" shapeId="0" xr:uid="{00000000-0006-0000-0100-00000A000000}">
      <text>
        <r>
          <rPr>
            <b/>
            <sz val="9"/>
            <color indexed="81"/>
            <rFont val="Tahoma"/>
            <family val="2"/>
          </rPr>
          <t>Leidy Alexandra Orozco Bedoya:</t>
        </r>
        <r>
          <rPr>
            <sz val="9"/>
            <color indexed="81"/>
            <rFont val="Tahoma"/>
            <family val="2"/>
          </rPr>
          <t xml:space="preserve">
PLAN DE RIESGOS DE SIGCMA</t>
        </r>
      </text>
    </comment>
    <comment ref="E36" authorId="1" shapeId="0" xr:uid="{00000000-0006-0000-0100-00000B000000}">
      <text>
        <r>
          <rPr>
            <b/>
            <sz val="9"/>
            <color indexed="81"/>
            <rFont val="Tahoma"/>
            <family val="2"/>
          </rPr>
          <t>Andrea Camila Antivar Quintero:</t>
        </r>
        <r>
          <rPr>
            <sz val="9"/>
            <color indexed="81"/>
            <rFont val="Tahoma"/>
            <family val="2"/>
          </rPr>
          <t xml:space="preserve">
Definición de roles y responsabilidades de los  líderes de proceso, para el funcionamiento del SIGCMA.</t>
        </r>
      </text>
    </comment>
    <comment ref="C37" authorId="0" shapeId="0" xr:uid="{00000000-0006-0000-0100-00000C000000}">
      <text>
        <r>
          <rPr>
            <b/>
            <sz val="9"/>
            <color indexed="81"/>
            <rFont val="Tahoma"/>
            <family val="2"/>
          </rPr>
          <t>Leidy Alexandra Orozco Bedoya:</t>
        </r>
        <r>
          <rPr>
            <sz val="9"/>
            <color indexed="81"/>
            <rFont val="Tahoma"/>
            <family val="2"/>
          </rPr>
          <t xml:space="preserve">
PLAN DE MANTENIMEINTO DEL SIGCMA </t>
        </r>
      </text>
    </comment>
    <comment ref="C38" authorId="0" shapeId="0" xr:uid="{00000000-0006-0000-0100-00000D000000}">
      <text>
        <r>
          <rPr>
            <b/>
            <sz val="9"/>
            <color indexed="81"/>
            <rFont val="Tahoma"/>
            <family val="2"/>
          </rPr>
          <t>Leidy Alexandra Orozco Bedoya:</t>
        </r>
        <r>
          <rPr>
            <sz val="9"/>
            <color indexed="81"/>
            <rFont val="Tahoma"/>
            <family val="2"/>
          </rPr>
          <t xml:space="preserve">
TECNOLOGICA
</t>
        </r>
      </text>
    </comment>
    <comment ref="C39" authorId="0" shapeId="0" xr:uid="{00000000-0006-0000-0100-00000E000000}">
      <text>
        <r>
          <rPr>
            <b/>
            <sz val="9"/>
            <color indexed="81"/>
            <rFont val="Tahoma"/>
            <family val="2"/>
          </rPr>
          <t>Leidy Alexandra Orozco Bedoya:</t>
        </r>
        <r>
          <rPr>
            <sz val="9"/>
            <color indexed="81"/>
            <rFont val="Tahoma"/>
            <family val="2"/>
          </rPr>
          <t xml:space="preserve">
MAPA DE RIESGOS</t>
        </r>
      </text>
    </comment>
    <comment ref="E39" authorId="1" shapeId="0" xr:uid="{00000000-0006-0000-0100-00000F000000}">
      <text>
        <r>
          <rPr>
            <b/>
            <sz val="9"/>
            <color indexed="81"/>
            <rFont val="Tahoma"/>
            <family val="2"/>
          </rPr>
          <t>Andrea Camila Antivar Quintero:</t>
        </r>
        <r>
          <rPr>
            <sz val="9"/>
            <color indexed="81"/>
            <rFont val="Tahoma"/>
            <family val="2"/>
          </rPr>
          <t xml:space="preserve">
Seguimiento al Trabjo en equipo</t>
        </r>
      </text>
    </comment>
    <comment ref="C43" authorId="0" shapeId="0" xr:uid="{00000000-0006-0000-0100-000010000000}">
      <text>
        <r>
          <rPr>
            <b/>
            <sz val="9"/>
            <color indexed="81"/>
            <rFont val="Tahoma"/>
            <family val="2"/>
          </rPr>
          <t>Leidy Alexandra Orozco Bedoya:</t>
        </r>
        <r>
          <rPr>
            <sz val="9"/>
            <color indexed="81"/>
            <rFont val="Tahoma"/>
            <family val="2"/>
          </rPr>
          <t xml:space="preserve">
SOLICITUDES- 
</t>
        </r>
      </text>
    </comment>
    <comment ref="C44" authorId="0" shapeId="0" xr:uid="{00000000-0006-0000-0100-000011000000}">
      <text>
        <r>
          <rPr>
            <b/>
            <sz val="9"/>
            <color indexed="81"/>
            <rFont val="Tahoma"/>
            <family val="2"/>
          </rPr>
          <t>Leidy Alexandra Orozco Bedoya:</t>
        </r>
        <r>
          <rPr>
            <sz val="9"/>
            <color indexed="81"/>
            <rFont val="Tahoma"/>
            <family val="2"/>
          </rPr>
          <t xml:space="preserve">
MATRIZ DE RIEFG</t>
        </r>
      </text>
    </comment>
    <comment ref="C53" authorId="1" shapeId="0" xr:uid="{00000000-0006-0000-0100-000012000000}">
      <text>
        <r>
          <rPr>
            <b/>
            <sz val="9"/>
            <color indexed="81"/>
            <rFont val="Tahoma"/>
            <family val="2"/>
          </rPr>
          <t>Andrea Camila Antivar Quintero:
RIESGO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USUARIO</author>
  </authors>
  <commentList>
    <comment ref="A49" authorId="0" shapeId="0" xr:uid="{00000000-0006-0000-0200-000001000000}">
      <text>
        <r>
          <rPr>
            <b/>
            <sz val="9"/>
            <color indexed="81"/>
            <rFont val="Tahoma"/>
            <family val="2"/>
          </rPr>
          <t>USUARIO:</t>
        </r>
        <r>
          <rPr>
            <sz val="9"/>
            <color indexed="81"/>
            <rFont val="Tahoma"/>
            <family val="2"/>
          </rPr>
          <t xml:space="preserve">
Solicitar el PAC para gastos de personal, generales, transferencias e inversión conforme a las necesidades manifestadas por las diferentes áreas.</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<sst xmlns="http://schemas.openxmlformats.org/spreadsheetml/2006/main" count="2929" uniqueCount="657">
  <si>
    <t xml:space="preserve">                                                                         Consejo Superior de la Judicatura</t>
  </si>
  <si>
    <t xml:space="preserve"> MAPA DE RIESGOS SIGCMA</t>
  </si>
  <si>
    <t>DEPENDENCIA (Unidad misional del CSJ o Unidad de la DEAJ o Seccional o CSJ en caso de despachos judiciales certificados)</t>
  </si>
  <si>
    <t>IRECCIÓN EJECUTIVA SECCIONAL DE ADMINISTRACCIÓN JUDICIAL BUCARAMANGA</t>
  </si>
  <si>
    <t>PROCESO (indique el tipo de proceso si es Estratégico. Misional, Apoyo, Evaluación y Mejora y especifique el nombre del proceso)</t>
  </si>
  <si>
    <t>Apoyo</t>
  </si>
  <si>
    <t xml:space="preserve">ADQUISICIÓN DE BIENES Y SERVICIOS </t>
  </si>
  <si>
    <t>CONSEJO SUPERIOR DE LA JUDICATURA</t>
  </si>
  <si>
    <t>CONSEJO SECCIONAL DE LA JUDICATURA</t>
  </si>
  <si>
    <t>DIRECCIÓN SECCIONAL DE ADMINISTRACIÓN JUDICIAL</t>
  </si>
  <si>
    <t>X</t>
  </si>
  <si>
    <t>DESPACHO JUDICIAL CERTIFICADO</t>
  </si>
  <si>
    <t>FECHA</t>
  </si>
  <si>
    <t>CONSEJO SECCIONAL DE LA JUDICATURA DE SANTANDER   -DIRECCIÓN SECCIONAL DE ADMINISTRACIÓN JUDICIAL DE BUCARAMANGA</t>
  </si>
  <si>
    <t>Análisis del Contexto</t>
  </si>
  <si>
    <t>DEPENDENCIA</t>
  </si>
  <si>
    <t>ADMINISTRATIVA</t>
  </si>
  <si>
    <t xml:space="preserve">PROCESO </t>
  </si>
  <si>
    <t xml:space="preserve">Todos los procesos </t>
  </si>
  <si>
    <t>CONSEJO SECCIONAL/ DIRECCIÓN SECCIONAL DE ADMINISTRACIÓN JUDICIAL</t>
  </si>
  <si>
    <t>UNIDADES CONSEJO SUPERIOR DE LA JUDICATURA Y DE LA DIRECCIÓN EJECUTIVA DE ADMINISTRACIÓN JUDICIAL
CONSEJO SECCIONAL DE LA JUDICATURA Y DIRECCIÓN SECCIONAL DE ADMINISTRACIÓN JUDICIAL</t>
  </si>
  <si>
    <t>OBJETIVO DEL PROCESO</t>
  </si>
  <si>
    <t>PROCESOS CJS</t>
  </si>
  <si>
    <t>PROCESOS DSAJ</t>
  </si>
  <si>
    <r>
      <rPr>
        <sz val="9"/>
        <rFont val="Arial"/>
        <family val="2"/>
      </rPr>
      <t xml:space="preserve">Planeación Estratégica                                                          
Comunicación Institucional                                           
Reordenamiento Judicial
Gestión de la Formación Judicial
Administración de Carrera Judicial
Registro y Control de Abogados y Auxiliares de la Justicia
Gestión de la Información Estadística
Mejoramiento del SIGCMA            
</t>
    </r>
    <r>
      <rPr>
        <sz val="9"/>
        <color theme="0"/>
        <rFont val="Arial"/>
        <family val="2"/>
      </rPr>
      <t xml:space="preserve">                                                                    </t>
    </r>
  </si>
  <si>
    <t>Compra publica                               
Gestión Tecnológica
Asistencia Legal
Gestión Financiera y Presupuestal
Gestion Administrativa
Gestión Humana
Gestión de la Seguridad y Salud en el Trabajo
Mejoramiento de la Infraestructura Física
Administración de la Seguridad                                                                                     
Gestión Documental</t>
  </si>
  <si>
    <t xml:space="preserve">CONTEXTO EXTERNO </t>
  </si>
  <si>
    <t>FACTORES TEMÁTICOS</t>
  </si>
  <si>
    <t>No.</t>
  </si>
  <si>
    <t xml:space="preserve">AMENAZAS (Factores específicos) </t>
  </si>
  <si>
    <t xml:space="preserve">No. </t>
  </si>
  <si>
    <t xml:space="preserve">OPORTUNIDADES (Factores específicos) </t>
  </si>
  <si>
    <t xml:space="preserve">Político (cambios de gobierno, legislación, políticas públicas, regulación). </t>
  </si>
  <si>
    <r>
      <t>Cambios de Gerentes Públicos ( Cambios de Gobierno) (</t>
    </r>
    <r>
      <rPr>
        <b/>
        <sz val="9"/>
        <color theme="1"/>
        <rFont val="Arial"/>
        <family val="2"/>
      </rPr>
      <t>Compra pública)</t>
    </r>
  </si>
  <si>
    <r>
      <t xml:space="preserve">Decreto 806 de 2020 del Ministerio de Justicia "Por el cual se adoptan medidas para implementar  las tecnologías de la información y las comunicaciones en las actuaciones judiciales, agilizar los procesos judiciales y flexibilizar la atención a los usuarios del servicio de justicia, en el marco del Estado de Emergencia Económica, Social y Ecológica. 
</t>
    </r>
    <r>
      <rPr>
        <b/>
        <sz val="9"/>
        <color theme="1"/>
        <rFont val="Arial"/>
        <family val="2"/>
      </rPr>
      <t>(Gestión tecnologica)</t>
    </r>
  </si>
  <si>
    <r>
      <t xml:space="preserve">Cambio de Normatividad y Regulaciones Expedidas por el Gobierno Nacional o el Congreso de la Republica que afecten la administración de Justicia. </t>
    </r>
    <r>
      <rPr>
        <b/>
        <sz val="9"/>
        <color theme="1"/>
        <rFont val="Arial"/>
        <family val="2"/>
      </rPr>
      <t>(Todos los procesos)</t>
    </r>
  </si>
  <si>
    <t>Económicos y Financieros( disponibilidad de capital, liquidez, mercados financieros, desempleo, competencia.)</t>
  </si>
  <si>
    <r>
      <t xml:space="preserve">Disminución del presupuesto asignado para  el 2022 de la Rama Judicial </t>
    </r>
    <r>
      <rPr>
        <b/>
        <sz val="9"/>
        <color theme="1"/>
        <rFont val="Arial"/>
        <family val="2"/>
      </rPr>
      <t>(Compra pública, mejoramiento de infraestructura física, gestión humana, gestión tecnologica).</t>
    </r>
  </si>
  <si>
    <r>
      <t xml:space="preserve">No asignación oportuna y suficiente de los recursos requeridos para el desarrollo de los proyectos </t>
    </r>
    <r>
      <rPr>
        <b/>
        <sz val="9"/>
        <color theme="1"/>
        <rFont val="Arial"/>
        <family val="2"/>
      </rPr>
      <t>(gestión financiera y presupuestal, Compra pública, mejoramiento de infraestructura física, gestión humana, gestión tecnologica).</t>
    </r>
  </si>
  <si>
    <r>
      <t>Número deficiente de proveedores</t>
    </r>
    <r>
      <rPr>
        <sz val="9"/>
        <color rgb="FFFF0000"/>
        <rFont val="Arial"/>
        <family val="2"/>
      </rPr>
      <t xml:space="preserve"> </t>
    </r>
    <r>
      <rPr>
        <sz val="9"/>
        <rFont val="Arial"/>
        <family val="2"/>
      </rPr>
      <t xml:space="preserve">para suplir las necesidades de adquisición de bienes y servicios </t>
    </r>
    <r>
      <rPr>
        <b/>
        <sz val="9"/>
        <rFont val="Arial"/>
        <family val="2"/>
      </rPr>
      <t>(Compra pública).</t>
    </r>
  </si>
  <si>
    <t>Sociales  y culturales ( cultura, religión, demografía, responsabilidad social, orden público.)</t>
  </si>
  <si>
    <r>
      <t>Interrupcion del servicio de Admnistrar Justicia a causa del Covid 19 y sus variantes</t>
    </r>
    <r>
      <rPr>
        <b/>
        <sz val="9"/>
        <color theme="1"/>
        <rFont val="Arial"/>
        <family val="2"/>
      </rPr>
      <t>(todos los procesos).</t>
    </r>
  </si>
  <si>
    <r>
      <t xml:space="preserve">Visibilizacion de la Administracion de Justicia  entre los actores no formales de la justicia (Grupos Etnicos y minorias Indigenas, género) </t>
    </r>
    <r>
      <rPr>
        <b/>
        <sz val="9"/>
        <color rgb="FF000000"/>
        <rFont val="Arial"/>
        <family val="2"/>
      </rPr>
      <t>(Planeación estrategica).</t>
    </r>
  </si>
  <si>
    <r>
      <t xml:space="preserve">Interrupcion del servicio de Admnistrar Justicia a causa de las Huelgas y/o Marchas </t>
    </r>
    <r>
      <rPr>
        <b/>
        <sz val="9"/>
        <color theme="1"/>
        <rFont val="Arial"/>
        <family val="2"/>
      </rPr>
      <t>(todos los procesos).</t>
    </r>
  </si>
  <si>
    <r>
      <t xml:space="preserve">Limitaciones en la movilidad asociados a factores del orden público </t>
    </r>
    <r>
      <rPr>
        <b/>
        <sz val="9"/>
        <color theme="1"/>
        <rFont val="Arial"/>
        <family val="2"/>
      </rPr>
      <t>(todos los procesos).</t>
    </r>
  </si>
  <si>
    <r>
      <t xml:space="preserve">Aumento de la demanda de Justicia a causa de la problemática social </t>
    </r>
    <r>
      <rPr>
        <b/>
        <sz val="9"/>
        <color theme="1"/>
        <rFont val="Arial"/>
        <family val="2"/>
      </rPr>
      <t>(Reordenamiento judicial,compras públicas, gestión humana)</t>
    </r>
  </si>
  <si>
    <r>
      <t xml:space="preserve">Amenazas a servidores judiciales en razón al ejercicio de sus funciones </t>
    </r>
    <r>
      <rPr>
        <b/>
        <sz val="9"/>
        <color theme="1"/>
        <rFont val="Arial"/>
        <family val="2"/>
      </rPr>
      <t>(administración de la seguridad)</t>
    </r>
  </si>
  <si>
    <r>
      <t xml:space="preserve">Afectaciones a la infraestructura fisica de las sedes Judiciales </t>
    </r>
    <r>
      <rPr>
        <b/>
        <sz val="9"/>
        <color theme="1"/>
        <rFont val="Arial"/>
        <family val="2"/>
      </rPr>
      <t>(mejoramiento de la infraestructura física)</t>
    </r>
  </si>
  <si>
    <t>Tecnológicos (  desarrollo digital,avances en tecnología, acceso a sistemas de información externos, gobierno en línea.</t>
  </si>
  <si>
    <r>
      <t xml:space="preserve">Inseguridad Informática por ataques ciberneticos </t>
    </r>
    <r>
      <rPr>
        <b/>
        <sz val="9"/>
        <color theme="1"/>
        <rFont val="Arial"/>
        <family val="2"/>
      </rPr>
      <t>(gestión tecnologica).</t>
    </r>
  </si>
  <si>
    <r>
      <t xml:space="preserve">Marco regulatorio del  MINTICS, para la gobernanza, goberanalidad y transformacion digital </t>
    </r>
    <r>
      <rPr>
        <b/>
        <sz val="9"/>
        <color rgb="FF000000"/>
        <rFont val="Arial"/>
        <family val="2"/>
      </rPr>
      <t>(Gestión tecnologica).</t>
    </r>
  </si>
  <si>
    <r>
      <t xml:space="preserve">Desconocimiento de los canales de comunicación por parte de la comunidad y usurios en general </t>
    </r>
    <r>
      <rPr>
        <b/>
        <sz val="9"/>
        <color theme="1"/>
        <rFont val="Arial"/>
        <family val="2"/>
      </rPr>
      <t>(Comunicación institucional)</t>
    </r>
  </si>
  <si>
    <t>Los espacios generados para realizar acuerdos  interinstitucionales para consultar informacion, en aras de la tranformación digital  y que beneficie la administración de justicia.</t>
  </si>
  <si>
    <t>Legales y reglamentarios (estándares nacionales, internacionales, regulación )</t>
  </si>
  <si>
    <r>
      <t xml:space="preserve">Normas expedidas que afecten el desarrollo y gestión de los procesos </t>
    </r>
    <r>
      <rPr>
        <b/>
        <sz val="9"/>
        <color theme="1"/>
        <rFont val="Arial"/>
        <family val="2"/>
      </rPr>
      <t>(todos los procesos).</t>
    </r>
  </si>
  <si>
    <r>
      <t xml:space="preserve">Actualizacion del marco normativo </t>
    </r>
    <r>
      <rPr>
        <b/>
        <sz val="9"/>
        <color rgb="FF000000"/>
        <rFont val="Arial"/>
        <family val="2"/>
      </rPr>
      <t>(todos los procesos).</t>
    </r>
  </si>
  <si>
    <t>Ambientales: emisiones y residuos, energía, catástrofes naturales, desarrollo sostenible.</t>
  </si>
  <si>
    <r>
      <t xml:space="preserve">Fenomenos naturales (Inundación, quema de bosques, sismo, vendavales, epidemias y plagas)  </t>
    </r>
    <r>
      <rPr>
        <b/>
        <sz val="9"/>
        <color theme="1"/>
        <rFont val="Arial"/>
        <family val="2"/>
      </rPr>
      <t>(todos los procesos).</t>
    </r>
  </si>
  <si>
    <r>
      <t xml:space="preserve">Aumento de los impactos ambientales negativos de la Pandemia por Contagio de la Covid 19 y sus variantes </t>
    </r>
    <r>
      <rPr>
        <b/>
        <sz val="9"/>
        <color theme="1"/>
        <rFont val="Arial"/>
        <family val="2"/>
      </rPr>
      <t>(mejoramiento del SIGCMA)</t>
    </r>
  </si>
  <si>
    <r>
      <t>Inadecuada disposición de residuos e inservibles acordes con la legislación ambiental en la materia acorde con las políticas del Gobierno Nacional  y Local</t>
    </r>
    <r>
      <rPr>
        <b/>
        <sz val="9"/>
        <color theme="1"/>
        <rFont val="Arial"/>
        <family val="2"/>
      </rPr>
      <t xml:space="preserve"> (mejoramiento del SIGCMA, gestión administrativa).</t>
    </r>
  </si>
  <si>
    <r>
      <t xml:space="preserve">Emergencias ambientales externas que impacten directamente las instalaciones de la entidad </t>
    </r>
    <r>
      <rPr>
        <b/>
        <sz val="9"/>
        <color theme="1"/>
        <rFont val="Arial"/>
        <family val="2"/>
      </rPr>
      <t>(mejoramiento de la infraestructura física).</t>
    </r>
  </si>
  <si>
    <t xml:space="preserve">CONTEXTO INTERNO </t>
  </si>
  <si>
    <t xml:space="preserve">DEBILIDADES  (Factores específicos)  </t>
  </si>
  <si>
    <t xml:space="preserve">FORTALEZAS(Factores específicos) ) </t>
  </si>
  <si>
    <t>Estratégicos :(direccionamiento estratégico, planeación institucional,
liderazgo, trabajo en equipo)</t>
  </si>
  <si>
    <r>
      <t xml:space="preserve">No realización del plan de acción, matriz de riesgos, informe de revisión de revisión y los demás documentos del SIGCMA conforme a los lineamientos establecidos desde el despacho de la Magistrada Líder del SIGCMA y la Coordinación Nacional del SIGCMA </t>
    </r>
    <r>
      <rPr>
        <b/>
        <sz val="9"/>
        <color theme="1"/>
        <rFont val="Arial"/>
        <family val="2"/>
      </rPr>
      <t>(mejoramiento del SIGCMA).</t>
    </r>
  </si>
  <si>
    <r>
      <t xml:space="preserve">Contar con el Plan Sectorial de Desarrollo de la Rama Judicial </t>
    </r>
    <r>
      <rPr>
        <b/>
        <sz val="9"/>
        <color theme="1"/>
        <rFont val="Arial"/>
        <family val="2"/>
      </rPr>
      <t>(todos los procesos).</t>
    </r>
  </si>
  <si>
    <r>
      <t xml:space="preserve">Demora en  el envio oportuno del plan de acción, matriz de riesgos, revisión por la dirección y los demás documentos del SIGCMA a la Coordinacion Nacional  para su publicacion </t>
    </r>
    <r>
      <rPr>
        <b/>
        <sz val="9"/>
        <color theme="1"/>
        <rFont val="Arial"/>
        <family val="2"/>
      </rPr>
      <t>(mejoramiento del SIGCMA).</t>
    </r>
  </si>
  <si>
    <r>
      <t>Contar con la actualización de la Norma Tecnica de Calidad  NTC 6256 y GTC 286</t>
    </r>
    <r>
      <rPr>
        <b/>
        <sz val="9"/>
        <color theme="1"/>
        <rFont val="Arial"/>
        <family val="2"/>
      </rPr>
      <t xml:space="preserve"> (mejoramiento del SIGCMA).</t>
    </r>
  </si>
  <si>
    <r>
      <t xml:space="preserve">Debilidad en el  seguimiento y evaluación trimestral a los documentos de SIGCMA </t>
    </r>
    <r>
      <rPr>
        <b/>
        <sz val="9"/>
        <color theme="1"/>
        <rFont val="Arial"/>
        <family val="2"/>
      </rPr>
      <t>(mejoramiento del SIGCMA)</t>
    </r>
  </si>
  <si>
    <r>
      <t xml:space="preserve">El compromiso de la Alta Dirección y de los líderes de proceso, para ampliar, mantener y mejora el SIGCMA. </t>
    </r>
    <r>
      <rPr>
        <b/>
        <sz val="9"/>
        <color theme="1"/>
        <rFont val="Arial"/>
        <family val="2"/>
      </rPr>
      <t>(Planeación estrategica,mejoramiento del SIGCMA).</t>
    </r>
  </si>
  <si>
    <r>
      <t>Presentación  de los resultados obtenidos durante la vigencia anterior para la toma de decisiones del Consejo Seccional y Dirección Ejecutiva Seccional de Bucaramanga</t>
    </r>
    <r>
      <rPr>
        <b/>
        <sz val="9"/>
        <color theme="1"/>
        <rFont val="Arial"/>
        <family val="2"/>
      </rPr>
      <t xml:space="preserve"> (Planeación estratégica).</t>
    </r>
  </si>
  <si>
    <t>Recursos financieros (presupuesto de funcionamiento, recursos de inversión</t>
  </si>
  <si>
    <r>
      <t xml:space="preserve">Recursos insuficientes para atender el plan de necesidades </t>
    </r>
    <r>
      <rPr>
        <b/>
        <sz val="9"/>
        <color theme="1"/>
        <rFont val="Arial"/>
        <family val="2"/>
      </rPr>
      <t>(Todos los procesos).</t>
    </r>
  </si>
  <si>
    <r>
      <t xml:space="preserve">Ejecución de los recursos asignados </t>
    </r>
    <r>
      <rPr>
        <b/>
        <sz val="9"/>
        <color theme="1"/>
        <rFont val="Arial"/>
        <family val="2"/>
      </rPr>
      <t>(gestión financiera y presupuestal, Compra pública, mejoramiento de infraestructura física, gestión humana, gestión tecnologica).</t>
    </r>
  </si>
  <si>
    <r>
      <t xml:space="preserve">Conocimiento de la reglamentación que establece el procedimiento para el manejo de los recursos presupuestales, financieros y de contratación estatal </t>
    </r>
    <r>
      <rPr>
        <b/>
        <sz val="9"/>
        <color theme="1"/>
        <rFont val="Arial"/>
        <family val="2"/>
      </rPr>
      <t>(gestión financiera y presupuestal, Compra pública, mejoramiento de infraestructura física, gestión humana, gestión tecnologica).</t>
    </r>
  </si>
  <si>
    <r>
      <t xml:space="preserve">Estandarizacion de procesos y procedimientos par el desarrollo del proceso contractual </t>
    </r>
    <r>
      <rPr>
        <b/>
        <sz val="9"/>
        <color theme="1"/>
        <rFont val="Arial"/>
        <family val="2"/>
      </rPr>
      <t>(Compra pública)</t>
    </r>
  </si>
  <si>
    <r>
      <t xml:space="preserve">Directrices establecidas en el  Manual de Contratación </t>
    </r>
    <r>
      <rPr>
        <b/>
        <sz val="9"/>
        <color theme="1"/>
        <rFont val="Arial"/>
        <family val="2"/>
      </rPr>
      <t>(Compra pública)</t>
    </r>
  </si>
  <si>
    <t>Personal
( competencia del personal, disponibilidad, suficiencia, seguridad
y salud ocupacional.)</t>
  </si>
  <si>
    <r>
      <t xml:space="preserve">Carencia de recurso humano y necesario para responder a la demanda de justicia </t>
    </r>
    <r>
      <rPr>
        <b/>
        <sz val="9"/>
        <color theme="1"/>
        <rFont val="Arial"/>
        <family val="2"/>
      </rPr>
      <t>(Todos los procesos).</t>
    </r>
  </si>
  <si>
    <r>
      <t xml:space="preserve">Personal integrado por servidores judiciales  de alto nivel profesional y esta capacitado para llevar a cabo las funciones asignadas </t>
    </r>
    <r>
      <rPr>
        <b/>
        <sz val="9"/>
        <color theme="1"/>
        <rFont val="Arial"/>
        <family val="2"/>
      </rPr>
      <t>(Todos los procesos).</t>
    </r>
  </si>
  <si>
    <r>
      <t xml:space="preserve">Servidores Judiciales con comorbilidades o enfermedades laborales </t>
    </r>
    <r>
      <rPr>
        <b/>
        <sz val="9"/>
        <color theme="1"/>
        <rFont val="Arial"/>
        <family val="2"/>
      </rPr>
      <t>(gestión de la seguridad y salud en el trabajo).</t>
    </r>
  </si>
  <si>
    <r>
      <t xml:space="preserve">Programación de actividades para el fortalecimiento de las competencias </t>
    </r>
    <r>
      <rPr>
        <b/>
        <sz val="9"/>
        <color theme="1"/>
        <rFont val="Arial"/>
        <family val="2"/>
      </rPr>
      <t>(Gestión de la formación Judicial y gestión humana)</t>
    </r>
  </si>
  <si>
    <r>
      <t xml:space="preserve">Debilidad en el desarrollo de competencias propias para el desarrollo de las actividades asignadas </t>
    </r>
    <r>
      <rPr>
        <b/>
        <sz val="9"/>
        <color theme="1"/>
        <rFont val="Arial"/>
        <family val="2"/>
      </rPr>
      <t>(Todos los procesos).</t>
    </r>
  </si>
  <si>
    <r>
      <t xml:space="preserve">Mejor prestacion del servicio de administración de justicia debido a la   implementación de los protocolos de bioseguridad definidos por la Rama Judicial para el acceso a las sedes </t>
    </r>
    <r>
      <rPr>
        <b/>
        <sz val="9"/>
        <color theme="1"/>
        <rFont val="Arial"/>
        <family val="2"/>
      </rPr>
      <t>(gestión de la seguridad y salud en el trabajo).</t>
    </r>
  </si>
  <si>
    <r>
      <t xml:space="preserve">Incremento de los servidores Judiciales en carrera </t>
    </r>
    <r>
      <rPr>
        <b/>
        <sz val="9"/>
        <color theme="1"/>
        <rFont val="Arial"/>
        <family val="2"/>
      </rPr>
      <t>(Administración de la carrera judicial).</t>
    </r>
  </si>
  <si>
    <r>
      <t>Capacitaciones internas líderadas por la coordinación Nacional del SIGCMA en materia ambiental, gestión de conocimiento para gestión del cambio, riesgos, entre otros</t>
    </r>
    <r>
      <rPr>
        <b/>
        <sz val="9"/>
        <color theme="1"/>
        <rFont val="Arial"/>
        <family val="2"/>
      </rPr>
      <t>(mejoramiento del SIGCMA).</t>
    </r>
  </si>
  <si>
    <t>Proceso
( capacidad, diseño, ejecución, proveedores, entradas, salidas,
gestión del conocimiento)</t>
  </si>
  <si>
    <r>
      <t>Resistencia por parte de algunos servidores judiciales a implementar la gestion de conocimiento para la gestión del cambio  en lo relativo al SIGCMA, a modelos de gestión, ambiental, seguridad informatica, normas antisoborno, normas de bioseguridad, Plan Estratégico de Transformación Digital de la Rama Judicial (PETD) -especificamente el expediente digital.</t>
    </r>
    <r>
      <rPr>
        <b/>
        <sz val="9"/>
        <color theme="1"/>
        <rFont val="Arial"/>
        <family val="2"/>
      </rPr>
      <t xml:space="preserve"> (Todos los procesos).</t>
    </r>
  </si>
  <si>
    <r>
      <t xml:space="preserve">Actualizacion de la plataforma estrategica para responder a los cambios normativos y legales </t>
    </r>
    <r>
      <rPr>
        <b/>
        <sz val="9"/>
        <color theme="1"/>
        <rFont val="Arial"/>
        <family val="2"/>
      </rPr>
      <t>(mejoramiento del SIGCMA)</t>
    </r>
  </si>
  <si>
    <r>
      <t xml:space="preserve">Falta de tiempo para acceder a la formación  de alto interes,tales como gestión documental, digitalización, seguridad de  la información, entre otros. </t>
    </r>
    <r>
      <rPr>
        <b/>
        <sz val="9"/>
        <color theme="1"/>
        <rFont val="Arial"/>
        <family val="2"/>
      </rPr>
      <t>(Todos los procesos).</t>
    </r>
  </si>
  <si>
    <r>
      <t xml:space="preserve">Aplicabilidad de la Gestión del conocimiento generada por las experiencias de los servidores documentada en instructivos y guias </t>
    </r>
    <r>
      <rPr>
        <b/>
        <sz val="9"/>
        <color theme="1"/>
        <rFont val="Arial"/>
        <family val="2"/>
      </rPr>
      <t>(mejoramiento del SIGCMA).</t>
    </r>
  </si>
  <si>
    <r>
      <t>Debilidad en la retroalimentacion de la evaluación realizada a los proveedores</t>
    </r>
    <r>
      <rPr>
        <b/>
        <sz val="9"/>
        <color theme="1"/>
        <rFont val="Arial"/>
        <family val="2"/>
      </rPr>
      <t xml:space="preserve"> (Compra pública).</t>
    </r>
  </si>
  <si>
    <r>
      <t xml:space="preserve">Uso adecuado del SECOP II para convocar a los proveedores a participar del proceso publicados </t>
    </r>
    <r>
      <rPr>
        <b/>
        <sz val="9"/>
        <color theme="1"/>
        <rFont val="Arial"/>
        <family val="2"/>
      </rPr>
      <t>(Asistencia Legal y Compra pública)</t>
    </r>
  </si>
  <si>
    <t xml:space="preserve">Tecnológicos </t>
  </si>
  <si>
    <r>
      <t xml:space="preserve">Carencia en la cobertura de la plataforma tecnologica a nivel Seccional </t>
    </r>
    <r>
      <rPr>
        <b/>
        <sz val="9"/>
        <color theme="1"/>
        <rFont val="Arial"/>
        <family val="2"/>
      </rPr>
      <t>(gestión tecnologica).</t>
    </r>
  </si>
  <si>
    <r>
      <t xml:space="preserve">Accesibilidad a nuevas herramientas virtuales, que facilitan el acceso a la información, la optimización del tiempo y contribuyen a la disminución de los consumos de papel  </t>
    </r>
    <r>
      <rPr>
        <b/>
        <sz val="9"/>
        <color theme="1"/>
        <rFont val="Arial"/>
        <family val="2"/>
      </rPr>
      <t>(Todos los procesos).</t>
    </r>
  </si>
  <si>
    <r>
      <t xml:space="preserve">Deficiente servicio de internet y baja capacidad en el ancho de banda </t>
    </r>
    <r>
      <rPr>
        <b/>
        <sz val="9"/>
        <color theme="1"/>
        <rFont val="Arial"/>
        <family val="2"/>
      </rPr>
      <t>(Todos los procesos).</t>
    </r>
  </si>
  <si>
    <r>
      <t xml:space="preserve">Capacitación para el uso de herramientas tecnológicas </t>
    </r>
    <r>
      <rPr>
        <b/>
        <sz val="9"/>
        <color theme="1"/>
        <rFont val="Arial"/>
        <family val="2"/>
      </rPr>
      <t>(gestión tecnologica).</t>
    </r>
  </si>
  <si>
    <r>
      <t xml:space="preserve">Fallas en la conectividad para la realización de las actividades propias del proceso </t>
    </r>
    <r>
      <rPr>
        <b/>
        <sz val="9"/>
        <color theme="1"/>
        <rFont val="Arial"/>
        <family val="2"/>
      </rPr>
      <t>(Todos los procesos).</t>
    </r>
  </si>
  <si>
    <r>
      <t xml:space="preserve">Carencia del software de gestión para el manejo integral de la información </t>
    </r>
    <r>
      <rPr>
        <b/>
        <sz val="9"/>
        <color theme="1"/>
        <rFont val="Arial"/>
        <family val="2"/>
      </rPr>
      <t>(gestión tecnologica).</t>
    </r>
  </si>
  <si>
    <r>
      <t xml:space="preserve">Falta de  comunicación asertiva entre los diferentes actores para la articulacion de proyectos  tecnológicos </t>
    </r>
    <r>
      <rPr>
        <b/>
        <sz val="9"/>
        <color theme="1"/>
        <rFont val="Arial"/>
        <family val="2"/>
      </rPr>
      <t>(gestión tecnologica).</t>
    </r>
  </si>
  <si>
    <r>
      <t xml:space="preserve">Equipos obsoletos para la gestion propia del proceso </t>
    </r>
    <r>
      <rPr>
        <b/>
        <sz val="9"/>
        <color theme="1"/>
        <rFont val="Arial"/>
        <family val="2"/>
      </rPr>
      <t>(gestión tecnologica).</t>
    </r>
  </si>
  <si>
    <t xml:space="preserve">Documentación ( Actualización, coherencia, aplicabilidad) </t>
  </si>
  <si>
    <r>
      <t xml:space="preserve">Desconocimiento de las tablas de retencion documental </t>
    </r>
    <r>
      <rPr>
        <b/>
        <sz val="9"/>
        <color theme="1"/>
        <rFont val="Arial"/>
        <family val="2"/>
      </rPr>
      <t>(gestión documental).</t>
    </r>
  </si>
  <si>
    <r>
      <t xml:space="preserve">Formatos estandarizados impartidos desde la Coordinación Nacional del SIGCMA para la mejor prestación del servicio </t>
    </r>
    <r>
      <rPr>
        <b/>
        <sz val="9"/>
        <color theme="1"/>
        <rFont val="Arial"/>
        <family val="2"/>
      </rPr>
      <t>(mejoramiento del SIGCMA).</t>
    </r>
  </si>
  <si>
    <r>
      <t xml:space="preserve">Falta de implementación de las  tablas de retencion documental </t>
    </r>
    <r>
      <rPr>
        <b/>
        <sz val="9"/>
        <color theme="1"/>
        <rFont val="Arial"/>
        <family val="2"/>
      </rPr>
      <t>(Todos los procesos).</t>
    </r>
  </si>
  <si>
    <r>
      <t xml:space="preserve">Micrositio de fácil acceso a los documentos propios del Sistema Integrado de Gestión y Control de la Calidad y el Medio Ambiente </t>
    </r>
    <r>
      <rPr>
        <b/>
        <sz val="9"/>
        <color theme="1"/>
        <rFont val="Arial"/>
        <family val="2"/>
      </rPr>
      <t>(mejoramiento del SIGCMA).</t>
    </r>
  </si>
  <si>
    <t>Infraestructura física ( suficiencia, comodidad)</t>
  </si>
  <si>
    <r>
      <t xml:space="preserve">Sedes Judiciales arrendadas y en comodato </t>
    </r>
    <r>
      <rPr>
        <b/>
        <sz val="9"/>
        <color theme="1"/>
        <rFont val="Arial"/>
        <family val="2"/>
      </rPr>
      <t>(mejoramiento de infraestructura física).</t>
    </r>
  </si>
  <si>
    <r>
      <t xml:space="preserve">En respuesta del plan de infraestructura  se ha  venido  trabajando para contar con modernas instalaciones de los  Consejo Seccional de la Judicatura y  Direcciones Seccional de Administración Judicial </t>
    </r>
    <r>
      <rPr>
        <b/>
        <sz val="9"/>
        <color theme="1"/>
        <rFont val="Arial"/>
        <family val="2"/>
      </rPr>
      <t>(mejoramiento de infraestructura física).</t>
    </r>
  </si>
  <si>
    <r>
      <t xml:space="preserve">Espacios fisicos reducidos que no cumplen los estándares de salud ocupacional </t>
    </r>
    <r>
      <rPr>
        <b/>
        <sz val="9"/>
        <color theme="1"/>
        <rFont val="Arial"/>
        <family val="2"/>
      </rPr>
      <t>(gestión de la seguridad y salud en el trabajo y mejoramiento de infraestructura física).</t>
    </r>
  </si>
  <si>
    <r>
      <t>Adquisición de sedes propias para mejorar la prestación del servicio</t>
    </r>
    <r>
      <rPr>
        <b/>
        <sz val="9"/>
        <color theme="1"/>
        <rFont val="Arial"/>
        <family val="2"/>
      </rPr>
      <t xml:space="preserve"> (mejoramiento de infraestructura física).</t>
    </r>
  </si>
  <si>
    <t>Elementos de trabajo (papel, equipos)</t>
  </si>
  <si>
    <r>
      <t xml:space="preserve">Falta de modernización del mobiliario con que cuenta la Rama Judicial </t>
    </r>
    <r>
      <rPr>
        <b/>
        <sz val="9"/>
        <color theme="1"/>
        <rFont val="Arial"/>
        <family val="2"/>
      </rPr>
      <t>(Gestión administrativa).</t>
    </r>
  </si>
  <si>
    <r>
      <t>Uso adecuado de los elementos de trabajo (</t>
    </r>
    <r>
      <rPr>
        <b/>
        <sz val="9"/>
        <color theme="1"/>
        <rFont val="Arial"/>
        <family val="2"/>
      </rPr>
      <t>Todos los procesos).</t>
    </r>
  </si>
  <si>
    <r>
      <t xml:space="preserve">Compra de equipos tecnologicos (escanner y computadores) </t>
    </r>
    <r>
      <rPr>
        <b/>
        <sz val="9"/>
        <color theme="1"/>
        <rFont val="Arial"/>
        <family val="2"/>
      </rPr>
      <t>(gestión tecnologica).</t>
    </r>
  </si>
  <si>
    <t>Comunicación Interna ( canales utilizados y su efectividad, flujo de la información necesaria para el desarrollo de las actividades)</t>
  </si>
  <si>
    <r>
      <t xml:space="preserve">Desaprovechamiento de canales de comunicaciones, para generar mayor información a las partes interesadas </t>
    </r>
    <r>
      <rPr>
        <b/>
        <sz val="9"/>
        <color theme="1"/>
        <rFont val="Arial"/>
        <family val="2"/>
      </rPr>
      <t>(comunicación institucional).</t>
    </r>
  </si>
  <si>
    <r>
      <t xml:space="preserve">Elaboración de matriz de comunicaciones </t>
    </r>
    <r>
      <rPr>
        <b/>
        <sz val="9"/>
        <color theme="1"/>
        <rFont val="Arial"/>
        <family val="2"/>
      </rPr>
      <t>(comunicación institucional).</t>
    </r>
  </si>
  <si>
    <r>
      <t xml:space="preserve">Uso adecuado del micrositio asignado al Consejo Seccional de la Judicatura y la Dirección Seccional de Bucaramanga </t>
    </r>
    <r>
      <rPr>
        <b/>
        <sz val="9"/>
        <color theme="1"/>
        <rFont val="Arial"/>
        <family val="2"/>
      </rPr>
      <t>(Todos los procesos).</t>
    </r>
  </si>
  <si>
    <r>
      <t>Uso adecuado de los correos electrónicos</t>
    </r>
    <r>
      <rPr>
        <b/>
        <sz val="9"/>
        <color theme="1"/>
        <rFont val="Arial"/>
        <family val="2"/>
      </rPr>
      <t>. (Todos los procesos).</t>
    </r>
  </si>
  <si>
    <r>
      <t>Uso adecuado del aplicativo SIGOBius</t>
    </r>
    <r>
      <rPr>
        <b/>
        <sz val="9"/>
        <color theme="1"/>
        <rFont val="Arial"/>
        <family val="2"/>
      </rPr>
      <t xml:space="preserve"> (Todos los procesos).</t>
    </r>
  </si>
  <si>
    <r>
      <t xml:space="preserve">Divulgar el del Buzón Qrs </t>
    </r>
    <r>
      <rPr>
        <b/>
        <sz val="9"/>
        <color theme="1"/>
        <rFont val="Arial"/>
        <family val="2"/>
      </rPr>
      <t>(comunicación institucional)</t>
    </r>
  </si>
  <si>
    <t>Ambientales</t>
  </si>
  <si>
    <r>
      <t xml:space="preserve">Desconocimiento del Plan de Gestión Ambiental que aplica para la Rama Judicial Acuerdo PSAA14-10160 </t>
    </r>
    <r>
      <rPr>
        <b/>
        <sz val="9"/>
        <color theme="1"/>
        <rFont val="Arial"/>
        <family val="2"/>
      </rPr>
      <t>(mejoramiento del SIGCMA).</t>
    </r>
  </si>
  <si>
    <r>
      <t>Disminución significativa en el consumo de servicios públicos por efecto de la aplicación del aforo en las sedes judiciales</t>
    </r>
    <r>
      <rPr>
        <b/>
        <sz val="9"/>
        <color theme="1"/>
        <rFont val="Arial"/>
        <family val="2"/>
      </rPr>
      <t> (Gestión Administrativa)</t>
    </r>
  </si>
  <si>
    <r>
      <t xml:space="preserve">Ausencia de indicadores ambientales establecidos en los programas de gestión del Acuerdo PSAA14-10160 </t>
    </r>
    <r>
      <rPr>
        <b/>
        <sz val="9"/>
        <color theme="1"/>
        <rFont val="Arial"/>
        <family val="2"/>
      </rPr>
      <t>(mejoramiento del SIGCMA).</t>
    </r>
  </si>
  <si>
    <r>
      <t xml:space="preserve">Disminución en el uso de papel, toners y demás elementos de oficina al implementar el uso de medios tecnológicos  </t>
    </r>
    <r>
      <rPr>
        <b/>
        <sz val="9"/>
        <color theme="1"/>
        <rFont val="Arial"/>
        <family val="2"/>
      </rPr>
      <t>(Gestión Administrativa)</t>
    </r>
  </si>
  <si>
    <r>
      <t xml:space="preserve">Baja implementación en sistemas ahorradores de agua en baños </t>
    </r>
    <r>
      <rPr>
        <b/>
        <sz val="9"/>
        <color theme="1"/>
        <rFont val="Arial"/>
        <family val="2"/>
      </rPr>
      <t>(mejoramiento de infraestructura física, gestión administrativa).</t>
    </r>
  </si>
  <si>
    <r>
      <t xml:space="preserve">Participación virtual es los espacios  de sensibilización ambiental </t>
    </r>
    <r>
      <rPr>
        <b/>
        <sz val="9"/>
        <color theme="1"/>
        <rFont val="Arial"/>
        <family val="2"/>
      </rPr>
      <t>(Todos los procesos).</t>
    </r>
  </si>
  <si>
    <r>
      <t xml:space="preserve">Desconocimiento por parte de los brigadistas, Servidores Judiciales y contratistas de las acciones necesarias para actuar ante una emergencia ambiental </t>
    </r>
    <r>
      <rPr>
        <b/>
        <sz val="9"/>
        <color theme="1"/>
        <rFont val="Arial"/>
        <family val="2"/>
      </rPr>
      <t>(gestión de la seguridad y salud en el trabajo y mejoramiento de infraestructura física).</t>
    </r>
  </si>
  <si>
    <r>
      <t>Formación de Auditores en la Norma NTC ISO 14001:2015 y en la Norma Técnica de la Rama Judicial NTC 6256 :2018</t>
    </r>
    <r>
      <rPr>
        <b/>
        <sz val="9"/>
        <color theme="1"/>
        <rFont val="Arial"/>
        <family val="2"/>
      </rPr>
      <t xml:space="preserve"> (mejoramiento del SIGCMA).</t>
    </r>
  </si>
  <si>
    <t xml:space="preserve"> </t>
  </si>
  <si>
    <r>
      <t xml:space="preserve">Implementación de buenas practicas tendientes a la protección del medio ambiente </t>
    </r>
    <r>
      <rPr>
        <b/>
        <sz val="9"/>
        <color theme="1"/>
        <rFont val="Arial"/>
        <family val="2"/>
      </rPr>
      <t>(Todos los procesos)</t>
    </r>
    <r>
      <rPr>
        <sz val="9"/>
        <color theme="1"/>
        <rFont val="Arial"/>
        <family val="2"/>
      </rPr>
      <t>.</t>
    </r>
  </si>
  <si>
    <t xml:space="preserve">ESTRATEGIAS / ACCIONES </t>
  </si>
  <si>
    <t>ESTRATEGIAS  DOFA</t>
  </si>
  <si>
    <t>ESTRATEGIA/ACCIÓN/ PROYECTO</t>
  </si>
  <si>
    <t xml:space="preserve">GESTIONA </t>
  </si>
  <si>
    <t xml:space="preserve">DOCUMENTADA EN </t>
  </si>
  <si>
    <t>A</t>
  </si>
  <si>
    <t>O</t>
  </si>
  <si>
    <t>D</t>
  </si>
  <si>
    <t>F</t>
  </si>
  <si>
    <t xml:space="preserve">Asistir y participar activamente en los procesos de normalización y estandarización de procesos y procedimientos conforme a la programación definida por la coordinación Nacional del SIGCMA </t>
  </si>
  <si>
    <t>1,2,3</t>
  </si>
  <si>
    <r>
      <rPr>
        <sz val="10"/>
        <color theme="0"/>
        <rFont val="Calibri"/>
        <family val="2"/>
        <scheme val="minor"/>
      </rPr>
      <t>20,</t>
    </r>
    <r>
      <rPr>
        <sz val="10"/>
        <color theme="1"/>
        <rFont val="Calibri"/>
        <family val="2"/>
        <scheme val="minor"/>
      </rPr>
      <t>19,20</t>
    </r>
  </si>
  <si>
    <t>Matriz de riesgos</t>
  </si>
  <si>
    <t>Dar a conocer información del SIGCMA por medio de capacitaciones a los servidores judiciales de la Seccional.</t>
  </si>
  <si>
    <t>1,2,3,7</t>
  </si>
  <si>
    <t>1,2,3,4,9,10</t>
  </si>
  <si>
    <t xml:space="preserve">Plan de acción </t>
  </si>
  <si>
    <t>Realizar actividades de apoyo que promuevan la cultura de Calidad.</t>
  </si>
  <si>
    <t>5,7,8</t>
  </si>
  <si>
    <t>10,13,14,19,20</t>
  </si>
  <si>
    <t>Realizar encuesta de conocimiento del SIGCMA.</t>
  </si>
  <si>
    <t>7,8,23,24,25,26</t>
  </si>
  <si>
    <t>19,20,2</t>
  </si>
  <si>
    <t>Realizar reuniones para revisar el seguimiento y mantenimiento del SIGCMA en la Seccional.</t>
  </si>
  <si>
    <t>Socialización, implementación de las tablas de retención documental (TRD).</t>
  </si>
  <si>
    <t>8,9,17,18</t>
  </si>
  <si>
    <t>Llevar a cabo a través de las vigilancias judiciales administrativas el control de términos procesales de los despachos en Santander.</t>
  </si>
  <si>
    <t>Promover la rendición de cuentas de la Rama Judicial  seccional Santander.</t>
  </si>
  <si>
    <t>Restructurar el mapa judicial para la atención del Sistema penal Acusatorio en epoca de vacancia judicial</t>
  </si>
  <si>
    <t>Formular propuesta integral de reordenamiento de acuerdo a las necesidades del servicio y la demanda de justicia.</t>
  </si>
  <si>
    <t>Realizar remisión al registro Registro Nacional de Abogado de las diferentes solicitudes allegadas a la Seccional.</t>
  </si>
  <si>
    <t>Ampliar la cobertura de las comunicaciones de divulgación de información a los usuarios recurriendo a medios masivos y redes sociales.</t>
  </si>
  <si>
    <t>25,26,27,28,29</t>
  </si>
  <si>
    <t>Desarrollar la Fase II del proyecto de digitalización del PETD.</t>
  </si>
  <si>
    <t>8,9,15</t>
  </si>
  <si>
    <t>Apoyar en el despliegue del Sistema Integrado Único de Gestión Judicial- SIUGJ.</t>
  </si>
  <si>
    <t>11,14,15</t>
  </si>
  <si>
    <t>Administrar la infraestructura tecnológica de la Rama Judicial en la Seccional.</t>
  </si>
  <si>
    <t>11,12,13,14,15,16</t>
  </si>
  <si>
    <t>Atender las novedades del SIERJU.</t>
  </si>
  <si>
    <t>7,8,9</t>
  </si>
  <si>
    <t>Identificar de las necesidades en cuanto a mejoramiento de la infraestructura fisica de las sedes a cargo de la Dirección Ejecutiva Seccional de Bucaramanga.</t>
  </si>
  <si>
    <t>4,21,22</t>
  </si>
  <si>
    <t>Identificar de las necesidades en cuanto a mantenimiento de la infraestructura fisica de las sedes a cargo de la Dirección Ejecutiva Seccional de Bucaramanga.</t>
  </si>
  <si>
    <t>Poner en conocimiento de las autoridades competentes las situaciones de seguridad y riesgo publico de los servidores judiciales y sedes administrativas y judiciales.</t>
  </si>
  <si>
    <t>Adelantar las acciones pertinentes para la articulación con los entes territoriales y  demás Entidades públicas con el fin de aumentar el procentaje de sedes propias para la Seccional.</t>
  </si>
  <si>
    <t>Dar a conocer el plan de emergencias de las diferentes sedes de la Seccional de Bucaramanga.</t>
  </si>
  <si>
    <t>Actualizar y socializar los protocolos de bioseguridad para el ingreso y permanencia en las sedes judiciales.</t>
  </si>
  <si>
    <t>Realizar el plan de capacitación y binestar de la Seccional de Santander y ejecutarlo.</t>
  </si>
  <si>
    <t>Socializar las actividades de capacitación programas por el SECOP II y gestionadas por la Entidad.</t>
  </si>
  <si>
    <t>6,7,8,910,16</t>
  </si>
  <si>
    <t>Adelantar las convocatorias y concursos de méritos para cargos de empleados  y expedir los demas actos administrativos de competencia del Consejo Seccional de la Judicatura en el marco de la carrera Judicial.</t>
  </si>
  <si>
    <t>Administrar la carrera judicial y definir las situaciones administrativas de los servidores judiciales.</t>
  </si>
  <si>
    <t>Contratar el servicio de vígias de la salud en las sedes de mayor afluencia para la verificación y cumplimientod e protocolos de bioseguridad en Santander.</t>
  </si>
  <si>
    <t>Contratar la atención de urgencias y emergencias médicas en sitio, así como las actividades de prevención de la pandemia por COVID-19, para todos los servidores judiciales, proveedores, contratistas, judicantes, practicantes universitarios y usuarios.</t>
  </si>
  <si>
    <t>Realizar seguimiento al plan de trabajo de Sg-sst</t>
  </si>
  <si>
    <t>6,7,8</t>
  </si>
  <si>
    <t>Realizar el seguimiento y evaluación de las medidas de descongestión implementadas en la Seccional Santander.</t>
  </si>
  <si>
    <t>Elaborar y ejecutar la matriz de comunicaciones conforme al plan de comunicaciones.</t>
  </si>
  <si>
    <t>Restructurar el mapa judicial para la atención del Sistema penal Acusatorio en epoca de vacancia judicial.</t>
  </si>
  <si>
    <t>Formular el plan de trabajo del comité seccional de genero.</t>
  </si>
  <si>
    <t>Realizar seguimiento a la defensa judicial</t>
  </si>
  <si>
    <t>Atender a las acciones constituciones de tutela.</t>
  </si>
  <si>
    <t>Realizar seguimiento a la satisfacción de usuarios</t>
  </si>
  <si>
    <t>Sensibilizar a los servidores adscritos al CSJ y  DESAJ los aspectos que afectan a la Entidad sobre gestión ambiental.</t>
  </si>
  <si>
    <t>7,8,9,23,24,25,26</t>
  </si>
  <si>
    <t>13,30,31,32,33,34</t>
  </si>
  <si>
    <t>Implementar los programas ambientales de la Entidad.</t>
  </si>
  <si>
    <t>23,24,25,26</t>
  </si>
  <si>
    <t>13,30,31</t>
  </si>
  <si>
    <t xml:space="preserve">Generar piezas gráficas o audiovisuales sobre los valores y principios éticos de los servidores judiciales. </t>
  </si>
  <si>
    <t>Surtir los procesos de contratación dando estricto cumplimiento a la normatividad legal vigente aplicable y al manual de contratación.</t>
  </si>
  <si>
    <t>7,8,9,10,21</t>
  </si>
  <si>
    <t>6,7,8,16</t>
  </si>
  <si>
    <t>Dar cumplimiento al principio de publicidad de la gestión contractual a través del SECOP II, Tienda virtual del Estado Colombiano y pagina web de la Entidad</t>
  </si>
  <si>
    <t>7,8,9,10</t>
  </si>
  <si>
    <t>7,8,16</t>
  </si>
  <si>
    <t>Realizar el seguimiento a las ejecuciones del PAC.</t>
  </si>
  <si>
    <t>Elaborar los estados financieros.</t>
  </si>
  <si>
    <t>Matriz Mapa de Riesgos</t>
  </si>
  <si>
    <t>Orientaciones Generales</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</si>
  <si>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rgb="FF002060"/>
        <rFont val="Arial Narrow"/>
        <family val="2"/>
      </rPr>
      <t>Paso 2: identificación del riesgo</t>
    </r>
    <r>
      <rPr>
        <sz val="11"/>
        <rFont val="Arial Narrow"/>
        <family val="2"/>
      </rPr>
      <t xml:space="preserve">, donde se explica ampliamente las bases para adelantar este análisis.
Así mismo, considere en el </t>
    </r>
    <r>
      <rPr>
        <b/>
        <sz val="11"/>
        <color rgb="FF002060"/>
        <rFont val="Arial Narrow"/>
        <family val="2"/>
      </rPr>
      <t>Paso 3: valoración del riesgo</t>
    </r>
    <r>
      <rPr>
        <sz val="11"/>
        <rFont val="Arial Narrow"/>
        <family val="2"/>
      </rPr>
      <t xml:space="preserve"> los lineamientos para definir el No. de veces que se hace la actividad con la cual se relaciona el riesgo y su impacto en términos establecidos en la Tabla de Impacto. En este mismo paso se analizan los controles que deben responder a los atributos de eficiencia e informativos.
</t>
    </r>
  </si>
  <si>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acorde con el nivel de desagregación que se considere necesaria.</t>
    </r>
  </si>
  <si>
    <t>Columna</t>
  </si>
  <si>
    <t>Descripción - Lineamientos para el diligenciamiento</t>
  </si>
  <si>
    <t>Proceso</t>
  </si>
  <si>
    <t>Diligencie el nombre del proceso al cual se le identificarán y valorarán los riesgos.</t>
  </si>
  <si>
    <t>Objetivo</t>
  </si>
  <si>
    <t>Diligencie el objetivo del proceso.</t>
  </si>
  <si>
    <t>Alcance</t>
  </si>
  <si>
    <t>Diligencie el alcance del proceso.</t>
  </si>
  <si>
    <t>Referencia</t>
  </si>
  <si>
    <t xml:space="preserve">Permite definir el consecutivo de riesgos.
</t>
  </si>
  <si>
    <t>Impacto</t>
  </si>
  <si>
    <t>Analice las consecuencias que puede ocasionar a la organización la materialización del riesgo y escoja en la lista desplegable.</t>
  </si>
  <si>
    <t>Causa Inmediata</t>
  </si>
  <si>
    <t>Circunstancias bajo las cuales se presenta el riesgo, es la situación más evidente frente al riesgo, redacte de la forma más concreta posible.</t>
  </si>
  <si>
    <t>Causa Raíz</t>
  </si>
  <si>
    <t>Causa  principal  o básica, corresponde a las razones por la cuales se puede presentar  el riesgo, redacte de la forma más concreta posible.</t>
  </si>
  <si>
    <t>Descripción del Riesgo</t>
  </si>
  <si>
    <r>
      <t xml:space="preserve">Consolida o resume los análisis sobre impacto + causa raíz, permitiendo contar con una redacción clara y concreta del riesgo identificado. Tenga en cuenta la estructura de alto nivel establecida , inicia con </t>
    </r>
    <r>
      <rPr>
        <b/>
        <sz val="9"/>
        <color theme="9" tint="-0.249977111117893"/>
        <rFont val="Arial Narrow"/>
        <family val="2"/>
      </rPr>
      <t xml:space="preserve">POSIBILIDAD DE + Impacto para la entidad + Causa Raíz </t>
    </r>
  </si>
  <si>
    <t>Clasificación del Riesgo</t>
  </si>
  <si>
    <t>Utilice la lista de despligue que se encuentra parametrizada, le aparecerán las opciones: 1)Daños Activos Fijos/Eventos Externos, 2)Ejecucion y Administracion de procesos, 3)Fallas Tecnologicas, 4)Fraude Externo, 5)Fraude Interno, 6)Relaciones Laborales, 7)Usuarios, productos y practicas organizacionales, 8)Evento Internos Ambientales</t>
  </si>
  <si>
    <t>Frecuencia con la cual se lleva a cabo la actividad</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</si>
  <si>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I-J)</t>
  </si>
  <si>
    <t>Criterios de Impacto</t>
  </si>
  <si>
    <t>Utilice la lista de despligue que se encuentra parametrizada, le aparecerán las opciones de la tabla de Impacto del presente documento. La matriz automáticamente hará el cálculo para el nivel de impacto inherente (Columnas L-M)</t>
  </si>
  <si>
    <t>Zona de Riesgo Inherente</t>
  </si>
  <si>
    <t>Teniendo en cuenta que ingresó la información de PROBABILIDAD e IMPACTO, la matriz automáticamente hará el cálculo para la zona de riesgo inherente (Columna N)</t>
  </si>
  <si>
    <t>Descripción del Control</t>
  </si>
  <si>
    <t xml:space="preserve">Recuerde que el control se define como la medida que permite reducir o mitigar un riesgo. Defina el control (es) que atacan las causas del riesgo, </t>
  </si>
  <si>
    <t>Afectación</t>
  </si>
  <si>
    <t>Esta casilla no se diligencia, depende de la selección en la columna R.</t>
  </si>
  <si>
    <r>
      <t xml:space="preserve">ATRIBUTOS EFICIENCIA
</t>
    </r>
    <r>
      <rPr>
        <sz val="9"/>
        <rFont val="Arial Narrow"/>
        <family val="2"/>
      </rPr>
      <t>Tipo</t>
    </r>
  </si>
  <si>
    <t>Utilice la lista de despligue que se encuentra parametrizada, le aparecerán las opciones: 1)Preventivo, 2)Detectivo, 3)Correctivo.</t>
  </si>
  <si>
    <r>
      <t xml:space="preserve">ATRIBUTOS EFICIENCIA
</t>
    </r>
    <r>
      <rPr>
        <sz val="9"/>
        <rFont val="Arial Narrow"/>
        <family val="2"/>
      </rPr>
      <t>Implementación</t>
    </r>
  </si>
  <si>
    <t>Utilice la lista de despligue que se encuentra parametrizada, le aparecerán las opciones: 1)Automático, 2)Manual.</t>
  </si>
  <si>
    <r>
      <t xml:space="preserve">ATRIBUTOS EFICIENCIA
</t>
    </r>
    <r>
      <rPr>
        <sz val="9"/>
        <rFont val="Arial Narrow"/>
        <family val="2"/>
      </rPr>
      <t>Calificación</t>
    </r>
  </si>
  <si>
    <t xml:space="preserve">La matriz automáticamente hará el cálculo para el control analizado (Columna T) </t>
  </si>
  <si>
    <r>
      <t xml:space="preserve">ATRIBUTOS INFORMATIVOS
</t>
    </r>
    <r>
      <rPr>
        <sz val="9"/>
        <rFont val="Arial Narrow"/>
        <family val="2"/>
      </rPr>
      <t>Documentación</t>
    </r>
  </si>
  <si>
    <t xml:space="preserve">Utilice la lista de despligue que se encuentra parametrizada, le aparecerán las opciones: 1)Documentado, 2)Sin documentar. Estas no se presentan valoración </t>
  </si>
  <si>
    <r>
      <t xml:space="preserve">ATRIBUTOS INFORMATIVOS
</t>
    </r>
    <r>
      <rPr>
        <sz val="9"/>
        <rFont val="Arial Narrow"/>
        <family val="2"/>
      </rPr>
      <t>Frecuencia</t>
    </r>
  </si>
  <si>
    <t xml:space="preserve">Utilice la lista de despligue que se encuentra parametrizada, le aparecerán las opciones: 1)Continua, 2)Aleatoria. Estas no se presentan valoración </t>
  </si>
  <si>
    <r>
      <t xml:space="preserve">ATRIBUTOS INFORMATIVOS
</t>
    </r>
    <r>
      <rPr>
        <sz val="9"/>
        <rFont val="Arial Narrow"/>
        <family val="2"/>
      </rPr>
      <t>Registro</t>
    </r>
  </si>
  <si>
    <t xml:space="preserve">Utilice la lista de despligue que se encuentra parametrizada, le aparecerán las opciones: 1)Con Registro, 2) Sin Registro.Estas no se presentan valoración </t>
  </si>
  <si>
    <t>Evaluación del Nivel de Riesgo - Nivel de Riesgo Residual</t>
  </si>
  <si>
    <r>
      <t>La matriz automáticamente hará el cálculo, acorde con el control o controles definidos con sus atributos analizados, lo que permitirá establecer e</t>
    </r>
    <r>
      <rPr>
        <sz val="9"/>
        <color theme="1"/>
        <rFont val="Arial Narrow"/>
        <family val="2"/>
      </rPr>
      <t>l nivel de riesgo inherente</t>
    </r>
    <r>
      <rPr>
        <sz val="9"/>
        <rFont val="Arial Narrow"/>
        <family val="2"/>
      </rPr>
      <t xml:space="preserve"> (Columnas AA -AD- AE-AF-AG-AH).</t>
    </r>
  </si>
  <si>
    <t>Tratamiento</t>
  </si>
  <si>
    <t>Utilice la lista de despligue que se encuentra parametrizada, le aparecerán las opciones: 1)Aceptar, 2)Evitar, 3)Reducir (compartir), 4)Reducir (mitigar) y tener en cuenta el tratamiento a  implementar que se encuentra estipulado en la Hoja 10 de Matriz de Calor en la parte derecha.</t>
  </si>
  <si>
    <r>
      <t xml:space="preserve">Plan de Acción
</t>
    </r>
    <r>
      <rPr>
        <sz val="9"/>
        <rFont val="Arial Narrow"/>
        <family val="2"/>
      </rPr>
      <t xml:space="preserve">Responsable, fecha implementación, fecha seguimiento, seguimiento. </t>
    </r>
  </si>
  <si>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</si>
  <si>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t>Estado</t>
  </si>
  <si>
    <t>Utilice la lista de despligue que se encuentra parametrizada, le aparecerán las opciones: 1)Finalizado, 2)En curso, la selección en este caso dependerá de las acciones del plan que se hayan establecido en cada caso.</t>
  </si>
  <si>
    <r>
      <t xml:space="preserve"> -</t>
    </r>
    <r>
      <rPr>
        <sz val="11"/>
        <rFont val="Arial Narrow"/>
        <family val="2"/>
      </rPr>
      <t xml:space="preserve"> </t>
    </r>
    <r>
      <rPr>
        <b/>
        <sz val="11"/>
        <rFont val="Arial Narrow"/>
        <family val="2"/>
      </rPr>
      <t xml:space="preserve"> Hoja 6 Clasificación del Riesgo:</t>
    </r>
    <r>
      <rPr>
        <sz val="11"/>
        <rFont val="Arial Narrow"/>
        <family val="2"/>
      </rPr>
      <t xml:space="preserve"> Información pertinente refente a la clasificación de los riesgos asociados.</t>
    </r>
  </si>
  <si>
    <r>
      <t xml:space="preserve"> -</t>
    </r>
    <r>
      <rPr>
        <sz val="11"/>
        <rFont val="Arial Narrow"/>
        <family val="2"/>
      </rPr>
      <t xml:space="preserve"> </t>
    </r>
    <r>
      <rPr>
        <b/>
        <sz val="11"/>
        <rFont val="Arial Narrow"/>
        <family val="2"/>
      </rPr>
      <t xml:space="preserve"> Hoja 7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</si>
  <si>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8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</si>
  <si>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9 Tabla de Valoración de Controles: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</si>
  <si>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10 Matriz de Calor: </t>
    </r>
    <r>
      <rPr>
        <sz val="11"/>
        <rFont val="Arial Narrow"/>
        <family val="2"/>
      </rPr>
      <t xml:space="preserve">En esta hoja, en la medida en que ese diligencia el Mapa Final, se verán reflejados los riesgos en su zona correspondiente. Esta hoja no se diligencia se genera de manera automática.
</t>
    </r>
  </si>
  <si>
    <r>
      <t xml:space="preserve"> -  </t>
    </r>
    <r>
      <rPr>
        <b/>
        <sz val="10"/>
        <rFont val="Arial Narrow"/>
        <family val="2"/>
      </rPr>
      <t>Hoja 11 a la 14 Seguimientos Trimestrales</t>
    </r>
    <r>
      <rPr>
        <sz val="10"/>
        <rFont val="Arial Narrow"/>
        <family val="2"/>
      </rPr>
      <t xml:space="preserve">: En estas hojas de cálculo se realiza el seguimiento trimestral del mapa final de riesgos </t>
    </r>
  </si>
  <si>
    <t xml:space="preserve">MATRIZ DE RIESGOS SIGCMA </t>
  </si>
  <si>
    <t>SIGCMA</t>
  </si>
  <si>
    <t>Proceso:</t>
  </si>
  <si>
    <t>Adquisición de Bienes y Servicios.</t>
  </si>
  <si>
    <t>Objetivo:</t>
  </si>
  <si>
    <t>Adquirir oportunamente los bienes y servicios requeridos por la Rama Judicial para garantizar una óptima gestión en cada vigencia, en el marco del sistema de gestión de la calidad, medio ambiente y seguridad y salud en el trabajo.</t>
  </si>
  <si>
    <t>Alcance:</t>
  </si>
  <si>
    <t>Nivel Central y Seccional</t>
  </si>
  <si>
    <t>Identificación del riesgo</t>
  </si>
  <si>
    <t>Análisis del riesgo inherente</t>
  </si>
  <si>
    <t>Evaluación del riesgo - Valoración de los controles</t>
  </si>
  <si>
    <t>Evaluación del riesgo - Nivel del riesgo residual</t>
  </si>
  <si>
    <t>Plan de Acción</t>
  </si>
  <si>
    <t>N.</t>
  </si>
  <si>
    <t>Riesgo</t>
  </si>
  <si>
    <t>Causas Inmediata</t>
  </si>
  <si>
    <t>Frecuencia con la cual se realiza la actividad</t>
  </si>
  <si>
    <t>Probabilidad Inherente</t>
  </si>
  <si>
    <t>%</t>
  </si>
  <si>
    <t>Criterios de impacto</t>
  </si>
  <si>
    <t>Impacto 
Inherente</t>
  </si>
  <si>
    <t>No. Control</t>
  </si>
  <si>
    <t>Atributos</t>
  </si>
  <si>
    <t>Probabilidad Residual</t>
  </si>
  <si>
    <t>Probabilidad Residua Finall</t>
  </si>
  <si>
    <t>Impacto Residual Final</t>
  </si>
  <si>
    <t>Zona de Riesgo Final</t>
  </si>
  <si>
    <t>Responsable</t>
  </si>
  <si>
    <t>Fecha Implementación</t>
  </si>
  <si>
    <t>Fecha Seguimiento</t>
  </si>
  <si>
    <t>Seguimiento</t>
  </si>
  <si>
    <t>Tipo</t>
  </si>
  <si>
    <t>Implementación</t>
  </si>
  <si>
    <t>Calificación</t>
  </si>
  <si>
    <t>Documentación</t>
  </si>
  <si>
    <t>Frecuencia</t>
  </si>
  <si>
    <t>Evidencia</t>
  </si>
  <si>
    <t>Probabilidad Residual Final</t>
  </si>
  <si>
    <t>Incumplimiento en la satisfacción de las necesidades bienes y servicios de la Seccional</t>
  </si>
  <si>
    <t>Afectación en la Prestación del Servicio de Justicia</t>
  </si>
  <si>
    <t xml:space="preserve">
1.Indebida identificación de las necesidades a satisfacer (cantidades y caracteristicas tecnicas).
2. Falta de asignación o limitación de recursos presupuestales.
3. Incumplimiento del contrato por parte del proveedor.
</t>
  </si>
  <si>
    <t>Falencias en la etapa de planeación y ejecución y/o falta de asignación o limitación de los recursos presupuestales.</t>
  </si>
  <si>
    <t>Posibilidad de Afectación en la prestación del servicio de justicia por eventuales Falencias en la etapa de planeación y ejecución y/o falta de asignación o limitación de los recursos presupuestales que conlleven a la insatisfacción de las necesidades de funcionamiento e inversión de la seccional durante la vigencia</t>
  </si>
  <si>
    <t>Ejecución y Administración de Procesos</t>
  </si>
  <si>
    <t>Incumplimiento máximo del 20% de la meta planeada</t>
  </si>
  <si>
    <t>Utilización del Reporte de consumo histórico por Despcaho que genera el SICOF</t>
  </si>
  <si>
    <t>Preventivo</t>
  </si>
  <si>
    <t>Manual</t>
  </si>
  <si>
    <t>Documentado</t>
  </si>
  <si>
    <t>Continua</t>
  </si>
  <si>
    <t>Con Registro</t>
  </si>
  <si>
    <t>Aceptar</t>
  </si>
  <si>
    <t>Relación en excel de los vehículos, equipos y elementos de la entidad</t>
  </si>
  <si>
    <t>Relación en excel de los bienes inmuebles de la entidad</t>
  </si>
  <si>
    <t>Presentar o reiterar la solicitud de recursos para la necesidad identificada cuando la DEAJ así lo requiera.</t>
  </si>
  <si>
    <t>Efectuar un debido seguimiento y control a la ejecución del contrato a través de la supervisión.</t>
  </si>
  <si>
    <t>Adquirir bienes, obras y servicios que incumplan con las especificaciones técnicas requeridas por la Entidad</t>
  </si>
  <si>
    <t>Afectación Económica</t>
  </si>
  <si>
    <t xml:space="preserve">1. Falta de claridad en la descripción detallada del bien, obra  o servicio a contratar.                        
2. Impresición en estudios de mercado, conveniencia y oportunidad.    
3. Calificación errónea de propuestas  por parte del Comité Evaluador. </t>
  </si>
  <si>
    <t xml:space="preserve">Errada especificación o calificación de la descripción técnica del bien, obra o servicio a contratar </t>
  </si>
  <si>
    <t xml:space="preserve">Posibilidad de afectación económica de la entidad, por la errada especificación o calificación de la descripción técnica del bien, obra o servicio a contratar.  </t>
  </si>
  <si>
    <t>Impacto que afecte la ejecución presupuestal en un valor ≥5%.</t>
  </si>
  <si>
    <t xml:space="preserve">Elaborar estudios de mercado, del sector y previos, que contengan una  descripción precisa de las condiciones técnicas del bien, obra o servicio a contratar que no permitan equívocos al momento en que los oferentes presenten sus propuestas. </t>
  </si>
  <si>
    <t xml:space="preserve">Minuciosa revisión, por parte del Comité Evaluador, de las condiciones técnicas requeridas para el bien, obra o servicio a contratar, las cuales fueron exigidas en el pliego y presetadas por los oferentes en su propuesta. </t>
  </si>
  <si>
    <t>Mora en el trámite de procesos contractuales</t>
  </si>
  <si>
    <t>Incumplimiento de las metas establecidas</t>
  </si>
  <si>
    <t>1. Falla en la Plataforma Transaccional SECOP II.                       
2.  Falla en la Plataforma de la T.V.E.</t>
  </si>
  <si>
    <t>Dificultades técnicas de las plataformas transaccioanales que impidan o afecten la oportuna  publicación de las actuaciones de los procesos de contratación</t>
  </si>
  <si>
    <t xml:space="preserve">Posibilidad de Incumplimiento de las metas establecidas por las eventuales Dificultades técnicas de las plataformas transaccionales que impidan o afecten la oportuna  publicación de las actuaciones de los procesos de contratación y que representen Mora en el trámite de los procesos  de contratación, que afecta la prestación del servicio o entrega de los bienes, en las depencias administrativas y judiciales de la Seccional, debido a dificultades técnicas de las plataformas transaccioanales destinadas para tal fin.  </t>
  </si>
  <si>
    <t>Fallas Tecnológicas</t>
  </si>
  <si>
    <t>Planeación y publicación de los procesos con la antelación debida con fin de prever situaciones adversas de las plataformas transaccionales.</t>
  </si>
  <si>
    <t>Reducir(mitigar)</t>
  </si>
  <si>
    <t>Reportar oportunamente el incidente a través de la líneas transaccionales.</t>
  </si>
  <si>
    <t>Incumplimiento de los requisitos ambientales</t>
  </si>
  <si>
    <t xml:space="preserve"> Afectación Ambiental</t>
  </si>
  <si>
    <t>1. Desconocimiento de las actualizaciones a la información publicada en la plataforma estrategica para los temas ambientales.
2. Falta de socialización de la aplicabilidad de los documentos publicados por la DEAJ.
3. Desconocimientos de términos tecnicos por carencia del perfil ambiental en la Seccional.</t>
  </si>
  <si>
    <t>Desconocimiento de los lineamientos ambientales y normatividad  ambiental vigente para la contratación de bienes, obras y servicios.</t>
  </si>
  <si>
    <t>Posibilidad de afectación ambiental por 
Desconocimiento de los lineamientos ambientales y normatividad  ambiental vigente para la contratación de bienes, obras y servicios al no cumplir con los requisitos ambientales que la Entidad ha establecido dentro de la Plataforma Estrátegica para los procesos de contratación de bienes, obras y servicios.</t>
  </si>
  <si>
    <t>Eventos Ambientales Internos</t>
  </si>
  <si>
    <t>Si el hecho llegara a presentarse, tendría medianas consecuencias o efectos sobre la entidad</t>
  </si>
  <si>
    <t>Revisión de la plataforma estrategica en el SGA.</t>
  </si>
  <si>
    <t>Aplicación de los formatos establecidos en matería ambiental.</t>
  </si>
  <si>
    <t>Requerir en los contratos que correspondan los requisitos ambientales.</t>
  </si>
  <si>
    <t>Socilicitar directrices a la Coordinación Ambiental sobre la aplicabilidad de los requisitos ambientales de la Entidad.</t>
  </si>
  <si>
    <t>Participar de las jornadas de capacitación convocadas por la DEAJ.</t>
  </si>
  <si>
    <t>Detectivo</t>
  </si>
  <si>
    <t>Pérdida de recursos físicos del almacén</t>
  </si>
  <si>
    <t>Reputacional</t>
  </si>
  <si>
    <t>1. Falencias en los controles establecidos para la seguridad de los bienes.
2.Por causa fortuito.
3.Hurto.
4. Ingreso de personas ajenas al almacén en horarios no laborales.
5. Traslado de los elementos.</t>
  </si>
  <si>
    <t>Deficiencias en el proceso de control de inventarios por causas internas o por deficiencias en el servicio de seguridad y vigilancia privada</t>
  </si>
  <si>
    <t>Posibilidad de afectación reputacional por 
eventuales deficiencias en el proceso de control de inventarios por causas internas o por deficiencias en el servicio de seguridad y vigilancia privada que representen extravío o pérdida de elementos de la entidad de manera ilegítima o sin acuerdo o aceptación del funcionario responsable.</t>
  </si>
  <si>
    <t>Fraude Interno</t>
  </si>
  <si>
    <t>El riesgo afecta la imagen de de la entidad con efecto publicitario sostenido a nivel del sector justicia</t>
  </si>
  <si>
    <t>Verificación, revisión y validación de las existencias físicas.</t>
  </si>
  <si>
    <t>Reducir(compartir)</t>
  </si>
  <si>
    <t>Vigilancia del espacio físico ocupado por la bodega a través de contrato  de vigilancia y sistemas de seguridad</t>
  </si>
  <si>
    <t>Restricción de personal ajeno a la bodega.</t>
  </si>
  <si>
    <t>Espacios con seguridad para algunos elementos y verificación de elementos a través del sistema</t>
  </si>
  <si>
    <t>Pólizas que amparan la pérdida o sustracción de bienes en uso o en bodega</t>
  </si>
  <si>
    <t>Corrupción</t>
  </si>
  <si>
    <t>Reputacional(Corrupción)</t>
  </si>
  <si>
    <t>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t>
  </si>
  <si>
    <t>Carencia de transparencia, imparcialidad, moralidad y ética Judicial</t>
  </si>
  <si>
    <t xml:space="preserve">Posibilidad de afectación reputacional por eventuales actos de corrupción que evidencien actos indebidos de  los servidores judiciales debido a la carencia de transparencia, imparcialidad, moralidad y ética Judicial </t>
  </si>
  <si>
    <t>El riesgo afecta la imagen de la entidad con algunos usuarios de relevancia frente al logro de los objetivos</t>
  </si>
  <si>
    <t>Plan anticorrupción y de atención al ciudadano de la Rama Judicial 2021.</t>
  </si>
  <si>
    <t>Conocimiento Código Iberoamericano de Ética Judicial.</t>
  </si>
  <si>
    <t>Conocimiento de la Ley 1474 del 2011 Ley Anticorrupccion y la Ley 1712 del 2014 Ley de Transparencia.</t>
  </si>
  <si>
    <t>Auditorias Internas, Externas de Control Interno y de entes de control.</t>
  </si>
  <si>
    <t>Interrupción o demora en el proceso de adquisición de bienes y servicios</t>
  </si>
  <si>
    <t xml:space="preserve">1. Paros/movilizaciones que afectan el proceso
2. Disturbios o hechos violentos
3.Decreto de estado de emergencia económica y social
4.Emergencias Ambientales
6. Fallas técnologicas </t>
  </si>
  <si>
    <t>Sucesos de fuerza mayor que imposibilitan el cumplimiento de las actividades asociadas al proceso</t>
  </si>
  <si>
    <t>Posibilidad de incumplimiento de las metas establecidas por la ocurrencia de Sucesos de fuerza mayor que imposibilitan el cumplimiento de las actividades asociadas al proceso y desemboquen en una afectación en la prestación oportuna de las actividades a cargo del proceso de asistencial legal</t>
  </si>
  <si>
    <t>Implementación de herramientas tecnológicas propias de la entidad para el trabajo en casa.</t>
  </si>
  <si>
    <t>Políticas y directrices claras aplicadas para evacuar y proteger a los servidores judiciales.</t>
  </si>
  <si>
    <t>Programa de Prevención por parte de la ARL</t>
  </si>
  <si>
    <t>Normatividad (Leyes, Resoluciones) adoptada por el Gobierno Nacional por  la Emergencia Sanitaria para cumplir con los protocolos de bioseguridad y medidas de protección.</t>
  </si>
  <si>
    <t>Elaboración  y aplicación de medidas de prevención, contención y mitigación del riesgo  ambiental asociado por parte de la entidad.</t>
  </si>
  <si>
    <t>DAÑOS ACTIVOS FIJOS/ EVENTOS EXTERNOS</t>
  </si>
  <si>
    <t>EJECUCIÓN Y ADMINISTRACIÓN DE PROCESOS</t>
  </si>
  <si>
    <t>FALLAS TECNÓLOGICAS</t>
  </si>
  <si>
    <t>FRAUDE EXTERNO</t>
  </si>
  <si>
    <t>FRAUDE INTERNO</t>
  </si>
  <si>
    <t>RELACIONES LABORALES</t>
  </si>
  <si>
    <t>USUARIOS, PRODUCTOS Y PRÁCTICAS ORGANIZACIONALES</t>
  </si>
  <si>
    <t>EVENTOS INTERNOS AMBIENTALES</t>
  </si>
  <si>
    <t>Pérdida por daños o extravíos de los activos fijos por desastres naturales u otros riesgos/eventos externos como atentados, vandalismo, orden público.</t>
  </si>
  <si>
    <t>Pérdidas derivadas de errores en la ejecución y administración de procesos.</t>
  </si>
  <si>
    <t>Errores en hardware, software, telecomunicaciones, interrupción de servicios básicos.</t>
  </si>
  <si>
    <t>Pérdida derivada de actos de fraude por personas ajenas a la organización (no participa personal de la entidad).</t>
  </si>
  <si>
    <t>Pérdida debido a actos de fraude, actuaciones irregulares, comisión de hechos delictivos abuso de confianza, apropiación indebida, incumplimiento d e regulaciones legales o internas de la entidad en las cuales está involucrado por lo menos 1 participante interno de la organización, son realizadas de forma intencional y/o con ánimo de lucro para sí mismo o para terceros.</t>
  </si>
  <si>
    <t>Pérdidas que surgen de acciones contrarias a las leyes o acuerdos de empleo, salud o seguridad, del pago de demandas por daños personales o de discriminación.</t>
  </si>
  <si>
    <t>Fallas negligentes o involuntarias de las obligaciones frente a los usuarios y que impiden satisfacer una obligación profesional frente a éstos.</t>
  </si>
  <si>
    <t xml:space="preserve">Efectos ambientales internos que puedan afectar la entidad y por ende causando un impacto al medio ambiente </t>
  </si>
  <si>
    <t>Tabla Criterios para definir el nivel de probabilidad</t>
  </si>
  <si>
    <t>Frecuencia de la Actividad</t>
  </si>
  <si>
    <t>Probabilidad</t>
  </si>
  <si>
    <t>Muy Baja</t>
  </si>
  <si>
    <t>La actividad que conlleva el riesgo se ejecuta como máximo 2 veces por año</t>
  </si>
  <si>
    <t>Baja</t>
  </si>
  <si>
    <t>La actividad que conlleva el riesgo se ejecuta de 3 a 24 veces por año</t>
  </si>
  <si>
    <t>Media</t>
  </si>
  <si>
    <t>La actividad que conlleva el riesgo se ejecuta de 24 a 500 veces por año</t>
  </si>
  <si>
    <t>Alta</t>
  </si>
  <si>
    <t>La actividad que conlleva el riesgo se ejecuta mínimo 500 veces al año y máximo 5000 veces por año</t>
  </si>
  <si>
    <t>Muy Alta</t>
  </si>
  <si>
    <t>La actividad que conlleva el riesgo se ejecuta más de 5000 veces por año</t>
  </si>
  <si>
    <t>Tabla Criterios para definir el nivel de impacto</t>
  </si>
  <si>
    <t>Afectación Económica (o presupuestal)</t>
  </si>
  <si>
    <t>Pérdida Reputacional</t>
  </si>
  <si>
    <t>Insignificante</t>
  </si>
  <si>
    <t xml:space="preserve">Leve </t>
  </si>
  <si>
    <t xml:space="preserve">Afectación menor a 10 SMLMV </t>
  </si>
  <si>
    <t>El riesgo afecta la imagen de alguna área de la organización</t>
  </si>
  <si>
    <t>Menor</t>
  </si>
  <si>
    <t xml:space="preserve">Entre 10 y 50 SMLMV </t>
  </si>
  <si>
    <t>El riesgo afecta la imagen de la entidad internamente, de conocimiento general, nivel interno, alta dirección, contratista y/o de provedores</t>
  </si>
  <si>
    <t>Moderado</t>
  </si>
  <si>
    <t xml:space="preserve">Moderado </t>
  </si>
  <si>
    <t xml:space="preserve">Entre 50 y 100 SMLMV </t>
  </si>
  <si>
    <t>Mayor</t>
  </si>
  <si>
    <t xml:space="preserve">Mayor </t>
  </si>
  <si>
    <t xml:space="preserve">Entre 100 y 500 SMLMV </t>
  </si>
  <si>
    <t>Catastrófico</t>
  </si>
  <si>
    <t xml:space="preserve">Catastrófico </t>
  </si>
  <si>
    <t xml:space="preserve">Mayor a 500 SMLMV </t>
  </si>
  <si>
    <t>El riesgo afecta la imagen de la entidad a nivel nacional, con efecto publicitarios sostenible a nivel país</t>
  </si>
  <si>
    <t>Impacto que afecte la ejecución presupuestal en un valor ≥0,5%.</t>
  </si>
  <si>
    <t>Impacto que afecte la ejecución presupuestal en un valor ≥1%.</t>
  </si>
  <si>
    <t>Impacto que afecte la ejecución presupuestal en un valor ≥20%.</t>
  </si>
  <si>
    <t>Impacto que afecte la ejecución presupuestal en un valor ≥50%.</t>
  </si>
  <si>
    <t>Incumplimiento máximo del 5% de la meta planeada</t>
  </si>
  <si>
    <t>Incumplimiento máximo del 15% de la meta planeada</t>
  </si>
  <si>
    <t>Incumplimiento máximo del 50% de la meta planeada</t>
  </si>
  <si>
    <t>Incumplimiento máximo del 80% de la meta planeada</t>
  </si>
  <si>
    <t>Prestación del Servicio de Justicia</t>
  </si>
  <si>
    <t>Afecta la Prestación del Servicio de Administración de Justicia en 5%</t>
  </si>
  <si>
    <t>Afecta la Prestación del Servicio de Administración Justicia en 10%</t>
  </si>
  <si>
    <t>Afecta la Prestación del Servicio de Justicia en 15%</t>
  </si>
  <si>
    <t>Afecta la Prestación del Servicio de Administración Justicia en 20%</t>
  </si>
  <si>
    <t>Afecta la Prestación del Servicio de Administración Justicia en más del 50%</t>
  </si>
  <si>
    <t xml:space="preserve">     Entre 50 y 100 SMLMV </t>
  </si>
  <si>
    <t xml:space="preserve">     El riesgo afecta la imagen de la entidad con algunos usuarios de relevancia frente al logro de los objetivos</t>
  </si>
  <si>
    <t>Afectación Ambiental</t>
  </si>
  <si>
    <t xml:space="preserve">Si el hecho llegara a presentarse, tendría consecuencias o efectos mínimos sobre la entidad.
</t>
  </si>
  <si>
    <t xml:space="preserve">Si el hecho llegara a presentarse, tendría bajo impacto o efecto sobre la entidad.
</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</si>
  <si>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</si>
  <si>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</si>
  <si>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</si>
  <si>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Vulneración de los derechos fundamentales de los ciudadanos</t>
  </si>
  <si>
    <t>Cualquier afectación a la violacion de los derechosn de los cuidadanos se considera con consecuencias altas.</t>
  </si>
  <si>
    <t>Cualquier afectación la violacion de los derechos de los ciudadanos se considera con consecuencias desastrosas.</t>
  </si>
  <si>
    <t>Reputacional (Corrupción)</t>
  </si>
  <si>
    <t>Cualquier acto indebido de los servidores judiciales genera altas consecuencias para la entidad</t>
  </si>
  <si>
    <t>Cualquier acto indebido de los servidores judiciales genera consecuencias desastrosas para la entidad</t>
  </si>
  <si>
    <t>Criterios</t>
  </si>
  <si>
    <t>Subcriterios</t>
  </si>
  <si>
    <t>Afectación Económica o presupuestal</t>
  </si>
  <si>
    <t>Afectación menor a 10 SMLMV .</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</si>
  <si>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</si>
  <si>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</si>
  <si>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Tabla Atributos de para el diseño del control</t>
  </si>
  <si>
    <t>Automático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</si>
  <si>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</si>
  <si>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</si>
  <si>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</si>
  <si>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</si>
  <si>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</si>
  <si>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</si>
  <si>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Correctivo</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</si>
  <si>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</si>
  <si>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</si>
  <si>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</si>
  <si>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</si>
  <si>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Controles que están documentados en el proceso, ya sea en manuales, procedimientos, flujogramas o cualquier otro documento propio del proceso.</t>
  </si>
  <si>
    <t>-</t>
  </si>
  <si>
    <t>Sin Documentar</t>
  </si>
  <si>
    <t>Identifica a los controles que pese a que se ejecutan en el proceso no se encuentran documentados en ningún documento propio del proceso</t>
  </si>
  <si>
    <t>Este atributo identifica a los controles que se ejecutan siempre que se realiza la actividad originadora del riesgo.</t>
  </si>
  <si>
    <t>Aleatoria</t>
  </si>
  <si>
    <t>Este atributo identifica a los controles que no siempre se ejecutan cuando se realiza la actividad originadora del riesgo</t>
  </si>
  <si>
    <t>El control deja un registro que permite evidenciar la ejecución del control</t>
  </si>
  <si>
    <t>Sin Registro</t>
  </si>
  <si>
    <t>El control no deja registro de la ejecución del control</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</si>
  <si>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</si>
  <si>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t>
  </si>
  <si>
    <t>Muy Alta
100%</t>
  </si>
  <si>
    <t/>
  </si>
  <si>
    <t>Extremo</t>
  </si>
  <si>
    <t>Evitar,Reducir (Compartir),Reducir(Mitigar)</t>
  </si>
  <si>
    <t>Alta
80%</t>
  </si>
  <si>
    <t>Alto</t>
  </si>
  <si>
    <t>Reducir (Compartir),Reducir(Mitigar), Evitar</t>
  </si>
  <si>
    <t>Media
60%</t>
  </si>
  <si>
    <t>Aceptar el riesgo, Reducir (Compartir),Reducir(Mitigar)</t>
  </si>
  <si>
    <t>Baja
40%</t>
  </si>
  <si>
    <t>Bajo</t>
  </si>
  <si>
    <t>Aceptar el riesgo</t>
  </si>
  <si>
    <t>Muy Baja
20%</t>
  </si>
  <si>
    <t>Leve
20%</t>
  </si>
  <si>
    <t>Menor
40%</t>
  </si>
  <si>
    <t>Moderado
60%</t>
  </si>
  <si>
    <t>Mayor
80%</t>
  </si>
  <si>
    <t>Catastrófico
100%</t>
  </si>
  <si>
    <t>Muy BajaLeve</t>
  </si>
  <si>
    <t>Leve</t>
  </si>
  <si>
    <t>PreventivoAutomático</t>
  </si>
  <si>
    <t>Muy BajaMenor</t>
  </si>
  <si>
    <t>PreventivoManual</t>
  </si>
  <si>
    <t>Muy BajaModerado</t>
  </si>
  <si>
    <t xml:space="preserve">Probabilidad Residual </t>
  </si>
  <si>
    <t>DetectivoAutomático</t>
  </si>
  <si>
    <t>Muy BajaMayor</t>
  </si>
  <si>
    <t xml:space="preserve">Alto </t>
  </si>
  <si>
    <t>DetectivoManual</t>
  </si>
  <si>
    <t>Muy BajaCatastrófico</t>
  </si>
  <si>
    <t>CorrectivoAutomático</t>
  </si>
  <si>
    <t>BajaLeve</t>
  </si>
  <si>
    <t>CorrectivoManual</t>
  </si>
  <si>
    <t>BajaMenor</t>
  </si>
  <si>
    <t>BajaModerado</t>
  </si>
  <si>
    <t>BajaMayor</t>
  </si>
  <si>
    <t>Impacto Inherente</t>
  </si>
  <si>
    <t>Riesgo Final</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</si>
  <si>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</si>
  <si>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</si>
  <si>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</si>
  <si>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</si>
  <si>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</si>
  <si>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</si>
  <si>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</si>
  <si>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</si>
  <si>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</si>
  <si>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</si>
  <si>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</si>
  <si>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</si>
  <si>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</si>
  <si>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</si>
  <si>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</si>
  <si>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</si>
  <si>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MuyAltaLeve</t>
  </si>
  <si>
    <t>MuyAltaMenor</t>
  </si>
  <si>
    <t>MuyAltaModerado</t>
  </si>
  <si>
    <t>MuyAltaMayor</t>
  </si>
  <si>
    <t>MuyAltaCatastrófico</t>
  </si>
  <si>
    <t>Muy Baja El riesgo afecta la imagen de alguna área de la organización</t>
  </si>
  <si>
    <t>Muy Baja El riesgo afecta la imagen de la entidad internamente, de conocimiento general, nivel interno, alta dirección, contratista y/o de provedores</t>
  </si>
  <si>
    <t>Muy Baja El riesgo afecta la imagen de la entidad con algunos usuarios de relevancia frente al logro de los objetivos</t>
  </si>
  <si>
    <t>Muy Baja El riesgo afecta la imagen de de la entidad con efecto publicitario sostenido a nivel administrativo</t>
  </si>
  <si>
    <t>Muy Baja El riesgo afecta la imagen de la entidad a nivel nacional, con efecto publicitarios sostenible a nivel país</t>
  </si>
  <si>
    <t>Baja El riesgo afecta la imagen de alguna área de la organización</t>
  </si>
  <si>
    <t>Baja El riesgo afecta la imagen de la entidad internamente, de conocimiento general, nivel interno, alta dirección, contratista y/o de provedores</t>
  </si>
  <si>
    <t>Baja El riesgo afecta la imagen de la entidad con algunos usuarios de relevancia frente al logro de los objetivos</t>
  </si>
  <si>
    <t>Baja El riesgo afecta la imagen de de la entidad con efecto publicitario sostenido a nivel administrativo</t>
  </si>
  <si>
    <t>Baja El riesgo afecta la imagen de la entidad a nivel nacional, con efecto publicitarios sostenible a nivel país</t>
  </si>
  <si>
    <t>Media El riesgo afecta la imagen de alguna área de la organización</t>
  </si>
  <si>
    <t>Media El riesgo afecta la imagen de la entidad internamente, de conocimiento general, nivel interno, alta dirección, contratista y/o de provedores</t>
  </si>
  <si>
    <t>Media El riesgo afecta la imagen de la entidad con algunos usuarios de relevancia frente al logro de los objetivos</t>
  </si>
  <si>
    <t>Media El riesgo afecta la imagen de de la entidad con efecto publicitario sostenido a nivel administrativo</t>
  </si>
  <si>
    <t>Media El riesgo afecta la imagen de la entidad a nivel nacional, con efecto publicitarios sostenible a nivel país</t>
  </si>
  <si>
    <t>Alta El riesgo afecta la imagen de alguna área de la organización</t>
  </si>
  <si>
    <t>Alta El riesgo afecta la imagen de la entidad internamente, de conocimiento general, nivel interno, alta dirección, contratista y/o de provedores</t>
  </si>
  <si>
    <t>Alta El riesgo afecta la imagen de la entidad con algunos usuarios de relevancia frente al logro de los objetivos</t>
  </si>
  <si>
    <t>Alta El riesgo afecta la imagen de de la entidad con efecto publicitario sostenido a nivel administrativo</t>
  </si>
  <si>
    <t>Alta El riesgo afecta la imagen de la entidad a nivel nacional, con efecto publicitarios sostenible a nivel país</t>
  </si>
  <si>
    <t>Muy Alta El riesgo afecta la imagen de alguna área de la organización</t>
  </si>
  <si>
    <t>Muy Alta El riesgo afecta la imagen de la entidad internamente, de conocimiento general, nivel interno, alta dirección, contratista y/o de provedores</t>
  </si>
  <si>
    <t>Muy Alta El riesgo afecta la imagen de la entidad con algunos usuarios de relevancia frente al logro de los objetivos</t>
  </si>
  <si>
    <t>Muy Alta El riesgo afecta la imagen de de la entidad con efecto publicitario sostenido a nivel administrativo</t>
  </si>
  <si>
    <t>Muy Alta El riesgo afecta la imagen de la entidad a nivel nacional, con efecto publicitarios sostenible a nivel país</t>
  </si>
  <si>
    <t>IMPACTO</t>
  </si>
  <si>
    <t>CLASIFICACIÓN DEL RIESGO</t>
  </si>
  <si>
    <t>CRITERIOS DE IMPACTO</t>
  </si>
  <si>
    <t>TIPO</t>
  </si>
  <si>
    <t xml:space="preserve">IMPLEMENTACIÓN </t>
  </si>
  <si>
    <t>DOCUMENTACIÓN</t>
  </si>
  <si>
    <t>FRECUENCIA</t>
  </si>
  <si>
    <t>EVIDENCIA</t>
  </si>
  <si>
    <t>ESTADO</t>
  </si>
  <si>
    <t>TRATAMIENTO</t>
  </si>
  <si>
    <t>Finalizado</t>
  </si>
  <si>
    <t>Fraude Externo</t>
  </si>
  <si>
    <t>Sin documentar</t>
  </si>
  <si>
    <t>En Curso</t>
  </si>
  <si>
    <t>Evitar</t>
  </si>
  <si>
    <t>Relaciones Laborales</t>
  </si>
  <si>
    <t>Usuarios, productos y prácticas organizacionales</t>
  </si>
  <si>
    <t>Daños Activos Fijos/Eventos Externos</t>
  </si>
  <si>
    <t>Cualquier afectación a la violacion de los derechos de los ciudadanos se considera con consecuencias altas</t>
  </si>
  <si>
    <t>Cualquier afectación a la violacion de los derechos de los ciudadanos se considera con consecuencias desastrosas</t>
  </si>
  <si>
    <t>Afecta la Prestación del Servicio de Administración de Justicia en 10%</t>
  </si>
  <si>
    <t>Afecta la Prestación del Servicio de Administración de Justicia en 15%</t>
  </si>
  <si>
    <t>Afecta la Prestación del Servicio de Administración de Justicia en 20%</t>
  </si>
  <si>
    <t>Afecta la Prestación del Servicio de Administración de Justicia en más del 50%</t>
  </si>
  <si>
    <t>Si el hecho llegara a presentarse, tendría consecuencias o efectos mínimos sobre la entidad</t>
  </si>
  <si>
    <t>Si el hecho llegara a presentarse, tendría bajo impacto o efecto sobre la entidad</t>
  </si>
  <si>
    <t>Si el hecho llegara a presentarse, tendría altas consecuencias o efectos sobre la entidad</t>
  </si>
  <si>
    <t>Si el hecho llegara a presentarse, tendría desastrosas consecuencias o efectos sobre la entidad</t>
  </si>
  <si>
    <t>SEGUIMIENTO MATRIZ DE RIESGOS SIGCMA 1 TRIMESTRE</t>
  </si>
  <si>
    <t xml:space="preserve">IDENTIFICACIÓN DEL RIESGO </t>
  </si>
  <si>
    <t>VALORACION RIESGO INHERENTE</t>
  </si>
  <si>
    <t>VALORACION RIESGO RESIDUAL</t>
  </si>
  <si>
    <t>OPCION DE MANEJO</t>
  </si>
  <si>
    <t>ACTIVIDADES</t>
  </si>
  <si>
    <t>PROCESO LIDER</t>
  </si>
  <si>
    <t>FECHA DE LA ACTIVIDAD</t>
  </si>
  <si>
    <t>ANÁLISIS DEL RESULTADO FINAL 
1 TRIMESTRE</t>
  </si>
  <si>
    <t>PROBABILIDAD</t>
  </si>
  <si>
    <t>NIVEL</t>
  </si>
  <si>
    <t xml:space="preserve">IMPACTO </t>
  </si>
  <si>
    <t>CENTRAL</t>
  </si>
  <si>
    <t>SECCIONAL</t>
  </si>
  <si>
    <t xml:space="preserve"> INICIO
DIA/MES/AÑO</t>
  </si>
  <si>
    <t>FIN 
DIA/MES/AÑO</t>
  </si>
  <si>
    <t>Mensualmente se realiza la conciliaciòn el cual refleja el saldo contable en SIIF Nación y lo existente en Bodega.
Existe base de datos actualizada que contiene la información de identificación del parque automotor asignado a la Seccional. 
Se cuenta con bases de datos actualizada de los inmuebles a cargo de la Seccional   
En la medida de la necesidad se realiza la gestión de los recursos necesarios ante la DEAJ 
Las actividades de supervisiòn de contratos se realiza de manera permanente para procurar el cumplimiento de las obligaciones contractuales</t>
  </si>
  <si>
    <t>El resultado de este control es positivo,  mensualmente se hace el balance entre las áreas contables y de Almacén lo que permite evidenciar  que el control es totalmente válido para que no se materialice el riesgo advertido.
En lo relacionado con los automotores, los conductores tramitan el formato preoperacional de los vehículos previo utilización de éstos consignando las condiciones mecánicas básicas del vehículo 
El registro de la información sobre los bienes inmuebles asignados a la entidad eha permitido realizar seguimiento y control   
Las actividades de supervisiónde los contratos  se realiza  de manera permanente donde cada responsable como supervisor está atento ante cualquier observación sobre el cumplimiento de las actividades y advertir de llegar a presentarse algún incumplimiento por parte del contratista, lo que ha permitido desarrollar a satisfacción los diferentes contratos en este trimestre</t>
  </si>
  <si>
    <t>Para cada uno de los Contratos suscritos, se realiza el respectivo Estudio del Sector y Estudio Previo en cuyo contenido se encuentra el respectivo análisis de precios del mercado permitiendo a la entidad minimiazar al máximo este riesgo
El comitè Estructurador y Evaluador efectua revisión en cada uno de los procesos verificando las condiciones contractuales requeridas en todos sus aspectos.</t>
  </si>
  <si>
    <t>Estos controles han permitido a la entidad establecer claramente las condiciones de elementos o servicios requeridos en los diferentes contratos para así minimizar al máximo cualquier posibilidad de materialización de este riesgo</t>
  </si>
  <si>
    <t>Los procesos de selección se realizan a través de las plataformas de secop II y Tienda Virtual del Estado Colombiano con suficiente antelación para minimizar al máximo la materialización del riesgo.
No hubo necesidad de realizar reportes ante las líneas de atención de las plataformas, toda vez que no se presentó ningún inconveniente relacionado con estas</t>
  </si>
  <si>
    <t>Los participantes en el proceso han estado atentos al normal desarrollo de los procesos de selección  en las plataformas virtuales destinadas para ello</t>
  </si>
  <si>
    <t>En los  contratos se incluyen  los controles ambientales contenidos en la Matríz de obligaciones ambientales, de acuerdo con cada uno de los tipos de actividades a realizar  para que el contratista seleccionado les dé cumplimiento y estos mismos  se verifiquen por parte del  Supervisor del contrato designado.
En la medida que se ha requerido, se ha consultado a la Coordinación Ambiental sobre la aplicabilidad de los requisitos ambientales de la Entidad.
No hubo capacitación por parte del nivel central en temas ambientales</t>
  </si>
  <si>
    <t>Ha sido importante la atención de los requisitos ambientales por tipo de contrato y su respectiva verificacióin de cumplimiento por parte del supervisor designado.</t>
  </si>
  <si>
    <t>Verificación, revisión y validación de las existencias físicas, Vigilancia del espacio físico ocupado por la bodega a través de contrato  de vigilancia y sistemas de seguridad, restricción de personal ajeno a la bodega, espacios con seguridad para algunos elementos y verificación de elementos a través del sistema, Pólizas que amparan la pérdida o sustracción de bienes en uso o en bodega.</t>
  </si>
  <si>
    <t>A través de la supervisión de vigilancia se han recordado los protocolos de seguridad para el ingreso de personal a las instalaciones de la Bodega del Almacén y el retiro de elementos desde la misma
Se efectuaron conteos de elementos aleatoriamente para verificar su existencia físcia contral el kardex
Se hace conteo de los elementos que se trasladan hasta otras Sedes por parte del servidor judicial respectivo y por parte de la vigilancia
Se solicita refuerzo del servicio de vigilancia en los eventos en que se hace necesario descargar vehículos que no pueden ingresar a las instalaciones.  De igual forma cuando se tiene alta cantidad de elementos especialmente tecnológicos se solicita refuerzo en horario nocturno para incrementar la seguridad de la sede.</t>
  </si>
  <si>
    <t>Dentro de los soportes precontractuales se implementa en todos los procesos el formato de Compromiso Anticorrupción, lo cual ayuda a generar la plena conciencia de este concepto de la ética y de la transparencia entre los crontratistas y demás proveedores de bienes y servicios</t>
  </si>
  <si>
    <t>Se cuenta en carpeta compartida en formato One Drive con el Manual de contratación, uso del  SECOPII, comité de contratación y demás lineamientos para la trasparaencia de las adquisiciones de la Seccional. No se ha materializado este riesgo</t>
  </si>
  <si>
    <t xml:space="preserve">Los procesos de selección de contratistas se realizan dentro de un entorno de planeación, de tal manera que no se generen demoras injustificadas. No se ha presentado ningun incumplimiento de metas.
</t>
  </si>
  <si>
    <t>Los procesos de selección han contado con la suficiente planeación, lo que ha permitido que se desarrollen dentro de los tiempos establecidos</t>
  </si>
  <si>
    <t>SEGUIMIENTO MATRIZ DE RIESGOS SIGCMA 3 TRIMESTRE</t>
  </si>
  <si>
    <t>ANÁLISIS DEL RESULTADO FINAL 
3 TRIMESTRE</t>
  </si>
  <si>
    <t>Mensualmente se realiza la conciliaciòn el cual refleja el saldo contable en SIIF Nación y lo existente en Bodega.
Se cuenta con la información completa de la relación de cehículos asignados a la seccional
Se cuenta con la relación completa de inmuebles a cargo de la Seccional
En la medida que se han requerido, se han solicitado los recursos a la DEAJ
Las actividades de supervisiòn de contratos se realiza de manera permanente para procurar el cumplimiento de las obligaciones contractuales</t>
  </si>
  <si>
    <t>El resultado de este control es positivo, porque mensualmente se hace el balance entre las áreas contables y de Almacén, y esto ha permitido evidenciar que el control es totalmente válido para que no se produzca el riesgo advertido.
El control de la información sobre los bienes asignados a la entidad es muy importante, ya que permite administrarlos de la menjor manera
Las actividades de supervisión se realizaron de manera permanente, a través del supervisor designado para cada contrato.</t>
  </si>
  <si>
    <t>Para cada uno de los ontratos suscritos, se realizò el respectivo Estudio del Sector y Estudio Previo en cuyo contenido se encuentra el respectivo análisis de precios del mercado permitiendo a la entidad minimiazar al máximo este riesgo
El comitè Estructurador y Evaluador efectuó revisión en cada uno de los procesos verificando las condiciones contractuales requeridas en todos sus aspectos.</t>
  </si>
  <si>
    <t>Estos controles han permitido a la entidad minimizar al máximo cualquier posibilidad de materialización de este riesgo</t>
  </si>
  <si>
    <t>Los procesos de selección se realizaron a través de las plataformas de secop II y Tienda Virtual del Estado Colombiano con suficiente antelación para minimizar al máximo la materialización del riesgo.
No hubo necesidad de realizar reportes ante las líneas de atención de las plataformas, toda vez que no se presentó ninhun inconveniente en ellas</t>
  </si>
  <si>
    <t>Se ha includio en cada contrato los controles ambientales contenidos en la Matríz de obligaciones ambientales, de acuerdo con cada uno de los tipos de actividades a realizar, para que el contratista seleccionado les dé cumplimiento y estos mismos, se verifiquen por el Supervisor del contrato designado.
En la medida que se ha requerido, se ha consultado a la Coordinación Ambiental sobre la aplicabilidad de los requisitos ambientales de la Entidad.
No hubo capacitación por parte del nivel central en temas ambientales</t>
  </si>
  <si>
    <t>Se aplican a través de la vigilancia, los protocolos de seguridad para el ingreso de personal a las instalaciones de la Bodega del Almacén y el retiro de elementos desde la misma, Así mismo, se  realizan conteos de elementos aleatoriamente para verificar su existencia físcia contral el kardex
  De igual forma cuando se tiene alta cantidad de elementos especialmente tecnológicos se solicita refuerzo en horario nocturno para incrementar la seguridad de la sede. Se cuentan con pólizas que amparan la pérdida o sustracción de bienes en uso o en bodega.</t>
  </si>
  <si>
    <t xml:space="preserve">Se ha promovido la cultura anticorrupción </t>
  </si>
  <si>
    <t>Los procesos de selección de contratistas se realizan dentro de un entorno de planeación, de tal manera que no se generen demoras injustificadas. No se ha presentado ningun incumplimiento de metas.</t>
  </si>
  <si>
    <t>SEGUIMIENTO MATRIZ DE RIESGOS SIGCMA 4 TRIMESTRE</t>
  </si>
  <si>
    <t>ANÁLISIS DEL RESULTADO FINAL 
4 TRIMESTRE</t>
  </si>
  <si>
    <t>Mensualmente se realiza la conciliaciòn el cual refleja el saldo contable en SIIF Nación y lo existente en Bodega.
Se cuenta con la información completa de la relación de vehículos asignados a la seccional
Se cuenta con la relación completa de inmuebles a cargo de la Seccional
En la medida que se han requerido, se han solicitado los recursos a la DEAJ
Las actividades de supervisiòn de contratos se realiza de manera permanente para procurar el cumplimiento de las obligaciones contractuales</t>
  </si>
  <si>
    <t>Para cada uno de los ontratos suscritos, se realizó el respectivo Estudio Previo en cuyo contenido se encuentra la correspondiente definición técnica de la necesidad y el respectivo análisis de precios del mercado permitiendo a la entidad minimiazar al máximo este riesgo
El comitè Estructurador y Evaluador efectuó revisión en cada uno de los procesos verificando las condiciones contractuales requeridas en todos sus aspectos.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</si>
</sst>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240A]d&quot; de &quot;mmmm&quot; de &quot;yyyy;@"/>
  </numFmts>
  <fonts count="95">
    <font>
      <sz val="11"/>
      <color theme="1"/>
      <name val="Calibri"/>
      <family val="2"/>
      <scheme val="minor"/>
    </font>
    <font>
      <sz val="11"/>
      <color theme="1"/>
      <name val="Arial Narrow"/>
      <family val="2"/>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0"/>
      <name val="Arial Narrow"/>
      <family val="2"/>
    </font>
    <font>
      <b/>
      <u/>
      <sz val="11"/>
      <name val="Arial Narrow"/>
      <family val="2"/>
    </font>
    <font>
      <b/>
      <sz val="11"/>
      <name val="Arial Narrow"/>
      <family val="2"/>
    </font>
    <font>
      <sz val="11"/>
      <name val="Arial Narrow"/>
      <family val="2"/>
    </font>
    <font>
      <b/>
      <sz val="10"/>
      <name val="Arial Narrow"/>
      <family val="2"/>
    </font>
    <font>
      <sz val="12"/>
      <name val="Times New Roman"/>
      <family val="1"/>
    </font>
    <font>
      <b/>
      <sz val="9"/>
      <name val="Arial Narrow"/>
      <family val="2"/>
    </font>
    <font>
      <sz val="9"/>
      <name val="Arial Narrow"/>
      <family val="2"/>
    </font>
    <font>
      <b/>
      <sz val="9"/>
      <color theme="9" tint="-0.249977111117893"/>
      <name val="Arial Narrow"/>
      <family val="2"/>
    </font>
    <font>
      <b/>
      <sz val="9"/>
      <color theme="0"/>
      <name val="Arial Narrow"/>
      <family val="2"/>
    </font>
    <font>
      <sz val="11"/>
      <color rgb="FFFF0000"/>
      <name val="Calibri"/>
      <family val="2"/>
      <scheme val="minor"/>
    </font>
    <font>
      <b/>
      <sz val="11"/>
      <color theme="1"/>
      <name val="Calibri"/>
      <family val="2"/>
      <scheme val="minor"/>
    </font>
    <font>
      <sz val="11"/>
      <color theme="0"/>
      <name val="Calibri"/>
      <family val="2"/>
      <scheme val="minor"/>
    </font>
    <font>
      <b/>
      <sz val="26"/>
      <color theme="1"/>
      <name val="Arial Narrow"/>
      <family val="2"/>
    </font>
    <font>
      <b/>
      <sz val="18"/>
      <color theme="1"/>
      <name val="Arial Narrow"/>
      <family val="2"/>
    </font>
    <font>
      <sz val="16"/>
      <color theme="1"/>
      <name val="Arial Narrow"/>
      <family val="2"/>
    </font>
    <font>
      <sz val="16"/>
      <color rgb="FF000000"/>
      <name val="Arial Narrow"/>
      <family val="2"/>
    </font>
    <font>
      <sz val="18"/>
      <name val="Arial"/>
      <family val="2"/>
    </font>
    <font>
      <sz val="11"/>
      <name val="Calibri"/>
      <family val="2"/>
      <scheme val="minor"/>
    </font>
    <font>
      <sz val="24"/>
      <name val="Arial"/>
      <family val="2"/>
    </font>
    <font>
      <sz val="16"/>
      <color rgb="FFFF0000"/>
      <name val="Arial Narrow"/>
      <family val="2"/>
    </font>
    <font>
      <sz val="16"/>
      <color rgb="FFFF0000"/>
      <name val="Calibri"/>
      <family val="2"/>
      <scheme val="minor"/>
    </font>
    <font>
      <b/>
      <sz val="14"/>
      <color rgb="FF000000"/>
      <name val="Arial Narrow"/>
      <family val="2"/>
    </font>
    <font>
      <sz val="10"/>
      <color theme="1"/>
      <name val="Calibri"/>
      <family val="2"/>
      <scheme val="minor"/>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2"/>
      <name val="Arial Narrow"/>
      <family val="2"/>
    </font>
    <font>
      <sz val="12"/>
      <color theme="1"/>
      <name val="Arial Narrow"/>
      <family val="2"/>
    </font>
    <font>
      <b/>
      <sz val="9"/>
      <color theme="1"/>
      <name val="Arial Narrow"/>
      <family val="2"/>
    </font>
    <font>
      <b/>
      <sz val="20"/>
      <color theme="1"/>
      <name val="Calibri"/>
      <family val="2"/>
      <scheme val="minor"/>
    </font>
    <font>
      <b/>
      <sz val="12"/>
      <color rgb="FF000000"/>
      <name val="Calibri"/>
      <family val="2"/>
    </font>
    <font>
      <b/>
      <sz val="18"/>
      <color rgb="FF000000"/>
      <name val="Calibri"/>
      <family val="2"/>
    </font>
    <font>
      <b/>
      <sz val="11"/>
      <color rgb="FF002060"/>
      <name val="Arial Narrow"/>
      <family val="2"/>
    </font>
    <font>
      <b/>
      <i/>
      <sz val="10"/>
      <color theme="1"/>
      <name val="Calibri"/>
      <family val="2"/>
      <scheme val="minor"/>
    </font>
    <font>
      <sz val="11"/>
      <color theme="1"/>
      <name val="Arial"/>
      <family val="2"/>
    </font>
    <font>
      <b/>
      <sz val="10"/>
      <color theme="1"/>
      <name val="Arial"/>
      <family val="2"/>
    </font>
    <font>
      <b/>
      <sz val="10"/>
      <color theme="0"/>
      <name val="Arial"/>
      <family val="2"/>
    </font>
    <font>
      <sz val="11"/>
      <color theme="0"/>
      <name val="Arial"/>
      <family val="2"/>
    </font>
    <font>
      <b/>
      <sz val="26"/>
      <color theme="1"/>
      <name val="Calibri"/>
      <family val="2"/>
      <scheme val="minor"/>
    </font>
    <font>
      <sz val="10"/>
      <color theme="1"/>
      <name val="Arial"/>
      <family val="2"/>
    </font>
    <font>
      <sz val="10"/>
      <name val="Calibri"/>
      <family val="2"/>
      <scheme val="minor"/>
    </font>
    <font>
      <b/>
      <i/>
      <sz val="16"/>
      <name val="Calibri"/>
      <family val="2"/>
      <scheme val="minor"/>
    </font>
    <font>
      <b/>
      <sz val="26"/>
      <color theme="1"/>
      <name val="Arial"/>
      <family val="2"/>
    </font>
    <font>
      <b/>
      <sz val="24"/>
      <color rgb="FF000000"/>
      <name val="Arial"/>
      <family val="2"/>
    </font>
    <font>
      <sz val="26"/>
      <color rgb="FF000000"/>
      <name val="Arial"/>
      <family val="2"/>
    </font>
    <font>
      <sz val="26"/>
      <color rgb="FFFFFFFF"/>
      <name val="Arial"/>
      <family val="2"/>
    </font>
    <font>
      <b/>
      <sz val="18"/>
      <color theme="1"/>
      <name val="Arial"/>
      <family val="2"/>
    </font>
    <font>
      <b/>
      <sz val="18"/>
      <color rgb="FF000000"/>
      <name val="Arial"/>
      <family val="2"/>
    </font>
    <font>
      <sz val="18"/>
      <color rgb="FF000000"/>
      <name val="Arial"/>
      <family val="2"/>
    </font>
    <font>
      <sz val="18"/>
      <color rgb="FFFFFFFF"/>
      <name val="Arial"/>
      <family val="2"/>
    </font>
    <font>
      <sz val="10"/>
      <color theme="1"/>
      <name val="Roboto"/>
    </font>
    <font>
      <b/>
      <sz val="22"/>
      <color theme="0"/>
      <name val="Arial Narrow"/>
      <family val="2"/>
    </font>
    <font>
      <sz val="26"/>
      <color theme="1"/>
      <name val="Arial"/>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b/>
      <sz val="20"/>
      <color theme="0"/>
      <name val="Arial Narrow"/>
      <family val="2"/>
    </font>
    <font>
      <sz val="9"/>
      <color theme="1"/>
      <name val="Arial Narrow"/>
      <family val="2"/>
    </font>
    <font>
      <sz val="9"/>
      <color theme="1"/>
      <name val="Arial"/>
      <family val="2"/>
    </font>
    <font>
      <b/>
      <i/>
      <sz val="9"/>
      <color theme="1"/>
      <name val="Arial"/>
      <family val="2"/>
    </font>
    <font>
      <b/>
      <sz val="9"/>
      <color theme="1"/>
      <name val="Arial"/>
      <family val="2"/>
    </font>
    <font>
      <b/>
      <sz val="9"/>
      <color theme="0" tint="-4.9989318521683403E-2"/>
      <name val="Arial"/>
      <family val="2"/>
    </font>
    <font>
      <sz val="9"/>
      <color rgb="FF000000"/>
      <name val="Arial"/>
      <family val="2"/>
    </font>
    <font>
      <b/>
      <sz val="9"/>
      <color rgb="FF000000"/>
      <name val="Arial"/>
      <family val="2"/>
    </font>
    <font>
      <sz val="9"/>
      <color theme="0"/>
      <name val="Arial"/>
      <family val="2"/>
    </font>
    <font>
      <sz val="9"/>
      <color theme="1"/>
      <name val="Calibri"/>
      <family val="2"/>
      <scheme val="minor"/>
    </font>
    <font>
      <b/>
      <i/>
      <sz val="9"/>
      <color theme="1"/>
      <name val="Calibri"/>
      <family val="2"/>
      <scheme val="minor"/>
    </font>
    <font>
      <b/>
      <sz val="9"/>
      <color theme="0"/>
      <name val="Calibri"/>
      <family val="2"/>
      <scheme val="minor"/>
    </font>
    <font>
      <b/>
      <sz val="9"/>
      <color theme="1"/>
      <name val="Calibri"/>
      <family val="2"/>
      <scheme val="minor"/>
    </font>
    <font>
      <sz val="10"/>
      <color theme="0"/>
      <name val="Calibri"/>
      <family val="2"/>
      <scheme val="minor"/>
    </font>
    <font>
      <sz val="10"/>
      <color rgb="FF000000"/>
      <name val="Arial"/>
      <family val="2"/>
    </font>
    <font>
      <sz val="9"/>
      <name val="Calibri"/>
      <family val="2"/>
      <scheme val="minor"/>
    </font>
    <font>
      <b/>
      <sz val="9"/>
      <color indexed="81"/>
      <name val="Tahoma"/>
      <family val="2"/>
    </font>
    <font>
      <sz val="9"/>
      <color indexed="81"/>
      <name val="Tahoma"/>
      <family val="2"/>
    </font>
    <font>
      <b/>
      <sz val="9"/>
      <name val="Arial"/>
      <family val="2"/>
    </font>
    <font>
      <b/>
      <sz val="9"/>
      <color theme="0"/>
      <name val="Arial"/>
      <family val="2"/>
    </font>
    <font>
      <sz val="9"/>
      <name val="Arial"/>
      <family val="2"/>
    </font>
    <font>
      <sz val="9"/>
      <color rgb="FFFF0000"/>
      <name val="Arial"/>
      <family val="2"/>
    </font>
  </fonts>
  <fills count="2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theme="9" tint="0.79998168889431442"/>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4" tint="-0.499984740745262"/>
        <bgColor indexed="64"/>
      </patternFill>
    </fill>
    <fill>
      <patternFill patternType="solid">
        <fgColor theme="0" tint="-0.34998626667073579"/>
        <bgColor indexed="64"/>
      </patternFill>
    </fill>
    <fill>
      <patternFill patternType="solid">
        <fgColor theme="4" tint="0.39997558519241921"/>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0" tint="-0.499984740745262"/>
        <bgColor indexed="64"/>
      </patternFill>
    </fill>
    <fill>
      <patternFill patternType="solid">
        <fgColor rgb="FFFFFFFF"/>
        <bgColor indexed="64"/>
      </patternFill>
    </fill>
  </fills>
  <borders count="110">
    <border>
      <left/>
      <right/>
      <top/>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style="dashed">
        <color theme="9" tint="-0.24994659260841701"/>
      </left>
      <right/>
      <top/>
      <bottom style="dashed">
        <color theme="9" tint="-0.24994659260841701"/>
      </bottom>
      <diagonal/>
    </border>
    <border>
      <left/>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right/>
      <top style="dashed">
        <color theme="9" tint="-0.24994659260841701"/>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rgb="FF000000"/>
      </bottom>
      <diagonal/>
    </border>
    <border>
      <left/>
      <right/>
      <top/>
      <bottom style="medium">
        <color rgb="FF000000"/>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ashed">
        <color theme="9" tint="-0.24994659260841701"/>
      </left>
      <right style="dashed">
        <color theme="9" tint="-0.24994659260841701"/>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dashed">
        <color theme="9" tint="-0.24994659260841701"/>
      </right>
      <top style="dashed">
        <color theme="9" tint="-0.24994659260841701"/>
      </top>
      <bottom/>
      <diagonal/>
    </border>
    <border>
      <left style="thin">
        <color indexed="64"/>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ck">
        <color theme="0"/>
      </left>
      <right style="thick">
        <color theme="0"/>
      </right>
      <top style="thick">
        <color theme="0"/>
      </top>
      <bottom style="thick">
        <color theme="0"/>
      </bottom>
      <diagonal/>
    </border>
    <border>
      <left style="thick">
        <color theme="0"/>
      </left>
      <right style="thick">
        <color theme="0"/>
      </right>
      <top style="thick">
        <color theme="0"/>
      </top>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style="thick">
        <color theme="0"/>
      </left>
      <right style="thick">
        <color theme="0"/>
      </right>
      <top/>
      <bottom style="thick">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ck">
        <color theme="0"/>
      </top>
      <bottom style="medium">
        <color indexed="64"/>
      </bottom>
      <diagonal/>
    </border>
    <border>
      <left/>
      <right/>
      <top style="thick">
        <color theme="0"/>
      </top>
      <bottom style="medium">
        <color indexed="64"/>
      </bottom>
      <diagonal/>
    </border>
    <border>
      <left/>
      <right/>
      <top style="thick">
        <color theme="0"/>
      </top>
      <bottom style="thick">
        <color theme="0"/>
      </bottom>
      <diagonal/>
    </border>
    <border>
      <left/>
      <right style="thin">
        <color indexed="64"/>
      </right>
      <top style="dashed">
        <color theme="9" tint="-0.24994659260841701"/>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3">
    <xf numFmtId="0" fontId="0" fillId="0" borderId="0"/>
    <xf numFmtId="0" fontId="8" fillId="0" borderId="0"/>
    <xf numFmtId="0" fontId="14" fillId="0" borderId="0"/>
  </cellStyleXfs>
  <cellXfs count="559">
    <xf numFmtId="0" fontId="0" fillId="0" borderId="0" xfId="0"/>
    <xf numFmtId="0" fontId="1" fillId="3" borderId="0" xfId="0" applyFont="1" applyFill="1"/>
    <xf numFmtId="0" fontId="1" fillId="3" borderId="0" xfId="0" applyFont="1" applyFill="1" applyAlignment="1">
      <alignment horizontal="center" vertical="center"/>
    </xf>
    <xf numFmtId="0" fontId="1" fillId="3" borderId="0" xfId="0" applyFont="1" applyFill="1" applyAlignment="1">
      <alignment horizontal="left" vertical="center"/>
    </xf>
    <xf numFmtId="0" fontId="0" fillId="5" borderId="0" xfId="0" applyFill="1"/>
    <xf numFmtId="0" fontId="0" fillId="0" borderId="0" xfId="0" applyAlignment="1">
      <alignment horizontal="left" wrapText="1"/>
    </xf>
    <xf numFmtId="0" fontId="0" fillId="5" borderId="0" xfId="0" applyFill="1" applyAlignment="1">
      <alignment horizontal="center"/>
    </xf>
    <xf numFmtId="0" fontId="0" fillId="3" borderId="0" xfId="0" applyFill="1"/>
    <xf numFmtId="0" fontId="10" fillId="3" borderId="20" xfId="1" quotePrefix="1" applyFont="1" applyFill="1" applyBorder="1" applyAlignment="1">
      <alignment horizontal="left" vertical="top" wrapText="1"/>
    </xf>
    <xf numFmtId="0" fontId="11" fillId="3" borderId="0" xfId="1" quotePrefix="1" applyFont="1" applyFill="1" applyAlignment="1">
      <alignment horizontal="left" vertical="top" wrapText="1"/>
    </xf>
    <xf numFmtId="0" fontId="11" fillId="3" borderId="21" xfId="1" quotePrefix="1" applyFont="1" applyFill="1" applyBorder="1" applyAlignment="1">
      <alignment horizontal="left" vertical="top" wrapText="1"/>
    </xf>
    <xf numFmtId="0" fontId="9" fillId="3" borderId="20" xfId="1" applyFont="1" applyFill="1" applyBorder="1"/>
    <xf numFmtId="0" fontId="9" fillId="3" borderId="0" xfId="1" applyFont="1" applyFill="1"/>
    <xf numFmtId="0" fontId="13" fillId="3" borderId="0" xfId="1" applyFont="1" applyFill="1" applyAlignment="1">
      <alignment horizontal="left" vertical="center" wrapText="1"/>
    </xf>
    <xf numFmtId="0" fontId="9" fillId="3" borderId="0" xfId="1" applyFont="1" applyFill="1" applyAlignment="1">
      <alignment horizontal="left" vertical="center" wrapText="1"/>
    </xf>
    <xf numFmtId="0" fontId="9" fillId="3" borderId="0" xfId="1" quotePrefix="1" applyFont="1" applyFill="1" applyAlignment="1">
      <alignment horizontal="left" vertical="center" wrapText="1"/>
    </xf>
    <xf numFmtId="0" fontId="9" fillId="3" borderId="21" xfId="1" applyFont="1" applyFill="1" applyBorder="1"/>
    <xf numFmtId="0" fontId="15" fillId="3" borderId="0" xfId="0" applyFont="1" applyFill="1" applyAlignment="1">
      <alignment horizontal="left" vertical="center" wrapText="1"/>
    </xf>
    <xf numFmtId="0" fontId="16" fillId="3" borderId="0" xfId="0" applyFont="1" applyFill="1" applyAlignment="1">
      <alignment horizontal="left" vertical="top" wrapText="1"/>
    </xf>
    <xf numFmtId="0" fontId="22" fillId="3" borderId="0" xfId="0" applyFont="1" applyFill="1" applyAlignment="1">
      <alignment horizontal="center" vertical="center"/>
    </xf>
    <xf numFmtId="0" fontId="24" fillId="3" borderId="49" xfId="0" applyFont="1" applyFill="1" applyBorder="1" applyAlignment="1">
      <alignment vertical="top" wrapText="1"/>
    </xf>
    <xf numFmtId="0" fontId="24" fillId="3" borderId="50" xfId="0" applyFont="1" applyFill="1" applyBorder="1" applyAlignment="1">
      <alignment vertical="top" wrapText="1"/>
    </xf>
    <xf numFmtId="0" fontId="26" fillId="0" borderId="0" xfId="0" applyFont="1" applyAlignment="1">
      <alignment horizontal="center" vertical="center" wrapText="1"/>
    </xf>
    <xf numFmtId="0" fontId="27" fillId="3" borderId="0" xfId="0" applyFont="1" applyFill="1"/>
    <xf numFmtId="0" fontId="3" fillId="3" borderId="0" xfId="0" applyFont="1" applyFill="1" applyAlignment="1">
      <alignment horizontal="left" vertical="center"/>
    </xf>
    <xf numFmtId="0" fontId="28" fillId="3" borderId="0" xfId="0" applyFont="1" applyFill="1" applyAlignment="1">
      <alignment horizontal="center" vertical="center" wrapText="1"/>
    </xf>
    <xf numFmtId="0" fontId="21" fillId="3" borderId="0" xfId="0" applyFont="1" applyFill="1"/>
    <xf numFmtId="0" fontId="25" fillId="3" borderId="0" xfId="0" applyFont="1" applyFill="1" applyAlignment="1">
      <alignment horizontal="justify" vertical="center" wrapText="1" readingOrder="1"/>
    </xf>
    <xf numFmtId="0" fontId="3" fillId="3" borderId="0" xfId="0" applyFont="1" applyFill="1" applyAlignment="1">
      <alignment vertical="center"/>
    </xf>
    <xf numFmtId="0" fontId="21" fillId="0" borderId="0" xfId="0" applyFont="1"/>
    <xf numFmtId="0" fontId="25" fillId="0" borderId="0" xfId="0" applyFont="1" applyAlignment="1">
      <alignment horizontal="justify" vertical="center" wrapText="1" readingOrder="1"/>
    </xf>
    <xf numFmtId="0" fontId="29" fillId="0" borderId="0" xfId="0" applyFont="1" applyAlignment="1">
      <alignment vertical="center"/>
    </xf>
    <xf numFmtId="0" fontId="30" fillId="0" borderId="0" xfId="0" applyFont="1"/>
    <xf numFmtId="0" fontId="19" fillId="0" borderId="0" xfId="0" applyFont="1"/>
    <xf numFmtId="0" fontId="27" fillId="0" borderId="0" xfId="0" applyFont="1"/>
    <xf numFmtId="0" fontId="32" fillId="3" borderId="0" xfId="0" applyFont="1" applyFill="1"/>
    <xf numFmtId="0" fontId="33" fillId="3" borderId="0" xfId="0" applyFont="1" applyFill="1"/>
    <xf numFmtId="0" fontId="34" fillId="13" borderId="57" xfId="0" applyFont="1" applyFill="1" applyBorder="1" applyAlignment="1">
      <alignment horizontal="center" vertical="center" wrapText="1" readingOrder="1"/>
    </xf>
    <xf numFmtId="0" fontId="34" fillId="13" borderId="58" xfId="0" applyFont="1" applyFill="1" applyBorder="1" applyAlignment="1">
      <alignment horizontal="center" vertical="center" wrapText="1" readingOrder="1"/>
    </xf>
    <xf numFmtId="0" fontId="34" fillId="3" borderId="60" xfId="0" applyFont="1" applyFill="1" applyBorder="1" applyAlignment="1">
      <alignment horizontal="center" vertical="center" wrapText="1" readingOrder="1"/>
    </xf>
    <xf numFmtId="0" fontId="35" fillId="3" borderId="60" xfId="0" applyFont="1" applyFill="1" applyBorder="1" applyAlignment="1">
      <alignment horizontal="justify" vertical="center" wrapText="1" readingOrder="1"/>
    </xf>
    <xf numFmtId="9" fontId="34" fillId="3" borderId="61" xfId="0" applyNumberFormat="1" applyFont="1" applyFill="1" applyBorder="1" applyAlignment="1">
      <alignment horizontal="center" vertical="center" wrapText="1" readingOrder="1"/>
    </xf>
    <xf numFmtId="0" fontId="34" fillId="3" borderId="13" xfId="0" applyFont="1" applyFill="1" applyBorder="1" applyAlignment="1">
      <alignment horizontal="center" vertical="center" wrapText="1" readingOrder="1"/>
    </xf>
    <xf numFmtId="0" fontId="35" fillId="3" borderId="13" xfId="0" applyFont="1" applyFill="1" applyBorder="1" applyAlignment="1">
      <alignment horizontal="justify" vertical="center" wrapText="1" readingOrder="1"/>
    </xf>
    <xf numFmtId="9" fontId="34" fillId="3" borderId="63" xfId="0" applyNumberFormat="1" applyFont="1" applyFill="1" applyBorder="1" applyAlignment="1">
      <alignment horizontal="center" vertical="center" wrapText="1" readingOrder="1"/>
    </xf>
    <xf numFmtId="0" fontId="35" fillId="3" borderId="63" xfId="0" applyFont="1" applyFill="1" applyBorder="1" applyAlignment="1">
      <alignment horizontal="center" vertical="center" wrapText="1" readingOrder="1"/>
    </xf>
    <xf numFmtId="0" fontId="34" fillId="3" borderId="65" xfId="0" applyFont="1" applyFill="1" applyBorder="1" applyAlignment="1">
      <alignment horizontal="center" vertical="center" wrapText="1" readingOrder="1"/>
    </xf>
    <xf numFmtId="0" fontId="35" fillId="3" borderId="65" xfId="0" applyFont="1" applyFill="1" applyBorder="1" applyAlignment="1">
      <alignment horizontal="justify" vertical="center" wrapText="1" readingOrder="1"/>
    </xf>
    <xf numFmtId="0" fontId="35" fillId="3" borderId="66" xfId="0" applyFont="1" applyFill="1" applyBorder="1" applyAlignment="1">
      <alignment horizontal="center" vertical="center" wrapText="1" readingOrder="1"/>
    </xf>
    <xf numFmtId="0" fontId="39" fillId="3" borderId="0" xfId="0" applyFont="1" applyFill="1"/>
    <xf numFmtId="0" fontId="41" fillId="15" borderId="67" xfId="0" applyFont="1" applyFill="1" applyBorder="1" applyAlignment="1" applyProtection="1">
      <alignment horizontal="center" vertical="center" wrapText="1" readingOrder="1"/>
      <protection hidden="1"/>
    </xf>
    <xf numFmtId="0" fontId="41" fillId="15" borderId="68" xfId="0" applyFont="1" applyFill="1" applyBorder="1" applyAlignment="1" applyProtection="1">
      <alignment horizontal="center" vertical="center" wrapText="1" readingOrder="1"/>
      <protection hidden="1"/>
    </xf>
    <xf numFmtId="0" fontId="41" fillId="15" borderId="69" xfId="0" applyFont="1" applyFill="1" applyBorder="1" applyAlignment="1" applyProtection="1">
      <alignment horizontal="center" vertical="center" wrapText="1" readingOrder="1"/>
      <protection hidden="1"/>
    </xf>
    <xf numFmtId="0" fontId="41" fillId="16" borderId="67" xfId="0" applyFont="1" applyFill="1" applyBorder="1" applyAlignment="1" applyProtection="1">
      <alignment horizontal="center" wrapText="1" readingOrder="1"/>
      <protection hidden="1"/>
    </xf>
    <xf numFmtId="0" fontId="41" fillId="16" borderId="68" xfId="0" applyFont="1" applyFill="1" applyBorder="1" applyAlignment="1" applyProtection="1">
      <alignment horizontal="center" wrapText="1" readingOrder="1"/>
      <protection hidden="1"/>
    </xf>
    <xf numFmtId="0" fontId="41" fillId="15" borderId="20" xfId="0" applyFont="1" applyFill="1" applyBorder="1" applyAlignment="1" applyProtection="1">
      <alignment horizontal="center" vertical="center" wrapText="1" readingOrder="1"/>
      <protection hidden="1"/>
    </xf>
    <xf numFmtId="0" fontId="41" fillId="15" borderId="0" xfId="0" applyFont="1" applyFill="1" applyAlignment="1" applyProtection="1">
      <alignment horizontal="center" vertical="center" wrapText="1" readingOrder="1"/>
      <protection hidden="1"/>
    </xf>
    <xf numFmtId="0" fontId="41" fillId="15" borderId="21" xfId="0" applyFont="1" applyFill="1" applyBorder="1" applyAlignment="1" applyProtection="1">
      <alignment horizontal="center" vertical="center" wrapText="1" readingOrder="1"/>
      <protection hidden="1"/>
    </xf>
    <xf numFmtId="0" fontId="41" fillId="16" borderId="20" xfId="0" applyFont="1" applyFill="1" applyBorder="1" applyAlignment="1" applyProtection="1">
      <alignment horizontal="center" wrapText="1" readingOrder="1"/>
      <protection hidden="1"/>
    </xf>
    <xf numFmtId="0" fontId="41" fillId="16" borderId="0" xfId="0" applyFont="1" applyFill="1" applyAlignment="1" applyProtection="1">
      <alignment horizontal="center" wrapText="1" readingOrder="1"/>
      <protection hidden="1"/>
    </xf>
    <xf numFmtId="0" fontId="41" fillId="15" borderId="43" xfId="0" applyFont="1" applyFill="1" applyBorder="1" applyAlignment="1" applyProtection="1">
      <alignment horizontal="center" vertical="center" wrapText="1" readingOrder="1"/>
      <protection hidden="1"/>
    </xf>
    <xf numFmtId="0" fontId="41" fillId="15" borderId="44" xfId="0" applyFont="1" applyFill="1" applyBorder="1" applyAlignment="1" applyProtection="1">
      <alignment horizontal="center" vertical="center" wrapText="1" readingOrder="1"/>
      <protection hidden="1"/>
    </xf>
    <xf numFmtId="0" fontId="41" fillId="15" borderId="45" xfId="0" applyFont="1" applyFill="1" applyBorder="1" applyAlignment="1" applyProtection="1">
      <alignment horizontal="center" vertical="center" wrapText="1" readingOrder="1"/>
      <protection hidden="1"/>
    </xf>
    <xf numFmtId="0" fontId="41" fillId="16" borderId="43" xfId="0" applyFont="1" applyFill="1" applyBorder="1" applyAlignment="1" applyProtection="1">
      <alignment horizontal="center" wrapText="1" readingOrder="1"/>
      <protection hidden="1"/>
    </xf>
    <xf numFmtId="0" fontId="41" fillId="16" borderId="44" xfId="0" applyFont="1" applyFill="1" applyBorder="1" applyAlignment="1" applyProtection="1">
      <alignment horizontal="center" wrapText="1" readingOrder="1"/>
      <protection hidden="1"/>
    </xf>
    <xf numFmtId="0" fontId="41" fillId="17" borderId="68" xfId="0" applyFont="1" applyFill="1" applyBorder="1" applyAlignment="1" applyProtection="1">
      <alignment horizontal="center" wrapText="1" readingOrder="1"/>
      <protection hidden="1"/>
    </xf>
    <xf numFmtId="0" fontId="41" fillId="17" borderId="69" xfId="0" applyFont="1" applyFill="1" applyBorder="1" applyAlignment="1" applyProtection="1">
      <alignment horizontal="center" wrapText="1" readingOrder="1"/>
      <protection hidden="1"/>
    </xf>
    <xf numFmtId="0" fontId="41" fillId="17" borderId="20" xfId="0" applyFont="1" applyFill="1" applyBorder="1" applyAlignment="1" applyProtection="1">
      <alignment horizontal="center" wrapText="1" readingOrder="1"/>
      <protection hidden="1"/>
    </xf>
    <xf numFmtId="0" fontId="41" fillId="17" borderId="0" xfId="0" applyFont="1" applyFill="1" applyAlignment="1" applyProtection="1">
      <alignment horizontal="center" wrapText="1" readingOrder="1"/>
      <protection hidden="1"/>
    </xf>
    <xf numFmtId="0" fontId="41" fillId="17" borderId="21" xfId="0" applyFont="1" applyFill="1" applyBorder="1" applyAlignment="1" applyProtection="1">
      <alignment horizontal="center" wrapText="1" readingOrder="1"/>
      <protection hidden="1"/>
    </xf>
    <xf numFmtId="0" fontId="41" fillId="17" borderId="43" xfId="0" applyFont="1" applyFill="1" applyBorder="1" applyAlignment="1" applyProtection="1">
      <alignment horizontal="center" wrapText="1" readingOrder="1"/>
      <protection hidden="1"/>
    </xf>
    <xf numFmtId="0" fontId="41" fillId="17" borderId="44" xfId="0" applyFont="1" applyFill="1" applyBorder="1" applyAlignment="1" applyProtection="1">
      <alignment horizontal="center" wrapText="1" readingOrder="1"/>
      <protection hidden="1"/>
    </xf>
    <xf numFmtId="0" fontId="41" fillId="17" borderId="45" xfId="0" applyFont="1" applyFill="1" applyBorder="1" applyAlignment="1" applyProtection="1">
      <alignment horizontal="center" wrapText="1" readingOrder="1"/>
      <protection hidden="1"/>
    </xf>
    <xf numFmtId="0" fontId="41" fillId="8" borderId="67" xfId="0" applyFont="1" applyFill="1" applyBorder="1" applyAlignment="1" applyProtection="1">
      <alignment horizontal="center" wrapText="1" readingOrder="1"/>
      <protection hidden="1"/>
    </xf>
    <xf numFmtId="0" fontId="41" fillId="8" borderId="68" xfId="0" applyFont="1" applyFill="1" applyBorder="1" applyAlignment="1" applyProtection="1">
      <alignment horizontal="center" wrapText="1" readingOrder="1"/>
      <protection hidden="1"/>
    </xf>
    <xf numFmtId="0" fontId="41" fillId="8" borderId="69" xfId="0" applyFont="1" applyFill="1" applyBorder="1" applyAlignment="1" applyProtection="1">
      <alignment horizontal="center" wrapText="1" readingOrder="1"/>
      <protection hidden="1"/>
    </xf>
    <xf numFmtId="0" fontId="41" fillId="8" borderId="20" xfId="0" applyFont="1" applyFill="1" applyBorder="1" applyAlignment="1" applyProtection="1">
      <alignment horizontal="center" wrapText="1" readingOrder="1"/>
      <protection hidden="1"/>
    </xf>
    <xf numFmtId="0" fontId="41" fillId="8" borderId="0" xfId="0" applyFont="1" applyFill="1" applyAlignment="1" applyProtection="1">
      <alignment horizontal="center" wrapText="1" readingOrder="1"/>
      <protection hidden="1"/>
    </xf>
    <xf numFmtId="0" fontId="41" fillId="8" borderId="21" xfId="0" applyFont="1" applyFill="1" applyBorder="1" applyAlignment="1" applyProtection="1">
      <alignment horizontal="center" wrapText="1" readingOrder="1"/>
      <protection hidden="1"/>
    </xf>
    <xf numFmtId="0" fontId="41" fillId="8" borderId="43" xfId="0" applyFont="1" applyFill="1" applyBorder="1" applyAlignment="1" applyProtection="1">
      <alignment horizontal="center" wrapText="1" readingOrder="1"/>
      <protection hidden="1"/>
    </xf>
    <xf numFmtId="0" fontId="41" fillId="8" borderId="44" xfId="0" applyFont="1" applyFill="1" applyBorder="1" applyAlignment="1" applyProtection="1">
      <alignment horizontal="center" wrapText="1" readingOrder="1"/>
      <protection hidden="1"/>
    </xf>
    <xf numFmtId="0" fontId="41" fillId="8" borderId="45" xfId="0" applyFont="1" applyFill="1" applyBorder="1" applyAlignment="1" applyProtection="1">
      <alignment horizontal="center" wrapText="1" readingOrder="1"/>
      <protection hidden="1"/>
    </xf>
    <xf numFmtId="0" fontId="0" fillId="0" borderId="0" xfId="0" applyAlignment="1">
      <alignment wrapText="1"/>
    </xf>
    <xf numFmtId="0" fontId="0" fillId="0" borderId="0" xfId="0" applyAlignment="1">
      <alignment vertical="top" wrapText="1"/>
    </xf>
    <xf numFmtId="0" fontId="6" fillId="18" borderId="47" xfId="0" applyFont="1" applyFill="1" applyBorder="1" applyAlignment="1">
      <alignment horizontal="center" vertical="center" wrapText="1"/>
    </xf>
    <xf numFmtId="0" fontId="6" fillId="18" borderId="47" xfId="0" applyFont="1" applyFill="1" applyBorder="1" applyAlignment="1">
      <alignment horizontal="center" vertical="center"/>
    </xf>
    <xf numFmtId="0" fontId="44" fillId="0" borderId="0" xfId="0" applyFont="1" applyAlignment="1">
      <alignment horizontal="center"/>
    </xf>
    <xf numFmtId="0" fontId="45" fillId="0" borderId="0" xfId="0" applyFont="1"/>
    <xf numFmtId="0" fontId="47" fillId="4" borderId="0" xfId="0" applyFont="1" applyFill="1" applyAlignment="1" applyProtection="1">
      <alignment horizontal="left" vertical="center" wrapText="1"/>
      <protection locked="0"/>
    </xf>
    <xf numFmtId="0" fontId="46" fillId="19" borderId="0" xfId="0" applyFont="1" applyFill="1" applyAlignment="1" applyProtection="1">
      <alignment vertical="center" wrapText="1"/>
      <protection locked="0"/>
    </xf>
    <xf numFmtId="0" fontId="47" fillId="4" borderId="0" xfId="0" applyFont="1" applyFill="1" applyAlignment="1" applyProtection="1">
      <alignment vertical="center" wrapText="1"/>
      <protection locked="0"/>
    </xf>
    <xf numFmtId="0" fontId="0" fillId="0" borderId="0" xfId="0" applyAlignment="1">
      <alignment horizontal="left"/>
    </xf>
    <xf numFmtId="0" fontId="48" fillId="0" borderId="0" xfId="0" applyFont="1" applyAlignment="1" applyProtection="1">
      <alignment horizontal="center" vertical="center"/>
      <protection locked="0"/>
    </xf>
    <xf numFmtId="0" fontId="46" fillId="0" borderId="0" xfId="0" applyFont="1" applyAlignment="1" applyProtection="1">
      <alignment horizontal="left" vertical="center"/>
      <protection locked="0"/>
    </xf>
    <xf numFmtId="0" fontId="47" fillId="0" borderId="0" xfId="0" applyFont="1" applyAlignment="1" applyProtection="1">
      <alignment horizontal="center" vertical="center"/>
      <protection locked="0"/>
    </xf>
    <xf numFmtId="0" fontId="20" fillId="0" borderId="0" xfId="0" applyFont="1" applyAlignment="1">
      <alignment horizontal="center"/>
    </xf>
    <xf numFmtId="0" fontId="45" fillId="3" borderId="0" xfId="0" applyFont="1" applyFill="1"/>
    <xf numFmtId="0" fontId="54" fillId="7" borderId="0" xfId="0" applyFont="1" applyFill="1" applyAlignment="1">
      <alignment horizontal="center" vertical="center" wrapText="1" readingOrder="1"/>
    </xf>
    <xf numFmtId="0" fontId="55" fillId="8" borderId="51" xfId="0" applyFont="1" applyFill="1" applyBorder="1" applyAlignment="1">
      <alignment horizontal="center" vertical="center" wrapText="1" readingOrder="1"/>
    </xf>
    <xf numFmtId="0" fontId="55" fillId="0" borderId="51" xfId="0" applyFont="1" applyBorder="1" applyAlignment="1">
      <alignment horizontal="center" vertical="center" wrapText="1" readingOrder="1"/>
    </xf>
    <xf numFmtId="0" fontId="55" fillId="0" borderId="51" xfId="0" applyFont="1" applyBorder="1" applyAlignment="1">
      <alignment horizontal="justify" vertical="center" wrapText="1" readingOrder="1"/>
    </xf>
    <xf numFmtId="0" fontId="55" fillId="9" borderId="52" xfId="0" applyFont="1" applyFill="1" applyBorder="1" applyAlignment="1">
      <alignment horizontal="center" vertical="center" wrapText="1" readingOrder="1"/>
    </xf>
    <xf numFmtId="0" fontId="55" fillId="0" borderId="52" xfId="0" applyFont="1" applyBorder="1" applyAlignment="1">
      <alignment horizontal="center" vertical="center" wrapText="1" readingOrder="1"/>
    </xf>
    <xf numFmtId="0" fontId="55" fillId="0" borderId="52" xfId="0" applyFont="1" applyBorder="1" applyAlignment="1">
      <alignment horizontal="justify" vertical="center" wrapText="1" readingOrder="1"/>
    </xf>
    <xf numFmtId="0" fontId="55" fillId="10" borderId="52" xfId="0" applyFont="1" applyFill="1" applyBorder="1" applyAlignment="1">
      <alignment horizontal="center" vertical="center" wrapText="1" readingOrder="1"/>
    </xf>
    <xf numFmtId="0" fontId="55" fillId="11" borderId="52" xfId="0" applyFont="1" applyFill="1" applyBorder="1" applyAlignment="1">
      <alignment horizontal="center" vertical="center" wrapText="1" readingOrder="1"/>
    </xf>
    <xf numFmtId="0" fontId="56" fillId="12" borderId="52" xfId="0" applyFont="1" applyFill="1" applyBorder="1" applyAlignment="1">
      <alignment horizontal="center" vertical="center" wrapText="1" readingOrder="1"/>
    </xf>
    <xf numFmtId="0" fontId="58" fillId="7" borderId="0" xfId="0" applyFont="1" applyFill="1" applyAlignment="1">
      <alignment horizontal="center" vertical="center" wrapText="1" readingOrder="1"/>
    </xf>
    <xf numFmtId="0" fontId="59" fillId="8" borderId="51" xfId="0" applyFont="1" applyFill="1" applyBorder="1" applyAlignment="1">
      <alignment horizontal="center" vertical="center" wrapText="1" readingOrder="1"/>
    </xf>
    <xf numFmtId="0" fontId="59" fillId="0" borderId="51" xfId="0" applyFont="1" applyBorder="1" applyAlignment="1">
      <alignment horizontal="justify" vertical="center" wrapText="1" readingOrder="1"/>
    </xf>
    <xf numFmtId="9" fontId="59" fillId="0" borderId="51" xfId="0" applyNumberFormat="1" applyFont="1" applyBorder="1" applyAlignment="1">
      <alignment horizontal="center" vertical="center" wrapText="1" readingOrder="1"/>
    </xf>
    <xf numFmtId="0" fontId="59" fillId="9" borderId="52" xfId="0" applyFont="1" applyFill="1" applyBorder="1" applyAlignment="1">
      <alignment horizontal="center" vertical="center" wrapText="1" readingOrder="1"/>
    </xf>
    <xf numFmtId="0" fontId="59" fillId="0" borderId="52" xfId="0" applyFont="1" applyBorder="1" applyAlignment="1">
      <alignment horizontal="justify" vertical="center" wrapText="1" readingOrder="1"/>
    </xf>
    <xf numFmtId="9" fontId="59" fillId="0" borderId="52" xfId="0" applyNumberFormat="1" applyFont="1" applyBorder="1" applyAlignment="1">
      <alignment horizontal="center" vertical="center" wrapText="1" readingOrder="1"/>
    </xf>
    <xf numFmtId="0" fontId="59" fillId="10" borderId="52" xfId="0" applyFont="1" applyFill="1" applyBorder="1" applyAlignment="1">
      <alignment horizontal="center" vertical="center" wrapText="1" readingOrder="1"/>
    </xf>
    <xf numFmtId="0" fontId="59" fillId="11" borderId="52" xfId="0" applyFont="1" applyFill="1" applyBorder="1" applyAlignment="1">
      <alignment horizontal="center" vertical="center" wrapText="1" readingOrder="1"/>
    </xf>
    <xf numFmtId="0" fontId="60" fillId="12" borderId="52" xfId="0" applyFont="1" applyFill="1" applyBorder="1" applyAlignment="1">
      <alignment horizontal="center" vertical="center" wrapText="1" readingOrder="1"/>
    </xf>
    <xf numFmtId="9" fontId="0" fillId="0" borderId="0" xfId="0" applyNumberFormat="1"/>
    <xf numFmtId="9" fontId="0" fillId="0" borderId="0" xfId="0" applyNumberFormat="1" applyAlignment="1">
      <alignment horizontal="center"/>
    </xf>
    <xf numFmtId="0" fontId="0" fillId="0" borderId="0" xfId="0" applyAlignment="1">
      <alignment horizontal="center"/>
    </xf>
    <xf numFmtId="0" fontId="0" fillId="0" borderId="0" xfId="0" applyAlignment="1">
      <alignment horizontal="left" vertical="center" wrapText="1"/>
    </xf>
    <xf numFmtId="0" fontId="4" fillId="4" borderId="8" xfId="0" applyFont="1" applyFill="1" applyBorder="1" applyAlignment="1">
      <alignment horizontal="center" vertical="center" textRotation="90"/>
    </xf>
    <xf numFmtId="0" fontId="0" fillId="0" borderId="13" xfId="0" applyBorder="1" applyAlignment="1">
      <alignment horizontal="center" vertical="center" wrapText="1"/>
    </xf>
    <xf numFmtId="9" fontId="0" fillId="0" borderId="13" xfId="0" applyNumberFormat="1" applyBorder="1" applyAlignment="1">
      <alignment horizontal="center" vertical="center" wrapText="1"/>
    </xf>
    <xf numFmtId="9" fontId="0" fillId="3" borderId="0" xfId="0" applyNumberFormat="1" applyFill="1"/>
    <xf numFmtId="9" fontId="55" fillId="0" borderId="52" xfId="0" applyNumberFormat="1" applyFont="1" applyBorder="1" applyAlignment="1">
      <alignment horizontal="justify" vertical="center" wrapText="1" readingOrder="1"/>
    </xf>
    <xf numFmtId="0" fontId="0" fillId="0" borderId="13" xfId="0" applyBorder="1" applyAlignment="1">
      <alignment horizontal="left" vertical="center" wrapText="1"/>
    </xf>
    <xf numFmtId="0" fontId="32" fillId="3" borderId="13" xfId="0" applyFont="1" applyFill="1" applyBorder="1"/>
    <xf numFmtId="9" fontId="32" fillId="3" borderId="0" xfId="0" applyNumberFormat="1" applyFont="1" applyFill="1"/>
    <xf numFmtId="0" fontId="4" fillId="4" borderId="8" xfId="0" applyFont="1" applyFill="1" applyBorder="1" applyAlignment="1">
      <alignment horizontal="center" vertical="center" textRotation="90" wrapText="1"/>
    </xf>
    <xf numFmtId="0" fontId="4" fillId="4" borderId="11" xfId="0" applyFont="1" applyFill="1" applyBorder="1" applyAlignment="1">
      <alignment horizontal="center" vertical="center" textRotation="90" wrapText="1"/>
    </xf>
    <xf numFmtId="9" fontId="32" fillId="3" borderId="13" xfId="0" applyNumberFormat="1" applyFont="1" applyFill="1" applyBorder="1"/>
    <xf numFmtId="0" fontId="4" fillId="4" borderId="83" xfId="0" applyFont="1" applyFill="1" applyBorder="1" applyAlignment="1">
      <alignment horizontal="center" vertical="center" textRotation="90" wrapText="1"/>
    </xf>
    <xf numFmtId="0" fontId="63" fillId="0" borderId="13" xfId="0" applyFont="1" applyBorder="1" applyAlignment="1">
      <alignment horizontal="left" vertical="center" wrapText="1"/>
    </xf>
    <xf numFmtId="0" fontId="63" fillId="0" borderId="0" xfId="0" applyFont="1" applyAlignment="1">
      <alignment horizontal="left" vertical="center" wrapText="1"/>
    </xf>
    <xf numFmtId="0" fontId="0" fillId="0" borderId="0" xfId="0" applyAlignment="1">
      <alignment vertical="center" wrapText="1"/>
    </xf>
    <xf numFmtId="0" fontId="64" fillId="3" borderId="0" xfId="0" applyFont="1" applyFill="1"/>
    <xf numFmtId="0" fontId="64" fillId="0" borderId="0" xfId="0" applyFont="1"/>
    <xf numFmtId="0" fontId="4" fillId="3" borderId="0" xfId="0" applyFont="1" applyFill="1" applyAlignment="1">
      <alignment horizontal="center" vertical="center"/>
    </xf>
    <xf numFmtId="0" fontId="4" fillId="2" borderId="0" xfId="0" applyFont="1" applyFill="1" applyAlignment="1">
      <alignment horizontal="center" vertical="center"/>
    </xf>
    <xf numFmtId="0" fontId="34" fillId="5" borderId="60" xfId="0" applyFont="1" applyFill="1" applyBorder="1" applyAlignment="1">
      <alignment horizontal="center" vertical="center" wrapText="1" readingOrder="1"/>
    </xf>
    <xf numFmtId="0" fontId="34" fillId="5" borderId="13" xfId="0" applyFont="1" applyFill="1" applyBorder="1" applyAlignment="1">
      <alignment horizontal="center" vertical="center" wrapText="1" readingOrder="1"/>
    </xf>
    <xf numFmtId="0" fontId="6" fillId="18" borderId="53" xfId="0" applyFont="1" applyFill="1" applyBorder="1" applyAlignment="1">
      <alignment horizontal="center" vertical="center"/>
    </xf>
    <xf numFmtId="0" fontId="0" fillId="0" borderId="82" xfId="0" applyBorder="1" applyAlignment="1">
      <alignment horizontal="center" vertical="center" wrapText="1"/>
    </xf>
    <xf numFmtId="9" fontId="0" fillId="0" borderId="82" xfId="0" applyNumberFormat="1" applyBorder="1" applyAlignment="1">
      <alignment horizontal="center" vertical="center" wrapText="1"/>
    </xf>
    <xf numFmtId="0" fontId="51" fillId="0" borderId="13" xfId="0" applyFont="1" applyBorder="1" applyAlignment="1" applyProtection="1">
      <alignment horizontal="left" vertical="top" wrapText="1"/>
      <protection locked="0"/>
    </xf>
    <xf numFmtId="0" fontId="24" fillId="3" borderId="48" xfId="0" applyFont="1" applyFill="1" applyBorder="1" applyAlignment="1">
      <alignment vertical="top" wrapText="1"/>
    </xf>
    <xf numFmtId="0" fontId="32" fillId="0" borderId="0" xfId="0" applyFont="1" applyAlignment="1" applyProtection="1">
      <alignment vertical="center"/>
      <protection locked="0"/>
    </xf>
    <xf numFmtId="0" fontId="69" fillId="0" borderId="0" xfId="0" applyFont="1" applyAlignment="1" applyProtection="1">
      <alignment horizontal="center" vertical="center"/>
      <protection locked="0"/>
    </xf>
    <xf numFmtId="0" fontId="65" fillId="0" borderId="0" xfId="0" applyFont="1"/>
    <xf numFmtId="0" fontId="32" fillId="0" borderId="0" xfId="0" applyFont="1"/>
    <xf numFmtId="0" fontId="0" fillId="0" borderId="0" xfId="0" applyAlignment="1">
      <alignment horizontal="center" wrapText="1"/>
    </xf>
    <xf numFmtId="0" fontId="0" fillId="0" borderId="0" xfId="0" applyProtection="1">
      <protection locked="0"/>
    </xf>
    <xf numFmtId="0" fontId="0" fillId="0" borderId="0" xfId="0" applyAlignment="1" applyProtection="1">
      <alignment vertical="top"/>
      <protection locked="0"/>
    </xf>
    <xf numFmtId="0" fontId="71" fillId="4" borderId="92" xfId="0" applyFont="1" applyFill="1" applyBorder="1" applyAlignment="1">
      <alignment horizontal="center" vertical="center"/>
    </xf>
    <xf numFmtId="0" fontId="71" fillId="4" borderId="92" xfId="0" applyFont="1" applyFill="1" applyBorder="1" applyAlignment="1">
      <alignment horizontal="center" vertical="center" wrapText="1"/>
    </xf>
    <xf numFmtId="0" fontId="71" fillId="4" borderId="92" xfId="0" applyFont="1" applyFill="1" applyBorder="1" applyAlignment="1" applyProtection="1">
      <alignment horizontal="center" vertical="center" wrapText="1"/>
      <protection locked="0"/>
    </xf>
    <xf numFmtId="0" fontId="71" fillId="21" borderId="92" xfId="0" applyFont="1" applyFill="1" applyBorder="1" applyAlignment="1" applyProtection="1">
      <alignment horizontal="center" vertical="center" textRotation="90"/>
      <protection locked="0"/>
    </xf>
    <xf numFmtId="0" fontId="72" fillId="4" borderId="92" xfId="0" applyFont="1" applyFill="1" applyBorder="1" applyAlignment="1">
      <alignment horizontal="center" vertical="center" wrapText="1"/>
    </xf>
    <xf numFmtId="0" fontId="65" fillId="22" borderId="0" xfId="0" applyFont="1" applyFill="1"/>
    <xf numFmtId="0" fontId="32" fillId="3" borderId="0" xfId="0" applyFont="1" applyFill="1" applyAlignment="1" applyProtection="1">
      <alignment vertical="center"/>
      <protection locked="0"/>
    </xf>
    <xf numFmtId="0" fontId="69" fillId="3" borderId="0" xfId="0" applyFont="1" applyFill="1" applyAlignment="1" applyProtection="1">
      <alignment horizontal="center" vertical="center"/>
      <protection locked="0"/>
    </xf>
    <xf numFmtId="0" fontId="65" fillId="3" borderId="0" xfId="0" applyFont="1" applyFill="1"/>
    <xf numFmtId="0" fontId="71" fillId="4" borderId="92" xfId="0" applyFont="1" applyFill="1" applyBorder="1" applyAlignment="1" applyProtection="1">
      <alignment vertical="center" wrapText="1"/>
      <protection locked="0"/>
    </xf>
    <xf numFmtId="0" fontId="71" fillId="4" borderId="92" xfId="0" applyFont="1" applyFill="1" applyBorder="1" applyAlignment="1" applyProtection="1">
      <alignment vertical="center"/>
      <protection locked="0"/>
    </xf>
    <xf numFmtId="0" fontId="41" fillId="23" borderId="67" xfId="0" applyFont="1" applyFill="1" applyBorder="1" applyAlignment="1" applyProtection="1">
      <alignment horizontal="center" wrapText="1" readingOrder="1"/>
      <protection hidden="1"/>
    </xf>
    <xf numFmtId="0" fontId="41" fillId="23" borderId="68" xfId="0" applyFont="1" applyFill="1" applyBorder="1" applyAlignment="1" applyProtection="1">
      <alignment horizontal="center" wrapText="1" readingOrder="1"/>
      <protection hidden="1"/>
    </xf>
    <xf numFmtId="0" fontId="41" fillId="23" borderId="69" xfId="0" applyFont="1" applyFill="1" applyBorder="1" applyAlignment="1" applyProtection="1">
      <alignment horizontal="center" wrapText="1" readingOrder="1"/>
      <protection hidden="1"/>
    </xf>
    <xf numFmtId="0" fontId="41" fillId="23" borderId="20" xfId="0" applyFont="1" applyFill="1" applyBorder="1" applyAlignment="1" applyProtection="1">
      <alignment horizontal="center" wrapText="1" readingOrder="1"/>
      <protection hidden="1"/>
    </xf>
    <xf numFmtId="0" fontId="41" fillId="23" borderId="0" xfId="0" applyFont="1" applyFill="1" applyAlignment="1" applyProtection="1">
      <alignment horizontal="center" wrapText="1" readingOrder="1"/>
      <protection hidden="1"/>
    </xf>
    <xf numFmtId="0" fontId="41" fillId="23" borderId="21" xfId="0" applyFont="1" applyFill="1" applyBorder="1" applyAlignment="1" applyProtection="1">
      <alignment horizontal="center" wrapText="1" readingOrder="1"/>
      <protection hidden="1"/>
    </xf>
    <xf numFmtId="0" fontId="41" fillId="23" borderId="43" xfId="0" applyFont="1" applyFill="1" applyBorder="1" applyAlignment="1" applyProtection="1">
      <alignment horizontal="center" wrapText="1" readingOrder="1"/>
      <protection hidden="1"/>
    </xf>
    <xf numFmtId="0" fontId="41" fillId="23" borderId="44" xfId="0" applyFont="1" applyFill="1" applyBorder="1" applyAlignment="1" applyProtection="1">
      <alignment horizontal="center" wrapText="1" readingOrder="1"/>
      <protection hidden="1"/>
    </xf>
    <xf numFmtId="0" fontId="41" fillId="23" borderId="45" xfId="0" applyFont="1" applyFill="1" applyBorder="1" applyAlignment="1" applyProtection="1">
      <alignment horizontal="center" wrapText="1" readingOrder="1"/>
      <protection hidden="1"/>
    </xf>
    <xf numFmtId="0" fontId="42" fillId="23" borderId="68" xfId="0" applyFont="1" applyFill="1" applyBorder="1" applyAlignment="1" applyProtection="1">
      <alignment horizontal="center" wrapText="1" readingOrder="1"/>
      <protection hidden="1"/>
    </xf>
    <xf numFmtId="0" fontId="75" fillId="0" borderId="0" xfId="0" applyFont="1"/>
    <xf numFmtId="0" fontId="77" fillId="0" borderId="0" xfId="0" applyFont="1" applyAlignment="1" applyProtection="1">
      <alignment horizontal="center" vertical="center"/>
      <protection locked="0"/>
    </xf>
    <xf numFmtId="0" fontId="77" fillId="0" borderId="0" xfId="0" applyFont="1" applyAlignment="1" applyProtection="1">
      <alignment horizontal="center"/>
      <protection locked="0"/>
    </xf>
    <xf numFmtId="0" fontId="79" fillId="0" borderId="13" xfId="0" applyFont="1" applyBorder="1" applyAlignment="1">
      <alignment horizontal="center" vertical="center" wrapText="1" readingOrder="1"/>
    </xf>
    <xf numFmtId="0" fontId="50" fillId="0" borderId="13" xfId="0" applyFont="1" applyBorder="1" applyAlignment="1">
      <alignment vertical="center" wrapText="1"/>
    </xf>
    <xf numFmtId="0" fontId="75" fillId="3" borderId="0" xfId="0" applyFont="1" applyFill="1"/>
    <xf numFmtId="0" fontId="75" fillId="3" borderId="13" xfId="0" applyFont="1" applyFill="1" applyBorder="1" applyAlignment="1">
      <alignment horizontal="left" vertical="center" wrapText="1"/>
    </xf>
    <xf numFmtId="0" fontId="81" fillId="0" borderId="0" xfId="0" applyFont="1"/>
    <xf numFmtId="0" fontId="75" fillId="0" borderId="13" xfId="0" applyFont="1" applyBorder="1" applyAlignment="1">
      <alignment horizontal="left" vertical="center" wrapText="1"/>
    </xf>
    <xf numFmtId="0" fontId="75" fillId="0" borderId="0" xfId="0" applyFont="1" applyAlignment="1">
      <alignment horizontal="center"/>
    </xf>
    <xf numFmtId="0" fontId="51" fillId="0" borderId="88" xfId="0" applyFont="1" applyBorder="1" applyAlignment="1" applyProtection="1">
      <alignment horizontal="left" vertical="center" wrapText="1"/>
      <protection locked="0"/>
    </xf>
    <xf numFmtId="0" fontId="51" fillId="0" borderId="13" xfId="0" applyFont="1" applyBorder="1" applyAlignment="1" applyProtection="1">
      <alignment horizontal="left" vertical="center" wrapText="1"/>
      <protection locked="0"/>
    </xf>
    <xf numFmtId="0" fontId="51" fillId="0" borderId="13" xfId="0" applyFont="1" applyBorder="1" applyAlignment="1" applyProtection="1">
      <alignment vertical="center" wrapText="1"/>
      <protection locked="0"/>
    </xf>
    <xf numFmtId="0" fontId="51" fillId="0" borderId="60" xfId="0" applyFont="1" applyBorder="1" applyAlignment="1" applyProtection="1">
      <alignment horizontal="left" vertical="center" wrapText="1"/>
      <protection locked="0"/>
    </xf>
    <xf numFmtId="0" fontId="51" fillId="0" borderId="60" xfId="0" applyFont="1" applyBorder="1" applyAlignment="1" applyProtection="1">
      <alignment horizontal="left" vertical="top" wrapText="1"/>
      <protection locked="0"/>
    </xf>
    <xf numFmtId="0" fontId="51" fillId="0" borderId="13" xfId="0" applyFont="1" applyBorder="1" applyAlignment="1" applyProtection="1">
      <alignment horizontal="left" wrapText="1"/>
      <protection locked="0"/>
    </xf>
    <xf numFmtId="0" fontId="75" fillId="0" borderId="82" xfId="0" applyFont="1" applyBorder="1" applyAlignment="1">
      <alignment horizontal="left" vertical="center" wrapText="1"/>
    </xf>
    <xf numFmtId="0" fontId="75" fillId="0" borderId="60" xfId="0" applyFont="1" applyBorder="1" applyAlignment="1">
      <alignment horizontal="left" vertical="center" wrapText="1"/>
    </xf>
    <xf numFmtId="0" fontId="82" fillId="0" borderId="0" xfId="0" applyFont="1"/>
    <xf numFmtId="0" fontId="85" fillId="5" borderId="13" xfId="0" applyFont="1" applyFill="1" applyBorder="1" applyAlignment="1">
      <alignment horizontal="center" vertical="center"/>
    </xf>
    <xf numFmtId="0" fontId="84" fillId="24" borderId="13" xfId="0" applyFont="1" applyFill="1" applyBorder="1" applyAlignment="1">
      <alignment horizontal="center" vertical="center"/>
    </xf>
    <xf numFmtId="0" fontId="84" fillId="24" borderId="13" xfId="0" applyFont="1" applyFill="1" applyBorder="1" applyAlignment="1">
      <alignment vertical="center" wrapText="1"/>
    </xf>
    <xf numFmtId="0" fontId="51" fillId="3" borderId="81" xfId="0" applyFont="1" applyFill="1" applyBorder="1" applyAlignment="1">
      <alignment horizontal="center" vertical="center" wrapText="1"/>
    </xf>
    <xf numFmtId="0" fontId="32" fillId="3" borderId="13" xfId="0" applyFont="1" applyFill="1" applyBorder="1" applyAlignment="1">
      <alignment horizontal="center" vertical="center" wrapText="1"/>
    </xf>
    <xf numFmtId="0" fontId="32" fillId="3" borderId="13" xfId="0" applyFont="1" applyFill="1" applyBorder="1" applyAlignment="1">
      <alignment horizontal="center" vertical="center"/>
    </xf>
    <xf numFmtId="0" fontId="51" fillId="3" borderId="81" xfId="0" applyFont="1" applyFill="1" applyBorder="1" applyAlignment="1">
      <alignment horizontal="center" vertical="center"/>
    </xf>
    <xf numFmtId="0" fontId="87" fillId="0" borderId="13" xfId="0" applyFont="1" applyBorder="1" applyAlignment="1">
      <alignment vertical="center" wrapText="1"/>
    </xf>
    <xf numFmtId="0" fontId="82" fillId="0" borderId="13" xfId="0" applyFont="1" applyBorder="1" applyAlignment="1">
      <alignment horizontal="center"/>
    </xf>
    <xf numFmtId="0" fontId="82" fillId="0" borderId="0" xfId="0" applyFont="1" applyAlignment="1">
      <alignment horizontal="center" vertical="center"/>
    </xf>
    <xf numFmtId="0" fontId="82" fillId="0" borderId="0" xfId="0" applyFont="1" applyAlignment="1">
      <alignment horizontal="center"/>
    </xf>
    <xf numFmtId="0" fontId="82" fillId="0" borderId="13" xfId="0" applyFont="1" applyBorder="1" applyAlignment="1">
      <alignment horizontal="center" vertical="center"/>
    </xf>
    <xf numFmtId="0" fontId="87" fillId="25" borderId="13" xfId="0" applyFont="1" applyFill="1" applyBorder="1" applyAlignment="1">
      <alignment vertical="center" wrapText="1"/>
    </xf>
    <xf numFmtId="0" fontId="87" fillId="3" borderId="13" xfId="0" applyFont="1" applyFill="1" applyBorder="1" applyAlignment="1">
      <alignment vertical="center" wrapText="1"/>
    </xf>
    <xf numFmtId="0" fontId="50" fillId="25" borderId="13" xfId="0" applyFont="1" applyFill="1" applyBorder="1" applyAlignment="1">
      <alignment vertical="center" wrapText="1"/>
    </xf>
    <xf numFmtId="0" fontId="50" fillId="3" borderId="13" xfId="0" applyFont="1" applyFill="1" applyBorder="1" applyAlignment="1">
      <alignment vertical="center" wrapText="1"/>
    </xf>
    <xf numFmtId="0" fontId="82" fillId="0" borderId="0" xfId="0" applyFont="1" applyAlignment="1">
      <alignment horizontal="left"/>
    </xf>
    <xf numFmtId="0" fontId="88" fillId="0" borderId="0" xfId="0" applyFont="1" applyAlignment="1">
      <alignment horizontal="center"/>
    </xf>
    <xf numFmtId="0" fontId="75" fillId="3" borderId="0" xfId="0" applyFont="1" applyFill="1" applyAlignment="1">
      <alignment horizontal="left"/>
    </xf>
    <xf numFmtId="0" fontId="75" fillId="3" borderId="0" xfId="0" applyFont="1" applyFill="1" applyAlignment="1">
      <alignment horizontal="center"/>
    </xf>
    <xf numFmtId="0" fontId="75" fillId="3" borderId="0" xfId="0" applyFont="1" applyFill="1" applyProtection="1">
      <protection locked="0"/>
    </xf>
    <xf numFmtId="0" fontId="77" fillId="3" borderId="0" xfId="0" applyFont="1" applyFill="1" applyAlignment="1" applyProtection="1">
      <alignment vertical="center"/>
      <protection locked="0"/>
    </xf>
    <xf numFmtId="0" fontId="76" fillId="3" borderId="0" xfId="0" applyFont="1" applyFill="1" applyAlignment="1" applyProtection="1">
      <alignment horizontal="center" vertical="center"/>
      <protection locked="0"/>
    </xf>
    <xf numFmtId="0" fontId="77" fillId="20" borderId="0" xfId="0" applyFont="1" applyFill="1" applyAlignment="1" applyProtection="1">
      <alignment horizontal="left" vertical="center"/>
      <protection locked="0"/>
    </xf>
    <xf numFmtId="0" fontId="77" fillId="20" borderId="0" xfId="0" applyFont="1" applyFill="1" applyAlignment="1" applyProtection="1">
      <alignment horizontal="center" vertical="center"/>
      <protection locked="0"/>
    </xf>
    <xf numFmtId="0" fontId="93" fillId="24" borderId="0" xfId="0" applyFont="1" applyFill="1" applyAlignment="1" applyProtection="1">
      <alignment horizontal="center" vertical="center" wrapText="1"/>
      <protection locked="0"/>
    </xf>
    <xf numFmtId="0" fontId="77" fillId="0" borderId="0" xfId="0" applyFont="1" applyAlignment="1" applyProtection="1">
      <alignment horizontal="left" vertical="center"/>
      <protection locked="0"/>
    </xf>
    <xf numFmtId="0" fontId="92" fillId="0" borderId="0" xfId="0" applyFont="1" applyAlignment="1" applyProtection="1">
      <alignment horizontal="center" vertical="center"/>
      <protection locked="0"/>
    </xf>
    <xf numFmtId="0" fontId="81" fillId="0" borderId="0" xfId="0" applyFont="1" applyAlignment="1" applyProtection="1">
      <alignment horizontal="center" vertical="center"/>
      <protection locked="0"/>
    </xf>
    <xf numFmtId="0" fontId="77" fillId="20" borderId="0" xfId="0" applyFont="1" applyFill="1" applyAlignment="1" applyProtection="1">
      <alignment horizontal="left" vertical="center" wrapText="1"/>
      <protection locked="0"/>
    </xf>
    <xf numFmtId="0" fontId="77" fillId="0" borderId="0" xfId="0" applyFont="1" applyAlignment="1" applyProtection="1">
      <alignment horizontal="left"/>
      <protection locked="0"/>
    </xf>
    <xf numFmtId="0" fontId="75" fillId="0" borderId="0" xfId="0" applyFont="1" applyAlignment="1" applyProtection="1">
      <alignment horizontal="center" vertical="center"/>
      <protection locked="0"/>
    </xf>
    <xf numFmtId="0" fontId="77" fillId="3" borderId="0" xfId="0" applyFont="1" applyFill="1" applyAlignment="1" applyProtection="1">
      <alignment horizontal="left"/>
      <protection locked="0"/>
    </xf>
    <xf numFmtId="0" fontId="77" fillId="3" borderId="0" xfId="0" applyFont="1" applyFill="1" applyAlignment="1" applyProtection="1">
      <alignment horizontal="center"/>
      <protection locked="0"/>
    </xf>
    <xf numFmtId="0" fontId="75" fillId="3" borderId="0" xfId="0" applyFont="1" applyFill="1" applyAlignment="1" applyProtection="1">
      <alignment horizontal="center" vertical="center"/>
      <protection locked="0"/>
    </xf>
    <xf numFmtId="0" fontId="77" fillId="20" borderId="78" xfId="0" applyFont="1" applyFill="1" applyBorder="1" applyAlignment="1">
      <alignment horizontal="center" vertical="top" wrapText="1" readingOrder="1"/>
    </xf>
    <xf numFmtId="0" fontId="77" fillId="20" borderId="78" xfId="0" applyFont="1" applyFill="1" applyBorder="1" applyAlignment="1">
      <alignment horizontal="center" vertical="center" wrapText="1" readingOrder="1"/>
    </xf>
    <xf numFmtId="0" fontId="79" fillId="3" borderId="88" xfId="0" applyFont="1" applyFill="1" applyBorder="1" applyAlignment="1">
      <alignment horizontal="center" vertical="center" wrapText="1" readingOrder="1"/>
    </xf>
    <xf numFmtId="0" fontId="75" fillId="3" borderId="88" xfId="0" applyFont="1" applyFill="1" applyBorder="1" applyAlignment="1">
      <alignment horizontal="left" vertical="center" wrapText="1"/>
    </xf>
    <xf numFmtId="0" fontId="79" fillId="3" borderId="88" xfId="0" applyFont="1" applyFill="1" applyBorder="1" applyAlignment="1">
      <alignment horizontal="center" vertical="center" wrapText="1"/>
    </xf>
    <xf numFmtId="0" fontId="75" fillId="3" borderId="107" xfId="0" applyFont="1" applyFill="1" applyBorder="1" applyAlignment="1">
      <alignment horizontal="left" vertical="center" wrapText="1"/>
    </xf>
    <xf numFmtId="0" fontId="79" fillId="3" borderId="65" xfId="0" applyFont="1" applyFill="1" applyBorder="1" applyAlignment="1">
      <alignment horizontal="center" vertical="center" wrapText="1" readingOrder="1"/>
    </xf>
    <xf numFmtId="0" fontId="75" fillId="3" borderId="65" xfId="0" applyFont="1" applyFill="1" applyBorder="1" applyAlignment="1">
      <alignment horizontal="left" vertical="center" wrapText="1"/>
    </xf>
    <xf numFmtId="0" fontId="79" fillId="3" borderId="65" xfId="0" applyFont="1" applyFill="1" applyBorder="1" applyAlignment="1">
      <alignment horizontal="center" vertical="center" wrapText="1"/>
    </xf>
    <xf numFmtId="0" fontId="79" fillId="3" borderId="66" xfId="0" applyFont="1" applyFill="1" applyBorder="1" applyAlignment="1">
      <alignment horizontal="left" vertical="center" wrapText="1"/>
    </xf>
    <xf numFmtId="0" fontId="75" fillId="0" borderId="88" xfId="0" applyFont="1" applyBorder="1" applyAlignment="1">
      <alignment horizontal="left" vertical="center" wrapText="1"/>
    </xf>
    <xf numFmtId="0" fontId="79" fillId="0" borderId="88" xfId="0" applyFont="1" applyBorder="1" applyAlignment="1">
      <alignment horizontal="center" vertical="center" wrapText="1" readingOrder="1"/>
    </xf>
    <xf numFmtId="0" fontId="94" fillId="0" borderId="107" xfId="0" applyFont="1" applyBorder="1" applyAlignment="1">
      <alignment horizontal="left" vertical="center" wrapText="1"/>
    </xf>
    <xf numFmtId="0" fontId="79" fillId="3" borderId="13" xfId="0" applyFont="1" applyFill="1" applyBorder="1" applyAlignment="1">
      <alignment horizontal="center" vertical="center" wrapText="1" readingOrder="1"/>
    </xf>
    <xf numFmtId="0" fontId="75" fillId="0" borderId="63" xfId="0" applyFont="1" applyBorder="1" applyAlignment="1">
      <alignment horizontal="left" vertical="center" wrapText="1"/>
    </xf>
    <xf numFmtId="0" fontId="93" fillId="0" borderId="65" xfId="0" applyFont="1" applyBorder="1" applyAlignment="1">
      <alignment horizontal="left" vertical="center" wrapText="1"/>
    </xf>
    <xf numFmtId="0" fontId="79" fillId="0" borderId="65" xfId="0" applyFont="1" applyBorder="1" applyAlignment="1">
      <alignment horizontal="center" vertical="center" wrapText="1" readingOrder="1"/>
    </xf>
    <xf numFmtId="0" fontId="79" fillId="0" borderId="66" xfId="0" applyFont="1" applyBorder="1" applyAlignment="1">
      <alignment horizontal="left" vertical="center" wrapText="1"/>
    </xf>
    <xf numFmtId="0" fontId="79" fillId="3" borderId="107" xfId="0" applyFont="1" applyFill="1" applyBorder="1" applyAlignment="1">
      <alignment horizontal="left" vertical="center" wrapText="1"/>
    </xf>
    <xf numFmtId="0" fontId="75" fillId="0" borderId="63" xfId="0" applyFont="1" applyBorder="1"/>
    <xf numFmtId="0" fontId="79" fillId="0" borderId="63" xfId="0" applyFont="1" applyBorder="1" applyAlignment="1">
      <alignment horizontal="left" vertical="center" wrapText="1"/>
    </xf>
    <xf numFmtId="0" fontId="79" fillId="3" borderId="63" xfId="0" applyFont="1" applyFill="1" applyBorder="1" applyAlignment="1">
      <alignment horizontal="left" vertical="center" wrapText="1"/>
    </xf>
    <xf numFmtId="0" fontId="93" fillId="3" borderId="13" xfId="0" applyFont="1" applyFill="1" applyBorder="1" applyAlignment="1">
      <alignment vertical="center" wrapText="1"/>
    </xf>
    <xf numFmtId="0" fontId="93" fillId="3" borderId="0" xfId="0" applyFont="1" applyFill="1" applyAlignment="1">
      <alignment vertical="center" wrapText="1"/>
    </xf>
    <xf numFmtId="0" fontId="75" fillId="0" borderId="65" xfId="0" applyFont="1" applyBorder="1" applyAlignment="1">
      <alignment horizontal="left" vertical="center" wrapText="1"/>
    </xf>
    <xf numFmtId="0" fontId="79" fillId="0" borderId="107" xfId="0" applyFont="1" applyBorder="1" applyAlignment="1">
      <alignment horizontal="left" vertical="center" wrapText="1"/>
    </xf>
    <xf numFmtId="0" fontId="75" fillId="3" borderId="66" xfId="0" applyFont="1" applyFill="1" applyBorder="1" applyAlignment="1">
      <alignment horizontal="left" vertical="center" wrapText="1"/>
    </xf>
    <xf numFmtId="0" fontId="79" fillId="0" borderId="56" xfId="0" applyFont="1" applyBorder="1" applyAlignment="1">
      <alignment horizontal="left" vertical="center" wrapText="1" readingOrder="1"/>
    </xf>
    <xf numFmtId="0" fontId="79" fillId="3" borderId="57" xfId="0" applyFont="1" applyFill="1" applyBorder="1" applyAlignment="1">
      <alignment horizontal="center" vertical="center" wrapText="1" readingOrder="1"/>
    </xf>
    <xf numFmtId="0" fontId="75" fillId="0" borderId="57" xfId="0" applyFont="1" applyBorder="1" applyAlignment="1">
      <alignment horizontal="left" vertical="center" wrapText="1"/>
    </xf>
    <xf numFmtId="0" fontId="79" fillId="0" borderId="57" xfId="0" applyFont="1" applyBorder="1" applyAlignment="1">
      <alignment horizontal="center" vertical="center" wrapText="1" readingOrder="1"/>
    </xf>
    <xf numFmtId="0" fontId="79" fillId="0" borderId="58" xfId="0" applyFont="1" applyBorder="1" applyAlignment="1">
      <alignment horizontal="left" vertical="center" wrapText="1"/>
    </xf>
    <xf numFmtId="0" fontId="77" fillId="20" borderId="56" xfId="0" applyFont="1" applyFill="1" applyBorder="1" applyAlignment="1">
      <alignment horizontal="center" vertical="center" wrapText="1" readingOrder="1"/>
    </xf>
    <xf numFmtId="0" fontId="77" fillId="20" borderId="57" xfId="0" applyFont="1" applyFill="1" applyBorder="1" applyAlignment="1">
      <alignment horizontal="center" vertical="center" wrapText="1" readingOrder="1"/>
    </xf>
    <xf numFmtId="0" fontId="77" fillId="20" borderId="58" xfId="0" applyFont="1" applyFill="1" applyBorder="1" applyAlignment="1">
      <alignment horizontal="center" vertical="center" wrapText="1" readingOrder="1"/>
    </xf>
    <xf numFmtId="0" fontId="75" fillId="0" borderId="88" xfId="0" applyFont="1" applyBorder="1" applyAlignment="1">
      <alignment horizontal="center" vertical="center" wrapText="1" readingOrder="1"/>
    </xf>
    <xf numFmtId="0" fontId="75" fillId="0" borderId="107" xfId="0" applyFont="1" applyBorder="1" applyAlignment="1">
      <alignment horizontal="left" vertical="center" wrapText="1"/>
    </xf>
    <xf numFmtId="0" fontId="75" fillId="0" borderId="13" xfId="0" applyFont="1" applyBorder="1" applyAlignment="1">
      <alignment horizontal="center" vertical="center" wrapText="1" readingOrder="1"/>
    </xf>
    <xf numFmtId="0" fontId="75" fillId="3" borderId="63" xfId="0" applyFont="1" applyFill="1" applyBorder="1" applyAlignment="1">
      <alignment horizontal="left" vertical="center" wrapText="1"/>
    </xf>
    <xf numFmtId="0" fontId="75" fillId="0" borderId="63" xfId="0" applyFont="1" applyBorder="1" applyAlignment="1">
      <alignment vertical="center" wrapText="1"/>
    </xf>
    <xf numFmtId="0" fontId="93" fillId="0" borderId="88" xfId="0" applyFont="1" applyBorder="1" applyAlignment="1">
      <alignment horizontal="center" vertical="center" wrapText="1" readingOrder="1"/>
    </xf>
    <xf numFmtId="0" fontId="93" fillId="0" borderId="13" xfId="0" applyFont="1" applyBorder="1" applyAlignment="1">
      <alignment horizontal="center" vertical="center" wrapText="1" readingOrder="1"/>
    </xf>
    <xf numFmtId="0" fontId="93" fillId="0" borderId="65" xfId="0" applyFont="1" applyBorder="1" applyAlignment="1">
      <alignment horizontal="center" vertical="center" wrapText="1" readingOrder="1"/>
    </xf>
    <xf numFmtId="0" fontId="75" fillId="0" borderId="66" xfId="0" applyFont="1" applyBorder="1" applyAlignment="1">
      <alignment horizontal="left" vertical="center" wrapText="1"/>
    </xf>
    <xf numFmtId="0" fontId="81" fillId="3" borderId="0" xfId="0" applyFont="1" applyFill="1"/>
    <xf numFmtId="0" fontId="75" fillId="0" borderId="65" xfId="0" applyFont="1" applyBorder="1" applyAlignment="1">
      <alignment horizontal="center" vertical="center" wrapText="1" readingOrder="1"/>
    </xf>
    <xf numFmtId="0" fontId="79" fillId="0" borderId="13" xfId="0" applyFont="1" applyBorder="1" applyAlignment="1">
      <alignment horizontal="center" vertical="center" wrapText="1"/>
    </xf>
    <xf numFmtId="0" fontId="79" fillId="0" borderId="65" xfId="0" applyFont="1" applyBorder="1" applyAlignment="1">
      <alignment horizontal="center" vertical="center" wrapText="1"/>
    </xf>
    <xf numFmtId="0" fontId="79" fillId="0" borderId="88" xfId="0" applyFont="1" applyBorder="1" applyAlignment="1">
      <alignment horizontal="center" vertical="center" wrapText="1"/>
    </xf>
    <xf numFmtId="0" fontId="79" fillId="0" borderId="82" xfId="0" applyFont="1" applyBorder="1" applyAlignment="1">
      <alignment horizontal="center" vertical="center" wrapText="1" readingOrder="1"/>
    </xf>
    <xf numFmtId="0" fontId="79" fillId="0" borderId="82" xfId="0" applyFont="1" applyBorder="1" applyAlignment="1">
      <alignment horizontal="center" vertical="center" wrapText="1"/>
    </xf>
    <xf numFmtId="0" fontId="75" fillId="0" borderId="109" xfId="0" applyFont="1" applyBorder="1" applyAlignment="1">
      <alignment horizontal="left" vertical="center" wrapText="1"/>
    </xf>
    <xf numFmtId="0" fontId="79" fillId="0" borderId="60" xfId="0" applyFont="1" applyBorder="1" applyAlignment="1">
      <alignment horizontal="center" vertical="center" wrapText="1" readingOrder="1"/>
    </xf>
    <xf numFmtId="0" fontId="79" fillId="3" borderId="60" xfId="0" applyFont="1" applyFill="1" applyBorder="1" applyAlignment="1">
      <alignment horizontal="center" vertical="center" wrapText="1"/>
    </xf>
    <xf numFmtId="0" fontId="75" fillId="0" borderId="61" xfId="0" applyFont="1" applyBorder="1" applyAlignment="1">
      <alignment horizontal="left" vertical="center" wrapText="1"/>
    </xf>
    <xf numFmtId="0" fontId="79" fillId="3" borderId="13" xfId="0" applyFont="1" applyFill="1" applyBorder="1" applyAlignment="1">
      <alignment horizontal="center" vertical="center" wrapText="1"/>
    </xf>
    <xf numFmtId="0" fontId="75" fillId="3" borderId="13" xfId="0" applyFont="1" applyFill="1" applyBorder="1" applyAlignment="1">
      <alignment horizontal="center" vertical="center" wrapText="1"/>
    </xf>
    <xf numFmtId="0" fontId="75" fillId="3" borderId="13" xfId="0" applyFont="1" applyFill="1" applyBorder="1" applyAlignment="1">
      <alignment horizontal="center" vertical="center"/>
    </xf>
    <xf numFmtId="0" fontId="75" fillId="3" borderId="65" xfId="0" applyFont="1" applyFill="1" applyBorder="1" applyAlignment="1">
      <alignment horizontal="center" vertical="center"/>
    </xf>
    <xf numFmtId="0" fontId="75" fillId="0" borderId="0" xfId="0" applyFont="1" applyAlignment="1">
      <alignment horizontal="left"/>
    </xf>
    <xf numFmtId="164" fontId="46" fillId="19" borderId="0" xfId="0" applyNumberFormat="1" applyFont="1" applyFill="1" applyAlignment="1" applyProtection="1">
      <alignment horizontal="center" vertical="center" wrapText="1"/>
      <protection locked="0"/>
    </xf>
    <xf numFmtId="0" fontId="46" fillId="19" borderId="0" xfId="0" applyFont="1" applyFill="1" applyAlignment="1" applyProtection="1">
      <alignment horizontal="center" vertical="center" wrapText="1"/>
      <protection locked="0"/>
    </xf>
    <xf numFmtId="0" fontId="52" fillId="0" borderId="0" xfId="0" applyFont="1" applyAlignment="1">
      <alignment horizontal="center" wrapText="1"/>
    </xf>
    <xf numFmtId="0" fontId="49" fillId="0" borderId="0" xfId="0" applyFont="1" applyAlignment="1">
      <alignment horizontal="center"/>
    </xf>
    <xf numFmtId="0" fontId="46" fillId="19" borderId="0" xfId="0" applyFont="1" applyFill="1" applyAlignment="1" applyProtection="1">
      <alignment horizontal="center" vertical="center"/>
      <protection locked="0"/>
    </xf>
    <xf numFmtId="0" fontId="76" fillId="3" borderId="0" xfId="0" applyFont="1" applyFill="1" applyAlignment="1" applyProtection="1">
      <alignment horizontal="center" vertical="center"/>
      <protection locked="0"/>
    </xf>
    <xf numFmtId="0" fontId="91" fillId="24" borderId="0" xfId="0" applyFont="1" applyFill="1" applyAlignment="1" applyProtection="1">
      <alignment horizontal="center" vertical="center" wrapText="1"/>
      <protection locked="0"/>
    </xf>
    <xf numFmtId="0" fontId="92" fillId="24" borderId="0" xfId="0" applyFont="1" applyFill="1" applyAlignment="1" applyProtection="1">
      <alignment horizontal="center" vertical="center" wrapText="1"/>
      <protection locked="0"/>
    </xf>
    <xf numFmtId="0" fontId="92" fillId="24" borderId="0" xfId="0" applyFont="1" applyFill="1" applyAlignment="1" applyProtection="1">
      <alignment horizontal="center" vertical="center"/>
      <protection locked="0"/>
    </xf>
    <xf numFmtId="0" fontId="77" fillId="0" borderId="82" xfId="0" applyFont="1" applyBorder="1" applyAlignment="1" applyProtection="1">
      <alignment horizontal="center" vertical="center"/>
      <protection locked="0"/>
    </xf>
    <xf numFmtId="0" fontId="77" fillId="0" borderId="60" xfId="0" applyFont="1" applyBorder="1" applyAlignment="1" applyProtection="1">
      <alignment horizontal="center" vertical="center"/>
      <protection locked="0"/>
    </xf>
    <xf numFmtId="0" fontId="91" fillId="19" borderId="13" xfId="0" applyFont="1" applyFill="1" applyBorder="1" applyAlignment="1" applyProtection="1">
      <alignment horizontal="center" vertical="center"/>
      <protection locked="0"/>
    </xf>
    <xf numFmtId="0" fontId="91" fillId="19" borderId="79" xfId="0" applyFont="1" applyFill="1" applyBorder="1" applyAlignment="1" applyProtection="1">
      <alignment horizontal="center" vertical="center"/>
      <protection locked="0"/>
    </xf>
    <xf numFmtId="0" fontId="91" fillId="19" borderId="81" xfId="0" applyFont="1" applyFill="1" applyBorder="1" applyAlignment="1" applyProtection="1">
      <alignment horizontal="center" vertical="center"/>
      <protection locked="0"/>
    </xf>
    <xf numFmtId="0" fontId="81" fillId="19" borderId="13" xfId="0" applyFont="1" applyFill="1" applyBorder="1" applyAlignment="1" applyProtection="1">
      <alignment horizontal="left" vertical="center" wrapText="1"/>
      <protection locked="0"/>
    </xf>
    <xf numFmtId="0" fontId="81" fillId="19" borderId="13" xfId="0" applyFont="1" applyFill="1" applyBorder="1" applyAlignment="1" applyProtection="1">
      <alignment horizontal="left" vertical="center"/>
      <protection locked="0"/>
    </xf>
    <xf numFmtId="0" fontId="93" fillId="19" borderId="79" xfId="0" applyFont="1" applyFill="1" applyBorder="1" applyAlignment="1" applyProtection="1">
      <alignment horizontal="left" vertical="center" wrapText="1"/>
      <protection locked="0"/>
    </xf>
    <xf numFmtId="0" fontId="93" fillId="19" borderId="81" xfId="0" applyFont="1" applyFill="1" applyBorder="1" applyAlignment="1" applyProtection="1">
      <alignment horizontal="left" vertical="center" wrapText="1"/>
      <protection locked="0"/>
    </xf>
    <xf numFmtId="0" fontId="79" fillId="0" borderId="106" xfId="0" applyFont="1" applyBorder="1" applyAlignment="1">
      <alignment horizontal="left" vertical="center" wrapText="1" readingOrder="1"/>
    </xf>
    <xf numFmtId="0" fontId="79" fillId="0" borderId="62" xfId="0" applyFont="1" applyBorder="1" applyAlignment="1">
      <alignment horizontal="left" vertical="center" wrapText="1" readingOrder="1"/>
    </xf>
    <xf numFmtId="0" fontId="79" fillId="0" borderId="64" xfId="0" applyFont="1" applyBorder="1" applyAlignment="1">
      <alignment horizontal="left" vertical="center" wrapText="1" readingOrder="1"/>
    </xf>
    <xf numFmtId="0" fontId="78" fillId="4" borderId="56" xfId="0" applyFont="1" applyFill="1" applyBorder="1" applyAlignment="1">
      <alignment horizontal="center" vertical="top" wrapText="1" readingOrder="1"/>
    </xf>
    <xf numFmtId="0" fontId="78" fillId="4" borderId="57" xfId="0" applyFont="1" applyFill="1" applyBorder="1" applyAlignment="1">
      <alignment horizontal="center" vertical="top" wrapText="1" readingOrder="1"/>
    </xf>
    <xf numFmtId="0" fontId="78" fillId="4" borderId="58" xfId="0" applyFont="1" applyFill="1" applyBorder="1" applyAlignment="1">
      <alignment horizontal="center" vertical="top" wrapText="1" readingOrder="1"/>
    </xf>
    <xf numFmtId="0" fontId="79" fillId="3" borderId="106" xfId="0" applyFont="1" applyFill="1" applyBorder="1" applyAlignment="1">
      <alignment horizontal="left" vertical="center" wrapText="1" readingOrder="1"/>
    </xf>
    <xf numFmtId="0" fontId="79" fillId="3" borderId="64" xfId="0" applyFont="1" applyFill="1" applyBorder="1" applyAlignment="1">
      <alignment horizontal="left" vertical="center" wrapText="1" readingOrder="1"/>
    </xf>
    <xf numFmtId="0" fontId="93" fillId="0" borderId="106" xfId="0" applyFont="1" applyBorder="1" applyAlignment="1">
      <alignment horizontal="left" vertical="center" wrapText="1" readingOrder="1"/>
    </xf>
    <xf numFmtId="0" fontId="93" fillId="0" borderId="62" xfId="0" applyFont="1" applyBorder="1" applyAlignment="1">
      <alignment horizontal="left" vertical="center" wrapText="1" readingOrder="1"/>
    </xf>
    <xf numFmtId="0" fontId="93" fillId="0" borderId="64" xfId="0" applyFont="1" applyBorder="1" applyAlignment="1">
      <alignment horizontal="left" vertical="center" wrapText="1" readingOrder="1"/>
    </xf>
    <xf numFmtId="0" fontId="79" fillId="0" borderId="108" xfId="0" applyFont="1" applyBorder="1" applyAlignment="1">
      <alignment horizontal="left" vertical="center" wrapText="1" readingOrder="1"/>
    </xf>
    <xf numFmtId="0" fontId="79" fillId="0" borderId="59" xfId="0" applyFont="1" applyBorder="1" applyAlignment="1">
      <alignment horizontal="left" vertical="center" wrapText="1" readingOrder="1"/>
    </xf>
    <xf numFmtId="0" fontId="76" fillId="3" borderId="0" xfId="0" applyFont="1" applyFill="1" applyAlignment="1" applyProtection="1">
      <alignment horizontal="center"/>
      <protection locked="0"/>
    </xf>
    <xf numFmtId="0" fontId="83" fillId="3" borderId="23" xfId="0" applyFont="1" applyFill="1" applyBorder="1" applyAlignment="1">
      <alignment horizontal="center" vertical="center"/>
    </xf>
    <xf numFmtId="0" fontId="84" fillId="4" borderId="79" xfId="0" applyFont="1" applyFill="1" applyBorder="1" applyAlignment="1">
      <alignment horizontal="center"/>
    </xf>
    <xf numFmtId="0" fontId="84" fillId="4" borderId="80" xfId="0" applyFont="1" applyFill="1" applyBorder="1" applyAlignment="1">
      <alignment horizontal="center"/>
    </xf>
    <xf numFmtId="0" fontId="84" fillId="4" borderId="81" xfId="0" applyFont="1" applyFill="1" applyBorder="1" applyAlignment="1">
      <alignment horizontal="center"/>
    </xf>
    <xf numFmtId="0" fontId="85" fillId="5" borderId="82" xfId="0" applyFont="1" applyFill="1" applyBorder="1" applyAlignment="1">
      <alignment horizontal="center" vertical="center" wrapText="1"/>
    </xf>
    <xf numFmtId="0" fontId="85" fillId="5" borderId="60" xfId="0" applyFont="1" applyFill="1" applyBorder="1" applyAlignment="1">
      <alignment horizontal="center" vertical="center" wrapText="1"/>
    </xf>
    <xf numFmtId="0" fontId="85" fillId="5" borderId="79" xfId="0" applyFont="1" applyFill="1" applyBorder="1" applyAlignment="1">
      <alignment horizontal="center" vertical="center"/>
    </xf>
    <xf numFmtId="0" fontId="85" fillId="5" borderId="80" xfId="0" applyFont="1" applyFill="1" applyBorder="1" applyAlignment="1">
      <alignment horizontal="center" vertical="center"/>
    </xf>
    <xf numFmtId="0" fontId="85" fillId="5" borderId="81" xfId="0" applyFont="1" applyFill="1" applyBorder="1" applyAlignment="1">
      <alignment horizontal="center" vertical="center"/>
    </xf>
    <xf numFmtId="0" fontId="9" fillId="3" borderId="43" xfId="1" applyFont="1" applyFill="1" applyBorder="1" applyAlignment="1">
      <alignment horizontal="left" vertical="top" wrapText="1"/>
    </xf>
    <xf numFmtId="0" fontId="9" fillId="3" borderId="44" xfId="1" applyFont="1" applyFill="1" applyBorder="1" applyAlignment="1">
      <alignment horizontal="left" vertical="top" wrapText="1"/>
    </xf>
    <xf numFmtId="0" fontId="9" fillId="3" borderId="45" xfId="1" applyFont="1" applyFill="1" applyBorder="1" applyAlignment="1">
      <alignment horizontal="left" vertical="top" wrapText="1"/>
    </xf>
    <xf numFmtId="0" fontId="9" fillId="3" borderId="20" xfId="1" applyFont="1" applyFill="1" applyBorder="1" applyAlignment="1">
      <alignment horizontal="left" vertical="top" wrapText="1"/>
    </xf>
    <xf numFmtId="0" fontId="9" fillId="3" borderId="0" xfId="1" applyFont="1" applyFill="1" applyAlignment="1">
      <alignment horizontal="left" vertical="top" wrapText="1"/>
    </xf>
    <xf numFmtId="0" fontId="9" fillId="3" borderId="21" xfId="1" applyFont="1" applyFill="1" applyBorder="1" applyAlignment="1">
      <alignment horizontal="left" vertical="top" wrapText="1"/>
    </xf>
    <xf numFmtId="0" fontId="15" fillId="3" borderId="37"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16" fillId="3" borderId="35" xfId="1" applyFont="1" applyFill="1" applyBorder="1" applyAlignment="1">
      <alignment horizontal="justify" vertical="center" wrapText="1"/>
    </xf>
    <xf numFmtId="0" fontId="16" fillId="3" borderId="36" xfId="1" applyFont="1" applyFill="1" applyBorder="1" applyAlignment="1">
      <alignment horizontal="justify" vertical="center" wrapText="1"/>
    </xf>
    <xf numFmtId="0" fontId="15" fillId="3" borderId="39" xfId="0" applyFont="1" applyFill="1" applyBorder="1" applyAlignment="1">
      <alignment horizontal="left" vertical="center" wrapText="1"/>
    </xf>
    <xf numFmtId="0" fontId="15" fillId="3" borderId="40" xfId="0" applyFont="1" applyFill="1" applyBorder="1" applyAlignment="1">
      <alignment horizontal="left" vertical="center" wrapText="1"/>
    </xf>
    <xf numFmtId="0" fontId="16" fillId="3" borderId="41" xfId="0" applyFont="1" applyFill="1" applyBorder="1" applyAlignment="1">
      <alignment horizontal="justify" vertical="center" wrapText="1"/>
    </xf>
    <xf numFmtId="0" fontId="16" fillId="3" borderId="42" xfId="0" applyFont="1" applyFill="1" applyBorder="1" applyAlignment="1">
      <alignment horizontal="justify" vertical="center" wrapText="1"/>
    </xf>
    <xf numFmtId="0" fontId="15" fillId="3" borderId="33" xfId="0" applyFont="1" applyFill="1" applyBorder="1" applyAlignment="1">
      <alignment horizontal="left" vertical="center" wrapText="1"/>
    </xf>
    <xf numFmtId="0" fontId="15" fillId="3" borderId="34" xfId="0" applyFont="1" applyFill="1" applyBorder="1" applyAlignment="1">
      <alignment horizontal="left" vertical="center" wrapText="1"/>
    </xf>
    <xf numFmtId="0" fontId="15" fillId="3" borderId="29" xfId="2" applyFont="1" applyFill="1" applyBorder="1" applyAlignment="1">
      <alignment horizontal="left" vertical="top" wrapText="1" readingOrder="1"/>
    </xf>
    <xf numFmtId="0" fontId="15" fillId="3" borderId="30" xfId="2" applyFont="1" applyFill="1" applyBorder="1" applyAlignment="1">
      <alignment horizontal="left" vertical="top" wrapText="1" readingOrder="1"/>
    </xf>
    <xf numFmtId="0" fontId="16" fillId="3" borderId="31" xfId="1" applyFont="1" applyFill="1" applyBorder="1" applyAlignment="1">
      <alignment horizontal="justify" vertical="center" wrapText="1"/>
    </xf>
    <xf numFmtId="0" fontId="16" fillId="3" borderId="32" xfId="1" applyFont="1" applyFill="1" applyBorder="1" applyAlignment="1">
      <alignment horizontal="justify" vertical="center" wrapText="1"/>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8" fillId="4" borderId="27" xfId="1" applyFont="1" applyFill="1" applyBorder="1" applyAlignment="1">
      <alignment horizontal="center" vertical="center"/>
    </xf>
    <xf numFmtId="0" fontId="18" fillId="4" borderId="28" xfId="1" applyFont="1" applyFill="1" applyBorder="1" applyAlignment="1">
      <alignment horizontal="center" vertical="center"/>
    </xf>
    <xf numFmtId="0" fontId="5" fillId="4" borderId="14" xfId="1" applyFont="1" applyFill="1" applyBorder="1" applyAlignment="1">
      <alignment horizontal="center" vertical="center" wrapText="1"/>
    </xf>
    <xf numFmtId="0" fontId="5" fillId="4" borderId="15" xfId="1" applyFont="1" applyFill="1" applyBorder="1" applyAlignment="1">
      <alignment horizontal="center" vertical="center" wrapText="1"/>
    </xf>
    <xf numFmtId="0" fontId="5" fillId="4" borderId="16" xfId="1" applyFont="1" applyFill="1" applyBorder="1" applyAlignment="1">
      <alignment horizontal="center" vertical="center" wrapText="1"/>
    </xf>
    <xf numFmtId="0" fontId="10" fillId="3" borderId="17" xfId="1" quotePrefix="1" applyFont="1" applyFill="1" applyBorder="1" applyAlignment="1">
      <alignment horizontal="left" vertical="top" wrapText="1"/>
    </xf>
    <xf numFmtId="0" fontId="11" fillId="3" borderId="18" xfId="1" quotePrefix="1" applyFont="1" applyFill="1" applyBorder="1" applyAlignment="1">
      <alignment horizontal="left" vertical="top" wrapText="1"/>
    </xf>
    <xf numFmtId="0" fontId="11" fillId="3" borderId="19" xfId="1" quotePrefix="1" applyFont="1" applyFill="1" applyBorder="1" applyAlignment="1">
      <alignment horizontal="left" vertical="top" wrapText="1"/>
    </xf>
    <xf numFmtId="0" fontId="12" fillId="3" borderId="22" xfId="1" quotePrefix="1" applyFont="1" applyFill="1" applyBorder="1" applyAlignment="1">
      <alignment horizontal="justify" vertical="center" wrapText="1"/>
    </xf>
    <xf numFmtId="0" fontId="12" fillId="3" borderId="23" xfId="1" quotePrefix="1" applyFont="1" applyFill="1" applyBorder="1" applyAlignment="1">
      <alignment horizontal="justify" vertical="center" wrapText="1"/>
    </xf>
    <xf numFmtId="0" fontId="12" fillId="3" borderId="24" xfId="1" quotePrefix="1" applyFont="1" applyFill="1" applyBorder="1" applyAlignment="1">
      <alignment horizontal="justify" vertical="center" wrapText="1"/>
    </xf>
    <xf numFmtId="0" fontId="9" fillId="0" borderId="20" xfId="1" quotePrefix="1" applyFont="1" applyBorder="1" applyAlignment="1">
      <alignment horizontal="left" vertical="top" wrapText="1"/>
    </xf>
    <xf numFmtId="0" fontId="9" fillId="0" borderId="0" xfId="1" quotePrefix="1" applyFont="1" applyAlignment="1">
      <alignment horizontal="left" vertical="top" wrapText="1"/>
    </xf>
    <xf numFmtId="0" fontId="9" fillId="0" borderId="21" xfId="1" quotePrefix="1" applyFont="1" applyBorder="1" applyAlignment="1">
      <alignment horizontal="left" vertical="top" wrapText="1"/>
    </xf>
    <xf numFmtId="0" fontId="0" fillId="0" borderId="13" xfId="0" applyBorder="1" applyAlignment="1">
      <alignment horizontal="center" vertical="center" wrapText="1"/>
    </xf>
    <xf numFmtId="0" fontId="0" fillId="0" borderId="82" xfId="0" applyBorder="1" applyAlignment="1">
      <alignment horizontal="center" vertical="center" wrapText="1"/>
    </xf>
    <xf numFmtId="0" fontId="0" fillId="0" borderId="78" xfId="0" applyBorder="1" applyAlignment="1">
      <alignment horizontal="center" vertical="center" wrapText="1"/>
    </xf>
    <xf numFmtId="0" fontId="0" fillId="0" borderId="60" xfId="0" applyBorder="1" applyAlignment="1">
      <alignment horizontal="center" vertical="center" wrapText="1"/>
    </xf>
    <xf numFmtId="9" fontId="0" fillId="0" borderId="82" xfId="0" applyNumberFormat="1" applyBorder="1" applyAlignment="1">
      <alignment horizontal="center" vertical="center" wrapText="1"/>
    </xf>
    <xf numFmtId="9" fontId="0" fillId="0" borderId="78" xfId="0" applyNumberFormat="1" applyBorder="1" applyAlignment="1">
      <alignment horizontal="center" vertical="center" wrapText="1"/>
    </xf>
    <xf numFmtId="9" fontId="0" fillId="0" borderId="60" xfId="0" applyNumberFormat="1" applyBorder="1" applyAlignment="1">
      <alignment horizontal="center" vertical="center" wrapText="1"/>
    </xf>
    <xf numFmtId="0" fontId="0" fillId="0" borderId="82" xfId="0" applyBorder="1" applyAlignment="1">
      <alignment horizontal="center"/>
    </xf>
    <xf numFmtId="0" fontId="0" fillId="0" borderId="78" xfId="0" applyBorder="1" applyAlignment="1">
      <alignment horizontal="center"/>
    </xf>
    <xf numFmtId="0" fontId="0" fillId="0" borderId="60" xfId="0" applyBorder="1" applyAlignment="1">
      <alignment horizontal="center"/>
    </xf>
    <xf numFmtId="0" fontId="61" fillId="0" borderId="13" xfId="0" applyFont="1" applyBorder="1" applyAlignment="1">
      <alignment horizontal="center" vertical="center" wrapText="1"/>
    </xf>
    <xf numFmtId="9" fontId="0" fillId="0" borderId="13" xfId="0" applyNumberFormat="1" applyBorder="1" applyAlignment="1">
      <alignment horizontal="center" vertical="center" wrapText="1"/>
    </xf>
    <xf numFmtId="0" fontId="0" fillId="0" borderId="13" xfId="0" applyBorder="1" applyAlignment="1">
      <alignment horizontal="center" vertical="center"/>
    </xf>
    <xf numFmtId="0" fontId="0" fillId="0" borderId="82" xfId="0" applyBorder="1" applyAlignment="1">
      <alignment horizontal="left" vertical="center" wrapText="1"/>
    </xf>
    <xf numFmtId="0" fontId="0" fillId="0" borderId="78" xfId="0" applyBorder="1" applyAlignment="1">
      <alignment horizontal="left" vertical="center" wrapText="1"/>
    </xf>
    <xf numFmtId="0" fontId="0" fillId="0" borderId="60" xfId="0" applyBorder="1" applyAlignment="1">
      <alignment horizontal="left" vertical="center" wrapText="1"/>
    </xf>
    <xf numFmtId="0" fontId="0" fillId="3" borderId="13" xfId="0" applyFill="1" applyBorder="1" applyAlignment="1">
      <alignment horizontal="center" vertical="center" wrapText="1"/>
    </xf>
    <xf numFmtId="0" fontId="0" fillId="3" borderId="82" xfId="0" applyFill="1" applyBorder="1" applyAlignment="1">
      <alignment horizontal="center" vertical="center" wrapText="1"/>
    </xf>
    <xf numFmtId="0" fontId="61" fillId="0" borderId="82" xfId="0" applyFont="1"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13" xfId="0" applyBorder="1" applyAlignment="1">
      <alignment horizontal="left" vertical="top" wrapText="1"/>
    </xf>
    <xf numFmtId="0" fontId="0" fillId="0" borderId="13" xfId="0" applyBorder="1" applyAlignment="1">
      <alignment horizontal="left" vertical="center" wrapText="1"/>
    </xf>
    <xf numFmtId="0" fontId="4" fillId="4" borderId="9"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9" xfId="0" applyFont="1" applyFill="1" applyBorder="1" applyAlignment="1">
      <alignment horizontal="center" vertical="center" textRotation="90" wrapText="1"/>
    </xf>
    <xf numFmtId="0" fontId="4" fillId="4" borderId="8" xfId="0" applyFont="1" applyFill="1" applyBorder="1" applyAlignment="1">
      <alignment horizontal="center" vertical="center" textRotation="90" wrapText="1"/>
    </xf>
    <xf numFmtId="0" fontId="4" fillId="4" borderId="11" xfId="0" applyFont="1" applyFill="1" applyBorder="1" applyAlignment="1">
      <alignment horizontal="center" vertical="center" textRotation="90" wrapText="1"/>
    </xf>
    <xf numFmtId="0" fontId="4" fillId="4" borderId="83" xfId="0" applyFont="1" applyFill="1" applyBorder="1" applyAlignment="1">
      <alignment horizontal="center" vertical="center" textRotation="90" wrapText="1"/>
    </xf>
    <xf numFmtId="0" fontId="4" fillId="4" borderId="10"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12" xfId="0" applyFont="1" applyFill="1" applyBorder="1" applyAlignment="1">
      <alignment horizontal="center" vertical="center"/>
    </xf>
    <xf numFmtId="0" fontId="4" fillId="4" borderId="8" xfId="0" applyFont="1" applyFill="1" applyBorder="1" applyAlignment="1">
      <alignment horizontal="center" vertical="center" textRotation="1"/>
    </xf>
    <xf numFmtId="0" fontId="4" fillId="4" borderId="11" xfId="0" applyFont="1" applyFill="1" applyBorder="1" applyAlignment="1">
      <alignment horizontal="center" vertical="center" textRotation="1"/>
    </xf>
    <xf numFmtId="0" fontId="4" fillId="4" borderId="9" xfId="0" applyFont="1" applyFill="1" applyBorder="1" applyAlignment="1">
      <alignment horizontal="center" vertical="center"/>
    </xf>
    <xf numFmtId="0" fontId="4" fillId="4" borderId="8" xfId="0" applyFont="1" applyFill="1" applyBorder="1" applyAlignment="1">
      <alignment horizontal="center" vertical="center"/>
    </xf>
    <xf numFmtId="0" fontId="4" fillId="4" borderId="10" xfId="0" applyFont="1" applyFill="1" applyBorder="1" applyAlignment="1">
      <alignment horizontal="center" vertical="center"/>
    </xf>
    <xf numFmtId="0" fontId="4" fillId="4" borderId="83"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6" xfId="0" applyFont="1" applyFill="1" applyBorder="1" applyAlignment="1">
      <alignment horizontal="center" vertical="center"/>
    </xf>
    <xf numFmtId="0" fontId="62" fillId="4" borderId="2" xfId="0" applyFont="1" applyFill="1" applyBorder="1" applyAlignment="1">
      <alignment horizontal="center" vertical="center"/>
    </xf>
    <xf numFmtId="0" fontId="62" fillId="4" borderId="0" xfId="0" applyFont="1" applyFill="1" applyAlignment="1">
      <alignment horizontal="center" vertical="center"/>
    </xf>
    <xf numFmtId="0" fontId="7" fillId="3" borderId="13" xfId="0" applyFont="1" applyFill="1" applyBorder="1" applyAlignment="1">
      <alignment horizontal="center" vertical="center"/>
    </xf>
    <xf numFmtId="0" fontId="5" fillId="4" borderId="5" xfId="0" applyFont="1" applyFill="1" applyBorder="1" applyAlignment="1">
      <alignment horizontal="left" vertical="center"/>
    </xf>
    <xf numFmtId="0" fontId="5" fillId="4" borderId="7" xfId="0" applyFont="1" applyFill="1" applyBorder="1" applyAlignment="1">
      <alignment horizontal="left" vertical="center"/>
    </xf>
    <xf numFmtId="0" fontId="5" fillId="4" borderId="6" xfId="0" applyFont="1" applyFill="1" applyBorder="1" applyAlignment="1">
      <alignment horizontal="left" vertical="center"/>
    </xf>
    <xf numFmtId="0" fontId="2" fillId="3" borderId="5" xfId="0" applyFont="1" applyFill="1" applyBorder="1" applyAlignment="1" applyProtection="1">
      <alignment horizontal="left" vertical="center"/>
      <protection locked="0"/>
    </xf>
    <xf numFmtId="0" fontId="2" fillId="3" borderId="7" xfId="0" applyFont="1" applyFill="1" applyBorder="1" applyAlignment="1" applyProtection="1">
      <alignment horizontal="left" vertical="center"/>
      <protection locked="0"/>
    </xf>
    <xf numFmtId="0" fontId="2" fillId="3" borderId="6" xfId="0" applyFont="1" applyFill="1" applyBorder="1" applyAlignment="1" applyProtection="1">
      <alignment horizontal="left" vertical="center"/>
      <protection locked="0"/>
    </xf>
    <xf numFmtId="0" fontId="1" fillId="3" borderId="0" xfId="0" applyFont="1" applyFill="1" applyAlignment="1">
      <alignment horizontal="left"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4" xfId="0" applyFont="1" applyFill="1" applyBorder="1" applyAlignment="1">
      <alignment horizontal="center" vertical="center"/>
    </xf>
    <xf numFmtId="0" fontId="2" fillId="3" borderId="5" xfId="0" applyFont="1" applyFill="1" applyBorder="1" applyAlignment="1" applyProtection="1">
      <alignment horizontal="left" vertical="center" wrapText="1"/>
      <protection locked="0"/>
    </xf>
    <xf numFmtId="0" fontId="2" fillId="3" borderId="7" xfId="0" applyFont="1" applyFill="1" applyBorder="1" applyAlignment="1" applyProtection="1">
      <alignment horizontal="left" vertical="center" wrapText="1"/>
      <protection locked="0"/>
    </xf>
    <xf numFmtId="0" fontId="2" fillId="3" borderId="6" xfId="0" applyFont="1" applyFill="1" applyBorder="1" applyAlignment="1" applyProtection="1">
      <alignment horizontal="left" vertical="center" wrapText="1"/>
      <protection locked="0"/>
    </xf>
    <xf numFmtId="0" fontId="4" fillId="4" borderId="87" xfId="0" applyFont="1" applyFill="1" applyBorder="1" applyAlignment="1">
      <alignment horizontal="center" vertical="center"/>
    </xf>
    <xf numFmtId="14" fontId="0" fillId="0" borderId="82" xfId="0" applyNumberFormat="1" applyBorder="1" applyAlignment="1">
      <alignment horizontal="center" vertical="center" wrapText="1"/>
    </xf>
    <xf numFmtId="0" fontId="0" fillId="3" borderId="78" xfId="0" applyFill="1" applyBorder="1" applyAlignment="1">
      <alignment horizontal="center" vertical="center" wrapText="1"/>
    </xf>
    <xf numFmtId="0" fontId="22" fillId="0" borderId="0" xfId="0" applyFont="1" applyAlignment="1">
      <alignment horizontal="center" vertical="center"/>
    </xf>
    <xf numFmtId="0" fontId="23" fillId="6" borderId="46" xfId="0" applyFont="1" applyFill="1" applyBorder="1" applyAlignment="1">
      <alignment horizontal="center" vertical="center" wrapText="1"/>
    </xf>
    <xf numFmtId="0" fontId="23" fillId="6" borderId="48" xfId="0" applyFont="1" applyFill="1" applyBorder="1" applyAlignment="1">
      <alignment horizontal="center" vertical="center" wrapText="1"/>
    </xf>
    <xf numFmtId="0" fontId="57" fillId="0" borderId="0" xfId="0" applyFont="1" applyAlignment="1">
      <alignment horizontal="center" vertical="center"/>
    </xf>
    <xf numFmtId="0" fontId="53" fillId="0" borderId="0" xfId="0" applyFont="1" applyAlignment="1">
      <alignment horizontal="center" vertical="center"/>
    </xf>
    <xf numFmtId="0" fontId="38" fillId="3" borderId="0" xfId="0" applyFont="1" applyFill="1" applyAlignment="1">
      <alignment horizontal="justify" vertical="center" wrapText="1"/>
    </xf>
    <xf numFmtId="0" fontId="31" fillId="13" borderId="53" xfId="0" applyFont="1" applyFill="1" applyBorder="1" applyAlignment="1">
      <alignment horizontal="center" vertical="center" wrapText="1" readingOrder="1"/>
    </xf>
    <xf numFmtId="0" fontId="31" fillId="13" borderId="54" xfId="0" applyFont="1" applyFill="1" applyBorder="1" applyAlignment="1">
      <alignment horizontal="center" vertical="center" wrapText="1" readingOrder="1"/>
    </xf>
    <xf numFmtId="0" fontId="31" fillId="13" borderId="55" xfId="0" applyFont="1" applyFill="1" applyBorder="1" applyAlignment="1">
      <alignment horizontal="center" vertical="center" wrapText="1" readingOrder="1"/>
    </xf>
    <xf numFmtId="0" fontId="34" fillId="13" borderId="56" xfId="0" applyFont="1" applyFill="1" applyBorder="1" applyAlignment="1">
      <alignment horizontal="center" vertical="center" wrapText="1" readingOrder="1"/>
    </xf>
    <xf numFmtId="0" fontId="34" fillId="13" borderId="57" xfId="0" applyFont="1" applyFill="1" applyBorder="1" applyAlignment="1">
      <alignment horizontal="center" vertical="center" wrapText="1" readingOrder="1"/>
    </xf>
    <xf numFmtId="0" fontId="34" fillId="3" borderId="59" xfId="0" applyFont="1" applyFill="1" applyBorder="1" applyAlignment="1">
      <alignment horizontal="center" vertical="center" wrapText="1" readingOrder="1"/>
    </xf>
    <xf numFmtId="0" fontId="34" fillId="3" borderId="62" xfId="0" applyFont="1" applyFill="1" applyBorder="1" applyAlignment="1">
      <alignment horizontal="center" vertical="center" wrapText="1" readingOrder="1"/>
    </xf>
    <xf numFmtId="0" fontId="34" fillId="3" borderId="60" xfId="0" applyFont="1" applyFill="1" applyBorder="1" applyAlignment="1">
      <alignment horizontal="center" vertical="center" wrapText="1" readingOrder="1"/>
    </xf>
    <xf numFmtId="0" fontId="34" fillId="3" borderId="13" xfId="0" applyFont="1" applyFill="1" applyBorder="1" applyAlignment="1">
      <alignment horizontal="center" vertical="center" wrapText="1" readingOrder="1"/>
    </xf>
    <xf numFmtId="0" fontId="34" fillId="3" borderId="64" xfId="0" applyFont="1" applyFill="1" applyBorder="1" applyAlignment="1">
      <alignment horizontal="center" vertical="center" wrapText="1" readingOrder="1"/>
    </xf>
    <xf numFmtId="0" fontId="34" fillId="3" borderId="65" xfId="0" applyFont="1" applyFill="1" applyBorder="1" applyAlignment="1">
      <alignment horizontal="center" vertical="center" wrapText="1" readingOrder="1"/>
    </xf>
    <xf numFmtId="0" fontId="2" fillId="0" borderId="0" xfId="0" applyFont="1" applyAlignment="1">
      <alignment horizontal="center" vertical="center" wrapText="1"/>
    </xf>
    <xf numFmtId="0" fontId="67" fillId="14" borderId="0" xfId="0" applyFont="1" applyFill="1" applyAlignment="1">
      <alignment horizontal="center" vertical="center" wrapText="1" readingOrder="1"/>
    </xf>
    <xf numFmtId="0" fontId="40" fillId="5" borderId="0" xfId="0" applyFont="1" applyFill="1" applyAlignment="1">
      <alignment horizontal="center" vertical="center" wrapText="1"/>
    </xf>
    <xf numFmtId="0" fontId="67" fillId="14" borderId="0" xfId="0" applyFont="1" applyFill="1" applyAlignment="1">
      <alignment horizontal="center" vertical="center" textRotation="90" wrapText="1" readingOrder="1"/>
    </xf>
    <xf numFmtId="0" fontId="67" fillId="14" borderId="21" xfId="0" applyFont="1" applyFill="1" applyBorder="1" applyAlignment="1">
      <alignment horizontal="center" vertical="center" textRotation="90" wrapText="1" readingOrder="1"/>
    </xf>
    <xf numFmtId="0" fontId="66" fillId="0" borderId="67" xfId="0" applyFont="1" applyBorder="1" applyAlignment="1">
      <alignment horizontal="center" vertical="center" wrapText="1"/>
    </xf>
    <xf numFmtId="0" fontId="66" fillId="0" borderId="68" xfId="0" applyFont="1" applyBorder="1" applyAlignment="1">
      <alignment horizontal="center" vertical="center"/>
    </xf>
    <xf numFmtId="0" fontId="66" fillId="0" borderId="69" xfId="0" applyFont="1" applyBorder="1" applyAlignment="1">
      <alignment horizontal="center" vertical="center"/>
    </xf>
    <xf numFmtId="0" fontId="66" fillId="0" borderId="20" xfId="0" applyFont="1" applyBorder="1" applyAlignment="1">
      <alignment horizontal="center" vertical="center"/>
    </xf>
    <xf numFmtId="0" fontId="66" fillId="0" borderId="0" xfId="0" applyFont="1" applyAlignment="1">
      <alignment horizontal="center" vertical="center"/>
    </xf>
    <xf numFmtId="0" fontId="66" fillId="0" borderId="21" xfId="0" applyFont="1" applyBorder="1" applyAlignment="1">
      <alignment horizontal="center" vertical="center"/>
    </xf>
    <xf numFmtId="0" fontId="66" fillId="0" borderId="43" xfId="0" applyFont="1" applyBorder="1" applyAlignment="1">
      <alignment horizontal="center" vertical="center"/>
    </xf>
    <xf numFmtId="0" fontId="66" fillId="0" borderId="44" xfId="0" applyFont="1" applyBorder="1" applyAlignment="1">
      <alignment horizontal="center" vertical="center"/>
    </xf>
    <xf numFmtId="0" fontId="66" fillId="0" borderId="45" xfId="0" applyFont="1" applyBorder="1" applyAlignment="1">
      <alignment horizontal="center" vertical="center"/>
    </xf>
    <xf numFmtId="0" fontId="68" fillId="16" borderId="70" xfId="0" applyFont="1" applyFill="1" applyBorder="1" applyAlignment="1">
      <alignment horizontal="center" vertical="center" wrapText="1" readingOrder="1"/>
    </xf>
    <xf numFmtId="0" fontId="68" fillId="16" borderId="71" xfId="0" applyFont="1" applyFill="1" applyBorder="1" applyAlignment="1">
      <alignment horizontal="center" vertical="center" wrapText="1" readingOrder="1"/>
    </xf>
    <xf numFmtId="0" fontId="68" fillId="16" borderId="72" xfId="0" applyFont="1" applyFill="1" applyBorder="1" applyAlignment="1">
      <alignment horizontal="center" vertical="center" wrapText="1" readingOrder="1"/>
    </xf>
    <xf numFmtId="0" fontId="68" fillId="16" borderId="73" xfId="0" applyFont="1" applyFill="1" applyBorder="1" applyAlignment="1">
      <alignment horizontal="center" vertical="center" wrapText="1" readingOrder="1"/>
    </xf>
    <xf numFmtId="0" fontId="68" fillId="16" borderId="0" xfId="0" applyFont="1" applyFill="1" applyAlignment="1">
      <alignment horizontal="center" vertical="center" wrapText="1" readingOrder="1"/>
    </xf>
    <xf numFmtId="0" fontId="68" fillId="16" borderId="74" xfId="0" applyFont="1" applyFill="1" applyBorder="1" applyAlignment="1">
      <alignment horizontal="center" vertical="center" wrapText="1" readingOrder="1"/>
    </xf>
    <xf numFmtId="0" fontId="68" fillId="16" borderId="75" xfId="0" applyFont="1" applyFill="1" applyBorder="1" applyAlignment="1">
      <alignment horizontal="center" vertical="center" wrapText="1" readingOrder="1"/>
    </xf>
    <xf numFmtId="0" fontId="68" fillId="16" borderId="76" xfId="0" applyFont="1" applyFill="1" applyBorder="1" applyAlignment="1">
      <alignment horizontal="center" vertical="center" wrapText="1" readingOrder="1"/>
    </xf>
    <xf numFmtId="0" fontId="68" fillId="16" borderId="77" xfId="0" applyFont="1" applyFill="1" applyBorder="1" applyAlignment="1">
      <alignment horizontal="center" vertical="center" wrapText="1" readingOrder="1"/>
    </xf>
    <xf numFmtId="0" fontId="33" fillId="3" borderId="13" xfId="0" applyFont="1" applyFill="1" applyBorder="1" applyAlignment="1">
      <alignment horizontal="center" vertical="center" wrapText="1"/>
    </xf>
    <xf numFmtId="0" fontId="66" fillId="0" borderId="20" xfId="0" applyFont="1" applyBorder="1" applyAlignment="1">
      <alignment horizontal="center" vertical="center" wrapText="1"/>
    </xf>
    <xf numFmtId="0" fontId="68" fillId="15" borderId="70" xfId="0" applyFont="1" applyFill="1" applyBorder="1" applyAlignment="1">
      <alignment horizontal="center" vertical="center" wrapText="1" readingOrder="1"/>
    </xf>
    <xf numFmtId="0" fontId="68" fillId="15" borderId="71" xfId="0" applyFont="1" applyFill="1" applyBorder="1" applyAlignment="1">
      <alignment horizontal="center" vertical="center" wrapText="1" readingOrder="1"/>
    </xf>
    <xf numFmtId="0" fontId="68" fillId="15" borderId="73" xfId="0" applyFont="1" applyFill="1" applyBorder="1" applyAlignment="1">
      <alignment horizontal="center" vertical="center" wrapText="1" readingOrder="1"/>
    </xf>
    <xf numFmtId="0" fontId="68" fillId="15" borderId="0" xfId="0" applyFont="1" applyFill="1" applyAlignment="1">
      <alignment horizontal="center" vertical="center" wrapText="1" readingOrder="1"/>
    </xf>
    <xf numFmtId="0" fontId="68" fillId="15" borderId="75" xfId="0" applyFont="1" applyFill="1" applyBorder="1" applyAlignment="1">
      <alignment horizontal="center" vertical="center" wrapText="1" readingOrder="1"/>
    </xf>
    <xf numFmtId="0" fontId="68" fillId="15" borderId="76" xfId="0" applyFont="1" applyFill="1" applyBorder="1" applyAlignment="1">
      <alignment horizontal="center" vertical="center" wrapText="1" readingOrder="1"/>
    </xf>
    <xf numFmtId="0" fontId="33" fillId="3" borderId="84" xfId="0" applyFont="1" applyFill="1" applyBorder="1" applyAlignment="1">
      <alignment horizontal="center" vertical="center" wrapText="1"/>
    </xf>
    <xf numFmtId="0" fontId="33" fillId="3" borderId="91" xfId="0" applyFont="1" applyFill="1" applyBorder="1" applyAlignment="1">
      <alignment horizontal="center" vertical="center" wrapText="1"/>
    </xf>
    <xf numFmtId="0" fontId="33" fillId="3" borderId="85" xfId="0" applyFont="1" applyFill="1" applyBorder="1" applyAlignment="1">
      <alignment horizontal="center" vertical="center" wrapText="1"/>
    </xf>
    <xf numFmtId="0" fontId="33" fillId="3" borderId="90" xfId="0" applyFont="1" applyFill="1" applyBorder="1" applyAlignment="1">
      <alignment horizontal="center" vertical="center" wrapText="1"/>
    </xf>
    <xf numFmtId="0" fontId="33" fillId="3" borderId="86" xfId="0" applyFont="1" applyFill="1" applyBorder="1" applyAlignment="1">
      <alignment horizontal="center" vertical="center" wrapText="1"/>
    </xf>
    <xf numFmtId="0" fontId="33" fillId="3" borderId="89" xfId="0" applyFont="1" applyFill="1" applyBorder="1" applyAlignment="1">
      <alignment horizontal="center" vertical="center" wrapText="1"/>
    </xf>
    <xf numFmtId="0" fontId="68" fillId="23" borderId="70" xfId="0" applyFont="1" applyFill="1" applyBorder="1" applyAlignment="1">
      <alignment horizontal="center" vertical="center" wrapText="1" readingOrder="1"/>
    </xf>
    <xf numFmtId="0" fontId="68" fillId="23" borderId="71" xfId="0" applyFont="1" applyFill="1" applyBorder="1" applyAlignment="1">
      <alignment horizontal="center" vertical="center" wrapText="1" readingOrder="1"/>
    </xf>
    <xf numFmtId="0" fontId="68" fillId="23" borderId="73" xfId="0" applyFont="1" applyFill="1" applyBorder="1" applyAlignment="1">
      <alignment horizontal="center" vertical="center" wrapText="1" readingOrder="1"/>
    </xf>
    <xf numFmtId="0" fontId="68" fillId="23" borderId="0" xfId="0" applyFont="1" applyFill="1" applyAlignment="1">
      <alignment horizontal="center" vertical="center" wrapText="1" readingOrder="1"/>
    </xf>
    <xf numFmtId="0" fontId="68" fillId="23" borderId="74" xfId="0" applyFont="1" applyFill="1" applyBorder="1" applyAlignment="1">
      <alignment horizontal="center" vertical="center" wrapText="1" readingOrder="1"/>
    </xf>
    <xf numFmtId="0" fontId="68" fillId="23" borderId="75" xfId="0" applyFont="1" applyFill="1" applyBorder="1" applyAlignment="1">
      <alignment horizontal="center" vertical="center" wrapText="1" readingOrder="1"/>
    </xf>
    <xf numFmtId="0" fontId="68" fillId="23" borderId="76" xfId="0" applyFont="1" applyFill="1" applyBorder="1" applyAlignment="1">
      <alignment horizontal="center" vertical="center" wrapText="1" readingOrder="1"/>
    </xf>
    <xf numFmtId="0" fontId="68" fillId="23" borderId="77" xfId="0" applyFont="1" applyFill="1" applyBorder="1" applyAlignment="1">
      <alignment horizontal="center" vertical="center" wrapText="1" readingOrder="1"/>
    </xf>
    <xf numFmtId="0" fontId="68" fillId="8" borderId="70" xfId="0" applyFont="1" applyFill="1" applyBorder="1" applyAlignment="1">
      <alignment horizontal="center" vertical="center" wrapText="1" readingOrder="1"/>
    </xf>
    <xf numFmtId="0" fontId="68" fillId="8" borderId="71" xfId="0" applyFont="1" applyFill="1" applyBorder="1" applyAlignment="1">
      <alignment horizontal="center" vertical="center" wrapText="1" readingOrder="1"/>
    </xf>
    <xf numFmtId="0" fontId="68" fillId="8" borderId="73" xfId="0" applyFont="1" applyFill="1" applyBorder="1" applyAlignment="1">
      <alignment horizontal="center" vertical="center" wrapText="1" readingOrder="1"/>
    </xf>
    <xf numFmtId="0" fontId="68" fillId="8" borderId="0" xfId="0" applyFont="1" applyFill="1" applyAlignment="1">
      <alignment horizontal="center" vertical="center" wrapText="1" readingOrder="1"/>
    </xf>
    <xf numFmtId="0" fontId="68" fillId="8" borderId="74" xfId="0" applyFont="1" applyFill="1" applyBorder="1" applyAlignment="1">
      <alignment horizontal="center" vertical="center" wrapText="1" readingOrder="1"/>
    </xf>
    <xf numFmtId="0" fontId="68" fillId="8" borderId="75" xfId="0" applyFont="1" applyFill="1" applyBorder="1" applyAlignment="1">
      <alignment horizontal="center" vertical="center" wrapText="1" readingOrder="1"/>
    </xf>
    <xf numFmtId="0" fontId="68" fillId="8" borderId="76" xfId="0" applyFont="1" applyFill="1" applyBorder="1" applyAlignment="1">
      <alignment horizontal="center" vertical="center" wrapText="1" readingOrder="1"/>
    </xf>
    <xf numFmtId="0" fontId="68" fillId="8" borderId="77" xfId="0" applyFont="1" applyFill="1" applyBorder="1" applyAlignment="1">
      <alignment horizontal="center" vertical="center" wrapText="1" readingOrder="1"/>
    </xf>
    <xf numFmtId="0" fontId="33" fillId="0" borderId="13" xfId="0" applyFont="1" applyBorder="1" applyAlignment="1">
      <alignment horizontal="center" vertical="center" wrapText="1"/>
    </xf>
    <xf numFmtId="0" fontId="66" fillId="0" borderId="68" xfId="0" applyFont="1" applyBorder="1" applyAlignment="1">
      <alignment horizontal="center" vertical="center" wrapText="1"/>
    </xf>
    <xf numFmtId="1" fontId="70" fillId="0" borderId="98" xfId="0" applyNumberFormat="1" applyFont="1" applyBorder="1" applyAlignment="1" applyProtection="1">
      <alignment horizontal="center" vertical="center" wrapText="1"/>
      <protection locked="0"/>
    </xf>
    <xf numFmtId="0" fontId="0" fillId="0" borderId="101" xfId="0" applyBorder="1" applyAlignment="1">
      <alignment horizontal="center" vertical="center" wrapText="1"/>
    </xf>
    <xf numFmtId="1" fontId="70" fillId="0" borderId="97" xfId="0" applyNumberFormat="1" applyFont="1" applyBorder="1" applyAlignment="1" applyProtection="1">
      <alignment horizontal="center" vertical="center" wrapText="1"/>
      <protection locked="0"/>
    </xf>
    <xf numFmtId="1" fontId="70" fillId="0" borderId="99" xfId="0" applyNumberFormat="1" applyFont="1" applyBorder="1" applyAlignment="1" applyProtection="1">
      <alignment horizontal="center" vertical="center" wrapText="1"/>
      <protection locked="0"/>
    </xf>
    <xf numFmtId="1" fontId="70" fillId="0" borderId="100" xfId="0" applyNumberFormat="1" applyFont="1" applyBorder="1" applyAlignment="1" applyProtection="1">
      <alignment horizontal="center" vertical="center" wrapText="1"/>
      <protection locked="0"/>
    </xf>
    <xf numFmtId="14" fontId="32" fillId="0" borderId="98" xfId="0" applyNumberFormat="1" applyFont="1" applyBorder="1" applyAlignment="1">
      <alignment horizontal="center" vertical="center"/>
    </xf>
    <xf numFmtId="0" fontId="32" fillId="0" borderId="78" xfId="0" applyFont="1" applyBorder="1" applyAlignment="1">
      <alignment horizontal="center" vertical="center"/>
    </xf>
    <xf numFmtId="0" fontId="32" fillId="0" borderId="101" xfId="0" applyFont="1" applyBorder="1" applyAlignment="1">
      <alignment horizontal="center" vertical="center"/>
    </xf>
    <xf numFmtId="0" fontId="32" fillId="0" borderId="98" xfId="0" applyFont="1" applyBorder="1" applyAlignment="1">
      <alignment horizontal="center" vertical="center" wrapText="1"/>
    </xf>
    <xf numFmtId="0" fontId="32" fillId="0" borderId="78" xfId="0" applyFont="1" applyBorder="1" applyAlignment="1">
      <alignment horizontal="center" vertical="center" wrapText="1"/>
    </xf>
    <xf numFmtId="0" fontId="32" fillId="0" borderId="101" xfId="0" applyFont="1" applyBorder="1" applyAlignment="1">
      <alignment horizontal="center" vertical="center" wrapText="1"/>
    </xf>
    <xf numFmtId="0" fontId="32" fillId="0" borderId="88" xfId="0" applyFont="1" applyBorder="1" applyAlignment="1" applyProtection="1">
      <alignment horizontal="center" vertical="center"/>
      <protection locked="0"/>
    </xf>
    <xf numFmtId="0" fontId="32" fillId="0" borderId="13" xfId="0" applyFont="1" applyBorder="1" applyAlignment="1" applyProtection="1">
      <alignment horizontal="center" vertical="center"/>
      <protection locked="0"/>
    </xf>
    <xf numFmtId="0" fontId="32" fillId="0" borderId="65" xfId="0" applyFont="1" applyBorder="1" applyAlignment="1" applyProtection="1">
      <alignment horizontal="center" vertical="center"/>
      <protection locked="0"/>
    </xf>
    <xf numFmtId="1" fontId="70" fillId="0" borderId="88" xfId="0" applyNumberFormat="1" applyFont="1" applyBorder="1" applyAlignment="1">
      <alignment horizontal="center" vertical="center"/>
    </xf>
    <xf numFmtId="0" fontId="70" fillId="0" borderId="13" xfId="0" applyFont="1" applyBorder="1" applyAlignment="1">
      <alignment horizontal="center" vertical="center"/>
    </xf>
    <xf numFmtId="0" fontId="70" fillId="0" borderId="65" xfId="0" applyFont="1" applyBorder="1" applyAlignment="1">
      <alignment horizontal="center" vertical="center"/>
    </xf>
    <xf numFmtId="0" fontId="32" fillId="0" borderId="98" xfId="0" applyFont="1" applyBorder="1" applyAlignment="1" applyProtection="1">
      <alignment horizontal="center" vertical="center"/>
      <protection locked="0"/>
    </xf>
    <xf numFmtId="0" fontId="32" fillId="0" borderId="78" xfId="0" applyFont="1" applyBorder="1" applyAlignment="1" applyProtection="1">
      <alignment horizontal="center" vertical="center"/>
      <protection locked="0"/>
    </xf>
    <xf numFmtId="0" fontId="32" fillId="0" borderId="101" xfId="0" applyFont="1" applyBorder="1" applyAlignment="1" applyProtection="1">
      <alignment horizontal="center" vertical="center"/>
      <protection locked="0"/>
    </xf>
    <xf numFmtId="0" fontId="32" fillId="0" borderId="98" xfId="0" applyFont="1" applyBorder="1" applyAlignment="1">
      <alignment horizontal="center"/>
    </xf>
    <xf numFmtId="0" fontId="32" fillId="0" borderId="78" xfId="0" applyFont="1" applyBorder="1" applyAlignment="1">
      <alignment horizontal="center"/>
    </xf>
    <xf numFmtId="0" fontId="32" fillId="0" borderId="101" xfId="0" applyFont="1" applyBorder="1" applyAlignment="1">
      <alignment horizontal="center"/>
    </xf>
    <xf numFmtId="0" fontId="70" fillId="0" borderId="98" xfId="0" applyFont="1" applyBorder="1" applyAlignment="1" applyProtection="1">
      <alignment horizontal="left" vertical="center" wrapText="1"/>
      <protection locked="0"/>
    </xf>
    <xf numFmtId="0" fontId="70" fillId="0" borderId="78" xfId="0" applyFont="1" applyBorder="1" applyAlignment="1" applyProtection="1">
      <alignment horizontal="left" vertical="center" wrapText="1"/>
      <protection locked="0"/>
    </xf>
    <xf numFmtId="0" fontId="70" fillId="0" borderId="101" xfId="0" applyFont="1" applyBorder="1" applyAlignment="1" applyProtection="1">
      <alignment horizontal="left" vertical="center" wrapText="1"/>
      <protection locked="0"/>
    </xf>
    <xf numFmtId="0" fontId="70" fillId="0" borderId="88" xfId="0" applyFont="1" applyBorder="1" applyAlignment="1" applyProtection="1">
      <alignment horizontal="center" vertical="center"/>
      <protection locked="0"/>
    </xf>
    <xf numFmtId="0" fontId="70" fillId="0" borderId="13" xfId="0" applyFont="1" applyBorder="1" applyAlignment="1" applyProtection="1">
      <alignment horizontal="center" vertical="center"/>
      <protection locked="0"/>
    </xf>
    <xf numFmtId="0" fontId="70" fillId="0" borderId="65" xfId="0" applyFont="1" applyBorder="1" applyAlignment="1" applyProtection="1">
      <alignment horizontal="center" vertical="center"/>
      <protection locked="0"/>
    </xf>
    <xf numFmtId="0" fontId="70" fillId="0" borderId="98" xfId="0" applyFont="1" applyBorder="1" applyAlignment="1" applyProtection="1">
      <alignment horizontal="center" vertical="center" wrapText="1"/>
      <protection locked="0"/>
    </xf>
    <xf numFmtId="0" fontId="70" fillId="0" borderId="78" xfId="0" applyFont="1" applyBorder="1" applyAlignment="1" applyProtection="1">
      <alignment horizontal="center" vertical="center" wrapText="1"/>
      <protection locked="0"/>
    </xf>
    <xf numFmtId="0" fontId="70" fillId="0" borderId="101" xfId="0" applyFont="1" applyBorder="1" applyAlignment="1" applyProtection="1">
      <alignment horizontal="center" vertical="center" wrapText="1"/>
      <protection locked="0"/>
    </xf>
    <xf numFmtId="0" fontId="70" fillId="0" borderId="98" xfId="0" applyFont="1" applyBorder="1" applyAlignment="1" applyProtection="1">
      <alignment horizontal="center" vertical="center"/>
      <protection locked="0"/>
    </xf>
    <xf numFmtId="0" fontId="70" fillId="0" borderId="78" xfId="0" applyFont="1" applyBorder="1" applyAlignment="1" applyProtection="1">
      <alignment horizontal="center" vertical="center"/>
      <protection locked="0"/>
    </xf>
    <xf numFmtId="0" fontId="70" fillId="0" borderId="101" xfId="0" applyFont="1" applyBorder="1" applyAlignment="1" applyProtection="1">
      <alignment horizontal="center" vertical="center"/>
      <protection locked="0"/>
    </xf>
    <xf numFmtId="0" fontId="65" fillId="22" borderId="102" xfId="0" applyFont="1" applyFill="1" applyBorder="1" applyAlignment="1">
      <alignment horizontal="center"/>
    </xf>
    <xf numFmtId="0" fontId="65" fillId="22" borderId="103" xfId="0" applyFont="1" applyFill="1" applyBorder="1" applyAlignment="1">
      <alignment horizontal="center"/>
    </xf>
    <xf numFmtId="0" fontId="73" fillId="4" borderId="2" xfId="0" applyFont="1" applyFill="1" applyBorder="1" applyAlignment="1">
      <alignment horizontal="center" vertical="center" wrapText="1"/>
    </xf>
    <xf numFmtId="0" fontId="73" fillId="4" borderId="105" xfId="0" applyFont="1" applyFill="1" applyBorder="1" applyAlignment="1">
      <alignment horizontal="center" vertical="center" wrapText="1"/>
    </xf>
    <xf numFmtId="0" fontId="73" fillId="4" borderId="0" xfId="0" applyFont="1" applyFill="1" applyAlignment="1">
      <alignment horizontal="center" vertical="center" wrapText="1"/>
    </xf>
    <xf numFmtId="0" fontId="73" fillId="4" borderId="90" xfId="0" applyFont="1" applyFill="1" applyBorder="1" applyAlignment="1">
      <alignment horizontal="center" vertical="center" wrapText="1"/>
    </xf>
    <xf numFmtId="0" fontId="72" fillId="4" borderId="93" xfId="0" applyFont="1" applyFill="1" applyBorder="1" applyAlignment="1">
      <alignment horizontal="center" vertical="center" wrapText="1"/>
    </xf>
    <xf numFmtId="0" fontId="72" fillId="4" borderId="96" xfId="0" applyFont="1" applyFill="1" applyBorder="1" applyAlignment="1">
      <alignment horizontal="center" vertical="center" wrapText="1"/>
    </xf>
    <xf numFmtId="0" fontId="72" fillId="4" borderId="94" xfId="0" applyFont="1" applyFill="1" applyBorder="1" applyAlignment="1">
      <alignment horizontal="center" vertical="center" wrapText="1"/>
    </xf>
    <xf numFmtId="0" fontId="72" fillId="4" borderId="95" xfId="0" applyFont="1" applyFill="1" applyBorder="1" applyAlignment="1">
      <alignment horizontal="center" vertical="center" wrapText="1"/>
    </xf>
    <xf numFmtId="0" fontId="71" fillId="4" borderId="94" xfId="0" applyFont="1" applyFill="1" applyBorder="1" applyAlignment="1">
      <alignment horizontal="center" vertical="center"/>
    </xf>
    <xf numFmtId="0" fontId="71" fillId="4" borderId="104" xfId="0" applyFont="1" applyFill="1" applyBorder="1" applyAlignment="1">
      <alignment horizontal="center" vertical="center"/>
    </xf>
    <xf numFmtId="0" fontId="71" fillId="4" borderId="95" xfId="0" applyFont="1" applyFill="1" applyBorder="1" applyAlignment="1">
      <alignment horizontal="center" vertical="center"/>
    </xf>
    <xf numFmtId="0" fontId="71" fillId="21" borderId="92" xfId="0" applyFont="1" applyFill="1" applyBorder="1" applyAlignment="1" applyProtection="1">
      <alignment horizontal="center" vertical="center" wrapText="1"/>
      <protection locked="0"/>
    </xf>
    <xf numFmtId="0" fontId="71" fillId="4" borderId="92" xfId="0" applyFont="1" applyFill="1" applyBorder="1" applyAlignment="1" applyProtection="1">
      <alignment horizontal="center" vertical="center" wrapText="1"/>
      <protection locked="0"/>
    </xf>
    <xf numFmtId="0" fontId="71" fillId="4" borderId="94" xfId="0" applyFont="1" applyFill="1" applyBorder="1" applyAlignment="1" applyProtection="1">
      <alignment horizontal="center" vertical="center" wrapText="1"/>
      <protection locked="0"/>
    </xf>
    <xf numFmtId="0" fontId="32" fillId="0" borderId="98" xfId="0" applyFont="1" applyBorder="1" applyAlignment="1">
      <alignment horizontal="center" vertical="center"/>
    </xf>
    <xf numFmtId="14" fontId="32" fillId="0" borderId="98" xfId="0" applyNumberFormat="1" applyFont="1" applyBorder="1" applyAlignment="1">
      <alignment horizontal="center" vertical="center" wrapText="1"/>
    </xf>
    <xf numFmtId="0" fontId="0" fillId="0" borderId="98" xfId="0" applyBorder="1" applyAlignment="1">
      <alignment horizontal="center" vertical="center" wrapText="1"/>
    </xf>
    <xf numFmtId="0" fontId="32" fillId="0" borderId="98" xfId="0" applyFont="1" applyBorder="1" applyAlignment="1">
      <alignment horizontal="center" wrapText="1"/>
    </xf>
    <xf numFmtId="1" fontId="70" fillId="0" borderId="78" xfId="0" applyNumberFormat="1" applyFont="1" applyBorder="1" applyAlignment="1" applyProtection="1">
      <alignment horizontal="center" vertical="center" wrapText="1"/>
      <protection locked="0"/>
    </xf>
    <xf numFmtId="1" fontId="70" fillId="0" borderId="101" xfId="0" applyNumberFormat="1" applyFont="1" applyBorder="1" applyAlignment="1" applyProtection="1">
      <alignment horizontal="center" vertical="center" wrapText="1"/>
      <protection locked="0"/>
    </xf>
  </cellXfs>
  <cellStyles count="3">
    <cellStyle name="Normal" xfId="0" builtinId="0"/>
    <cellStyle name="Normal - Style1 2" xfId="1" xr:uid="{00000000-0005-0000-0000-000001000000}"/>
    <cellStyle name="Normal 2 2" xfId="2" xr:uid="{00000000-0005-0000-0000-000002000000}"/>
  </cellStyles>
  <dxfs count="1654">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FFC000"/>
        </patternFill>
      </fill>
    </dxf>
    <dxf>
      <fill>
        <patternFill>
          <bgColor rgb="FFFF0000"/>
        </patternFill>
      </fill>
    </dxf>
    <dxf>
      <fill>
        <patternFill>
          <bgColor rgb="FFFFFF00"/>
        </patternFill>
      </fill>
    </dxf>
    <dxf>
      <font>
        <color theme="1"/>
      </font>
      <fill>
        <patternFill>
          <bgColor theme="7" tint="0.39994506668294322"/>
        </patternFill>
      </fill>
    </dxf>
    <dxf>
      <fill>
        <patternFill>
          <bgColor rgb="FF00B050"/>
        </patternFill>
      </fill>
    </dxf>
    <dxf>
      <font>
        <color theme="1"/>
      </font>
      <fill>
        <patternFill>
          <bgColor rgb="FF92D050"/>
        </patternFill>
      </fill>
    </dxf>
    <dxf>
      <font>
        <color theme="1"/>
      </font>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C000"/>
        </patternFill>
      </fill>
    </dxf>
    <dxf>
      <fill>
        <patternFill>
          <bgColor rgb="FFFF0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00B050"/>
        </patternFill>
      </fill>
    </dxf>
    <dxf>
      <font>
        <color theme="1"/>
      </font>
      <fill>
        <patternFill>
          <bgColor rgb="FF92D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FFC000"/>
        </patternFill>
      </fill>
    </dxf>
    <dxf>
      <fill>
        <patternFill>
          <bgColor rgb="FFFF0000"/>
        </patternFill>
      </fill>
    </dxf>
    <dxf>
      <fill>
        <patternFill>
          <bgColor rgb="FFFFFF00"/>
        </patternFill>
      </fill>
    </dxf>
    <dxf>
      <font>
        <color theme="1"/>
      </font>
      <fill>
        <patternFill>
          <bgColor theme="7" tint="0.39994506668294322"/>
        </patternFill>
      </fill>
    </dxf>
    <dxf>
      <fill>
        <patternFill>
          <bgColor rgb="FF00B050"/>
        </patternFill>
      </fill>
    </dxf>
    <dxf>
      <font>
        <color theme="1"/>
      </font>
      <fill>
        <patternFill>
          <bgColor rgb="FF92D050"/>
        </patternFill>
      </fill>
    </dxf>
    <dxf>
      <font>
        <color theme="1"/>
      </font>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C000"/>
        </patternFill>
      </fill>
    </dxf>
    <dxf>
      <fill>
        <patternFill>
          <bgColor rgb="FFFF0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00B050"/>
        </patternFill>
      </fill>
    </dxf>
    <dxf>
      <font>
        <color theme="1"/>
      </font>
      <fill>
        <patternFill>
          <bgColor rgb="FF92D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theme="1"/>
      </font>
      <fill>
        <patternFill>
          <bgColor rgb="FF92D05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FFC00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rgb="FF00B050"/>
        </patternFill>
      </fill>
    </dxf>
    <dxf>
      <font>
        <color theme="1"/>
      </font>
      <fill>
        <patternFill>
          <bgColor rgb="FFFFC000"/>
        </patternFill>
      </fill>
    </dxf>
    <dxf>
      <font>
        <color theme="1"/>
      </font>
      <fill>
        <patternFill>
          <bgColor theme="7" tint="0.39994506668294322"/>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auto="1"/>
      </font>
      <fill>
        <patternFill>
          <bgColor rgb="FFFFC00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rgb="FF00B05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theme="7" tint="0.39994506668294322"/>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theme="9"/>
        </patternFill>
      </fill>
    </dxf>
    <dxf>
      <font>
        <color rgb="FF9C0006"/>
      </font>
      <fill>
        <patternFill>
          <bgColor rgb="FFFFC7CE"/>
        </patternFill>
      </fill>
    </dxf>
    <dxf>
      <font>
        <color rgb="FF9C0006"/>
      </font>
      <fill>
        <patternFill>
          <bgColor rgb="FFFFC7CE"/>
        </patternFill>
      </fill>
    </dxf>
    <dxf>
      <font>
        <color theme="1"/>
      </font>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FFC000"/>
        </patternFill>
      </fill>
    </dxf>
    <dxf>
      <font>
        <color rgb="FF9C5700"/>
      </font>
      <fill>
        <patternFill>
          <bgColor rgb="FFFFEB9C"/>
        </patternFill>
      </fill>
    </dxf>
    <dxf>
      <fill>
        <patternFill>
          <bgColor rgb="FFFFC7CE"/>
        </patternFill>
      </fill>
    </dxf>
    <dxf>
      <fill>
        <patternFill>
          <bgColor theme="9"/>
        </patternFill>
      </fill>
    </dxf>
    <dxf>
      <fill>
        <patternFill>
          <bgColor theme="9"/>
        </patternFill>
      </fill>
    </dxf>
    <dxf>
      <fill>
        <patternFill>
          <bgColor rgb="FF00B050"/>
        </patternFill>
      </fill>
    </dxf>
    <dxf>
      <font>
        <color theme="1"/>
      </font>
      <fill>
        <patternFill>
          <bgColor rgb="FF92D050"/>
        </patternFill>
      </fill>
    </dxf>
    <dxf>
      <fill>
        <patternFill>
          <bgColor theme="9"/>
        </patternFill>
      </fill>
    </dxf>
    <dxf>
      <font>
        <color theme="1"/>
      </font>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ill>
        <patternFill>
          <bgColor rgb="FF92D050"/>
        </patternFill>
      </fill>
    </dxf>
    <dxf>
      <font>
        <color rgb="FF9C0006"/>
      </font>
      <fill>
        <patternFill>
          <bgColor rgb="FFFFC7CE"/>
        </patternFill>
      </fill>
    </dxf>
    <dxf>
      <font>
        <color theme="1"/>
      </font>
      <fill>
        <patternFill>
          <bgColor rgb="FF00B050"/>
        </patternFill>
      </fill>
    </dxf>
    <dxf>
      <font>
        <color theme="1"/>
      </font>
      <fill>
        <patternFill>
          <bgColor rgb="FFFF0000"/>
        </patternFill>
      </fill>
    </dxf>
    <dxf>
      <font>
        <color theme="1"/>
      </font>
      <fill>
        <patternFill>
          <bgColor rgb="FFFFC000"/>
        </patternFill>
      </fill>
    </dxf>
    <dxf>
      <fill>
        <patternFill>
          <bgColor theme="7" tint="0.39994506668294322"/>
        </patternFill>
      </fill>
    </dxf>
    <dxf>
      <font>
        <color auto="1"/>
      </font>
    </dxf>
    <dxf>
      <fill>
        <patternFill>
          <bgColor theme="7" tint="0.59996337778862885"/>
        </patternFill>
      </fill>
    </dxf>
    <dxf>
      <fill>
        <patternFill>
          <bgColor rgb="FF92D050"/>
        </patternFill>
      </fill>
    </dxf>
    <dxf>
      <fill>
        <patternFill>
          <bgColor rgb="FF92D050"/>
        </patternFill>
      </fill>
    </dxf>
    <dxf>
      <font>
        <color theme="1"/>
      </font>
    </dxf>
    <dxf>
      <font>
        <color rgb="FF006100"/>
      </font>
      <fill>
        <patternFill>
          <bgColor rgb="FFC6EFCE"/>
        </patternFill>
      </fill>
    </dxf>
    <dxf>
      <fill>
        <patternFill>
          <bgColor theme="9"/>
        </patternFill>
      </fill>
    </dxf>
    <dxf>
      <fill>
        <patternFill>
          <bgColor theme="9"/>
        </patternFill>
      </fill>
    </dxf>
    <dxf>
      <fill>
        <patternFill>
          <bgColor theme="9"/>
        </patternFill>
      </fill>
    </dxf>
    <dxf>
      <fill>
        <patternFill>
          <bgColor rgb="FFFFC7CE"/>
        </patternFill>
      </fill>
    </dxf>
    <dxf>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rgb="FF9C5700"/>
      </font>
      <fill>
        <patternFill>
          <bgColor rgb="FFFFEB9C"/>
        </patternFill>
      </fill>
    </dxf>
    <dxf>
      <font>
        <color rgb="FF9C0006"/>
      </font>
      <fill>
        <patternFill>
          <bgColor rgb="FFFFC7CE"/>
        </patternFill>
      </fill>
    </dxf>
    <dxf>
      <fill>
        <patternFill>
          <bgColor theme="7" tint="0.39994506668294322"/>
        </patternFill>
      </fill>
    </dxf>
    <dxf>
      <font>
        <color auto="1"/>
      </font>
    </dxf>
    <dxf>
      <font>
        <color theme="1"/>
      </font>
      <fill>
        <patternFill>
          <bgColor rgb="FF00B050"/>
        </patternFill>
      </fill>
    </dxf>
    <dxf>
      <font>
        <color rgb="FF9C0006"/>
      </font>
      <fill>
        <patternFill>
          <bgColor rgb="FFFFC7CE"/>
        </patternFill>
      </fill>
    </dxf>
    <dxf>
      <fill>
        <patternFill>
          <bgColor theme="7" tint="0.59996337778862885"/>
        </patternFill>
      </fill>
    </dxf>
    <dxf>
      <font>
        <color rgb="FF9C0006"/>
      </font>
      <fill>
        <patternFill>
          <bgColor rgb="FFFFC7CE"/>
        </patternFill>
      </fill>
    </dxf>
    <dxf>
      <fill>
        <patternFill>
          <bgColor rgb="FF92D050"/>
        </patternFill>
      </fill>
    </dxf>
    <dxf>
      <numFmt numFmtId="13" formatCode="0%"/>
    </dxf>
    <dxf>
      <numFmt numFmtId="13" formatCode="0%"/>
    </dxf>
    <dxf>
      <numFmt numFmtId="13" formatCode="0%"/>
    </dxf>
    <dxf>
      <numFmt numFmtId="13" formatCode="0%"/>
    </dxf>
    <dxf>
      <numFmt numFmtId="1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pivotCacheDefinition" Target="pivotCache/pivotCacheDefinition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eetMetadata" Target="metadata.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_rels/drawing8.xml.rels><?xml version="1.0" encoding="UTF-8" standalone="yes"?>
<Relationships xmlns="http://schemas.openxmlformats.org/package/2006/relationships"><Relationship Id="rId1" Type="http://schemas.openxmlformats.org/officeDocument/2006/relationships/image" Target="../media/image6.png"/></Relationships>
</file>

<file path=xl/drawings/_rels/drawing9.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139700</xdr:rowOff>
    </xdr:from>
    <xdr:ext cx="2505074" cy="914400"/>
    <xdr:pic>
      <xdr:nvPicPr>
        <xdr:cNvPr id="4" name="Imagen 3">
          <a:extLst>
            <a:ext uri="{FF2B5EF4-FFF2-40B4-BE49-F238E27FC236}">
              <a16:creationId xmlns:a16="http://schemas.microsoft.com/office/drawing/2014/main" id="{07949EE5-0DFE-4F23-9EBB-8C1281065AFD}"/>
            </a:ext>
          </a:extLst>
        </xdr:cNvPr>
        <xdr:cNvPicPr>
          <a:picLocks noChangeAspect="1"/>
        </xdr:cNvPicPr>
      </xdr:nvPicPr>
      <xdr:blipFill>
        <a:blip xmlns:r="http://schemas.openxmlformats.org/officeDocument/2006/relationships" r:embed="rId1"/>
        <a:stretch>
          <a:fillRect/>
        </a:stretch>
      </xdr:blipFill>
      <xdr:spPr>
        <a:xfrm>
          <a:off x="0" y="139700"/>
          <a:ext cx="2505074" cy="914400"/>
        </a:xfrm>
        <a:prstGeom prst="rect">
          <a:avLst/>
        </a:prstGeom>
      </xdr:spPr>
    </xdr:pic>
    <xdr:clientData/>
  </xdr:oneCellAnchor>
  <xdr:twoCellAnchor>
    <xdr:from>
      <xdr:col>6</xdr:col>
      <xdr:colOff>482600</xdr:colOff>
      <xdr:row>0</xdr:row>
      <xdr:rowOff>260350</xdr:rowOff>
    </xdr:from>
    <xdr:to>
      <xdr:col>7</xdr:col>
      <xdr:colOff>327024</xdr:colOff>
      <xdr:row>2</xdr:row>
      <xdr:rowOff>127000</xdr:rowOff>
    </xdr:to>
    <xdr:grpSp>
      <xdr:nvGrpSpPr>
        <xdr:cNvPr id="5" name="Group 8">
          <a:extLst>
            <a:ext uri="{FF2B5EF4-FFF2-40B4-BE49-F238E27FC236}">
              <a16:creationId xmlns:a16="http://schemas.microsoft.com/office/drawing/2014/main" id="{DD77865D-3137-4C44-9888-338E7CAD30E8}"/>
            </a:ext>
          </a:extLst>
        </xdr:cNvPr>
        <xdr:cNvGrpSpPr>
          <a:grpSpLocks/>
        </xdr:cNvGrpSpPr>
      </xdr:nvGrpSpPr>
      <xdr:grpSpPr bwMode="auto">
        <a:xfrm>
          <a:off x="6988175" y="260350"/>
          <a:ext cx="673099" cy="590550"/>
          <a:chOff x="2381" y="720"/>
          <a:chExt cx="3154" cy="65"/>
        </a:xfrm>
      </xdr:grpSpPr>
      <xdr:pic>
        <xdr:nvPicPr>
          <xdr:cNvPr id="6" name="6 Imagen">
            <a:extLst>
              <a:ext uri="{FF2B5EF4-FFF2-40B4-BE49-F238E27FC236}">
                <a16:creationId xmlns:a16="http://schemas.microsoft.com/office/drawing/2014/main" id="{53517378-D0AE-4161-BFC6-F13AFA85398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81" y="720"/>
            <a:ext cx="1417"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7 Imagen">
            <a:extLst>
              <a:ext uri="{FF2B5EF4-FFF2-40B4-BE49-F238E27FC236}">
                <a16:creationId xmlns:a16="http://schemas.microsoft.com/office/drawing/2014/main" id="{443C74A5-02A7-43D4-B226-A7DD9D5A217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200" y="720"/>
            <a:ext cx="335"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7</xdr:col>
      <xdr:colOff>31750</xdr:colOff>
      <xdr:row>0</xdr:row>
      <xdr:rowOff>273050</xdr:rowOff>
    </xdr:from>
    <xdr:to>
      <xdr:col>9</xdr:col>
      <xdr:colOff>104775</xdr:colOff>
      <xdr:row>3</xdr:row>
      <xdr:rowOff>31749</xdr:rowOff>
    </xdr:to>
    <xdr:sp macro="" textlink="">
      <xdr:nvSpPr>
        <xdr:cNvPr id="8" name="CuadroTexto 4">
          <a:extLst>
            <a:ext uri="{FF2B5EF4-FFF2-40B4-BE49-F238E27FC236}">
              <a16:creationId xmlns:a16="http://schemas.microsoft.com/office/drawing/2014/main" id="{3B1E5441-8259-47DB-9280-D42B635243B3}"/>
            </a:ext>
          </a:extLst>
        </xdr:cNvPr>
        <xdr:cNvSpPr txBox="1"/>
      </xdr:nvSpPr>
      <xdr:spPr>
        <a:xfrm>
          <a:off x="5365750" y="187325"/>
          <a:ext cx="1597025" cy="415924"/>
        </a:xfrm>
        <a:prstGeom prst="rect">
          <a:avLst/>
        </a:prstGeom>
        <a:noFill/>
      </xdr:spPr>
      <xdr:txBody>
        <a:bodyPr wrap="square" rtlCol="0">
          <a:no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s-CO" sz="2000" b="1">
              <a:solidFill>
                <a:schemeClr val="accent5">
                  <a:lumMod val="75000"/>
                </a:schemeClr>
              </a:solidFill>
            </a:rPr>
            <a:t>SIGCMA</a:t>
          </a:r>
          <a:endParaRPr lang="es-CO" sz="2000">
            <a:solidFill>
              <a:schemeClr val="accent5">
                <a:lumMod val="75000"/>
              </a:schemeClr>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14C1A84D-FB38-47A1-9B92-E6DC7BC3276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1085850</xdr:colOff>
      <xdr:row>1</xdr:row>
      <xdr:rowOff>57150</xdr:rowOff>
    </xdr:from>
    <xdr:to>
      <xdr:col>4</xdr:col>
      <xdr:colOff>2828925</xdr:colOff>
      <xdr:row>3</xdr:row>
      <xdr:rowOff>152399</xdr:rowOff>
    </xdr:to>
    <xdr:sp macro="" textlink="">
      <xdr:nvSpPr>
        <xdr:cNvPr id="2" name="CuadroTexto 4">
          <a:extLst>
            <a:ext uri="{FF2B5EF4-FFF2-40B4-BE49-F238E27FC236}">
              <a16:creationId xmlns:a16="http://schemas.microsoft.com/office/drawing/2014/main" id="{00000000-0008-0000-0100-000002000000}"/>
            </a:ext>
          </a:extLst>
        </xdr:cNvPr>
        <xdr:cNvSpPr txBox="1"/>
      </xdr:nvSpPr>
      <xdr:spPr>
        <a:xfrm>
          <a:off x="9782175" y="209550"/>
          <a:ext cx="1743075" cy="419099"/>
        </a:xfrm>
        <a:prstGeom prst="rect">
          <a:avLst/>
        </a:prstGeom>
        <a:noFill/>
      </xdr:spPr>
      <xdr:txBody>
        <a:bodyPr wrap="square" rtlCol="0">
          <a:no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s-CO" sz="2000" b="1">
              <a:solidFill>
                <a:schemeClr val="accent5">
                  <a:lumMod val="75000"/>
                </a:schemeClr>
              </a:solidFill>
            </a:rPr>
            <a:t>SIGCMA</a:t>
          </a:r>
          <a:endParaRPr lang="es-CO" sz="2000">
            <a:solidFill>
              <a:schemeClr val="accent5">
                <a:lumMod val="75000"/>
              </a:schemeClr>
            </a:solidFill>
          </a:endParaRPr>
        </a:p>
      </xdr:txBody>
    </xdr:sp>
    <xdr:clientData/>
  </xdr:twoCellAnchor>
  <xdr:twoCellAnchor>
    <xdr:from>
      <xdr:col>3</xdr:col>
      <xdr:colOff>1530528</xdr:colOff>
      <xdr:row>3</xdr:row>
      <xdr:rowOff>27505</xdr:rowOff>
    </xdr:from>
    <xdr:to>
      <xdr:col>4</xdr:col>
      <xdr:colOff>3039439</xdr:colOff>
      <xdr:row>5</xdr:row>
      <xdr:rowOff>0</xdr:rowOff>
    </xdr:to>
    <xdr:grpSp>
      <xdr:nvGrpSpPr>
        <xdr:cNvPr id="3" name="Group 8">
          <a:extLst>
            <a:ext uri="{FF2B5EF4-FFF2-40B4-BE49-F238E27FC236}">
              <a16:creationId xmlns:a16="http://schemas.microsoft.com/office/drawing/2014/main" id="{00000000-0008-0000-0100-000003000000}"/>
            </a:ext>
          </a:extLst>
        </xdr:cNvPr>
        <xdr:cNvGrpSpPr>
          <a:grpSpLocks/>
        </xdr:cNvGrpSpPr>
      </xdr:nvGrpSpPr>
      <xdr:grpSpPr bwMode="auto">
        <a:xfrm>
          <a:off x="8617128" y="503755"/>
          <a:ext cx="3118636" cy="296345"/>
          <a:chOff x="2381" y="720"/>
          <a:chExt cx="3154" cy="65"/>
        </a:xfrm>
      </xdr:grpSpPr>
      <xdr:pic>
        <xdr:nvPicPr>
          <xdr:cNvPr id="4" name="6 Imagen">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 y="720"/>
            <a:ext cx="1417"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7 Imagen">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00" y="720"/>
            <a:ext cx="335"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editAs="oneCell">
    <xdr:from>
      <xdr:col>4</xdr:col>
      <xdr:colOff>1266825</xdr:colOff>
      <xdr:row>3</xdr:row>
      <xdr:rowOff>47625</xdr:rowOff>
    </xdr:from>
    <xdr:to>
      <xdr:col>4</xdr:col>
      <xdr:colOff>2800351</xdr:colOff>
      <xdr:row>4</xdr:row>
      <xdr:rowOff>156755</xdr:rowOff>
    </xdr:to>
    <xdr:pic>
      <xdr:nvPicPr>
        <xdr:cNvPr id="6" name="Imagen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3"/>
        <a:stretch>
          <a:fillRect/>
        </a:stretch>
      </xdr:blipFill>
      <xdr:spPr>
        <a:xfrm>
          <a:off x="9963150" y="523875"/>
          <a:ext cx="1533526" cy="271055"/>
        </a:xfrm>
        <a:prstGeom prst="rect">
          <a:avLst/>
        </a:prstGeom>
      </xdr:spPr>
    </xdr:pic>
    <xdr:clientData/>
  </xdr:twoCellAnchor>
  <xdr:oneCellAnchor>
    <xdr:from>
      <xdr:col>5</xdr:col>
      <xdr:colOff>441960</xdr:colOff>
      <xdr:row>11</xdr:row>
      <xdr:rowOff>243840</xdr:rowOff>
    </xdr:from>
    <xdr:ext cx="1539240" cy="1508760"/>
    <xdr:sp macro="" textlink="">
      <xdr:nvSpPr>
        <xdr:cNvPr id="7" name="CuadroTexto 6">
          <a:extLst>
            <a:ext uri="{FF2B5EF4-FFF2-40B4-BE49-F238E27FC236}">
              <a16:creationId xmlns:a16="http://schemas.microsoft.com/office/drawing/2014/main" id="{00000000-0008-0000-0100-000007000000}"/>
            </a:ext>
          </a:extLst>
        </xdr:cNvPr>
        <xdr:cNvSpPr txBox="1"/>
      </xdr:nvSpPr>
      <xdr:spPr>
        <a:xfrm>
          <a:off x="12243435" y="4806315"/>
          <a:ext cx="1539240" cy="1508760"/>
        </a:xfrm>
        <a:prstGeom prst="rect">
          <a:avLst/>
        </a:prstGeom>
        <a:solidFill>
          <a:srgbClr val="FFC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t>Columnas</a:t>
          </a:r>
          <a:r>
            <a:rPr lang="es-CO" sz="1100" baseline="0"/>
            <a:t> B y D, (No.) enumerar secuencialmente .</a:t>
          </a:r>
        </a:p>
        <a:p>
          <a:r>
            <a:rPr lang="es-CO" sz="1100" baseline="0"/>
            <a:t>Un factor temático puede tener muchos factores específicos, no siempre es una relacion 1 a 1</a:t>
          </a:r>
        </a:p>
        <a:p>
          <a:endParaRPr lang="es-CO" sz="1100" baseline="0"/>
        </a:p>
      </xdr:txBody>
    </xdr:sp>
    <xdr:clientData/>
  </xdr:oneCellAnchor>
  <xdr:twoCellAnchor editAs="oneCell">
    <xdr:from>
      <xdr:col>0</xdr:col>
      <xdr:colOff>66454</xdr:colOff>
      <xdr:row>1</xdr:row>
      <xdr:rowOff>0</xdr:rowOff>
    </xdr:from>
    <xdr:to>
      <xdr:col>0</xdr:col>
      <xdr:colOff>2223779</xdr:colOff>
      <xdr:row>4</xdr:row>
      <xdr:rowOff>122077</xdr:rowOff>
    </xdr:to>
    <xdr:pic>
      <xdr:nvPicPr>
        <xdr:cNvPr id="8" name="Imagen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66454" y="152400"/>
          <a:ext cx="2157325" cy="6078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2487283</xdr:colOff>
      <xdr:row>0</xdr:row>
      <xdr:rowOff>0</xdr:rowOff>
    </xdr:from>
    <xdr:to>
      <xdr:col>6</xdr:col>
      <xdr:colOff>51938</xdr:colOff>
      <xdr:row>1</xdr:row>
      <xdr:rowOff>133349</xdr:rowOff>
    </xdr:to>
    <xdr:sp macro="" textlink="">
      <xdr:nvSpPr>
        <xdr:cNvPr id="2" name="CuadroTexto 4">
          <a:extLst>
            <a:ext uri="{FF2B5EF4-FFF2-40B4-BE49-F238E27FC236}">
              <a16:creationId xmlns:a16="http://schemas.microsoft.com/office/drawing/2014/main" id="{00000000-0008-0000-0200-000002000000}"/>
            </a:ext>
          </a:extLst>
        </xdr:cNvPr>
        <xdr:cNvSpPr txBox="1"/>
      </xdr:nvSpPr>
      <xdr:spPr>
        <a:xfrm>
          <a:off x="10050133" y="0"/>
          <a:ext cx="1746130" cy="419099"/>
        </a:xfrm>
        <a:prstGeom prst="rect">
          <a:avLst/>
        </a:prstGeom>
        <a:noFill/>
      </xdr:spPr>
      <xdr:txBody>
        <a:bodyPr wrap="square" rtlCol="0">
          <a:no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s-CO" sz="2000" b="1">
              <a:solidFill>
                <a:schemeClr val="accent5">
                  <a:lumMod val="75000"/>
                </a:schemeClr>
              </a:solidFill>
            </a:rPr>
            <a:t>SIGCMA</a:t>
          </a:r>
          <a:endParaRPr lang="es-CO" sz="2000">
            <a:solidFill>
              <a:schemeClr val="accent5">
                <a:lumMod val="75000"/>
              </a:schemeClr>
            </a:solidFill>
          </a:endParaRPr>
        </a:p>
      </xdr:txBody>
    </xdr:sp>
    <xdr:clientData/>
  </xdr:twoCellAnchor>
  <xdr:twoCellAnchor>
    <xdr:from>
      <xdr:col>5</xdr:col>
      <xdr:colOff>952500</xdr:colOff>
      <xdr:row>1</xdr:row>
      <xdr:rowOff>131369</xdr:rowOff>
    </xdr:from>
    <xdr:to>
      <xdr:col>6</xdr:col>
      <xdr:colOff>503767</xdr:colOff>
      <xdr:row>1</xdr:row>
      <xdr:rowOff>330200</xdr:rowOff>
    </xdr:to>
    <xdr:grpSp>
      <xdr:nvGrpSpPr>
        <xdr:cNvPr id="3" name="Group 8">
          <a:extLst>
            <a:ext uri="{FF2B5EF4-FFF2-40B4-BE49-F238E27FC236}">
              <a16:creationId xmlns:a16="http://schemas.microsoft.com/office/drawing/2014/main" id="{00000000-0008-0000-0200-000003000000}"/>
            </a:ext>
          </a:extLst>
        </xdr:cNvPr>
        <xdr:cNvGrpSpPr>
          <a:grpSpLocks/>
        </xdr:cNvGrpSpPr>
      </xdr:nvGrpSpPr>
      <xdr:grpSpPr bwMode="auto">
        <a:xfrm>
          <a:off x="8515350" y="417119"/>
          <a:ext cx="3732742" cy="198831"/>
          <a:chOff x="2359" y="739"/>
          <a:chExt cx="3176" cy="46"/>
        </a:xfrm>
      </xdr:grpSpPr>
      <xdr:pic>
        <xdr:nvPicPr>
          <xdr:cNvPr id="4" name="6 Imagen">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59" y="739"/>
            <a:ext cx="1417" cy="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7 Imagen">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00" y="742"/>
            <a:ext cx="335" cy="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editAs="oneCell">
    <xdr:from>
      <xdr:col>5</xdr:col>
      <xdr:colOff>2625724</xdr:colOff>
      <xdr:row>0</xdr:row>
      <xdr:rowOff>247650</xdr:rowOff>
    </xdr:from>
    <xdr:to>
      <xdr:col>5</xdr:col>
      <xdr:colOff>4159250</xdr:colOff>
      <xdr:row>2</xdr:row>
      <xdr:rowOff>54096</xdr:rowOff>
    </xdr:to>
    <xdr:pic>
      <xdr:nvPicPr>
        <xdr:cNvPr id="6" name="Imagen 5">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3"/>
        <a:stretch>
          <a:fillRect/>
        </a:stretch>
      </xdr:blipFill>
      <xdr:spPr>
        <a:xfrm>
          <a:off x="10188574" y="247650"/>
          <a:ext cx="1533526" cy="520821"/>
        </a:xfrm>
        <a:prstGeom prst="rect">
          <a:avLst/>
        </a:prstGeom>
      </xdr:spPr>
    </xdr:pic>
    <xdr:clientData/>
  </xdr:twoCellAnchor>
  <xdr:oneCellAnchor>
    <xdr:from>
      <xdr:col>6</xdr:col>
      <xdr:colOff>480060</xdr:colOff>
      <xdr:row>2</xdr:row>
      <xdr:rowOff>91440</xdr:rowOff>
    </xdr:from>
    <xdr:ext cx="2156460" cy="5844540"/>
    <xdr:sp macro="" textlink="">
      <xdr:nvSpPr>
        <xdr:cNvPr id="7" name="CuadroTexto 6">
          <a:extLst>
            <a:ext uri="{FF2B5EF4-FFF2-40B4-BE49-F238E27FC236}">
              <a16:creationId xmlns:a16="http://schemas.microsoft.com/office/drawing/2014/main" id="{00000000-0008-0000-0200-000007000000}"/>
            </a:ext>
          </a:extLst>
        </xdr:cNvPr>
        <xdr:cNvSpPr txBox="1"/>
      </xdr:nvSpPr>
      <xdr:spPr>
        <a:xfrm>
          <a:off x="12224385" y="805815"/>
          <a:ext cx="2156460" cy="5844540"/>
        </a:xfrm>
        <a:prstGeom prst="rect">
          <a:avLst/>
        </a:prstGeom>
        <a:solidFill>
          <a:srgbClr val="FFC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t>Tener en</a:t>
          </a:r>
          <a:r>
            <a:rPr lang="es-CO" sz="1100" baseline="0"/>
            <a:t> cuenta-.</a:t>
          </a:r>
        </a:p>
        <a:p>
          <a:r>
            <a:rPr lang="es-CO" sz="1100" baseline="0"/>
            <a:t>1- La estrategia ( Columna A),  es la forma como se va a gestionar la debilidad o la fortaleza( contexto interno) o la amenaza y la oportunidad</a:t>
          </a:r>
        </a:p>
        <a:p>
          <a:r>
            <a:rPr lang="es-CO" sz="1100" baseline="0"/>
            <a:t> ( contexto externo).</a:t>
          </a:r>
        </a:p>
        <a:p>
          <a:endParaRPr lang="es-CO" sz="1100" baseline="0"/>
        </a:p>
        <a:p>
          <a:r>
            <a:rPr lang="es-CO" sz="1100" baseline="0"/>
            <a:t>2. Columnas (B,C;D;E)</a:t>
          </a:r>
        </a:p>
        <a:p>
          <a:r>
            <a:rPr lang="es-CO" sz="1100" baseline="0"/>
            <a:t>Copiar el numero que corresponde, segun la debilidad , oportunidad, fortaleza o amenaza identificada.</a:t>
          </a:r>
        </a:p>
        <a:p>
          <a:r>
            <a:rPr lang="es-CO" sz="1100" baseline="0"/>
            <a:t> </a:t>
          </a:r>
        </a:p>
        <a:p>
          <a:r>
            <a:rPr lang="es-CO" sz="1100"/>
            <a:t>3.</a:t>
          </a:r>
          <a:r>
            <a:rPr lang="es-CO" sz="1100" baseline="0"/>
            <a:t> Las oportunidades y fortalezas se pueden gestionar  a traves de acciónes o proyectos  que se incluyen en el plan de accion ( mejoras), si se considera que aportan valor </a:t>
          </a:r>
        </a:p>
        <a:p>
          <a:endParaRPr lang="es-CO" sz="1100" baseline="0"/>
        </a:p>
        <a:p>
          <a:r>
            <a:rPr lang="es-CO" sz="1100" baseline="0"/>
            <a:t>Las debilidades y amenazas si  afectan los objetivos estrategicos y requieren recursos se documentan en este plan de acción  .</a:t>
          </a:r>
        </a:p>
        <a:p>
          <a:endParaRPr lang="es-CO" sz="1100" baseline="0"/>
        </a:p>
        <a:p>
          <a:r>
            <a:rPr lang="es-CO" sz="1100" baseline="0"/>
            <a:t>Si la debiidad o amenaza afecta la parte operativa ( errores, demoras, etc) se llevan como causa  de los riesgos, en el Plan de riesgos respectivo.</a:t>
          </a:r>
        </a:p>
      </xdr:txBody>
    </xdr:sp>
    <xdr:clientData/>
  </xdr:oneCellAnchor>
  <xdr:twoCellAnchor editAs="oneCell">
    <xdr:from>
      <xdr:col>0</xdr:col>
      <xdr:colOff>104356</xdr:colOff>
      <xdr:row>0</xdr:row>
      <xdr:rowOff>89380</xdr:rowOff>
    </xdr:from>
    <xdr:to>
      <xdr:col>0</xdr:col>
      <xdr:colOff>2261681</xdr:colOff>
      <xdr:row>1</xdr:row>
      <xdr:rowOff>424108</xdr:rowOff>
    </xdr:to>
    <xdr:pic>
      <xdr:nvPicPr>
        <xdr:cNvPr id="8" name="Imagen 7">
          <a:extLst>
            <a:ext uri="{FF2B5EF4-FFF2-40B4-BE49-F238E27FC236}">
              <a16:creationId xmlns:a16="http://schemas.microsoft.com/office/drawing/2014/main" id="{00000000-0008-0000-0200-000008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04356" y="89380"/>
          <a:ext cx="2157325" cy="62047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21405</xdr:colOff>
      <xdr:row>0</xdr:row>
      <xdr:rowOff>0</xdr:rowOff>
    </xdr:from>
    <xdr:to>
      <xdr:col>2</xdr:col>
      <xdr:colOff>1252163</xdr:colOff>
      <xdr:row>2</xdr:row>
      <xdr:rowOff>192639</xdr:rowOff>
    </xdr:to>
    <xdr:pic>
      <xdr:nvPicPr>
        <xdr:cNvPr id="2" name="Imagen 1">
          <a:extLst>
            <a:ext uri="{FF2B5EF4-FFF2-40B4-BE49-F238E27FC236}">
              <a16:creationId xmlns:a16="http://schemas.microsoft.com/office/drawing/2014/main" id="{7AF4E8B7-25BB-4C6F-801A-10714F59FBE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405" y="0"/>
          <a:ext cx="3328398" cy="9096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550F61E5-1B6C-4DD3-AF4A-F8269EEF654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063B9210-5972-48E5-BD67-43602128A88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3</xdr:row>
      <xdr:rowOff>158750</xdr:rowOff>
    </xdr:to>
    <xdr:pic>
      <xdr:nvPicPr>
        <xdr:cNvPr id="2" name="Imagen 1">
          <a:extLst>
            <a:ext uri="{FF2B5EF4-FFF2-40B4-BE49-F238E27FC236}">
              <a16:creationId xmlns:a16="http://schemas.microsoft.com/office/drawing/2014/main" id="{8A085C4B-DF16-4C00-B253-DA41411D090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3</xdr:row>
      <xdr:rowOff>158750</xdr:rowOff>
    </xdr:to>
    <xdr:pic>
      <xdr:nvPicPr>
        <xdr:cNvPr id="2" name="Imagen 1">
          <a:extLst>
            <a:ext uri="{FF2B5EF4-FFF2-40B4-BE49-F238E27FC236}">
              <a16:creationId xmlns:a16="http://schemas.microsoft.com/office/drawing/2014/main" id="{D67E0257-21E2-4814-8DBE-1975D66E465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C76446D0-75A4-4003-BF60-0014F9A0505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pivotCache/_rels/pivotCacheDefinition1.xml.rels><?xml version="1.0" encoding="UTF-8" standalone="yes"?>
<Relationships xmlns="http://schemas.openxmlformats.org/package/2006/relationships"><Relationship Id="rId2" Type="http://schemas.openxmlformats.org/officeDocument/2006/relationships/externalLinkPath" Target="file:///C:\Users\Usuario\Desktop\Nueva%20Metodologia%20Riesgos\Caja%20de%20Herramientas%20Guia%20DAPF\1.%20Matriz_mapa_riesgos.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ndres Marin" refreshedDate="44186.276661689815" createdVersion="6" refreshedVersion="6" minRefreshableVersion="3" recordCount="10" xr:uid="{00000000-000A-0000-FFFF-FFFF01000000}">
  <cacheSource type="worksheet">
    <worksheetSource name="Tabla1" r:id="rId2"/>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700-000000000000}" name="TablaDinámica1" cacheId="2193"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37:E249"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formats count="5">
    <format dxfId="1649">
      <pivotArea field="1" type="button" dataOnly="0" labelOnly="1" outline="0" axis="axisRow" fieldPosition="1"/>
    </format>
    <format dxfId="1650">
      <pivotArea dataOnly="0" labelOnly="1" outline="0" fieldPosition="0">
        <references count="1">
          <reference field="0" count="1">
            <x v="0"/>
          </reference>
        </references>
      </pivotArea>
    </format>
    <format dxfId="1651">
      <pivotArea dataOnly="0" labelOnly="1" outline="0" fieldPosition="0">
        <references count="1">
          <reference field="0" count="1">
            <x v="1"/>
          </reference>
        </references>
      </pivotArea>
    </format>
    <format dxfId="1652">
      <pivotArea dataOnly="0" labelOnly="1" outline="0" fieldPosition="0">
        <references count="2">
          <reference field="0" count="1" selected="0">
            <x v="0"/>
          </reference>
          <reference field="1" count="5">
            <x v="0"/>
            <x v="6"/>
            <x v="7"/>
            <x v="8"/>
            <x v="9"/>
          </reference>
        </references>
      </pivotArea>
    </format>
    <format dxfId="1653">
      <pivotArea dataOnly="0" labelOnly="1" outline="0" fieldPosition="0">
        <references count="2">
          <reference field="0" count="1" selected="0">
            <x v="1"/>
          </reference>
          <reference field="1" count="5">
            <x v="1"/>
            <x v="2"/>
            <x v="3"/>
            <x v="4"/>
            <x v="5"/>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B237:C247" totalsRowShown="0" headerRowDxfId="1431" dataDxfId="1430">
  <autoFilter ref="B237:C247" xr:uid="{00000000-0009-0000-0100-000001000000}"/>
  <tableColumns count="2">
    <tableColumn id="1" xr3:uid="{00000000-0010-0000-0000-000001000000}" name="Criterios" dataDxfId="1429"/>
    <tableColumn id="2" xr3:uid="{00000000-0010-0000-0000-000002000000}" name="Subcriterios" dataDxfId="1428"/>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7.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59999389629810485"/>
  </sheetPr>
  <dimension ref="A1:I18"/>
  <sheetViews>
    <sheetView showGridLines="0" topLeftCell="A10" workbookViewId="0">
      <selection activeCell="B15" sqref="B15:I15"/>
    </sheetView>
  </sheetViews>
  <sheetFormatPr defaultColWidth="11.42578125" defaultRowHeight="15"/>
  <cols>
    <col min="1" max="1" width="28.140625" customWidth="1"/>
    <col min="2" max="2" width="18" customWidth="1"/>
    <col min="3" max="3" width="14.140625" style="86" customWidth="1"/>
    <col min="4" max="8" width="12.42578125" customWidth="1"/>
  </cols>
  <sheetData>
    <row r="1" spans="1:9" ht="42" customHeight="1">
      <c r="A1" s="291" t="s">
        <v>0</v>
      </c>
      <c r="B1" s="291"/>
      <c r="C1" s="291"/>
      <c r="D1" s="291"/>
      <c r="E1" s="291"/>
      <c r="F1" s="291"/>
    </row>
    <row r="5" spans="1:9">
      <c r="D5" s="95"/>
      <c r="E5" s="95"/>
      <c r="F5" s="95"/>
      <c r="G5" s="95"/>
      <c r="H5" s="95"/>
    </row>
    <row r="6" spans="1:9">
      <c r="D6" s="95"/>
      <c r="E6" s="95"/>
      <c r="F6" s="95"/>
      <c r="G6" s="95"/>
      <c r="H6" s="95"/>
    </row>
    <row r="7" spans="1:9" ht="33.75">
      <c r="A7" s="292" t="s">
        <v>1</v>
      </c>
      <c r="B7" s="292"/>
      <c r="C7" s="292"/>
      <c r="D7" s="292"/>
      <c r="E7" s="292"/>
      <c r="F7" s="292"/>
      <c r="G7" s="292"/>
      <c r="H7" s="292"/>
      <c r="I7" s="292"/>
    </row>
    <row r="9" spans="1:9" s="87" customFormat="1" ht="81.75" customHeight="1">
      <c r="A9" s="88" t="s">
        <v>2</v>
      </c>
      <c r="B9" s="293" t="s">
        <v>3</v>
      </c>
      <c r="C9" s="293"/>
      <c r="D9" s="293"/>
      <c r="E9" s="293"/>
      <c r="F9" s="293"/>
      <c r="G9" s="293"/>
      <c r="H9" s="293"/>
      <c r="I9" s="293"/>
    </row>
    <row r="10" spans="1:9" s="87" customFormat="1" ht="16.7" customHeight="1">
      <c r="A10" s="93"/>
      <c r="B10" s="94"/>
      <c r="C10" s="94"/>
      <c r="D10" s="93"/>
      <c r="E10" s="92"/>
    </row>
    <row r="11" spans="1:9" s="87" customFormat="1" ht="84" customHeight="1">
      <c r="A11" s="88" t="s">
        <v>4</v>
      </c>
      <c r="B11" s="89" t="s">
        <v>5</v>
      </c>
      <c r="C11" s="290" t="s">
        <v>6</v>
      </c>
      <c r="D11" s="290"/>
      <c r="E11" s="290"/>
      <c r="F11" s="290"/>
      <c r="G11" s="290"/>
      <c r="H11" s="290"/>
      <c r="I11" s="290"/>
    </row>
    <row r="12" spans="1:9" ht="32.25" customHeight="1">
      <c r="A12" s="91"/>
    </row>
    <row r="13" spans="1:9" ht="32.25" customHeight="1">
      <c r="A13" s="90" t="s">
        <v>7</v>
      </c>
      <c r="B13" s="290"/>
      <c r="C13" s="290"/>
      <c r="D13" s="290"/>
      <c r="E13" s="290"/>
      <c r="F13" s="290"/>
      <c r="G13" s="290"/>
      <c r="H13" s="290"/>
      <c r="I13" s="290"/>
    </row>
    <row r="14" spans="1:9" s="87" customFormat="1" ht="69" customHeight="1">
      <c r="A14" s="90" t="s">
        <v>8</v>
      </c>
      <c r="B14" s="290"/>
      <c r="C14" s="290"/>
      <c r="D14" s="290"/>
      <c r="E14" s="290"/>
      <c r="F14" s="290"/>
      <c r="G14" s="290"/>
      <c r="H14" s="290"/>
      <c r="I14" s="290"/>
    </row>
    <row r="15" spans="1:9" s="87" customFormat="1" ht="54" customHeight="1">
      <c r="A15" s="90" t="s">
        <v>9</v>
      </c>
      <c r="B15" s="290" t="s">
        <v>10</v>
      </c>
      <c r="C15" s="290"/>
      <c r="D15" s="290"/>
      <c r="E15" s="290"/>
      <c r="F15" s="290"/>
      <c r="G15" s="290"/>
      <c r="H15" s="290"/>
      <c r="I15" s="290"/>
    </row>
    <row r="16" spans="1:9" s="87" customFormat="1" ht="54" customHeight="1">
      <c r="A16" s="88" t="s">
        <v>11</v>
      </c>
      <c r="B16" s="290"/>
      <c r="C16" s="290"/>
      <c r="D16" s="290"/>
      <c r="E16" s="290"/>
      <c r="F16" s="290"/>
      <c r="G16" s="290"/>
      <c r="H16" s="290"/>
      <c r="I16" s="290"/>
    </row>
    <row r="18" spans="1:9" s="87" customFormat="1" ht="54.75" customHeight="1">
      <c r="A18" s="88" t="s">
        <v>12</v>
      </c>
      <c r="B18" s="289">
        <v>44704</v>
      </c>
      <c r="C18" s="289"/>
      <c r="D18" s="289"/>
      <c r="E18" s="289"/>
      <c r="F18" s="289"/>
      <c r="G18" s="289"/>
      <c r="H18" s="289"/>
      <c r="I18" s="289"/>
    </row>
  </sheetData>
  <mergeCells count="9">
    <mergeCell ref="B18:I18"/>
    <mergeCell ref="B13:I13"/>
    <mergeCell ref="B15:I15"/>
    <mergeCell ref="B16:I16"/>
    <mergeCell ref="A1:F1"/>
    <mergeCell ref="A7:I7"/>
    <mergeCell ref="B9:I9"/>
    <mergeCell ref="C11:I11"/>
    <mergeCell ref="B14:I14"/>
  </mergeCells>
  <dataValidations count="2">
    <dataValidation allowBlank="1" showInputMessage="1" showErrorMessage="1" prompt="Proponer y escribir en una frase la estrategia para gestionar la debilidad, la oportunidad, la amenaza o la fortaleza.Usar verbo de acción en infinitivo._x000a_" sqref="G1" xr:uid="{00000000-0002-0000-0000-000000000000}"/>
    <dataValidation type="list" allowBlank="1" showInputMessage="1" showErrorMessage="1" sqref="B11" xr:uid="{00000000-0002-0000-0000-000001000000}">
      <formula1>"Estrategicos, Misionales, Apoyo, Evaluacion y Mejora"</formula1>
    </dataValidation>
  </dataValidations>
  <pageMargins left="0.7" right="0.7" top="0.75" bottom="0.75" header="0.3" footer="0.3"/>
  <pageSetup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7030A0"/>
  </sheetPr>
  <dimension ref="B4:AU63"/>
  <sheetViews>
    <sheetView topLeftCell="E8" workbookViewId="0">
      <selection activeCell="AT18" sqref="AT18:AU27"/>
    </sheetView>
  </sheetViews>
  <sheetFormatPr defaultColWidth="11.42578125" defaultRowHeight="15"/>
  <cols>
    <col min="1" max="1" width="3.7109375" style="7" customWidth="1"/>
    <col min="2" max="2" width="6.7109375" style="7" customWidth="1"/>
    <col min="3" max="3" width="0.5703125" style="7" hidden="1" customWidth="1"/>
    <col min="4" max="4" width="11.42578125" style="7" hidden="1" customWidth="1"/>
    <col min="5" max="5" width="9.85546875" style="7" customWidth="1"/>
    <col min="6" max="8" width="11.42578125" style="7" hidden="1" customWidth="1"/>
    <col min="9" max="9" width="8.42578125" style="7" customWidth="1"/>
    <col min="10" max="11" width="11.42578125" style="7"/>
    <col min="12" max="12" width="0.140625" style="7" customWidth="1"/>
    <col min="13" max="13" width="0.28515625" style="7" hidden="1" customWidth="1"/>
    <col min="14" max="15" width="11.42578125" style="7" hidden="1" customWidth="1"/>
    <col min="16" max="16" width="11.42578125" style="7"/>
    <col min="17" max="17" width="10.28515625" style="7" customWidth="1"/>
    <col min="18" max="18" width="11.42578125" style="7" hidden="1" customWidth="1"/>
    <col min="19" max="19" width="0.85546875" style="7" hidden="1" customWidth="1"/>
    <col min="20" max="20" width="11.42578125" style="7" hidden="1" customWidth="1"/>
    <col min="21" max="21" width="0.140625" style="7" hidden="1" customWidth="1"/>
    <col min="22" max="22" width="11.42578125" style="7"/>
    <col min="23" max="23" width="10.140625" style="7" customWidth="1"/>
    <col min="24" max="24" width="3.85546875" style="7" hidden="1" customWidth="1"/>
    <col min="25" max="25" width="4.42578125" style="7" hidden="1" customWidth="1"/>
    <col min="26" max="27" width="11.42578125" style="7" hidden="1" customWidth="1"/>
    <col min="28" max="28" width="11.42578125" style="7"/>
    <col min="29" max="29" width="9.7109375" style="7" customWidth="1"/>
    <col min="30" max="30" width="1.5703125" style="7" hidden="1" customWidth="1"/>
    <col min="31" max="32" width="11.42578125" style="7" hidden="1" customWidth="1"/>
    <col min="33" max="33" width="0.85546875" style="7" hidden="1" customWidth="1"/>
    <col min="34" max="34" width="11.42578125" style="7"/>
    <col min="35" max="35" width="13" style="7" customWidth="1"/>
    <col min="36" max="37" width="1.5703125" style="7" hidden="1" customWidth="1"/>
    <col min="38" max="38" width="1" style="7" customWidth="1"/>
    <col min="39" max="40" width="11.42578125" style="7"/>
    <col min="41" max="41" width="4.5703125" style="7" customWidth="1"/>
    <col min="42" max="42" width="2.42578125" style="7" hidden="1" customWidth="1"/>
    <col min="43" max="45" width="11.42578125" style="7" hidden="1" customWidth="1"/>
    <col min="46" max="46" width="11.42578125" style="7"/>
    <col min="47" max="47" width="15.7109375" style="7" customWidth="1"/>
    <col min="48" max="16384" width="11.42578125" style="7"/>
  </cols>
  <sheetData>
    <row r="4" spans="2:47">
      <c r="B4" s="447" t="s">
        <v>499</v>
      </c>
      <c r="C4" s="447"/>
      <c r="D4" s="447"/>
      <c r="E4" s="447"/>
      <c r="F4" s="447"/>
      <c r="G4" s="447"/>
      <c r="H4" s="447"/>
      <c r="I4" s="447"/>
      <c r="J4" s="448" t="s">
        <v>228</v>
      </c>
      <c r="K4" s="448"/>
      <c r="L4" s="448"/>
      <c r="M4" s="448"/>
      <c r="N4" s="448"/>
      <c r="O4" s="448"/>
      <c r="P4" s="448"/>
      <c r="Q4" s="448"/>
      <c r="R4" s="448"/>
      <c r="S4" s="448"/>
      <c r="T4" s="448"/>
      <c r="U4" s="448"/>
      <c r="V4" s="448"/>
      <c r="W4" s="448"/>
      <c r="X4" s="448"/>
      <c r="Y4" s="448"/>
      <c r="Z4" s="448"/>
      <c r="AA4" s="448"/>
      <c r="AB4" s="448"/>
      <c r="AC4" s="448"/>
      <c r="AD4" s="448"/>
      <c r="AE4" s="448"/>
      <c r="AF4" s="448"/>
      <c r="AG4" s="448"/>
      <c r="AH4" s="448"/>
      <c r="AI4" s="448"/>
      <c r="AJ4" s="448"/>
      <c r="AK4" s="448"/>
      <c r="AL4" s="448"/>
      <c r="AT4" s="449" t="s">
        <v>262</v>
      </c>
      <c r="AU4" s="449"/>
    </row>
    <row r="5" spans="2:47">
      <c r="B5" s="447"/>
      <c r="C5" s="447"/>
      <c r="D5" s="447"/>
      <c r="E5" s="447"/>
      <c r="F5" s="447"/>
      <c r="G5" s="447"/>
      <c r="H5" s="447"/>
      <c r="I5" s="447"/>
      <c r="J5" s="448"/>
      <c r="K5" s="448"/>
      <c r="L5" s="448"/>
      <c r="M5" s="448"/>
      <c r="N5" s="448"/>
      <c r="O5" s="448"/>
      <c r="P5" s="448"/>
      <c r="Q5" s="448"/>
      <c r="R5" s="448"/>
      <c r="S5" s="448"/>
      <c r="T5" s="448"/>
      <c r="U5" s="448"/>
      <c r="V5" s="448"/>
      <c r="W5" s="448"/>
      <c r="X5" s="448"/>
      <c r="Y5" s="448"/>
      <c r="Z5" s="448"/>
      <c r="AA5" s="448"/>
      <c r="AB5" s="448"/>
      <c r="AC5" s="448"/>
      <c r="AD5" s="448"/>
      <c r="AE5" s="448"/>
      <c r="AF5" s="448"/>
      <c r="AG5" s="448"/>
      <c r="AH5" s="448"/>
      <c r="AI5" s="448"/>
      <c r="AJ5" s="448"/>
      <c r="AK5" s="448"/>
      <c r="AL5" s="448"/>
      <c r="AT5" s="449"/>
      <c r="AU5" s="449"/>
    </row>
    <row r="6" spans="2:47">
      <c r="B6" s="447"/>
      <c r="C6" s="447"/>
      <c r="D6" s="447"/>
      <c r="E6" s="447"/>
      <c r="F6" s="447"/>
      <c r="G6" s="447"/>
      <c r="H6" s="447"/>
      <c r="I6" s="447"/>
      <c r="J6" s="448"/>
      <c r="K6" s="448"/>
      <c r="L6" s="448"/>
      <c r="M6" s="448"/>
      <c r="N6" s="448"/>
      <c r="O6" s="448"/>
      <c r="P6" s="448"/>
      <c r="Q6" s="448"/>
      <c r="R6" s="448"/>
      <c r="S6" s="448"/>
      <c r="T6" s="448"/>
      <c r="U6" s="448"/>
      <c r="V6" s="448"/>
      <c r="W6" s="448"/>
      <c r="X6" s="448"/>
      <c r="Y6" s="448"/>
      <c r="Z6" s="448"/>
      <c r="AA6" s="448"/>
      <c r="AB6" s="448"/>
      <c r="AC6" s="448"/>
      <c r="AD6" s="448"/>
      <c r="AE6" s="448"/>
      <c r="AF6" s="448"/>
      <c r="AG6" s="448"/>
      <c r="AH6" s="448"/>
      <c r="AI6" s="448"/>
      <c r="AJ6" s="448"/>
      <c r="AK6" s="448"/>
      <c r="AL6" s="448"/>
      <c r="AT6" s="449"/>
      <c r="AU6" s="449"/>
    </row>
    <row r="7" spans="2:47" ht="15.75" thickBot="1"/>
    <row r="8" spans="2:47" ht="15.75">
      <c r="B8" s="450" t="s">
        <v>410</v>
      </c>
      <c r="C8" s="450"/>
      <c r="D8" s="451"/>
      <c r="E8" s="452" t="s">
        <v>500</v>
      </c>
      <c r="F8" s="453"/>
      <c r="G8" s="453"/>
      <c r="H8" s="453"/>
      <c r="I8" s="454"/>
      <c r="J8" s="50" t="s">
        <v>501</v>
      </c>
      <c r="K8" s="51" t="s">
        <v>501</v>
      </c>
      <c r="L8" s="51" t="s">
        <v>501</v>
      </c>
      <c r="M8" s="51" t="s">
        <v>501</v>
      </c>
      <c r="N8" s="51" t="s">
        <v>501</v>
      </c>
      <c r="O8" s="52" t="s">
        <v>501</v>
      </c>
      <c r="P8" s="50" t="s">
        <v>501</v>
      </c>
      <c r="Q8" s="51" t="s">
        <v>501</v>
      </c>
      <c r="R8" s="51" t="s">
        <v>501</v>
      </c>
      <c r="S8" s="51" t="s">
        <v>501</v>
      </c>
      <c r="T8" s="51" t="s">
        <v>501</v>
      </c>
      <c r="U8" s="52" t="s">
        <v>501</v>
      </c>
      <c r="V8" s="50" t="s">
        <v>501</v>
      </c>
      <c r="W8" s="51" t="s">
        <v>501</v>
      </c>
      <c r="X8" s="51" t="s">
        <v>501</v>
      </c>
      <c r="Y8" s="51" t="s">
        <v>501</v>
      </c>
      <c r="Z8" s="51" t="s">
        <v>501</v>
      </c>
      <c r="AA8" s="52" t="s">
        <v>501</v>
      </c>
      <c r="AB8" s="50" t="s">
        <v>501</v>
      </c>
      <c r="AC8" s="51" t="s">
        <v>501</v>
      </c>
      <c r="AD8" s="51" t="s">
        <v>501</v>
      </c>
      <c r="AE8" s="51" t="s">
        <v>501</v>
      </c>
      <c r="AF8" s="51" t="s">
        <v>501</v>
      </c>
      <c r="AG8" s="52" t="s">
        <v>501</v>
      </c>
      <c r="AH8" s="53" t="s">
        <v>501</v>
      </c>
      <c r="AI8" s="54" t="s">
        <v>501</v>
      </c>
      <c r="AJ8" s="54" t="s">
        <v>501</v>
      </c>
      <c r="AK8" s="54" t="s">
        <v>501</v>
      </c>
      <c r="AL8" s="54" t="s">
        <v>501</v>
      </c>
      <c r="AN8" s="461" t="s">
        <v>502</v>
      </c>
      <c r="AO8" s="462"/>
      <c r="AP8" s="462"/>
      <c r="AQ8" s="462"/>
      <c r="AR8" s="462"/>
      <c r="AS8" s="463"/>
      <c r="AT8" s="470" t="s">
        <v>503</v>
      </c>
      <c r="AU8" s="470"/>
    </row>
    <row r="9" spans="2:47" ht="15.75">
      <c r="B9" s="450"/>
      <c r="C9" s="450"/>
      <c r="D9" s="451"/>
      <c r="E9" s="455"/>
      <c r="F9" s="456"/>
      <c r="G9" s="456"/>
      <c r="H9" s="456"/>
      <c r="I9" s="457"/>
      <c r="J9" s="55" t="s">
        <v>501</v>
      </c>
      <c r="K9" s="56" t="s">
        <v>501</v>
      </c>
      <c r="L9" s="56" t="s">
        <v>501</v>
      </c>
      <c r="M9" s="56" t="s">
        <v>501</v>
      </c>
      <c r="N9" s="56" t="s">
        <v>501</v>
      </c>
      <c r="O9" s="57" t="s">
        <v>501</v>
      </c>
      <c r="P9" s="55" t="s">
        <v>501</v>
      </c>
      <c r="Q9" s="56" t="s">
        <v>501</v>
      </c>
      <c r="R9" s="56" t="s">
        <v>501</v>
      </c>
      <c r="S9" s="56" t="s">
        <v>501</v>
      </c>
      <c r="T9" s="56" t="s">
        <v>501</v>
      </c>
      <c r="U9" s="57" t="s">
        <v>501</v>
      </c>
      <c r="V9" s="55" t="s">
        <v>501</v>
      </c>
      <c r="W9" s="56" t="s">
        <v>501</v>
      </c>
      <c r="X9" s="56" t="s">
        <v>501</v>
      </c>
      <c r="Y9" s="56" t="s">
        <v>501</v>
      </c>
      <c r="Z9" s="56" t="s">
        <v>501</v>
      </c>
      <c r="AA9" s="57" t="s">
        <v>501</v>
      </c>
      <c r="AB9" s="55" t="s">
        <v>501</v>
      </c>
      <c r="AC9" s="56" t="s">
        <v>501</v>
      </c>
      <c r="AD9" s="56" t="s">
        <v>501</v>
      </c>
      <c r="AE9" s="56" t="s">
        <v>501</v>
      </c>
      <c r="AF9" s="56" t="s">
        <v>501</v>
      </c>
      <c r="AG9" s="57" t="s">
        <v>501</v>
      </c>
      <c r="AH9" s="58" t="s">
        <v>501</v>
      </c>
      <c r="AI9" s="59" t="s">
        <v>501</v>
      </c>
      <c r="AJ9" s="59" t="s">
        <v>501</v>
      </c>
      <c r="AK9" s="59" t="s">
        <v>501</v>
      </c>
      <c r="AL9" s="59" t="s">
        <v>501</v>
      </c>
      <c r="AN9" s="464"/>
      <c r="AO9" s="465"/>
      <c r="AP9" s="465"/>
      <c r="AQ9" s="465"/>
      <c r="AR9" s="465"/>
      <c r="AS9" s="466"/>
      <c r="AT9" s="470"/>
      <c r="AU9" s="470"/>
    </row>
    <row r="10" spans="2:47" ht="15.75">
      <c r="B10" s="450"/>
      <c r="C10" s="450"/>
      <c r="D10" s="451"/>
      <c r="E10" s="455"/>
      <c r="F10" s="456"/>
      <c r="G10" s="456"/>
      <c r="H10" s="456"/>
      <c r="I10" s="457"/>
      <c r="J10" s="55" t="s">
        <v>501</v>
      </c>
      <c r="K10" s="56" t="s">
        <v>501</v>
      </c>
      <c r="L10" s="56" t="s">
        <v>501</v>
      </c>
      <c r="M10" s="56" t="s">
        <v>501</v>
      </c>
      <c r="N10" s="56" t="s">
        <v>501</v>
      </c>
      <c r="O10" s="57" t="s">
        <v>501</v>
      </c>
      <c r="P10" s="55" t="s">
        <v>501</v>
      </c>
      <c r="Q10" s="56" t="s">
        <v>501</v>
      </c>
      <c r="R10" s="56" t="s">
        <v>501</v>
      </c>
      <c r="S10" s="56" t="s">
        <v>501</v>
      </c>
      <c r="T10" s="56" t="s">
        <v>501</v>
      </c>
      <c r="U10" s="57" t="s">
        <v>501</v>
      </c>
      <c r="V10" s="55" t="s">
        <v>501</v>
      </c>
      <c r="W10" s="56" t="s">
        <v>501</v>
      </c>
      <c r="X10" s="56" t="s">
        <v>501</v>
      </c>
      <c r="Y10" s="56" t="s">
        <v>501</v>
      </c>
      <c r="Z10" s="56" t="s">
        <v>501</v>
      </c>
      <c r="AA10" s="57" t="s">
        <v>501</v>
      </c>
      <c r="AB10" s="55" t="s">
        <v>501</v>
      </c>
      <c r="AC10" s="56" t="s">
        <v>501</v>
      </c>
      <c r="AD10" s="56" t="s">
        <v>501</v>
      </c>
      <c r="AE10" s="56" t="s">
        <v>501</v>
      </c>
      <c r="AF10" s="56" t="s">
        <v>501</v>
      </c>
      <c r="AG10" s="57" t="s">
        <v>501</v>
      </c>
      <c r="AH10" s="58" t="s">
        <v>501</v>
      </c>
      <c r="AI10" s="59" t="s">
        <v>501</v>
      </c>
      <c r="AJ10" s="59" t="s">
        <v>501</v>
      </c>
      <c r="AK10" s="59" t="s">
        <v>501</v>
      </c>
      <c r="AL10" s="59" t="s">
        <v>501</v>
      </c>
      <c r="AN10" s="464"/>
      <c r="AO10" s="465"/>
      <c r="AP10" s="465"/>
      <c r="AQ10" s="465"/>
      <c r="AR10" s="465"/>
      <c r="AS10" s="466"/>
      <c r="AT10" s="470"/>
      <c r="AU10" s="470"/>
    </row>
    <row r="11" spans="2:47" ht="15.75">
      <c r="B11" s="450"/>
      <c r="C11" s="450"/>
      <c r="D11" s="451"/>
      <c r="E11" s="455"/>
      <c r="F11" s="456"/>
      <c r="G11" s="456"/>
      <c r="H11" s="456"/>
      <c r="I11" s="457"/>
      <c r="J11" s="55" t="s">
        <v>501</v>
      </c>
      <c r="K11" s="56" t="s">
        <v>501</v>
      </c>
      <c r="L11" s="56" t="s">
        <v>501</v>
      </c>
      <c r="M11" s="56" t="s">
        <v>501</v>
      </c>
      <c r="N11" s="56" t="s">
        <v>501</v>
      </c>
      <c r="O11" s="57" t="s">
        <v>501</v>
      </c>
      <c r="P11" s="55" t="s">
        <v>501</v>
      </c>
      <c r="Q11" s="56" t="s">
        <v>501</v>
      </c>
      <c r="R11" s="56" t="s">
        <v>501</v>
      </c>
      <c r="S11" s="56" t="s">
        <v>501</v>
      </c>
      <c r="T11" s="56" t="s">
        <v>501</v>
      </c>
      <c r="U11" s="57" t="s">
        <v>501</v>
      </c>
      <c r="V11" s="55" t="s">
        <v>501</v>
      </c>
      <c r="W11" s="56" t="s">
        <v>501</v>
      </c>
      <c r="X11" s="56" t="s">
        <v>501</v>
      </c>
      <c r="Y11" s="56" t="s">
        <v>501</v>
      </c>
      <c r="Z11" s="56" t="s">
        <v>501</v>
      </c>
      <c r="AA11" s="57" t="s">
        <v>501</v>
      </c>
      <c r="AB11" s="55" t="s">
        <v>501</v>
      </c>
      <c r="AC11" s="56" t="s">
        <v>501</v>
      </c>
      <c r="AD11" s="56" t="s">
        <v>501</v>
      </c>
      <c r="AE11" s="56" t="s">
        <v>501</v>
      </c>
      <c r="AF11" s="56" t="s">
        <v>501</v>
      </c>
      <c r="AG11" s="57" t="s">
        <v>501</v>
      </c>
      <c r="AH11" s="58" t="s">
        <v>501</v>
      </c>
      <c r="AI11" s="59" t="s">
        <v>501</v>
      </c>
      <c r="AJ11" s="59" t="s">
        <v>501</v>
      </c>
      <c r="AK11" s="59" t="s">
        <v>501</v>
      </c>
      <c r="AL11" s="59" t="s">
        <v>501</v>
      </c>
      <c r="AN11" s="464"/>
      <c r="AO11" s="465"/>
      <c r="AP11" s="465"/>
      <c r="AQ11" s="465"/>
      <c r="AR11" s="465"/>
      <c r="AS11" s="466"/>
      <c r="AT11" s="470"/>
      <c r="AU11" s="470"/>
    </row>
    <row r="12" spans="2:47" ht="15.75">
      <c r="B12" s="450"/>
      <c r="C12" s="450"/>
      <c r="D12" s="451"/>
      <c r="E12" s="455"/>
      <c r="F12" s="456"/>
      <c r="G12" s="456"/>
      <c r="H12" s="456"/>
      <c r="I12" s="457"/>
      <c r="J12" s="55" t="s">
        <v>501</v>
      </c>
      <c r="K12" s="56" t="s">
        <v>501</v>
      </c>
      <c r="L12" s="56" t="s">
        <v>501</v>
      </c>
      <c r="M12" s="56" t="s">
        <v>501</v>
      </c>
      <c r="N12" s="56" t="s">
        <v>501</v>
      </c>
      <c r="O12" s="57" t="s">
        <v>501</v>
      </c>
      <c r="P12" s="55" t="s">
        <v>501</v>
      </c>
      <c r="Q12" s="56" t="s">
        <v>501</v>
      </c>
      <c r="R12" s="56" t="s">
        <v>501</v>
      </c>
      <c r="S12" s="56" t="s">
        <v>501</v>
      </c>
      <c r="T12" s="56" t="s">
        <v>501</v>
      </c>
      <c r="U12" s="57" t="s">
        <v>501</v>
      </c>
      <c r="V12" s="55" t="s">
        <v>501</v>
      </c>
      <c r="W12" s="56" t="s">
        <v>501</v>
      </c>
      <c r="X12" s="56" t="s">
        <v>501</v>
      </c>
      <c r="Y12" s="56" t="s">
        <v>501</v>
      </c>
      <c r="Z12" s="56" t="s">
        <v>501</v>
      </c>
      <c r="AA12" s="57" t="s">
        <v>501</v>
      </c>
      <c r="AB12" s="55" t="s">
        <v>501</v>
      </c>
      <c r="AC12" s="56" t="s">
        <v>501</v>
      </c>
      <c r="AD12" s="56" t="s">
        <v>501</v>
      </c>
      <c r="AE12" s="56" t="s">
        <v>501</v>
      </c>
      <c r="AF12" s="56" t="s">
        <v>501</v>
      </c>
      <c r="AG12" s="57" t="s">
        <v>501</v>
      </c>
      <c r="AH12" s="58" t="s">
        <v>501</v>
      </c>
      <c r="AI12" s="59" t="s">
        <v>501</v>
      </c>
      <c r="AJ12" s="59" t="s">
        <v>501</v>
      </c>
      <c r="AK12" s="59" t="s">
        <v>501</v>
      </c>
      <c r="AL12" s="59" t="s">
        <v>501</v>
      </c>
      <c r="AN12" s="464"/>
      <c r="AO12" s="465"/>
      <c r="AP12" s="465"/>
      <c r="AQ12" s="465"/>
      <c r="AR12" s="465"/>
      <c r="AS12" s="466"/>
      <c r="AT12" s="470"/>
      <c r="AU12" s="470"/>
    </row>
    <row r="13" spans="2:47" ht="15.75">
      <c r="B13" s="450"/>
      <c r="C13" s="450"/>
      <c r="D13" s="451"/>
      <c r="E13" s="455"/>
      <c r="F13" s="456"/>
      <c r="G13" s="456"/>
      <c r="H13" s="456"/>
      <c r="I13" s="457"/>
      <c r="J13" s="55" t="s">
        <v>501</v>
      </c>
      <c r="K13" s="56" t="s">
        <v>501</v>
      </c>
      <c r="L13" s="56" t="s">
        <v>501</v>
      </c>
      <c r="M13" s="56" t="s">
        <v>501</v>
      </c>
      <c r="N13" s="56" t="s">
        <v>501</v>
      </c>
      <c r="O13" s="57" t="s">
        <v>501</v>
      </c>
      <c r="P13" s="55" t="s">
        <v>501</v>
      </c>
      <c r="Q13" s="56" t="s">
        <v>501</v>
      </c>
      <c r="R13" s="56" t="s">
        <v>501</v>
      </c>
      <c r="S13" s="56" t="s">
        <v>501</v>
      </c>
      <c r="T13" s="56" t="s">
        <v>501</v>
      </c>
      <c r="U13" s="57" t="s">
        <v>501</v>
      </c>
      <c r="V13" s="55" t="s">
        <v>501</v>
      </c>
      <c r="W13" s="56" t="s">
        <v>501</v>
      </c>
      <c r="X13" s="56" t="s">
        <v>501</v>
      </c>
      <c r="Y13" s="56" t="s">
        <v>501</v>
      </c>
      <c r="Z13" s="56" t="s">
        <v>501</v>
      </c>
      <c r="AA13" s="57" t="s">
        <v>501</v>
      </c>
      <c r="AB13" s="55" t="s">
        <v>501</v>
      </c>
      <c r="AC13" s="56" t="s">
        <v>501</v>
      </c>
      <c r="AD13" s="56" t="s">
        <v>501</v>
      </c>
      <c r="AE13" s="56" t="s">
        <v>501</v>
      </c>
      <c r="AF13" s="56" t="s">
        <v>501</v>
      </c>
      <c r="AG13" s="57" t="s">
        <v>501</v>
      </c>
      <c r="AH13" s="58" t="s">
        <v>501</v>
      </c>
      <c r="AI13" s="59" t="s">
        <v>501</v>
      </c>
      <c r="AJ13" s="59" t="s">
        <v>501</v>
      </c>
      <c r="AK13" s="59" t="s">
        <v>501</v>
      </c>
      <c r="AL13" s="59" t="s">
        <v>501</v>
      </c>
      <c r="AN13" s="464"/>
      <c r="AO13" s="465"/>
      <c r="AP13" s="465"/>
      <c r="AQ13" s="465"/>
      <c r="AR13" s="465"/>
      <c r="AS13" s="466"/>
      <c r="AT13" s="470"/>
      <c r="AU13" s="470"/>
    </row>
    <row r="14" spans="2:47" ht="5.25" customHeight="1" thickBot="1">
      <c r="B14" s="450"/>
      <c r="C14" s="450"/>
      <c r="D14" s="451"/>
      <c r="E14" s="455"/>
      <c r="F14" s="456"/>
      <c r="G14" s="456"/>
      <c r="H14" s="456"/>
      <c r="I14" s="457"/>
      <c r="J14" s="55" t="s">
        <v>501</v>
      </c>
      <c r="K14" s="56" t="s">
        <v>501</v>
      </c>
      <c r="L14" s="56" t="s">
        <v>501</v>
      </c>
      <c r="M14" s="56" t="s">
        <v>501</v>
      </c>
      <c r="N14" s="56" t="s">
        <v>501</v>
      </c>
      <c r="O14" s="57" t="s">
        <v>501</v>
      </c>
      <c r="P14" s="55" t="s">
        <v>501</v>
      </c>
      <c r="Q14" s="56" t="s">
        <v>501</v>
      </c>
      <c r="R14" s="56" t="s">
        <v>501</v>
      </c>
      <c r="S14" s="56" t="s">
        <v>501</v>
      </c>
      <c r="T14" s="56" t="s">
        <v>501</v>
      </c>
      <c r="U14" s="57" t="s">
        <v>501</v>
      </c>
      <c r="V14" s="55" t="s">
        <v>501</v>
      </c>
      <c r="W14" s="56" t="s">
        <v>501</v>
      </c>
      <c r="X14" s="56" t="s">
        <v>501</v>
      </c>
      <c r="Y14" s="56" t="s">
        <v>501</v>
      </c>
      <c r="Z14" s="56" t="s">
        <v>501</v>
      </c>
      <c r="AA14" s="57" t="s">
        <v>501</v>
      </c>
      <c r="AB14" s="55" t="s">
        <v>501</v>
      </c>
      <c r="AC14" s="56" t="s">
        <v>501</v>
      </c>
      <c r="AD14" s="56" t="s">
        <v>501</v>
      </c>
      <c r="AE14" s="56" t="s">
        <v>501</v>
      </c>
      <c r="AF14" s="56" t="s">
        <v>501</v>
      </c>
      <c r="AG14" s="57" t="s">
        <v>501</v>
      </c>
      <c r="AH14" s="58" t="s">
        <v>501</v>
      </c>
      <c r="AI14" s="59" t="s">
        <v>501</v>
      </c>
      <c r="AJ14" s="59" t="s">
        <v>501</v>
      </c>
      <c r="AK14" s="59" t="s">
        <v>501</v>
      </c>
      <c r="AL14" s="59" t="s">
        <v>501</v>
      </c>
      <c r="AN14" s="464"/>
      <c r="AO14" s="465"/>
      <c r="AP14" s="465"/>
      <c r="AQ14" s="465"/>
      <c r="AR14" s="465"/>
      <c r="AS14" s="466"/>
      <c r="AT14" s="470"/>
      <c r="AU14" s="470"/>
    </row>
    <row r="15" spans="2:47" ht="16.5" hidden="1" thickBot="1">
      <c r="B15" s="450"/>
      <c r="C15" s="450"/>
      <c r="D15" s="451"/>
      <c r="E15" s="455"/>
      <c r="F15" s="456"/>
      <c r="G15" s="456"/>
      <c r="H15" s="456"/>
      <c r="I15" s="457"/>
      <c r="J15" s="55" t="s">
        <v>501</v>
      </c>
      <c r="K15" s="56" t="s">
        <v>501</v>
      </c>
      <c r="L15" s="56" t="s">
        <v>501</v>
      </c>
      <c r="M15" s="56" t="s">
        <v>501</v>
      </c>
      <c r="N15" s="56" t="s">
        <v>501</v>
      </c>
      <c r="O15" s="57" t="s">
        <v>501</v>
      </c>
      <c r="P15" s="55" t="s">
        <v>501</v>
      </c>
      <c r="Q15" s="56" t="s">
        <v>501</v>
      </c>
      <c r="R15" s="56" t="s">
        <v>501</v>
      </c>
      <c r="S15" s="56" t="s">
        <v>501</v>
      </c>
      <c r="T15" s="56" t="s">
        <v>501</v>
      </c>
      <c r="U15" s="57" t="s">
        <v>501</v>
      </c>
      <c r="V15" s="55" t="s">
        <v>501</v>
      </c>
      <c r="W15" s="56" t="s">
        <v>501</v>
      </c>
      <c r="X15" s="56" t="s">
        <v>501</v>
      </c>
      <c r="Y15" s="56" t="s">
        <v>501</v>
      </c>
      <c r="Z15" s="56" t="s">
        <v>501</v>
      </c>
      <c r="AA15" s="57" t="s">
        <v>501</v>
      </c>
      <c r="AB15" s="55" t="s">
        <v>501</v>
      </c>
      <c r="AC15" s="56" t="s">
        <v>501</v>
      </c>
      <c r="AD15" s="56" t="s">
        <v>501</v>
      </c>
      <c r="AE15" s="56" t="s">
        <v>501</v>
      </c>
      <c r="AF15" s="56" t="s">
        <v>501</v>
      </c>
      <c r="AG15" s="57" t="s">
        <v>501</v>
      </c>
      <c r="AH15" s="58" t="s">
        <v>501</v>
      </c>
      <c r="AI15" s="59" t="s">
        <v>501</v>
      </c>
      <c r="AJ15" s="59" t="s">
        <v>501</v>
      </c>
      <c r="AK15" s="59" t="s">
        <v>501</v>
      </c>
      <c r="AL15" s="59" t="s">
        <v>501</v>
      </c>
      <c r="AN15" s="464"/>
      <c r="AO15" s="465"/>
      <c r="AP15" s="465"/>
      <c r="AQ15" s="465"/>
      <c r="AR15" s="465"/>
      <c r="AS15" s="466"/>
      <c r="AT15" s="36"/>
      <c r="AU15" s="36"/>
    </row>
    <row r="16" spans="2:47" ht="16.5" hidden="1" thickBot="1">
      <c r="B16" s="450"/>
      <c r="C16" s="450"/>
      <c r="D16" s="451"/>
      <c r="E16" s="455"/>
      <c r="F16" s="456"/>
      <c r="G16" s="456"/>
      <c r="H16" s="456"/>
      <c r="I16" s="457"/>
      <c r="J16" s="55" t="s">
        <v>501</v>
      </c>
      <c r="K16" s="56" t="s">
        <v>501</v>
      </c>
      <c r="L16" s="56" t="s">
        <v>501</v>
      </c>
      <c r="M16" s="56" t="s">
        <v>501</v>
      </c>
      <c r="N16" s="56" t="s">
        <v>501</v>
      </c>
      <c r="O16" s="57" t="s">
        <v>501</v>
      </c>
      <c r="P16" s="55" t="s">
        <v>501</v>
      </c>
      <c r="Q16" s="56" t="s">
        <v>501</v>
      </c>
      <c r="R16" s="56" t="s">
        <v>501</v>
      </c>
      <c r="S16" s="56" t="s">
        <v>501</v>
      </c>
      <c r="T16" s="56" t="s">
        <v>501</v>
      </c>
      <c r="U16" s="57" t="s">
        <v>501</v>
      </c>
      <c r="V16" s="55" t="s">
        <v>501</v>
      </c>
      <c r="W16" s="56" t="s">
        <v>501</v>
      </c>
      <c r="X16" s="56" t="s">
        <v>501</v>
      </c>
      <c r="Y16" s="56" t="s">
        <v>501</v>
      </c>
      <c r="Z16" s="56" t="s">
        <v>501</v>
      </c>
      <c r="AA16" s="57" t="s">
        <v>501</v>
      </c>
      <c r="AB16" s="55" t="s">
        <v>501</v>
      </c>
      <c r="AC16" s="56" t="s">
        <v>501</v>
      </c>
      <c r="AD16" s="56" t="s">
        <v>501</v>
      </c>
      <c r="AE16" s="56" t="s">
        <v>501</v>
      </c>
      <c r="AF16" s="56" t="s">
        <v>501</v>
      </c>
      <c r="AG16" s="57" t="s">
        <v>501</v>
      </c>
      <c r="AH16" s="58" t="s">
        <v>501</v>
      </c>
      <c r="AI16" s="59" t="s">
        <v>501</v>
      </c>
      <c r="AJ16" s="59" t="s">
        <v>501</v>
      </c>
      <c r="AK16" s="59" t="s">
        <v>501</v>
      </c>
      <c r="AL16" s="59" t="s">
        <v>501</v>
      </c>
      <c r="AN16" s="464"/>
      <c r="AO16" s="465"/>
      <c r="AP16" s="465"/>
      <c r="AQ16" s="465"/>
      <c r="AR16" s="465"/>
      <c r="AS16" s="466"/>
      <c r="AT16" s="36"/>
      <c r="AU16" s="36"/>
    </row>
    <row r="17" spans="2:47" ht="16.5" hidden="1" thickBot="1">
      <c r="B17" s="450"/>
      <c r="C17" s="450"/>
      <c r="D17" s="451"/>
      <c r="E17" s="458"/>
      <c r="F17" s="459"/>
      <c r="G17" s="459"/>
      <c r="H17" s="459"/>
      <c r="I17" s="460"/>
      <c r="J17" s="60" t="s">
        <v>501</v>
      </c>
      <c r="K17" s="61" t="s">
        <v>501</v>
      </c>
      <c r="L17" s="61" t="s">
        <v>501</v>
      </c>
      <c r="M17" s="61" t="s">
        <v>501</v>
      </c>
      <c r="N17" s="61" t="s">
        <v>501</v>
      </c>
      <c r="O17" s="62" t="s">
        <v>501</v>
      </c>
      <c r="P17" s="55" t="s">
        <v>501</v>
      </c>
      <c r="Q17" s="56" t="s">
        <v>501</v>
      </c>
      <c r="R17" s="56" t="s">
        <v>501</v>
      </c>
      <c r="S17" s="56" t="s">
        <v>501</v>
      </c>
      <c r="T17" s="56" t="s">
        <v>501</v>
      </c>
      <c r="U17" s="57" t="s">
        <v>501</v>
      </c>
      <c r="V17" s="60" t="s">
        <v>501</v>
      </c>
      <c r="W17" s="61" t="s">
        <v>501</v>
      </c>
      <c r="X17" s="61" t="s">
        <v>501</v>
      </c>
      <c r="Y17" s="61" t="s">
        <v>501</v>
      </c>
      <c r="Z17" s="61" t="s">
        <v>501</v>
      </c>
      <c r="AA17" s="62" t="s">
        <v>501</v>
      </c>
      <c r="AB17" s="55" t="s">
        <v>501</v>
      </c>
      <c r="AC17" s="56" t="s">
        <v>501</v>
      </c>
      <c r="AD17" s="56" t="s">
        <v>501</v>
      </c>
      <c r="AE17" s="56" t="s">
        <v>501</v>
      </c>
      <c r="AF17" s="56" t="s">
        <v>501</v>
      </c>
      <c r="AG17" s="57" t="s">
        <v>501</v>
      </c>
      <c r="AH17" s="63" t="s">
        <v>501</v>
      </c>
      <c r="AI17" s="64" t="s">
        <v>501</v>
      </c>
      <c r="AJ17" s="64" t="s">
        <v>501</v>
      </c>
      <c r="AK17" s="64" t="s">
        <v>501</v>
      </c>
      <c r="AL17" s="64" t="s">
        <v>501</v>
      </c>
      <c r="AN17" s="467"/>
      <c r="AO17" s="468"/>
      <c r="AP17" s="468"/>
      <c r="AQ17" s="468"/>
      <c r="AR17" s="468"/>
      <c r="AS17" s="469"/>
      <c r="AT17" s="36"/>
      <c r="AU17" s="36"/>
    </row>
    <row r="18" spans="2:47" ht="15.75" customHeight="1">
      <c r="B18" s="450"/>
      <c r="C18" s="450"/>
      <c r="D18" s="451"/>
      <c r="E18" s="452" t="s">
        <v>504</v>
      </c>
      <c r="F18" s="453"/>
      <c r="G18" s="453"/>
      <c r="H18" s="453"/>
      <c r="I18" s="453"/>
      <c r="J18" s="165" t="s">
        <v>501</v>
      </c>
      <c r="K18" s="166" t="s">
        <v>501</v>
      </c>
      <c r="L18" s="166" t="s">
        <v>501</v>
      </c>
      <c r="M18" s="166" t="s">
        <v>501</v>
      </c>
      <c r="N18" s="166" t="s">
        <v>501</v>
      </c>
      <c r="O18" s="167" t="s">
        <v>501</v>
      </c>
      <c r="P18" s="165" t="s">
        <v>501</v>
      </c>
      <c r="Q18" s="166" t="s">
        <v>501</v>
      </c>
      <c r="R18" s="65" t="s">
        <v>501</v>
      </c>
      <c r="S18" s="65" t="s">
        <v>501</v>
      </c>
      <c r="T18" s="65" t="s">
        <v>501</v>
      </c>
      <c r="U18" s="66" t="s">
        <v>501</v>
      </c>
      <c r="V18" s="50" t="s">
        <v>501</v>
      </c>
      <c r="W18" s="51" t="s">
        <v>501</v>
      </c>
      <c r="X18" s="51" t="s">
        <v>501</v>
      </c>
      <c r="Y18" s="51" t="s">
        <v>501</v>
      </c>
      <c r="Z18" s="51" t="s">
        <v>501</v>
      </c>
      <c r="AA18" s="52" t="s">
        <v>501</v>
      </c>
      <c r="AB18" s="50" t="s">
        <v>501</v>
      </c>
      <c r="AC18" s="51" t="s">
        <v>501</v>
      </c>
      <c r="AD18" s="51" t="s">
        <v>501</v>
      </c>
      <c r="AE18" s="51" t="s">
        <v>501</v>
      </c>
      <c r="AF18" s="51" t="s">
        <v>501</v>
      </c>
      <c r="AG18" s="52" t="s">
        <v>501</v>
      </c>
      <c r="AH18" s="53" t="s">
        <v>501</v>
      </c>
      <c r="AI18" s="54" t="s">
        <v>501</v>
      </c>
      <c r="AJ18" s="54" t="s">
        <v>501</v>
      </c>
      <c r="AK18" s="54" t="s">
        <v>501</v>
      </c>
      <c r="AL18" s="54" t="s">
        <v>501</v>
      </c>
      <c r="AN18" s="472" t="s">
        <v>505</v>
      </c>
      <c r="AO18" s="473"/>
      <c r="AP18" s="473"/>
      <c r="AQ18" s="473"/>
      <c r="AR18" s="473"/>
      <c r="AS18" s="473"/>
      <c r="AT18" s="478" t="s">
        <v>506</v>
      </c>
      <c r="AU18" s="479"/>
    </row>
    <row r="19" spans="2:47" ht="15.75" customHeight="1">
      <c r="B19" s="450"/>
      <c r="C19" s="450"/>
      <c r="D19" s="451"/>
      <c r="E19" s="471"/>
      <c r="F19" s="456"/>
      <c r="G19" s="456"/>
      <c r="H19" s="456"/>
      <c r="I19" s="456"/>
      <c r="J19" s="168" t="s">
        <v>501</v>
      </c>
      <c r="K19" s="169" t="s">
        <v>501</v>
      </c>
      <c r="L19" s="169" t="s">
        <v>501</v>
      </c>
      <c r="M19" s="169" t="s">
        <v>501</v>
      </c>
      <c r="N19" s="169" t="s">
        <v>501</v>
      </c>
      <c r="O19" s="170" t="s">
        <v>501</v>
      </c>
      <c r="P19" s="168" t="s">
        <v>501</v>
      </c>
      <c r="Q19" s="169" t="s">
        <v>501</v>
      </c>
      <c r="R19" s="68" t="s">
        <v>501</v>
      </c>
      <c r="S19" s="68" t="s">
        <v>501</v>
      </c>
      <c r="T19" s="68" t="s">
        <v>501</v>
      </c>
      <c r="U19" s="69" t="s">
        <v>501</v>
      </c>
      <c r="V19" s="55" t="s">
        <v>501</v>
      </c>
      <c r="W19" s="56" t="s">
        <v>501</v>
      </c>
      <c r="X19" s="56" t="s">
        <v>501</v>
      </c>
      <c r="Y19" s="56" t="s">
        <v>501</v>
      </c>
      <c r="Z19" s="56" t="s">
        <v>501</v>
      </c>
      <c r="AA19" s="57" t="s">
        <v>501</v>
      </c>
      <c r="AB19" s="55" t="s">
        <v>501</v>
      </c>
      <c r="AC19" s="56" t="s">
        <v>501</v>
      </c>
      <c r="AD19" s="56" t="s">
        <v>501</v>
      </c>
      <c r="AE19" s="56" t="s">
        <v>501</v>
      </c>
      <c r="AF19" s="56" t="s">
        <v>501</v>
      </c>
      <c r="AG19" s="57" t="s">
        <v>501</v>
      </c>
      <c r="AH19" s="58" t="s">
        <v>501</v>
      </c>
      <c r="AI19" s="59" t="s">
        <v>501</v>
      </c>
      <c r="AJ19" s="59" t="s">
        <v>501</v>
      </c>
      <c r="AK19" s="59" t="s">
        <v>501</v>
      </c>
      <c r="AL19" s="59" t="s">
        <v>501</v>
      </c>
      <c r="AN19" s="474"/>
      <c r="AO19" s="475"/>
      <c r="AP19" s="475"/>
      <c r="AQ19" s="475"/>
      <c r="AR19" s="475"/>
      <c r="AS19" s="475"/>
      <c r="AT19" s="480"/>
      <c r="AU19" s="481"/>
    </row>
    <row r="20" spans="2:47" ht="15.75" customHeight="1">
      <c r="B20" s="450"/>
      <c r="C20" s="450"/>
      <c r="D20" s="451"/>
      <c r="E20" s="455"/>
      <c r="F20" s="456"/>
      <c r="G20" s="456"/>
      <c r="H20" s="456"/>
      <c r="I20" s="456"/>
      <c r="J20" s="168" t="s">
        <v>501</v>
      </c>
      <c r="K20" s="169" t="s">
        <v>501</v>
      </c>
      <c r="L20" s="169" t="s">
        <v>501</v>
      </c>
      <c r="M20" s="169" t="s">
        <v>501</v>
      </c>
      <c r="N20" s="169" t="s">
        <v>501</v>
      </c>
      <c r="O20" s="170" t="s">
        <v>501</v>
      </c>
      <c r="P20" s="168" t="s">
        <v>501</v>
      </c>
      <c r="Q20" s="169" t="s">
        <v>501</v>
      </c>
      <c r="R20" s="68" t="s">
        <v>501</v>
      </c>
      <c r="S20" s="68" t="s">
        <v>501</v>
      </c>
      <c r="T20" s="68" t="s">
        <v>501</v>
      </c>
      <c r="U20" s="69" t="s">
        <v>501</v>
      </c>
      <c r="V20" s="55" t="s">
        <v>501</v>
      </c>
      <c r="W20" s="56" t="s">
        <v>501</v>
      </c>
      <c r="X20" s="56" t="s">
        <v>501</v>
      </c>
      <c r="Y20" s="56" t="s">
        <v>501</v>
      </c>
      <c r="Z20" s="56" t="s">
        <v>501</v>
      </c>
      <c r="AA20" s="57" t="s">
        <v>501</v>
      </c>
      <c r="AB20" s="55" t="s">
        <v>501</v>
      </c>
      <c r="AC20" s="56" t="s">
        <v>501</v>
      </c>
      <c r="AD20" s="56" t="s">
        <v>501</v>
      </c>
      <c r="AE20" s="56" t="s">
        <v>501</v>
      </c>
      <c r="AF20" s="56" t="s">
        <v>501</v>
      </c>
      <c r="AG20" s="57" t="s">
        <v>501</v>
      </c>
      <c r="AH20" s="58" t="s">
        <v>501</v>
      </c>
      <c r="AI20" s="59" t="s">
        <v>501</v>
      </c>
      <c r="AJ20" s="59" t="s">
        <v>501</v>
      </c>
      <c r="AK20" s="59" t="s">
        <v>501</v>
      </c>
      <c r="AL20" s="59" t="s">
        <v>501</v>
      </c>
      <c r="AN20" s="474"/>
      <c r="AO20" s="475"/>
      <c r="AP20" s="475"/>
      <c r="AQ20" s="475"/>
      <c r="AR20" s="475"/>
      <c r="AS20" s="475"/>
      <c r="AT20" s="480"/>
      <c r="AU20" s="481"/>
    </row>
    <row r="21" spans="2:47" ht="15.75" customHeight="1">
      <c r="B21" s="450"/>
      <c r="C21" s="450"/>
      <c r="D21" s="451"/>
      <c r="E21" s="455"/>
      <c r="F21" s="456"/>
      <c r="G21" s="456"/>
      <c r="H21" s="456"/>
      <c r="I21" s="456"/>
      <c r="J21" s="168" t="s">
        <v>501</v>
      </c>
      <c r="K21" s="169" t="s">
        <v>501</v>
      </c>
      <c r="L21" s="169" t="s">
        <v>501</v>
      </c>
      <c r="M21" s="169" t="s">
        <v>501</v>
      </c>
      <c r="N21" s="169" t="s">
        <v>501</v>
      </c>
      <c r="O21" s="170" t="s">
        <v>501</v>
      </c>
      <c r="P21" s="168" t="s">
        <v>501</v>
      </c>
      <c r="Q21" s="169" t="s">
        <v>501</v>
      </c>
      <c r="R21" s="68" t="s">
        <v>501</v>
      </c>
      <c r="S21" s="68" t="s">
        <v>501</v>
      </c>
      <c r="T21" s="68" t="s">
        <v>501</v>
      </c>
      <c r="U21" s="69" t="s">
        <v>501</v>
      </c>
      <c r="V21" s="55" t="s">
        <v>501</v>
      </c>
      <c r="W21" s="56" t="s">
        <v>501</v>
      </c>
      <c r="X21" s="56" t="s">
        <v>501</v>
      </c>
      <c r="Y21" s="56" t="s">
        <v>501</v>
      </c>
      <c r="Z21" s="56" t="s">
        <v>501</v>
      </c>
      <c r="AA21" s="57" t="s">
        <v>501</v>
      </c>
      <c r="AB21" s="55" t="s">
        <v>501</v>
      </c>
      <c r="AC21" s="56" t="s">
        <v>501</v>
      </c>
      <c r="AD21" s="56" t="s">
        <v>501</v>
      </c>
      <c r="AE21" s="56" t="s">
        <v>501</v>
      </c>
      <c r="AF21" s="56" t="s">
        <v>501</v>
      </c>
      <c r="AG21" s="57" t="s">
        <v>501</v>
      </c>
      <c r="AH21" s="58" t="s">
        <v>501</v>
      </c>
      <c r="AI21" s="59" t="s">
        <v>501</v>
      </c>
      <c r="AJ21" s="59" t="s">
        <v>501</v>
      </c>
      <c r="AK21" s="59" t="s">
        <v>501</v>
      </c>
      <c r="AL21" s="59" t="s">
        <v>501</v>
      </c>
      <c r="AN21" s="474"/>
      <c r="AO21" s="475"/>
      <c r="AP21" s="475"/>
      <c r="AQ21" s="475"/>
      <c r="AR21" s="475"/>
      <c r="AS21" s="475"/>
      <c r="AT21" s="480"/>
      <c r="AU21" s="481"/>
    </row>
    <row r="22" spans="2:47" ht="15.75" customHeight="1">
      <c r="B22" s="450"/>
      <c r="C22" s="450"/>
      <c r="D22" s="451"/>
      <c r="E22" s="455"/>
      <c r="F22" s="456"/>
      <c r="G22" s="456"/>
      <c r="H22" s="456"/>
      <c r="I22" s="456"/>
      <c r="J22" s="168" t="s">
        <v>501</v>
      </c>
      <c r="K22" s="169" t="s">
        <v>501</v>
      </c>
      <c r="L22" s="169" t="s">
        <v>501</v>
      </c>
      <c r="M22" s="169" t="s">
        <v>501</v>
      </c>
      <c r="N22" s="169" t="s">
        <v>501</v>
      </c>
      <c r="O22" s="170" t="s">
        <v>501</v>
      </c>
      <c r="P22" s="168" t="s">
        <v>501</v>
      </c>
      <c r="Q22" s="169" t="s">
        <v>501</v>
      </c>
      <c r="R22" s="68" t="s">
        <v>501</v>
      </c>
      <c r="S22" s="68" t="s">
        <v>501</v>
      </c>
      <c r="T22" s="68" t="s">
        <v>501</v>
      </c>
      <c r="U22" s="69" t="s">
        <v>501</v>
      </c>
      <c r="V22" s="55" t="s">
        <v>501</v>
      </c>
      <c r="W22" s="56" t="s">
        <v>501</v>
      </c>
      <c r="X22" s="56" t="s">
        <v>501</v>
      </c>
      <c r="Y22" s="56" t="s">
        <v>501</v>
      </c>
      <c r="Z22" s="56" t="s">
        <v>501</v>
      </c>
      <c r="AA22" s="57" t="s">
        <v>501</v>
      </c>
      <c r="AB22" s="55" t="s">
        <v>501</v>
      </c>
      <c r="AC22" s="56" t="s">
        <v>501</v>
      </c>
      <c r="AD22" s="56" t="s">
        <v>501</v>
      </c>
      <c r="AE22" s="56" t="s">
        <v>501</v>
      </c>
      <c r="AF22" s="56" t="s">
        <v>501</v>
      </c>
      <c r="AG22" s="57" t="s">
        <v>501</v>
      </c>
      <c r="AH22" s="58" t="s">
        <v>501</v>
      </c>
      <c r="AI22" s="59" t="s">
        <v>501</v>
      </c>
      <c r="AJ22" s="59" t="s">
        <v>501</v>
      </c>
      <c r="AK22" s="59" t="s">
        <v>501</v>
      </c>
      <c r="AL22" s="59" t="s">
        <v>501</v>
      </c>
      <c r="AN22" s="474"/>
      <c r="AO22" s="475"/>
      <c r="AP22" s="475"/>
      <c r="AQ22" s="475"/>
      <c r="AR22" s="475"/>
      <c r="AS22" s="475"/>
      <c r="AT22" s="480"/>
      <c r="AU22" s="481"/>
    </row>
    <row r="23" spans="2:47" ht="0.75" customHeight="1">
      <c r="B23" s="450"/>
      <c r="C23" s="450"/>
      <c r="D23" s="451"/>
      <c r="E23" s="455"/>
      <c r="F23" s="456"/>
      <c r="G23" s="456"/>
      <c r="H23" s="456"/>
      <c r="I23" s="456"/>
      <c r="J23" s="168" t="s">
        <v>501</v>
      </c>
      <c r="K23" s="169" t="s">
        <v>501</v>
      </c>
      <c r="L23" s="169" t="s">
        <v>501</v>
      </c>
      <c r="M23" s="169" t="s">
        <v>501</v>
      </c>
      <c r="N23" s="169" t="s">
        <v>501</v>
      </c>
      <c r="O23" s="170" t="s">
        <v>501</v>
      </c>
      <c r="P23" s="168" t="s">
        <v>501</v>
      </c>
      <c r="Q23" s="169" t="s">
        <v>501</v>
      </c>
      <c r="R23" s="68" t="s">
        <v>501</v>
      </c>
      <c r="S23" s="68" t="s">
        <v>501</v>
      </c>
      <c r="T23" s="68" t="s">
        <v>501</v>
      </c>
      <c r="U23" s="69" t="s">
        <v>501</v>
      </c>
      <c r="V23" s="55" t="s">
        <v>501</v>
      </c>
      <c r="W23" s="56" t="s">
        <v>501</v>
      </c>
      <c r="X23" s="56" t="s">
        <v>501</v>
      </c>
      <c r="Y23" s="56" t="s">
        <v>501</v>
      </c>
      <c r="Z23" s="56" t="s">
        <v>501</v>
      </c>
      <c r="AA23" s="57" t="s">
        <v>501</v>
      </c>
      <c r="AB23" s="55" t="s">
        <v>501</v>
      </c>
      <c r="AC23" s="56" t="s">
        <v>501</v>
      </c>
      <c r="AD23" s="56" t="s">
        <v>501</v>
      </c>
      <c r="AE23" s="56" t="s">
        <v>501</v>
      </c>
      <c r="AF23" s="56" t="s">
        <v>501</v>
      </c>
      <c r="AG23" s="57" t="s">
        <v>501</v>
      </c>
      <c r="AH23" s="58" t="s">
        <v>501</v>
      </c>
      <c r="AI23" s="59" t="s">
        <v>501</v>
      </c>
      <c r="AJ23" s="59" t="s">
        <v>501</v>
      </c>
      <c r="AK23" s="59" t="s">
        <v>501</v>
      </c>
      <c r="AL23" s="59" t="s">
        <v>501</v>
      </c>
      <c r="AN23" s="474"/>
      <c r="AO23" s="475"/>
      <c r="AP23" s="475"/>
      <c r="AQ23" s="475"/>
      <c r="AR23" s="475"/>
      <c r="AS23" s="475"/>
      <c r="AT23" s="480"/>
      <c r="AU23" s="481"/>
    </row>
    <row r="24" spans="2:47" ht="15.75" hidden="1" customHeight="1">
      <c r="B24" s="450"/>
      <c r="C24" s="450"/>
      <c r="D24" s="451"/>
      <c r="E24" s="455"/>
      <c r="F24" s="456"/>
      <c r="G24" s="456"/>
      <c r="H24" s="456"/>
      <c r="I24" s="456"/>
      <c r="J24" s="168" t="s">
        <v>501</v>
      </c>
      <c r="K24" s="169" t="s">
        <v>501</v>
      </c>
      <c r="L24" s="169" t="s">
        <v>501</v>
      </c>
      <c r="M24" s="169" t="s">
        <v>501</v>
      </c>
      <c r="N24" s="169" t="s">
        <v>501</v>
      </c>
      <c r="O24" s="170" t="s">
        <v>501</v>
      </c>
      <c r="P24" s="168" t="s">
        <v>501</v>
      </c>
      <c r="Q24" s="169" t="s">
        <v>501</v>
      </c>
      <c r="R24" s="68" t="s">
        <v>501</v>
      </c>
      <c r="S24" s="68" t="s">
        <v>501</v>
      </c>
      <c r="T24" s="68" t="s">
        <v>501</v>
      </c>
      <c r="U24" s="69" t="s">
        <v>501</v>
      </c>
      <c r="V24" s="55" t="s">
        <v>501</v>
      </c>
      <c r="W24" s="56" t="s">
        <v>501</v>
      </c>
      <c r="X24" s="56" t="s">
        <v>501</v>
      </c>
      <c r="Y24" s="56" t="s">
        <v>501</v>
      </c>
      <c r="Z24" s="56" t="s">
        <v>501</v>
      </c>
      <c r="AA24" s="57" t="s">
        <v>501</v>
      </c>
      <c r="AB24" s="55" t="s">
        <v>501</v>
      </c>
      <c r="AC24" s="56" t="s">
        <v>501</v>
      </c>
      <c r="AD24" s="56" t="s">
        <v>501</v>
      </c>
      <c r="AE24" s="56" t="s">
        <v>501</v>
      </c>
      <c r="AF24" s="56" t="s">
        <v>501</v>
      </c>
      <c r="AG24" s="57" t="s">
        <v>501</v>
      </c>
      <c r="AH24" s="58" t="s">
        <v>501</v>
      </c>
      <c r="AI24" s="59" t="s">
        <v>501</v>
      </c>
      <c r="AJ24" s="59" t="s">
        <v>501</v>
      </c>
      <c r="AK24" s="59" t="s">
        <v>501</v>
      </c>
      <c r="AL24" s="59" t="s">
        <v>501</v>
      </c>
      <c r="AN24" s="474"/>
      <c r="AO24" s="475"/>
      <c r="AP24" s="475"/>
      <c r="AQ24" s="475"/>
      <c r="AR24" s="475"/>
      <c r="AS24" s="475"/>
      <c r="AT24" s="480"/>
      <c r="AU24" s="481"/>
    </row>
    <row r="25" spans="2:47" ht="15.75" hidden="1" customHeight="1" thickBot="1">
      <c r="B25" s="450"/>
      <c r="C25" s="450"/>
      <c r="D25" s="451"/>
      <c r="E25" s="455"/>
      <c r="F25" s="456"/>
      <c r="G25" s="456"/>
      <c r="H25" s="456"/>
      <c r="I25" s="456"/>
      <c r="J25" s="168" t="s">
        <v>501</v>
      </c>
      <c r="K25" s="169" t="s">
        <v>501</v>
      </c>
      <c r="L25" s="169" t="s">
        <v>501</v>
      </c>
      <c r="M25" s="169" t="s">
        <v>501</v>
      </c>
      <c r="N25" s="169" t="s">
        <v>501</v>
      </c>
      <c r="O25" s="170" t="s">
        <v>501</v>
      </c>
      <c r="P25" s="168" t="s">
        <v>501</v>
      </c>
      <c r="Q25" s="169" t="s">
        <v>501</v>
      </c>
      <c r="R25" s="68" t="s">
        <v>501</v>
      </c>
      <c r="S25" s="68" t="s">
        <v>501</v>
      </c>
      <c r="T25" s="68" t="s">
        <v>501</v>
      </c>
      <c r="U25" s="69" t="s">
        <v>501</v>
      </c>
      <c r="V25" s="55" t="s">
        <v>501</v>
      </c>
      <c r="W25" s="56" t="s">
        <v>501</v>
      </c>
      <c r="X25" s="56" t="s">
        <v>501</v>
      </c>
      <c r="Y25" s="56" t="s">
        <v>501</v>
      </c>
      <c r="Z25" s="56" t="s">
        <v>501</v>
      </c>
      <c r="AA25" s="57" t="s">
        <v>501</v>
      </c>
      <c r="AB25" s="55" t="s">
        <v>501</v>
      </c>
      <c r="AC25" s="56" t="s">
        <v>501</v>
      </c>
      <c r="AD25" s="56" t="s">
        <v>501</v>
      </c>
      <c r="AE25" s="56" t="s">
        <v>501</v>
      </c>
      <c r="AF25" s="56" t="s">
        <v>501</v>
      </c>
      <c r="AG25" s="57" t="s">
        <v>501</v>
      </c>
      <c r="AH25" s="58" t="s">
        <v>501</v>
      </c>
      <c r="AI25" s="59" t="s">
        <v>501</v>
      </c>
      <c r="AJ25" s="59" t="s">
        <v>501</v>
      </c>
      <c r="AK25" s="59" t="s">
        <v>501</v>
      </c>
      <c r="AL25" s="59" t="s">
        <v>501</v>
      </c>
      <c r="AN25" s="474"/>
      <c r="AO25" s="475"/>
      <c r="AP25" s="475"/>
      <c r="AQ25" s="475"/>
      <c r="AR25" s="475"/>
      <c r="AS25" s="475"/>
      <c r="AT25" s="480"/>
      <c r="AU25" s="481"/>
    </row>
    <row r="26" spans="2:47" ht="15.75" hidden="1" customHeight="1" thickBot="1">
      <c r="B26" s="450"/>
      <c r="C26" s="450"/>
      <c r="D26" s="451"/>
      <c r="E26" s="455"/>
      <c r="F26" s="456"/>
      <c r="G26" s="456"/>
      <c r="H26" s="456"/>
      <c r="I26" s="456"/>
      <c r="J26" s="168" t="s">
        <v>501</v>
      </c>
      <c r="K26" s="169" t="s">
        <v>501</v>
      </c>
      <c r="L26" s="169" t="s">
        <v>501</v>
      </c>
      <c r="M26" s="169" t="s">
        <v>501</v>
      </c>
      <c r="N26" s="169" t="s">
        <v>501</v>
      </c>
      <c r="O26" s="170" t="s">
        <v>501</v>
      </c>
      <c r="P26" s="168" t="s">
        <v>501</v>
      </c>
      <c r="Q26" s="169" t="s">
        <v>501</v>
      </c>
      <c r="R26" s="68" t="s">
        <v>501</v>
      </c>
      <c r="S26" s="68" t="s">
        <v>501</v>
      </c>
      <c r="T26" s="68" t="s">
        <v>501</v>
      </c>
      <c r="U26" s="69" t="s">
        <v>501</v>
      </c>
      <c r="V26" s="55" t="s">
        <v>501</v>
      </c>
      <c r="W26" s="56" t="s">
        <v>501</v>
      </c>
      <c r="X26" s="56" t="s">
        <v>501</v>
      </c>
      <c r="Y26" s="56" t="s">
        <v>501</v>
      </c>
      <c r="Z26" s="56" t="s">
        <v>501</v>
      </c>
      <c r="AA26" s="57" t="s">
        <v>501</v>
      </c>
      <c r="AB26" s="55" t="s">
        <v>501</v>
      </c>
      <c r="AC26" s="56" t="s">
        <v>501</v>
      </c>
      <c r="AD26" s="56" t="s">
        <v>501</v>
      </c>
      <c r="AE26" s="56" t="s">
        <v>501</v>
      </c>
      <c r="AF26" s="56" t="s">
        <v>501</v>
      </c>
      <c r="AG26" s="57" t="s">
        <v>501</v>
      </c>
      <c r="AH26" s="58" t="s">
        <v>501</v>
      </c>
      <c r="AI26" s="59" t="s">
        <v>501</v>
      </c>
      <c r="AJ26" s="59" t="s">
        <v>501</v>
      </c>
      <c r="AK26" s="59" t="s">
        <v>501</v>
      </c>
      <c r="AL26" s="59" t="s">
        <v>501</v>
      </c>
      <c r="AN26" s="474"/>
      <c r="AO26" s="475"/>
      <c r="AP26" s="475"/>
      <c r="AQ26" s="475"/>
      <c r="AR26" s="475"/>
      <c r="AS26" s="475"/>
      <c r="AT26" s="480"/>
      <c r="AU26" s="481"/>
    </row>
    <row r="27" spans="2:47" ht="21" customHeight="1" thickBot="1">
      <c r="B27" s="450"/>
      <c r="C27" s="450"/>
      <c r="D27" s="451"/>
      <c r="E27" s="458"/>
      <c r="F27" s="459"/>
      <c r="G27" s="459"/>
      <c r="H27" s="459"/>
      <c r="I27" s="459"/>
      <c r="J27" s="171" t="s">
        <v>501</v>
      </c>
      <c r="K27" s="172" t="s">
        <v>501</v>
      </c>
      <c r="L27" s="172" t="s">
        <v>501</v>
      </c>
      <c r="M27" s="172" t="s">
        <v>501</v>
      </c>
      <c r="N27" s="172" t="s">
        <v>501</v>
      </c>
      <c r="O27" s="173" t="s">
        <v>501</v>
      </c>
      <c r="P27" s="171" t="s">
        <v>501</v>
      </c>
      <c r="Q27" s="172" t="s">
        <v>501</v>
      </c>
      <c r="R27" s="71" t="s">
        <v>501</v>
      </c>
      <c r="S27" s="71" t="s">
        <v>501</v>
      </c>
      <c r="T27" s="71" t="s">
        <v>501</v>
      </c>
      <c r="U27" s="72" t="s">
        <v>501</v>
      </c>
      <c r="V27" s="60" t="s">
        <v>501</v>
      </c>
      <c r="W27" s="61" t="s">
        <v>501</v>
      </c>
      <c r="X27" s="61" t="s">
        <v>501</v>
      </c>
      <c r="Y27" s="61" t="s">
        <v>501</v>
      </c>
      <c r="Z27" s="61" t="s">
        <v>501</v>
      </c>
      <c r="AA27" s="62" t="s">
        <v>501</v>
      </c>
      <c r="AB27" s="60" t="s">
        <v>501</v>
      </c>
      <c r="AC27" s="61" t="s">
        <v>501</v>
      </c>
      <c r="AD27" s="61" t="s">
        <v>501</v>
      </c>
      <c r="AE27" s="61" t="s">
        <v>501</v>
      </c>
      <c r="AF27" s="61" t="s">
        <v>501</v>
      </c>
      <c r="AG27" s="62" t="s">
        <v>501</v>
      </c>
      <c r="AH27" s="63" t="s">
        <v>501</v>
      </c>
      <c r="AI27" s="64" t="s">
        <v>501</v>
      </c>
      <c r="AJ27" s="64" t="s">
        <v>501</v>
      </c>
      <c r="AK27" s="64" t="s">
        <v>501</v>
      </c>
      <c r="AL27" s="64" t="s">
        <v>501</v>
      </c>
      <c r="AN27" s="476"/>
      <c r="AO27" s="477"/>
      <c r="AP27" s="477"/>
      <c r="AQ27" s="477"/>
      <c r="AR27" s="477"/>
      <c r="AS27" s="477"/>
      <c r="AT27" s="482"/>
      <c r="AU27" s="483"/>
    </row>
    <row r="28" spans="2:47" ht="15.75" customHeight="1">
      <c r="B28" s="450"/>
      <c r="C28" s="450"/>
      <c r="D28" s="451"/>
      <c r="E28" s="452" t="s">
        <v>507</v>
      </c>
      <c r="F28" s="453"/>
      <c r="G28" s="453"/>
      <c r="H28" s="453"/>
      <c r="I28" s="454"/>
      <c r="J28" s="165" t="s">
        <v>501</v>
      </c>
      <c r="K28" s="166" t="s">
        <v>501</v>
      </c>
      <c r="L28" s="166" t="s">
        <v>501</v>
      </c>
      <c r="M28" s="166" t="s">
        <v>501</v>
      </c>
      <c r="N28" s="166" t="s">
        <v>501</v>
      </c>
      <c r="O28" s="167" t="s">
        <v>501</v>
      </c>
      <c r="P28" s="165" t="s">
        <v>501</v>
      </c>
      <c r="Q28" s="166" t="s">
        <v>501</v>
      </c>
      <c r="R28" s="166" t="s">
        <v>501</v>
      </c>
      <c r="S28" s="166" t="s">
        <v>501</v>
      </c>
      <c r="T28" s="166" t="s">
        <v>501</v>
      </c>
      <c r="U28" s="167" t="s">
        <v>501</v>
      </c>
      <c r="V28" s="165" t="s">
        <v>501</v>
      </c>
      <c r="W28" s="166" t="s">
        <v>501</v>
      </c>
      <c r="X28" s="65" t="s">
        <v>501</v>
      </c>
      <c r="Y28" s="65" t="s">
        <v>501</v>
      </c>
      <c r="Z28" s="65" t="s">
        <v>501</v>
      </c>
      <c r="AA28" s="66" t="s">
        <v>501</v>
      </c>
      <c r="AB28" s="50" t="s">
        <v>501</v>
      </c>
      <c r="AC28" s="51" t="s">
        <v>501</v>
      </c>
      <c r="AD28" s="51" t="s">
        <v>501</v>
      </c>
      <c r="AE28" s="51" t="s">
        <v>501</v>
      </c>
      <c r="AF28" s="51" t="s">
        <v>501</v>
      </c>
      <c r="AG28" s="52" t="s">
        <v>501</v>
      </c>
      <c r="AH28" s="53" t="s">
        <v>501</v>
      </c>
      <c r="AI28" s="54" t="s">
        <v>501</v>
      </c>
      <c r="AJ28" s="54" t="s">
        <v>501</v>
      </c>
      <c r="AK28" s="54" t="s">
        <v>501</v>
      </c>
      <c r="AL28" s="54" t="s">
        <v>501</v>
      </c>
      <c r="AN28" s="484" t="s">
        <v>431</v>
      </c>
      <c r="AO28" s="485"/>
      <c r="AP28" s="485"/>
      <c r="AQ28" s="485"/>
      <c r="AR28" s="485"/>
      <c r="AS28" s="485"/>
      <c r="AT28" s="470" t="s">
        <v>508</v>
      </c>
      <c r="AU28" s="470"/>
    </row>
    <row r="29" spans="2:47" ht="15.75">
      <c r="B29" s="450"/>
      <c r="C29" s="450"/>
      <c r="D29" s="451"/>
      <c r="E29" s="471"/>
      <c r="F29" s="456"/>
      <c r="G29" s="456"/>
      <c r="H29" s="456"/>
      <c r="I29" s="457"/>
      <c r="J29" s="168" t="s">
        <v>501</v>
      </c>
      <c r="K29" s="169" t="s">
        <v>501</v>
      </c>
      <c r="L29" s="169" t="s">
        <v>501</v>
      </c>
      <c r="M29" s="169" t="s">
        <v>501</v>
      </c>
      <c r="N29" s="169" t="s">
        <v>501</v>
      </c>
      <c r="O29" s="170" t="s">
        <v>501</v>
      </c>
      <c r="P29" s="168" t="s">
        <v>501</v>
      </c>
      <c r="Q29" s="169" t="s">
        <v>501</v>
      </c>
      <c r="R29" s="169" t="s">
        <v>501</v>
      </c>
      <c r="S29" s="169" t="s">
        <v>501</v>
      </c>
      <c r="T29" s="169" t="s">
        <v>501</v>
      </c>
      <c r="U29" s="170" t="s">
        <v>501</v>
      </c>
      <c r="V29" s="168" t="s">
        <v>501</v>
      </c>
      <c r="W29" s="169" t="s">
        <v>501</v>
      </c>
      <c r="X29" s="68" t="s">
        <v>501</v>
      </c>
      <c r="Y29" s="68" t="s">
        <v>501</v>
      </c>
      <c r="Z29" s="68" t="s">
        <v>501</v>
      </c>
      <c r="AA29" s="69" t="s">
        <v>501</v>
      </c>
      <c r="AB29" s="55" t="s">
        <v>501</v>
      </c>
      <c r="AC29" s="56" t="s">
        <v>501</v>
      </c>
      <c r="AD29" s="56" t="s">
        <v>501</v>
      </c>
      <c r="AE29" s="56" t="s">
        <v>501</v>
      </c>
      <c r="AF29" s="56" t="s">
        <v>501</v>
      </c>
      <c r="AG29" s="57" t="s">
        <v>501</v>
      </c>
      <c r="AH29" s="58" t="s">
        <v>501</v>
      </c>
      <c r="AI29" s="59" t="s">
        <v>501</v>
      </c>
      <c r="AJ29" s="59" t="s">
        <v>501</v>
      </c>
      <c r="AK29" s="59" t="s">
        <v>501</v>
      </c>
      <c r="AL29" s="59" t="s">
        <v>501</v>
      </c>
      <c r="AN29" s="486"/>
      <c r="AO29" s="487"/>
      <c r="AP29" s="487"/>
      <c r="AQ29" s="487"/>
      <c r="AR29" s="487"/>
      <c r="AS29" s="487"/>
      <c r="AT29" s="470"/>
      <c r="AU29" s="470"/>
    </row>
    <row r="30" spans="2:47" ht="15.75">
      <c r="B30" s="450"/>
      <c r="C30" s="450"/>
      <c r="D30" s="451"/>
      <c r="E30" s="455"/>
      <c r="F30" s="456"/>
      <c r="G30" s="456"/>
      <c r="H30" s="456"/>
      <c r="I30" s="457"/>
      <c r="J30" s="168" t="s">
        <v>501</v>
      </c>
      <c r="K30" s="169" t="s">
        <v>501</v>
      </c>
      <c r="L30" s="169" t="s">
        <v>501</v>
      </c>
      <c r="M30" s="169" t="s">
        <v>501</v>
      </c>
      <c r="N30" s="169" t="s">
        <v>501</v>
      </c>
      <c r="O30" s="170" t="s">
        <v>501</v>
      </c>
      <c r="P30" s="168" t="s">
        <v>501</v>
      </c>
      <c r="Q30" s="169" t="s">
        <v>501</v>
      </c>
      <c r="R30" s="169" t="s">
        <v>501</v>
      </c>
      <c r="S30" s="169" t="s">
        <v>501</v>
      </c>
      <c r="T30" s="169" t="s">
        <v>501</v>
      </c>
      <c r="U30" s="170" t="s">
        <v>501</v>
      </c>
      <c r="V30" s="168" t="s">
        <v>501</v>
      </c>
      <c r="W30" s="169" t="s">
        <v>501</v>
      </c>
      <c r="X30" s="68" t="s">
        <v>501</v>
      </c>
      <c r="Y30" s="68" t="s">
        <v>501</v>
      </c>
      <c r="Z30" s="68" t="s">
        <v>501</v>
      </c>
      <c r="AA30" s="69" t="s">
        <v>501</v>
      </c>
      <c r="AB30" s="55" t="s">
        <v>501</v>
      </c>
      <c r="AC30" s="56" t="s">
        <v>501</v>
      </c>
      <c r="AD30" s="56" t="s">
        <v>501</v>
      </c>
      <c r="AE30" s="56" t="s">
        <v>501</v>
      </c>
      <c r="AF30" s="56" t="s">
        <v>501</v>
      </c>
      <c r="AG30" s="57" t="s">
        <v>501</v>
      </c>
      <c r="AH30" s="58" t="s">
        <v>501</v>
      </c>
      <c r="AI30" s="59" t="s">
        <v>501</v>
      </c>
      <c r="AJ30" s="59" t="s">
        <v>501</v>
      </c>
      <c r="AK30" s="59" t="s">
        <v>501</v>
      </c>
      <c r="AL30" s="59" t="s">
        <v>501</v>
      </c>
      <c r="AN30" s="486"/>
      <c r="AO30" s="487"/>
      <c r="AP30" s="487"/>
      <c r="AQ30" s="487"/>
      <c r="AR30" s="487"/>
      <c r="AS30" s="487"/>
      <c r="AT30" s="470"/>
      <c r="AU30" s="470"/>
    </row>
    <row r="31" spans="2:47" ht="15.75">
      <c r="B31" s="450"/>
      <c r="C31" s="450"/>
      <c r="D31" s="451"/>
      <c r="E31" s="455"/>
      <c r="F31" s="456"/>
      <c r="G31" s="456"/>
      <c r="H31" s="456"/>
      <c r="I31" s="457"/>
      <c r="J31" s="168" t="s">
        <v>501</v>
      </c>
      <c r="K31" s="169" t="s">
        <v>501</v>
      </c>
      <c r="L31" s="169" t="s">
        <v>501</v>
      </c>
      <c r="M31" s="169" t="s">
        <v>501</v>
      </c>
      <c r="N31" s="169" t="s">
        <v>501</v>
      </c>
      <c r="O31" s="170" t="s">
        <v>501</v>
      </c>
      <c r="P31" s="168" t="s">
        <v>501</v>
      </c>
      <c r="Q31" s="169" t="s">
        <v>501</v>
      </c>
      <c r="R31" s="169" t="s">
        <v>501</v>
      </c>
      <c r="S31" s="169" t="s">
        <v>501</v>
      </c>
      <c r="T31" s="169" t="s">
        <v>501</v>
      </c>
      <c r="U31" s="170" t="s">
        <v>501</v>
      </c>
      <c r="V31" s="168" t="s">
        <v>501</v>
      </c>
      <c r="W31" s="169" t="s">
        <v>501</v>
      </c>
      <c r="X31" s="68" t="s">
        <v>501</v>
      </c>
      <c r="Y31" s="68" t="s">
        <v>501</v>
      </c>
      <c r="Z31" s="68" t="s">
        <v>501</v>
      </c>
      <c r="AA31" s="69" t="s">
        <v>501</v>
      </c>
      <c r="AB31" s="55" t="s">
        <v>501</v>
      </c>
      <c r="AC31" s="56" t="s">
        <v>501</v>
      </c>
      <c r="AD31" s="56" t="s">
        <v>501</v>
      </c>
      <c r="AE31" s="56" t="s">
        <v>501</v>
      </c>
      <c r="AF31" s="56" t="s">
        <v>501</v>
      </c>
      <c r="AG31" s="57" t="s">
        <v>501</v>
      </c>
      <c r="AH31" s="58" t="s">
        <v>501</v>
      </c>
      <c r="AI31" s="59" t="s">
        <v>501</v>
      </c>
      <c r="AJ31" s="59" t="s">
        <v>501</v>
      </c>
      <c r="AK31" s="59" t="s">
        <v>501</v>
      </c>
      <c r="AL31" s="59" t="s">
        <v>501</v>
      </c>
      <c r="AN31" s="486"/>
      <c r="AO31" s="487"/>
      <c r="AP31" s="487"/>
      <c r="AQ31" s="487"/>
      <c r="AR31" s="487"/>
      <c r="AS31" s="487"/>
      <c r="AT31" s="470"/>
      <c r="AU31" s="470"/>
    </row>
    <row r="32" spans="2:47" ht="15.75">
      <c r="B32" s="450"/>
      <c r="C32" s="450"/>
      <c r="D32" s="451"/>
      <c r="E32" s="455"/>
      <c r="F32" s="456"/>
      <c r="G32" s="456"/>
      <c r="H32" s="456"/>
      <c r="I32" s="457"/>
      <c r="J32" s="168" t="s">
        <v>501</v>
      </c>
      <c r="K32" s="169" t="s">
        <v>501</v>
      </c>
      <c r="L32" s="169" t="s">
        <v>501</v>
      </c>
      <c r="M32" s="169" t="s">
        <v>501</v>
      </c>
      <c r="N32" s="169" t="s">
        <v>501</v>
      </c>
      <c r="O32" s="170" t="s">
        <v>501</v>
      </c>
      <c r="P32" s="168" t="s">
        <v>501</v>
      </c>
      <c r="Q32" s="169" t="s">
        <v>501</v>
      </c>
      <c r="R32" s="169" t="s">
        <v>501</v>
      </c>
      <c r="S32" s="169" t="s">
        <v>501</v>
      </c>
      <c r="T32" s="169" t="s">
        <v>501</v>
      </c>
      <c r="U32" s="170" t="s">
        <v>501</v>
      </c>
      <c r="V32" s="168" t="s">
        <v>501</v>
      </c>
      <c r="W32" s="169" t="s">
        <v>501</v>
      </c>
      <c r="X32" s="68" t="s">
        <v>501</v>
      </c>
      <c r="Y32" s="68" t="s">
        <v>501</v>
      </c>
      <c r="Z32" s="68" t="s">
        <v>501</v>
      </c>
      <c r="AA32" s="69" t="s">
        <v>501</v>
      </c>
      <c r="AB32" s="55" t="s">
        <v>501</v>
      </c>
      <c r="AC32" s="56" t="s">
        <v>501</v>
      </c>
      <c r="AD32" s="56" t="s">
        <v>501</v>
      </c>
      <c r="AE32" s="56" t="s">
        <v>501</v>
      </c>
      <c r="AF32" s="56" t="s">
        <v>501</v>
      </c>
      <c r="AG32" s="57" t="s">
        <v>501</v>
      </c>
      <c r="AH32" s="58" t="s">
        <v>501</v>
      </c>
      <c r="AI32" s="59" t="s">
        <v>501</v>
      </c>
      <c r="AJ32" s="59" t="s">
        <v>501</v>
      </c>
      <c r="AK32" s="59" t="s">
        <v>501</v>
      </c>
      <c r="AL32" s="59" t="s">
        <v>501</v>
      </c>
      <c r="AN32" s="486"/>
      <c r="AO32" s="487"/>
      <c r="AP32" s="487"/>
      <c r="AQ32" s="487"/>
      <c r="AR32" s="487"/>
      <c r="AS32" s="487"/>
      <c r="AT32" s="470"/>
      <c r="AU32" s="470"/>
    </row>
    <row r="33" spans="2:47" ht="15.75">
      <c r="B33" s="450"/>
      <c r="C33" s="450"/>
      <c r="D33" s="451"/>
      <c r="E33" s="455"/>
      <c r="F33" s="456"/>
      <c r="G33" s="456"/>
      <c r="H33" s="456"/>
      <c r="I33" s="457"/>
      <c r="J33" s="168" t="s">
        <v>501</v>
      </c>
      <c r="K33" s="169" t="s">
        <v>501</v>
      </c>
      <c r="L33" s="169" t="s">
        <v>501</v>
      </c>
      <c r="M33" s="169" t="s">
        <v>501</v>
      </c>
      <c r="N33" s="169" t="s">
        <v>501</v>
      </c>
      <c r="O33" s="170" t="s">
        <v>501</v>
      </c>
      <c r="P33" s="168" t="s">
        <v>501</v>
      </c>
      <c r="Q33" s="169" t="s">
        <v>501</v>
      </c>
      <c r="R33" s="169" t="s">
        <v>501</v>
      </c>
      <c r="S33" s="169" t="s">
        <v>501</v>
      </c>
      <c r="T33" s="169" t="s">
        <v>501</v>
      </c>
      <c r="U33" s="170" t="s">
        <v>501</v>
      </c>
      <c r="V33" s="168" t="s">
        <v>501</v>
      </c>
      <c r="W33" s="169" t="s">
        <v>501</v>
      </c>
      <c r="X33" s="68" t="s">
        <v>501</v>
      </c>
      <c r="Y33" s="68" t="s">
        <v>501</v>
      </c>
      <c r="Z33" s="68" t="s">
        <v>501</v>
      </c>
      <c r="AA33" s="69" t="s">
        <v>501</v>
      </c>
      <c r="AB33" s="55" t="s">
        <v>501</v>
      </c>
      <c r="AC33" s="56" t="s">
        <v>501</v>
      </c>
      <c r="AD33" s="56" t="s">
        <v>501</v>
      </c>
      <c r="AE33" s="56" t="s">
        <v>501</v>
      </c>
      <c r="AF33" s="56" t="s">
        <v>501</v>
      </c>
      <c r="AG33" s="57" t="s">
        <v>501</v>
      </c>
      <c r="AH33" s="58" t="s">
        <v>501</v>
      </c>
      <c r="AI33" s="59" t="s">
        <v>501</v>
      </c>
      <c r="AJ33" s="59" t="s">
        <v>501</v>
      </c>
      <c r="AK33" s="59" t="s">
        <v>501</v>
      </c>
      <c r="AL33" s="59" t="s">
        <v>501</v>
      </c>
      <c r="AN33" s="486"/>
      <c r="AO33" s="487"/>
      <c r="AP33" s="487"/>
      <c r="AQ33" s="487"/>
      <c r="AR33" s="487"/>
      <c r="AS33" s="487"/>
      <c r="AT33" s="470"/>
      <c r="AU33" s="470"/>
    </row>
    <row r="34" spans="2:47" ht="15.75">
      <c r="B34" s="450"/>
      <c r="C34" s="450"/>
      <c r="D34" s="451"/>
      <c r="E34" s="455"/>
      <c r="F34" s="456"/>
      <c r="G34" s="456"/>
      <c r="H34" s="456"/>
      <c r="I34" s="457"/>
      <c r="J34" s="168" t="s">
        <v>501</v>
      </c>
      <c r="K34" s="169" t="s">
        <v>501</v>
      </c>
      <c r="L34" s="169" t="s">
        <v>501</v>
      </c>
      <c r="M34" s="169" t="s">
        <v>501</v>
      </c>
      <c r="N34" s="169" t="s">
        <v>501</v>
      </c>
      <c r="O34" s="170" t="s">
        <v>501</v>
      </c>
      <c r="P34" s="168" t="s">
        <v>501</v>
      </c>
      <c r="Q34" s="169" t="s">
        <v>501</v>
      </c>
      <c r="R34" s="169" t="s">
        <v>501</v>
      </c>
      <c r="S34" s="169" t="s">
        <v>501</v>
      </c>
      <c r="T34" s="169" t="s">
        <v>501</v>
      </c>
      <c r="U34" s="170" t="s">
        <v>501</v>
      </c>
      <c r="V34" s="168" t="s">
        <v>501</v>
      </c>
      <c r="W34" s="169" t="s">
        <v>501</v>
      </c>
      <c r="X34" s="68" t="s">
        <v>501</v>
      </c>
      <c r="Y34" s="68" t="s">
        <v>501</v>
      </c>
      <c r="Z34" s="68" t="s">
        <v>501</v>
      </c>
      <c r="AA34" s="69" t="s">
        <v>501</v>
      </c>
      <c r="AB34" s="55" t="s">
        <v>501</v>
      </c>
      <c r="AC34" s="56" t="s">
        <v>501</v>
      </c>
      <c r="AD34" s="56" t="s">
        <v>501</v>
      </c>
      <c r="AE34" s="56" t="s">
        <v>501</v>
      </c>
      <c r="AF34" s="56" t="s">
        <v>501</v>
      </c>
      <c r="AG34" s="57" t="s">
        <v>501</v>
      </c>
      <c r="AH34" s="58" t="s">
        <v>501</v>
      </c>
      <c r="AI34" s="59" t="s">
        <v>501</v>
      </c>
      <c r="AJ34" s="59" t="s">
        <v>501</v>
      </c>
      <c r="AK34" s="59" t="s">
        <v>501</v>
      </c>
      <c r="AL34" s="59" t="s">
        <v>501</v>
      </c>
      <c r="AN34" s="486"/>
      <c r="AO34" s="487"/>
      <c r="AP34" s="487"/>
      <c r="AQ34" s="487"/>
      <c r="AR34" s="487"/>
      <c r="AS34" s="487"/>
      <c r="AT34" s="470"/>
      <c r="AU34" s="470"/>
    </row>
    <row r="35" spans="2:47" ht="6" customHeight="1" thickBot="1">
      <c r="B35" s="450"/>
      <c r="C35" s="450"/>
      <c r="D35" s="451"/>
      <c r="E35" s="455"/>
      <c r="F35" s="456"/>
      <c r="G35" s="456"/>
      <c r="H35" s="456"/>
      <c r="I35" s="457"/>
      <c r="J35" s="168" t="s">
        <v>501</v>
      </c>
      <c r="K35" s="169" t="s">
        <v>501</v>
      </c>
      <c r="L35" s="169" t="s">
        <v>501</v>
      </c>
      <c r="M35" s="169" t="s">
        <v>501</v>
      </c>
      <c r="N35" s="169" t="s">
        <v>501</v>
      </c>
      <c r="O35" s="170" t="s">
        <v>501</v>
      </c>
      <c r="P35" s="168" t="s">
        <v>501</v>
      </c>
      <c r="Q35" s="169" t="s">
        <v>501</v>
      </c>
      <c r="R35" s="169" t="s">
        <v>501</v>
      </c>
      <c r="S35" s="169" t="s">
        <v>501</v>
      </c>
      <c r="T35" s="169" t="s">
        <v>501</v>
      </c>
      <c r="U35" s="170" t="s">
        <v>501</v>
      </c>
      <c r="V35" s="168" t="s">
        <v>501</v>
      </c>
      <c r="W35" s="169" t="s">
        <v>501</v>
      </c>
      <c r="X35" s="68" t="s">
        <v>501</v>
      </c>
      <c r="Y35" s="68" t="s">
        <v>501</v>
      </c>
      <c r="Z35" s="68" t="s">
        <v>501</v>
      </c>
      <c r="AA35" s="69" t="s">
        <v>501</v>
      </c>
      <c r="AB35" s="55" t="s">
        <v>501</v>
      </c>
      <c r="AC35" s="56" t="s">
        <v>501</v>
      </c>
      <c r="AD35" s="56" t="s">
        <v>501</v>
      </c>
      <c r="AE35" s="56" t="s">
        <v>501</v>
      </c>
      <c r="AF35" s="56" t="s">
        <v>501</v>
      </c>
      <c r="AG35" s="57" t="s">
        <v>501</v>
      </c>
      <c r="AH35" s="58" t="s">
        <v>501</v>
      </c>
      <c r="AI35" s="59" t="s">
        <v>501</v>
      </c>
      <c r="AJ35" s="59" t="s">
        <v>501</v>
      </c>
      <c r="AK35" s="59" t="s">
        <v>501</v>
      </c>
      <c r="AL35" s="59" t="s">
        <v>501</v>
      </c>
      <c r="AN35" s="486"/>
      <c r="AO35" s="487"/>
      <c r="AP35" s="487"/>
      <c r="AQ35" s="487"/>
      <c r="AR35" s="487"/>
      <c r="AS35" s="487"/>
      <c r="AT35" s="470"/>
      <c r="AU35" s="470"/>
    </row>
    <row r="36" spans="2:47" ht="16.5" hidden="1" thickBot="1">
      <c r="B36" s="450"/>
      <c r="C36" s="450"/>
      <c r="D36" s="451"/>
      <c r="E36" s="455"/>
      <c r="F36" s="456"/>
      <c r="G36" s="456"/>
      <c r="H36" s="456"/>
      <c r="I36" s="457"/>
      <c r="J36" s="67" t="s">
        <v>501</v>
      </c>
      <c r="K36" s="68" t="s">
        <v>501</v>
      </c>
      <c r="L36" s="68" t="s">
        <v>501</v>
      </c>
      <c r="M36" s="68" t="s">
        <v>501</v>
      </c>
      <c r="N36" s="68" t="s">
        <v>501</v>
      </c>
      <c r="O36" s="69" t="s">
        <v>501</v>
      </c>
      <c r="P36" s="67" t="s">
        <v>501</v>
      </c>
      <c r="Q36" s="68" t="s">
        <v>501</v>
      </c>
      <c r="R36" s="68" t="s">
        <v>501</v>
      </c>
      <c r="S36" s="68" t="s">
        <v>501</v>
      </c>
      <c r="T36" s="68" t="s">
        <v>501</v>
      </c>
      <c r="U36" s="69" t="s">
        <v>501</v>
      </c>
      <c r="V36" s="67" t="s">
        <v>501</v>
      </c>
      <c r="W36" s="68" t="s">
        <v>501</v>
      </c>
      <c r="X36" s="68" t="s">
        <v>501</v>
      </c>
      <c r="Y36" s="68" t="s">
        <v>501</v>
      </c>
      <c r="Z36" s="68" t="s">
        <v>501</v>
      </c>
      <c r="AA36" s="69" t="s">
        <v>501</v>
      </c>
      <c r="AB36" s="55" t="s">
        <v>501</v>
      </c>
      <c r="AC36" s="56" t="s">
        <v>501</v>
      </c>
      <c r="AD36" s="56" t="s">
        <v>501</v>
      </c>
      <c r="AE36" s="56" t="s">
        <v>501</v>
      </c>
      <c r="AF36" s="56" t="s">
        <v>501</v>
      </c>
      <c r="AG36" s="57" t="s">
        <v>501</v>
      </c>
      <c r="AH36" s="58" t="s">
        <v>501</v>
      </c>
      <c r="AI36" s="59" t="s">
        <v>501</v>
      </c>
      <c r="AJ36" s="59" t="s">
        <v>501</v>
      </c>
      <c r="AK36" s="59" t="s">
        <v>501</v>
      </c>
      <c r="AL36" s="59" t="s">
        <v>501</v>
      </c>
      <c r="AN36" s="486"/>
      <c r="AO36" s="487"/>
      <c r="AP36" s="487"/>
      <c r="AQ36" s="487"/>
      <c r="AR36" s="487"/>
      <c r="AS36" s="488"/>
      <c r="AT36" s="36"/>
      <c r="AU36" s="36"/>
    </row>
    <row r="37" spans="2:47" ht="16.5" hidden="1" thickBot="1">
      <c r="B37" s="450"/>
      <c r="C37" s="450"/>
      <c r="D37" s="451"/>
      <c r="E37" s="458"/>
      <c r="F37" s="459"/>
      <c r="G37" s="459"/>
      <c r="H37" s="459"/>
      <c r="I37" s="460"/>
      <c r="J37" s="67" t="s">
        <v>501</v>
      </c>
      <c r="K37" s="68" t="s">
        <v>501</v>
      </c>
      <c r="L37" s="68" t="s">
        <v>501</v>
      </c>
      <c r="M37" s="68" t="s">
        <v>501</v>
      </c>
      <c r="N37" s="68" t="s">
        <v>501</v>
      </c>
      <c r="O37" s="69" t="s">
        <v>501</v>
      </c>
      <c r="P37" s="67" t="s">
        <v>501</v>
      </c>
      <c r="Q37" s="68" t="s">
        <v>501</v>
      </c>
      <c r="R37" s="68" t="s">
        <v>501</v>
      </c>
      <c r="S37" s="68" t="s">
        <v>501</v>
      </c>
      <c r="T37" s="68" t="s">
        <v>501</v>
      </c>
      <c r="U37" s="69" t="s">
        <v>501</v>
      </c>
      <c r="V37" s="67" t="s">
        <v>501</v>
      </c>
      <c r="W37" s="68" t="s">
        <v>501</v>
      </c>
      <c r="X37" s="68" t="s">
        <v>501</v>
      </c>
      <c r="Y37" s="68" t="s">
        <v>501</v>
      </c>
      <c r="Z37" s="68" t="s">
        <v>501</v>
      </c>
      <c r="AA37" s="69" t="s">
        <v>501</v>
      </c>
      <c r="AB37" s="60" t="s">
        <v>501</v>
      </c>
      <c r="AC37" s="61" t="s">
        <v>501</v>
      </c>
      <c r="AD37" s="61" t="s">
        <v>501</v>
      </c>
      <c r="AE37" s="61" t="s">
        <v>501</v>
      </c>
      <c r="AF37" s="61" t="s">
        <v>501</v>
      </c>
      <c r="AG37" s="62" t="s">
        <v>501</v>
      </c>
      <c r="AH37" s="63" t="s">
        <v>501</v>
      </c>
      <c r="AI37" s="64" t="s">
        <v>501</v>
      </c>
      <c r="AJ37" s="64" t="s">
        <v>501</v>
      </c>
      <c r="AK37" s="64" t="s">
        <v>501</v>
      </c>
      <c r="AL37" s="64" t="s">
        <v>501</v>
      </c>
      <c r="AN37" s="489"/>
      <c r="AO37" s="490"/>
      <c r="AP37" s="490"/>
      <c r="AQ37" s="490"/>
      <c r="AR37" s="490"/>
      <c r="AS37" s="491"/>
      <c r="AT37" s="36"/>
      <c r="AU37" s="36"/>
    </row>
    <row r="38" spans="2:47" ht="15.75">
      <c r="B38" s="450"/>
      <c r="C38" s="450"/>
      <c r="D38" s="451"/>
      <c r="E38" s="452" t="s">
        <v>509</v>
      </c>
      <c r="F38" s="453"/>
      <c r="G38" s="453"/>
      <c r="H38" s="453"/>
      <c r="I38" s="453"/>
      <c r="J38" s="73" t="s">
        <v>501</v>
      </c>
      <c r="K38" s="74" t="s">
        <v>501</v>
      </c>
      <c r="L38" s="74" t="s">
        <v>501</v>
      </c>
      <c r="M38" s="74" t="s">
        <v>501</v>
      </c>
      <c r="N38" s="74" t="s">
        <v>501</v>
      </c>
      <c r="O38" s="75" t="s">
        <v>501</v>
      </c>
      <c r="P38" s="165" t="s">
        <v>501</v>
      </c>
      <c r="Q38" s="166" t="s">
        <v>501</v>
      </c>
      <c r="R38" s="166" t="s">
        <v>501</v>
      </c>
      <c r="S38" s="166" t="s">
        <v>501</v>
      </c>
      <c r="T38" s="166" t="s">
        <v>501</v>
      </c>
      <c r="U38" s="167" t="s">
        <v>501</v>
      </c>
      <c r="V38" s="165"/>
      <c r="W38" s="166"/>
      <c r="X38" s="65" t="s">
        <v>501</v>
      </c>
      <c r="Y38" s="65" t="s">
        <v>501</v>
      </c>
      <c r="Z38" s="65" t="s">
        <v>501</v>
      </c>
      <c r="AA38" s="66" t="s">
        <v>501</v>
      </c>
      <c r="AB38" s="50" t="s">
        <v>501</v>
      </c>
      <c r="AC38" s="51" t="s">
        <v>501</v>
      </c>
      <c r="AD38" s="51" t="s">
        <v>501</v>
      </c>
      <c r="AE38" s="51" t="s">
        <v>501</v>
      </c>
      <c r="AF38" s="51" t="s">
        <v>501</v>
      </c>
      <c r="AG38" s="52" t="s">
        <v>501</v>
      </c>
      <c r="AH38" s="53" t="s">
        <v>501</v>
      </c>
      <c r="AI38" s="54" t="s">
        <v>501</v>
      </c>
      <c r="AJ38" s="54" t="s">
        <v>501</v>
      </c>
      <c r="AK38" s="54" t="s">
        <v>501</v>
      </c>
      <c r="AL38" s="54" t="s">
        <v>501</v>
      </c>
      <c r="AN38" s="492" t="s">
        <v>510</v>
      </c>
      <c r="AO38" s="493"/>
      <c r="AP38" s="493"/>
      <c r="AQ38" s="493"/>
      <c r="AR38" s="493"/>
      <c r="AS38" s="493"/>
      <c r="AT38" s="470" t="s">
        <v>511</v>
      </c>
      <c r="AU38" s="500"/>
    </row>
    <row r="39" spans="2:47" ht="15.75">
      <c r="B39" s="450"/>
      <c r="C39" s="450"/>
      <c r="D39" s="451"/>
      <c r="E39" s="471"/>
      <c r="F39" s="456"/>
      <c r="G39" s="456"/>
      <c r="H39" s="456"/>
      <c r="I39" s="456"/>
      <c r="J39" s="76" t="s">
        <v>501</v>
      </c>
      <c r="K39" s="77" t="s">
        <v>501</v>
      </c>
      <c r="L39" s="77" t="s">
        <v>501</v>
      </c>
      <c r="M39" s="77" t="s">
        <v>501</v>
      </c>
      <c r="N39" s="77" t="s">
        <v>501</v>
      </c>
      <c r="O39" s="78" t="s">
        <v>501</v>
      </c>
      <c r="P39" s="168" t="s">
        <v>501</v>
      </c>
      <c r="Q39" s="169" t="s">
        <v>501</v>
      </c>
      <c r="R39" s="169" t="s">
        <v>501</v>
      </c>
      <c r="S39" s="169" t="s">
        <v>501</v>
      </c>
      <c r="T39" s="169" t="s">
        <v>501</v>
      </c>
      <c r="U39" s="170" t="s">
        <v>501</v>
      </c>
      <c r="V39" s="168" t="s">
        <v>501</v>
      </c>
      <c r="W39" s="169" t="s">
        <v>501</v>
      </c>
      <c r="X39" s="68" t="s">
        <v>501</v>
      </c>
      <c r="Y39" s="68" t="s">
        <v>501</v>
      </c>
      <c r="Z39" s="68" t="s">
        <v>501</v>
      </c>
      <c r="AA39" s="69" t="s">
        <v>501</v>
      </c>
      <c r="AB39" s="55" t="s">
        <v>501</v>
      </c>
      <c r="AC39" s="56" t="s">
        <v>501</v>
      </c>
      <c r="AD39" s="56" t="s">
        <v>501</v>
      </c>
      <c r="AE39" s="56" t="s">
        <v>501</v>
      </c>
      <c r="AF39" s="56" t="s">
        <v>501</v>
      </c>
      <c r="AG39" s="57" t="s">
        <v>501</v>
      </c>
      <c r="AH39" s="58" t="s">
        <v>501</v>
      </c>
      <c r="AI39" s="59" t="s">
        <v>501</v>
      </c>
      <c r="AJ39" s="59" t="s">
        <v>501</v>
      </c>
      <c r="AK39" s="59" t="s">
        <v>501</v>
      </c>
      <c r="AL39" s="59" t="s">
        <v>501</v>
      </c>
      <c r="AN39" s="494"/>
      <c r="AO39" s="495"/>
      <c r="AP39" s="495"/>
      <c r="AQ39" s="495"/>
      <c r="AR39" s="495"/>
      <c r="AS39" s="495"/>
      <c r="AT39" s="500"/>
      <c r="AU39" s="500"/>
    </row>
    <row r="40" spans="2:47" ht="15.75">
      <c r="B40" s="450"/>
      <c r="C40" s="450"/>
      <c r="D40" s="451"/>
      <c r="E40" s="455"/>
      <c r="F40" s="456"/>
      <c r="G40" s="456"/>
      <c r="H40" s="456"/>
      <c r="I40" s="456"/>
      <c r="J40" s="76" t="s">
        <v>501</v>
      </c>
      <c r="K40" s="77" t="s">
        <v>501</v>
      </c>
      <c r="L40" s="77" t="s">
        <v>501</v>
      </c>
      <c r="M40" s="77" t="s">
        <v>501</v>
      </c>
      <c r="N40" s="77" t="s">
        <v>501</v>
      </c>
      <c r="O40" s="78" t="s">
        <v>501</v>
      </c>
      <c r="P40" s="168" t="s">
        <v>501</v>
      </c>
      <c r="Q40" s="169" t="s">
        <v>501</v>
      </c>
      <c r="R40" s="169" t="s">
        <v>501</v>
      </c>
      <c r="S40" s="169" t="s">
        <v>501</v>
      </c>
      <c r="T40" s="169" t="s">
        <v>501</v>
      </c>
      <c r="U40" s="170" t="s">
        <v>501</v>
      </c>
      <c r="V40" s="168" t="s">
        <v>501</v>
      </c>
      <c r="W40" s="169" t="s">
        <v>501</v>
      </c>
      <c r="X40" s="68" t="s">
        <v>501</v>
      </c>
      <c r="Y40" s="68" t="s">
        <v>501</v>
      </c>
      <c r="Z40" s="68" t="s">
        <v>501</v>
      </c>
      <c r="AA40" s="69" t="s">
        <v>501</v>
      </c>
      <c r="AB40" s="55" t="s">
        <v>501</v>
      </c>
      <c r="AC40" s="56" t="s">
        <v>501</v>
      </c>
      <c r="AD40" s="56" t="s">
        <v>501</v>
      </c>
      <c r="AE40" s="56" t="s">
        <v>501</v>
      </c>
      <c r="AF40" s="56" t="s">
        <v>501</v>
      </c>
      <c r="AG40" s="57" t="s">
        <v>501</v>
      </c>
      <c r="AH40" s="58" t="s">
        <v>501</v>
      </c>
      <c r="AI40" s="59" t="s">
        <v>501</v>
      </c>
      <c r="AJ40" s="59" t="s">
        <v>501</v>
      </c>
      <c r="AK40" s="59" t="s">
        <v>501</v>
      </c>
      <c r="AL40" s="59" t="s">
        <v>501</v>
      </c>
      <c r="AN40" s="494"/>
      <c r="AO40" s="495"/>
      <c r="AP40" s="495"/>
      <c r="AQ40" s="495"/>
      <c r="AR40" s="495"/>
      <c r="AS40" s="495"/>
      <c r="AT40" s="500"/>
      <c r="AU40" s="500"/>
    </row>
    <row r="41" spans="2:47" ht="15.75">
      <c r="B41" s="450"/>
      <c r="C41" s="450"/>
      <c r="D41" s="451"/>
      <c r="E41" s="455"/>
      <c r="F41" s="456"/>
      <c r="G41" s="456"/>
      <c r="H41" s="456"/>
      <c r="I41" s="456"/>
      <c r="J41" s="76" t="s">
        <v>501</v>
      </c>
      <c r="K41" s="77" t="s">
        <v>501</v>
      </c>
      <c r="L41" s="77" t="s">
        <v>501</v>
      </c>
      <c r="M41" s="77" t="s">
        <v>501</v>
      </c>
      <c r="N41" s="77" t="s">
        <v>501</v>
      </c>
      <c r="O41" s="78" t="s">
        <v>501</v>
      </c>
      <c r="P41" s="168" t="s">
        <v>501</v>
      </c>
      <c r="Q41" s="169" t="s">
        <v>501</v>
      </c>
      <c r="R41" s="169" t="s">
        <v>501</v>
      </c>
      <c r="S41" s="169" t="s">
        <v>501</v>
      </c>
      <c r="T41" s="169" t="s">
        <v>501</v>
      </c>
      <c r="U41" s="170" t="s">
        <v>501</v>
      </c>
      <c r="V41" s="168" t="s">
        <v>501</v>
      </c>
      <c r="W41" s="169" t="s">
        <v>501</v>
      </c>
      <c r="X41" s="68" t="s">
        <v>501</v>
      </c>
      <c r="Y41" s="68" t="s">
        <v>501</v>
      </c>
      <c r="Z41" s="68" t="s">
        <v>501</v>
      </c>
      <c r="AA41" s="69" t="s">
        <v>501</v>
      </c>
      <c r="AB41" s="55" t="s">
        <v>501</v>
      </c>
      <c r="AC41" s="56" t="s">
        <v>501</v>
      </c>
      <c r="AD41" s="56" t="s">
        <v>501</v>
      </c>
      <c r="AE41" s="56" t="s">
        <v>501</v>
      </c>
      <c r="AF41" s="56" t="s">
        <v>501</v>
      </c>
      <c r="AG41" s="57" t="s">
        <v>501</v>
      </c>
      <c r="AH41" s="58" t="s">
        <v>501</v>
      </c>
      <c r="AI41" s="59" t="s">
        <v>501</v>
      </c>
      <c r="AJ41" s="59" t="s">
        <v>501</v>
      </c>
      <c r="AK41" s="59" t="s">
        <v>501</v>
      </c>
      <c r="AL41" s="59" t="s">
        <v>501</v>
      </c>
      <c r="AN41" s="494"/>
      <c r="AO41" s="495"/>
      <c r="AP41" s="495"/>
      <c r="AQ41" s="495"/>
      <c r="AR41" s="495"/>
      <c r="AS41" s="495"/>
      <c r="AT41" s="500"/>
      <c r="AU41" s="500"/>
    </row>
    <row r="42" spans="2:47" ht="15.75">
      <c r="B42" s="450"/>
      <c r="C42" s="450"/>
      <c r="D42" s="451"/>
      <c r="E42" s="455"/>
      <c r="F42" s="456"/>
      <c r="G42" s="456"/>
      <c r="H42" s="456"/>
      <c r="I42" s="456"/>
      <c r="J42" s="76" t="s">
        <v>501</v>
      </c>
      <c r="K42" s="77" t="s">
        <v>501</v>
      </c>
      <c r="L42" s="77" t="s">
        <v>501</v>
      </c>
      <c r="M42" s="77" t="s">
        <v>501</v>
      </c>
      <c r="N42" s="77" t="s">
        <v>501</v>
      </c>
      <c r="O42" s="78" t="s">
        <v>501</v>
      </c>
      <c r="P42" s="168" t="s">
        <v>501</v>
      </c>
      <c r="Q42" s="169" t="s">
        <v>501</v>
      </c>
      <c r="R42" s="169" t="s">
        <v>501</v>
      </c>
      <c r="S42" s="169" t="s">
        <v>501</v>
      </c>
      <c r="T42" s="169" t="s">
        <v>501</v>
      </c>
      <c r="U42" s="170" t="s">
        <v>501</v>
      </c>
      <c r="V42" s="168" t="s">
        <v>501</v>
      </c>
      <c r="W42" s="169" t="s">
        <v>501</v>
      </c>
      <c r="X42" s="68" t="s">
        <v>501</v>
      </c>
      <c r="Y42" s="68" t="s">
        <v>501</v>
      </c>
      <c r="Z42" s="68" t="s">
        <v>501</v>
      </c>
      <c r="AA42" s="69" t="s">
        <v>501</v>
      </c>
      <c r="AB42" s="55" t="s">
        <v>501</v>
      </c>
      <c r="AC42" s="56" t="s">
        <v>501</v>
      </c>
      <c r="AD42" s="56" t="s">
        <v>501</v>
      </c>
      <c r="AE42" s="56" t="s">
        <v>501</v>
      </c>
      <c r="AF42" s="56" t="s">
        <v>501</v>
      </c>
      <c r="AG42" s="57" t="s">
        <v>501</v>
      </c>
      <c r="AH42" s="58" t="s">
        <v>501</v>
      </c>
      <c r="AI42" s="59" t="s">
        <v>501</v>
      </c>
      <c r="AJ42" s="59" t="s">
        <v>501</v>
      </c>
      <c r="AK42" s="59" t="s">
        <v>501</v>
      </c>
      <c r="AL42" s="59" t="s">
        <v>501</v>
      </c>
      <c r="AN42" s="494"/>
      <c r="AO42" s="495"/>
      <c r="AP42" s="495"/>
      <c r="AQ42" s="495"/>
      <c r="AR42" s="495"/>
      <c r="AS42" s="495"/>
      <c r="AT42" s="500"/>
      <c r="AU42" s="500"/>
    </row>
    <row r="43" spans="2:47" ht="15.75">
      <c r="B43" s="450"/>
      <c r="C43" s="450"/>
      <c r="D43" s="451"/>
      <c r="E43" s="455"/>
      <c r="F43" s="456"/>
      <c r="G43" s="456"/>
      <c r="H43" s="456"/>
      <c r="I43" s="456"/>
      <c r="J43" s="76" t="s">
        <v>501</v>
      </c>
      <c r="K43" s="77" t="s">
        <v>501</v>
      </c>
      <c r="L43" s="77" t="s">
        <v>501</v>
      </c>
      <c r="M43" s="77" t="s">
        <v>501</v>
      </c>
      <c r="N43" s="77" t="s">
        <v>501</v>
      </c>
      <c r="O43" s="78" t="s">
        <v>501</v>
      </c>
      <c r="P43" s="168" t="s">
        <v>501</v>
      </c>
      <c r="Q43" s="169" t="s">
        <v>501</v>
      </c>
      <c r="R43" s="169" t="s">
        <v>501</v>
      </c>
      <c r="S43" s="169" t="s">
        <v>501</v>
      </c>
      <c r="T43" s="169" t="s">
        <v>501</v>
      </c>
      <c r="U43" s="170" t="s">
        <v>501</v>
      </c>
      <c r="V43" s="168" t="s">
        <v>501</v>
      </c>
      <c r="W43" s="169" t="s">
        <v>501</v>
      </c>
      <c r="X43" s="68" t="s">
        <v>501</v>
      </c>
      <c r="Y43" s="68" t="s">
        <v>501</v>
      </c>
      <c r="Z43" s="68" t="s">
        <v>501</v>
      </c>
      <c r="AA43" s="69" t="s">
        <v>501</v>
      </c>
      <c r="AB43" s="55" t="s">
        <v>501</v>
      </c>
      <c r="AC43" s="56" t="s">
        <v>501</v>
      </c>
      <c r="AD43" s="56" t="s">
        <v>501</v>
      </c>
      <c r="AE43" s="56" t="s">
        <v>501</v>
      </c>
      <c r="AF43" s="56" t="s">
        <v>501</v>
      </c>
      <c r="AG43" s="57" t="s">
        <v>501</v>
      </c>
      <c r="AH43" s="58" t="s">
        <v>501</v>
      </c>
      <c r="AI43" s="59" t="s">
        <v>501</v>
      </c>
      <c r="AJ43" s="59" t="s">
        <v>501</v>
      </c>
      <c r="AK43" s="59" t="s">
        <v>501</v>
      </c>
      <c r="AL43" s="59" t="s">
        <v>501</v>
      </c>
      <c r="AN43" s="494"/>
      <c r="AO43" s="495"/>
      <c r="AP43" s="495"/>
      <c r="AQ43" s="495"/>
      <c r="AR43" s="495"/>
      <c r="AS43" s="495"/>
      <c r="AT43" s="500"/>
      <c r="AU43" s="500"/>
    </row>
    <row r="44" spans="2:47" ht="15.75">
      <c r="B44" s="450"/>
      <c r="C44" s="450"/>
      <c r="D44" s="451"/>
      <c r="E44" s="455"/>
      <c r="F44" s="456"/>
      <c r="G44" s="456"/>
      <c r="H44" s="456"/>
      <c r="I44" s="456"/>
      <c r="J44" s="76" t="s">
        <v>501</v>
      </c>
      <c r="K44" s="77" t="s">
        <v>501</v>
      </c>
      <c r="L44" s="77" t="s">
        <v>501</v>
      </c>
      <c r="M44" s="77" t="s">
        <v>501</v>
      </c>
      <c r="N44" s="77" t="s">
        <v>501</v>
      </c>
      <c r="O44" s="78" t="s">
        <v>501</v>
      </c>
      <c r="P44" s="168" t="s">
        <v>501</v>
      </c>
      <c r="Q44" s="169" t="s">
        <v>501</v>
      </c>
      <c r="R44" s="169" t="s">
        <v>501</v>
      </c>
      <c r="S44" s="169" t="s">
        <v>501</v>
      </c>
      <c r="T44" s="169" t="s">
        <v>501</v>
      </c>
      <c r="U44" s="170" t="s">
        <v>501</v>
      </c>
      <c r="V44" s="168" t="s">
        <v>501</v>
      </c>
      <c r="W44" s="169" t="s">
        <v>501</v>
      </c>
      <c r="X44" s="68" t="s">
        <v>501</v>
      </c>
      <c r="Y44" s="68" t="s">
        <v>501</v>
      </c>
      <c r="Z44" s="68" t="s">
        <v>501</v>
      </c>
      <c r="AA44" s="69" t="s">
        <v>501</v>
      </c>
      <c r="AB44" s="55" t="s">
        <v>501</v>
      </c>
      <c r="AC44" s="56" t="s">
        <v>501</v>
      </c>
      <c r="AD44" s="56" t="s">
        <v>501</v>
      </c>
      <c r="AE44" s="56" t="s">
        <v>501</v>
      </c>
      <c r="AF44" s="56" t="s">
        <v>501</v>
      </c>
      <c r="AG44" s="57" t="s">
        <v>501</v>
      </c>
      <c r="AH44" s="58" t="s">
        <v>501</v>
      </c>
      <c r="AI44" s="59" t="s">
        <v>501</v>
      </c>
      <c r="AJ44" s="59" t="s">
        <v>501</v>
      </c>
      <c r="AK44" s="59" t="s">
        <v>501</v>
      </c>
      <c r="AL44" s="59" t="s">
        <v>501</v>
      </c>
      <c r="AN44" s="494"/>
      <c r="AO44" s="495"/>
      <c r="AP44" s="495"/>
      <c r="AQ44" s="495"/>
      <c r="AR44" s="495"/>
      <c r="AS44" s="495"/>
      <c r="AT44" s="500"/>
      <c r="AU44" s="500"/>
    </row>
    <row r="45" spans="2:47" ht="3" customHeight="1" thickBot="1">
      <c r="B45" s="450"/>
      <c r="C45" s="450"/>
      <c r="D45" s="451"/>
      <c r="E45" s="455"/>
      <c r="F45" s="456"/>
      <c r="G45" s="456"/>
      <c r="H45" s="456"/>
      <c r="I45" s="456"/>
      <c r="J45" s="76" t="s">
        <v>501</v>
      </c>
      <c r="K45" s="77" t="s">
        <v>501</v>
      </c>
      <c r="L45" s="77" t="s">
        <v>501</v>
      </c>
      <c r="M45" s="77" t="s">
        <v>501</v>
      </c>
      <c r="N45" s="77" t="s">
        <v>501</v>
      </c>
      <c r="O45" s="78" t="s">
        <v>501</v>
      </c>
      <c r="P45" s="168" t="s">
        <v>501</v>
      </c>
      <c r="Q45" s="169" t="s">
        <v>501</v>
      </c>
      <c r="R45" s="169" t="s">
        <v>501</v>
      </c>
      <c r="S45" s="169" t="s">
        <v>501</v>
      </c>
      <c r="T45" s="169" t="s">
        <v>501</v>
      </c>
      <c r="U45" s="170" t="s">
        <v>501</v>
      </c>
      <c r="V45" s="168" t="s">
        <v>501</v>
      </c>
      <c r="W45" s="169" t="s">
        <v>501</v>
      </c>
      <c r="X45" s="68" t="s">
        <v>501</v>
      </c>
      <c r="Y45" s="68" t="s">
        <v>501</v>
      </c>
      <c r="Z45" s="68" t="s">
        <v>501</v>
      </c>
      <c r="AA45" s="69" t="s">
        <v>501</v>
      </c>
      <c r="AB45" s="55" t="s">
        <v>501</v>
      </c>
      <c r="AC45" s="56" t="s">
        <v>501</v>
      </c>
      <c r="AD45" s="56" t="s">
        <v>501</v>
      </c>
      <c r="AE45" s="56" t="s">
        <v>501</v>
      </c>
      <c r="AF45" s="56" t="s">
        <v>501</v>
      </c>
      <c r="AG45" s="57" t="s">
        <v>501</v>
      </c>
      <c r="AH45" s="58" t="s">
        <v>501</v>
      </c>
      <c r="AI45" s="59" t="s">
        <v>501</v>
      </c>
      <c r="AJ45" s="59" t="s">
        <v>501</v>
      </c>
      <c r="AK45" s="59" t="s">
        <v>501</v>
      </c>
      <c r="AL45" s="59" t="s">
        <v>501</v>
      </c>
      <c r="AN45" s="494"/>
      <c r="AO45" s="495"/>
      <c r="AP45" s="495"/>
      <c r="AQ45" s="495"/>
      <c r="AR45" s="495"/>
      <c r="AS45" s="496"/>
      <c r="AT45" s="36"/>
      <c r="AU45" s="36"/>
    </row>
    <row r="46" spans="2:47" ht="16.5" hidden="1" thickBot="1">
      <c r="B46" s="450"/>
      <c r="C46" s="450"/>
      <c r="D46" s="451"/>
      <c r="E46" s="455"/>
      <c r="F46" s="456"/>
      <c r="G46" s="456"/>
      <c r="H46" s="456"/>
      <c r="I46" s="456"/>
      <c r="J46" s="76" t="s">
        <v>501</v>
      </c>
      <c r="K46" s="77" t="s">
        <v>501</v>
      </c>
      <c r="L46" s="77" t="s">
        <v>501</v>
      </c>
      <c r="M46" s="77" t="s">
        <v>501</v>
      </c>
      <c r="N46" s="77" t="s">
        <v>501</v>
      </c>
      <c r="O46" s="78" t="s">
        <v>501</v>
      </c>
      <c r="P46" s="67" t="s">
        <v>501</v>
      </c>
      <c r="Q46" s="68" t="s">
        <v>501</v>
      </c>
      <c r="R46" s="68" t="s">
        <v>501</v>
      </c>
      <c r="S46" s="68" t="s">
        <v>501</v>
      </c>
      <c r="T46" s="68" t="s">
        <v>501</v>
      </c>
      <c r="U46" s="69" t="s">
        <v>501</v>
      </c>
      <c r="V46" s="67" t="s">
        <v>501</v>
      </c>
      <c r="W46" s="68" t="s">
        <v>501</v>
      </c>
      <c r="X46" s="68" t="s">
        <v>501</v>
      </c>
      <c r="Y46" s="68" t="s">
        <v>501</v>
      </c>
      <c r="Z46" s="68" t="s">
        <v>501</v>
      </c>
      <c r="AA46" s="69" t="s">
        <v>501</v>
      </c>
      <c r="AB46" s="55" t="s">
        <v>501</v>
      </c>
      <c r="AC46" s="56" t="s">
        <v>501</v>
      </c>
      <c r="AD46" s="56" t="s">
        <v>501</v>
      </c>
      <c r="AE46" s="56" t="s">
        <v>501</v>
      </c>
      <c r="AF46" s="56" t="s">
        <v>501</v>
      </c>
      <c r="AG46" s="57" t="s">
        <v>501</v>
      </c>
      <c r="AH46" s="58" t="s">
        <v>501</v>
      </c>
      <c r="AI46" s="59" t="s">
        <v>501</v>
      </c>
      <c r="AJ46" s="59" t="s">
        <v>501</v>
      </c>
      <c r="AK46" s="59" t="s">
        <v>501</v>
      </c>
      <c r="AL46" s="59" t="s">
        <v>501</v>
      </c>
      <c r="AN46" s="494"/>
      <c r="AO46" s="495"/>
      <c r="AP46" s="495"/>
      <c r="AQ46" s="495"/>
      <c r="AR46" s="495"/>
      <c r="AS46" s="496"/>
    </row>
    <row r="47" spans="2:47" ht="16.5" hidden="1" thickBot="1">
      <c r="B47" s="450"/>
      <c r="C47" s="450"/>
      <c r="D47" s="451"/>
      <c r="E47" s="458"/>
      <c r="F47" s="459"/>
      <c r="G47" s="459"/>
      <c r="H47" s="459"/>
      <c r="I47" s="459"/>
      <c r="J47" s="79" t="s">
        <v>501</v>
      </c>
      <c r="K47" s="80" t="s">
        <v>501</v>
      </c>
      <c r="L47" s="80" t="s">
        <v>501</v>
      </c>
      <c r="M47" s="80" t="s">
        <v>501</v>
      </c>
      <c r="N47" s="80" t="s">
        <v>501</v>
      </c>
      <c r="O47" s="81" t="s">
        <v>501</v>
      </c>
      <c r="P47" s="67" t="s">
        <v>501</v>
      </c>
      <c r="Q47" s="68" t="s">
        <v>501</v>
      </c>
      <c r="R47" s="68" t="s">
        <v>501</v>
      </c>
      <c r="S47" s="68" t="s">
        <v>501</v>
      </c>
      <c r="T47" s="68" t="s">
        <v>501</v>
      </c>
      <c r="U47" s="69" t="s">
        <v>501</v>
      </c>
      <c r="V47" s="70" t="s">
        <v>501</v>
      </c>
      <c r="W47" s="71" t="s">
        <v>501</v>
      </c>
      <c r="X47" s="71" t="s">
        <v>501</v>
      </c>
      <c r="Y47" s="71" t="s">
        <v>501</v>
      </c>
      <c r="Z47" s="71" t="s">
        <v>501</v>
      </c>
      <c r="AA47" s="72" t="s">
        <v>501</v>
      </c>
      <c r="AB47" s="60" t="s">
        <v>501</v>
      </c>
      <c r="AC47" s="61" t="s">
        <v>501</v>
      </c>
      <c r="AD47" s="61" t="s">
        <v>501</v>
      </c>
      <c r="AE47" s="61" t="s">
        <v>501</v>
      </c>
      <c r="AF47" s="61" t="s">
        <v>501</v>
      </c>
      <c r="AG47" s="62" t="s">
        <v>501</v>
      </c>
      <c r="AH47" s="63" t="s">
        <v>501</v>
      </c>
      <c r="AI47" s="64" t="s">
        <v>501</v>
      </c>
      <c r="AJ47" s="64" t="s">
        <v>501</v>
      </c>
      <c r="AK47" s="64" t="s">
        <v>501</v>
      </c>
      <c r="AL47" s="64" t="s">
        <v>501</v>
      </c>
      <c r="AN47" s="497"/>
      <c r="AO47" s="498"/>
      <c r="AP47" s="498"/>
      <c r="AQ47" s="498"/>
      <c r="AR47" s="498"/>
      <c r="AS47" s="499"/>
    </row>
    <row r="48" spans="2:47" ht="23.25">
      <c r="B48" s="450"/>
      <c r="C48" s="450"/>
      <c r="D48" s="451"/>
      <c r="E48" s="452" t="s">
        <v>512</v>
      </c>
      <c r="F48" s="453"/>
      <c r="G48" s="453"/>
      <c r="H48" s="453"/>
      <c r="I48" s="454"/>
      <c r="J48" s="73" t="s">
        <v>501</v>
      </c>
      <c r="K48" s="74" t="s">
        <v>501</v>
      </c>
      <c r="L48" s="74" t="s">
        <v>501</v>
      </c>
      <c r="M48" s="74" t="s">
        <v>501</v>
      </c>
      <c r="N48" s="74" t="s">
        <v>501</v>
      </c>
      <c r="O48" s="75" t="s">
        <v>501</v>
      </c>
      <c r="P48" s="73" t="s">
        <v>501</v>
      </c>
      <c r="Q48" s="74" t="s">
        <v>501</v>
      </c>
      <c r="R48" s="74" t="s">
        <v>501</v>
      </c>
      <c r="S48" s="74" t="s">
        <v>501</v>
      </c>
      <c r="T48" s="74" t="s">
        <v>501</v>
      </c>
      <c r="U48" s="75" t="s">
        <v>501</v>
      </c>
      <c r="V48" s="165" t="s">
        <v>501</v>
      </c>
      <c r="W48" s="174" t="s">
        <v>501</v>
      </c>
      <c r="X48" s="65" t="s">
        <v>501</v>
      </c>
      <c r="Y48" s="65" t="s">
        <v>501</v>
      </c>
      <c r="Z48" s="65" t="s">
        <v>501</v>
      </c>
      <c r="AA48" s="66" t="s">
        <v>501</v>
      </c>
      <c r="AB48" s="50" t="s">
        <v>501</v>
      </c>
      <c r="AC48" s="51" t="s">
        <v>501</v>
      </c>
      <c r="AD48" s="51" t="s">
        <v>501</v>
      </c>
      <c r="AE48" s="51" t="s">
        <v>501</v>
      </c>
      <c r="AF48" s="51" t="s">
        <v>501</v>
      </c>
      <c r="AG48" s="52" t="s">
        <v>501</v>
      </c>
      <c r="AH48" s="53" t="s">
        <v>501</v>
      </c>
      <c r="AI48" s="54" t="s">
        <v>501</v>
      </c>
      <c r="AJ48" s="54" t="s">
        <v>501</v>
      </c>
      <c r="AK48" s="54" t="s">
        <v>501</v>
      </c>
      <c r="AL48" s="54" t="s">
        <v>501</v>
      </c>
    </row>
    <row r="49" spans="2:38" ht="15.75">
      <c r="B49" s="450"/>
      <c r="C49" s="450"/>
      <c r="D49" s="451"/>
      <c r="E49" s="471"/>
      <c r="F49" s="456"/>
      <c r="G49" s="456"/>
      <c r="H49" s="456"/>
      <c r="I49" s="457"/>
      <c r="J49" s="76" t="s">
        <v>501</v>
      </c>
      <c r="K49" s="77" t="s">
        <v>501</v>
      </c>
      <c r="L49" s="77" t="s">
        <v>501</v>
      </c>
      <c r="M49" s="77" t="s">
        <v>501</v>
      </c>
      <c r="N49" s="77" t="s">
        <v>501</v>
      </c>
      <c r="O49" s="78" t="s">
        <v>501</v>
      </c>
      <c r="P49" s="76" t="s">
        <v>501</v>
      </c>
      <c r="Q49" s="77" t="s">
        <v>501</v>
      </c>
      <c r="R49" s="77" t="s">
        <v>501</v>
      </c>
      <c r="S49" s="77" t="s">
        <v>501</v>
      </c>
      <c r="T49" s="77" t="s">
        <v>501</v>
      </c>
      <c r="U49" s="78" t="s">
        <v>501</v>
      </c>
      <c r="V49" s="168" t="s">
        <v>501</v>
      </c>
      <c r="W49" s="169" t="s">
        <v>501</v>
      </c>
      <c r="X49" s="68" t="s">
        <v>501</v>
      </c>
      <c r="Y49" s="68" t="s">
        <v>501</v>
      </c>
      <c r="Z49" s="68" t="s">
        <v>501</v>
      </c>
      <c r="AA49" s="69" t="s">
        <v>501</v>
      </c>
      <c r="AB49" s="55" t="s">
        <v>501</v>
      </c>
      <c r="AC49" s="56" t="s">
        <v>501</v>
      </c>
      <c r="AD49" s="56" t="s">
        <v>501</v>
      </c>
      <c r="AE49" s="56" t="s">
        <v>501</v>
      </c>
      <c r="AF49" s="56" t="s">
        <v>501</v>
      </c>
      <c r="AG49" s="57" t="s">
        <v>501</v>
      </c>
      <c r="AH49" s="58" t="s">
        <v>501</v>
      </c>
      <c r="AI49" s="59" t="s">
        <v>501</v>
      </c>
      <c r="AJ49" s="59" t="s">
        <v>501</v>
      </c>
      <c r="AK49" s="59" t="s">
        <v>501</v>
      </c>
      <c r="AL49" s="59" t="s">
        <v>501</v>
      </c>
    </row>
    <row r="50" spans="2:38" ht="15.75">
      <c r="B50" s="450"/>
      <c r="C50" s="450"/>
      <c r="D50" s="451"/>
      <c r="E50" s="471"/>
      <c r="F50" s="456"/>
      <c r="G50" s="456"/>
      <c r="H50" s="456"/>
      <c r="I50" s="457"/>
      <c r="J50" s="76" t="s">
        <v>501</v>
      </c>
      <c r="K50" s="77" t="s">
        <v>501</v>
      </c>
      <c r="L50" s="77" t="s">
        <v>501</v>
      </c>
      <c r="M50" s="77" t="s">
        <v>501</v>
      </c>
      <c r="N50" s="77" t="s">
        <v>501</v>
      </c>
      <c r="O50" s="78" t="s">
        <v>501</v>
      </c>
      <c r="P50" s="76" t="s">
        <v>501</v>
      </c>
      <c r="Q50" s="77" t="s">
        <v>501</v>
      </c>
      <c r="R50" s="77" t="s">
        <v>501</v>
      </c>
      <c r="S50" s="77" t="s">
        <v>501</v>
      </c>
      <c r="T50" s="77" t="s">
        <v>501</v>
      </c>
      <c r="U50" s="78" t="s">
        <v>501</v>
      </c>
      <c r="V50" s="168" t="s">
        <v>501</v>
      </c>
      <c r="W50" s="169" t="s">
        <v>501</v>
      </c>
      <c r="X50" s="68" t="s">
        <v>501</v>
      </c>
      <c r="Y50" s="68" t="s">
        <v>501</v>
      </c>
      <c r="Z50" s="68" t="s">
        <v>501</v>
      </c>
      <c r="AA50" s="69" t="s">
        <v>501</v>
      </c>
      <c r="AB50" s="55" t="s">
        <v>501</v>
      </c>
      <c r="AC50" s="56" t="s">
        <v>501</v>
      </c>
      <c r="AD50" s="56" t="s">
        <v>501</v>
      </c>
      <c r="AE50" s="56" t="s">
        <v>501</v>
      </c>
      <c r="AF50" s="56" t="s">
        <v>501</v>
      </c>
      <c r="AG50" s="57" t="s">
        <v>501</v>
      </c>
      <c r="AH50" s="58" t="s">
        <v>501</v>
      </c>
      <c r="AI50" s="59" t="s">
        <v>501</v>
      </c>
      <c r="AJ50" s="59" t="s">
        <v>501</v>
      </c>
      <c r="AK50" s="59" t="s">
        <v>501</v>
      </c>
      <c r="AL50" s="59" t="s">
        <v>501</v>
      </c>
    </row>
    <row r="51" spans="2:38" ht="15.75">
      <c r="B51" s="450"/>
      <c r="C51" s="450"/>
      <c r="D51" s="451"/>
      <c r="E51" s="455"/>
      <c r="F51" s="456"/>
      <c r="G51" s="456"/>
      <c r="H51" s="456"/>
      <c r="I51" s="457"/>
      <c r="J51" s="76" t="s">
        <v>501</v>
      </c>
      <c r="K51" s="77" t="s">
        <v>501</v>
      </c>
      <c r="L51" s="77" t="s">
        <v>501</v>
      </c>
      <c r="M51" s="77" t="s">
        <v>501</v>
      </c>
      <c r="N51" s="77" t="s">
        <v>501</v>
      </c>
      <c r="O51" s="78" t="s">
        <v>501</v>
      </c>
      <c r="P51" s="76" t="s">
        <v>501</v>
      </c>
      <c r="Q51" s="77" t="s">
        <v>501</v>
      </c>
      <c r="R51" s="77" t="s">
        <v>501</v>
      </c>
      <c r="S51" s="77" t="s">
        <v>501</v>
      </c>
      <c r="T51" s="77" t="s">
        <v>501</v>
      </c>
      <c r="U51" s="78" t="s">
        <v>501</v>
      </c>
      <c r="V51" s="168" t="s">
        <v>501</v>
      </c>
      <c r="W51" s="169" t="s">
        <v>501</v>
      </c>
      <c r="X51" s="68" t="s">
        <v>501</v>
      </c>
      <c r="Y51" s="68" t="s">
        <v>501</v>
      </c>
      <c r="Z51" s="68" t="s">
        <v>501</v>
      </c>
      <c r="AA51" s="69" t="s">
        <v>501</v>
      </c>
      <c r="AB51" s="55" t="s">
        <v>501</v>
      </c>
      <c r="AC51" s="56" t="s">
        <v>501</v>
      </c>
      <c r="AD51" s="56" t="s">
        <v>501</v>
      </c>
      <c r="AE51" s="56" t="s">
        <v>501</v>
      </c>
      <c r="AF51" s="56" t="s">
        <v>501</v>
      </c>
      <c r="AG51" s="57" t="s">
        <v>501</v>
      </c>
      <c r="AH51" s="58" t="s">
        <v>501</v>
      </c>
      <c r="AI51" s="59" t="s">
        <v>501</v>
      </c>
      <c r="AJ51" s="59" t="s">
        <v>501</v>
      </c>
      <c r="AK51" s="59" t="s">
        <v>501</v>
      </c>
      <c r="AL51" s="59" t="s">
        <v>501</v>
      </c>
    </row>
    <row r="52" spans="2:38" ht="15.75">
      <c r="B52" s="450"/>
      <c r="C52" s="450"/>
      <c r="D52" s="451"/>
      <c r="E52" s="455"/>
      <c r="F52" s="456"/>
      <c r="G52" s="456"/>
      <c r="H52" s="456"/>
      <c r="I52" s="457"/>
      <c r="J52" s="76" t="s">
        <v>501</v>
      </c>
      <c r="K52" s="77" t="s">
        <v>501</v>
      </c>
      <c r="L52" s="77" t="s">
        <v>501</v>
      </c>
      <c r="M52" s="77" t="s">
        <v>501</v>
      </c>
      <c r="N52" s="77" t="s">
        <v>501</v>
      </c>
      <c r="O52" s="78" t="s">
        <v>501</v>
      </c>
      <c r="P52" s="76" t="s">
        <v>501</v>
      </c>
      <c r="Q52" s="77" t="s">
        <v>501</v>
      </c>
      <c r="R52" s="77" t="s">
        <v>501</v>
      </c>
      <c r="S52" s="77" t="s">
        <v>501</v>
      </c>
      <c r="T52" s="77" t="s">
        <v>501</v>
      </c>
      <c r="U52" s="78" t="s">
        <v>501</v>
      </c>
      <c r="V52" s="168" t="s">
        <v>501</v>
      </c>
      <c r="W52" s="169" t="s">
        <v>501</v>
      </c>
      <c r="X52" s="68" t="s">
        <v>501</v>
      </c>
      <c r="Y52" s="68" t="s">
        <v>501</v>
      </c>
      <c r="Z52" s="68" t="s">
        <v>501</v>
      </c>
      <c r="AA52" s="69" t="s">
        <v>501</v>
      </c>
      <c r="AB52" s="55" t="s">
        <v>501</v>
      </c>
      <c r="AC52" s="56" t="s">
        <v>501</v>
      </c>
      <c r="AD52" s="56" t="s">
        <v>501</v>
      </c>
      <c r="AE52" s="56" t="s">
        <v>501</v>
      </c>
      <c r="AF52" s="56" t="s">
        <v>501</v>
      </c>
      <c r="AG52" s="57" t="s">
        <v>501</v>
      </c>
      <c r="AH52" s="58" t="s">
        <v>501</v>
      </c>
      <c r="AI52" s="59" t="s">
        <v>501</v>
      </c>
      <c r="AJ52" s="59" t="s">
        <v>501</v>
      </c>
      <c r="AK52" s="59" t="s">
        <v>501</v>
      </c>
      <c r="AL52" s="59" t="s">
        <v>501</v>
      </c>
    </row>
    <row r="53" spans="2:38" ht="5.25" customHeight="1">
      <c r="B53" s="450"/>
      <c r="C53" s="450"/>
      <c r="D53" s="451"/>
      <c r="E53" s="455"/>
      <c r="F53" s="456"/>
      <c r="G53" s="456"/>
      <c r="H53" s="456"/>
      <c r="I53" s="457"/>
      <c r="J53" s="76" t="s">
        <v>501</v>
      </c>
      <c r="K53" s="77" t="s">
        <v>501</v>
      </c>
      <c r="L53" s="77" t="s">
        <v>501</v>
      </c>
      <c r="M53" s="77" t="s">
        <v>501</v>
      </c>
      <c r="N53" s="77" t="s">
        <v>501</v>
      </c>
      <c r="O53" s="78" t="s">
        <v>501</v>
      </c>
      <c r="P53" s="76" t="s">
        <v>501</v>
      </c>
      <c r="Q53" s="77" t="s">
        <v>501</v>
      </c>
      <c r="R53" s="77" t="s">
        <v>501</v>
      </c>
      <c r="S53" s="77" t="s">
        <v>501</v>
      </c>
      <c r="T53" s="77" t="s">
        <v>501</v>
      </c>
      <c r="U53" s="78" t="s">
        <v>501</v>
      </c>
      <c r="V53" s="168" t="s">
        <v>501</v>
      </c>
      <c r="W53" s="169" t="s">
        <v>501</v>
      </c>
      <c r="X53" s="68" t="s">
        <v>501</v>
      </c>
      <c r="Y53" s="68" t="s">
        <v>501</v>
      </c>
      <c r="Z53" s="68" t="s">
        <v>501</v>
      </c>
      <c r="AA53" s="69" t="s">
        <v>501</v>
      </c>
      <c r="AB53" s="55" t="s">
        <v>501</v>
      </c>
      <c r="AC53" s="56" t="s">
        <v>501</v>
      </c>
      <c r="AD53" s="56" t="s">
        <v>501</v>
      </c>
      <c r="AE53" s="56" t="s">
        <v>501</v>
      </c>
      <c r="AF53" s="56" t="s">
        <v>501</v>
      </c>
      <c r="AG53" s="57" t="s">
        <v>501</v>
      </c>
      <c r="AH53" s="58" t="s">
        <v>501</v>
      </c>
      <c r="AI53" s="59" t="s">
        <v>501</v>
      </c>
      <c r="AJ53" s="59" t="s">
        <v>501</v>
      </c>
      <c r="AK53" s="59" t="s">
        <v>501</v>
      </c>
      <c r="AL53" s="59" t="s">
        <v>501</v>
      </c>
    </row>
    <row r="54" spans="2:38" ht="3" hidden="1" customHeight="1">
      <c r="B54" s="450"/>
      <c r="C54" s="450"/>
      <c r="D54" s="451"/>
      <c r="E54" s="455"/>
      <c r="F54" s="456"/>
      <c r="G54" s="456"/>
      <c r="H54" s="456"/>
      <c r="I54" s="457"/>
      <c r="J54" s="76" t="s">
        <v>501</v>
      </c>
      <c r="K54" s="77" t="s">
        <v>501</v>
      </c>
      <c r="L54" s="77" t="s">
        <v>501</v>
      </c>
      <c r="M54" s="77" t="s">
        <v>501</v>
      </c>
      <c r="N54" s="77" t="s">
        <v>501</v>
      </c>
      <c r="O54" s="78" t="s">
        <v>501</v>
      </c>
      <c r="P54" s="76" t="s">
        <v>501</v>
      </c>
      <c r="Q54" s="77" t="s">
        <v>501</v>
      </c>
      <c r="R54" s="77" t="s">
        <v>501</v>
      </c>
      <c r="S54" s="77" t="s">
        <v>501</v>
      </c>
      <c r="T54" s="77" t="s">
        <v>501</v>
      </c>
      <c r="U54" s="78" t="s">
        <v>501</v>
      </c>
      <c r="V54" s="168" t="s">
        <v>501</v>
      </c>
      <c r="W54" s="169" t="s">
        <v>501</v>
      </c>
      <c r="X54" s="68" t="s">
        <v>501</v>
      </c>
      <c r="Y54" s="68" t="s">
        <v>501</v>
      </c>
      <c r="Z54" s="68" t="s">
        <v>501</v>
      </c>
      <c r="AA54" s="69" t="s">
        <v>501</v>
      </c>
      <c r="AB54" s="55" t="s">
        <v>501</v>
      </c>
      <c r="AC54" s="56" t="s">
        <v>501</v>
      </c>
      <c r="AD54" s="56" t="s">
        <v>501</v>
      </c>
      <c r="AE54" s="56" t="s">
        <v>501</v>
      </c>
      <c r="AF54" s="56" t="s">
        <v>501</v>
      </c>
      <c r="AG54" s="57" t="s">
        <v>501</v>
      </c>
      <c r="AH54" s="58" t="s">
        <v>501</v>
      </c>
      <c r="AI54" s="59" t="s">
        <v>501</v>
      </c>
      <c r="AJ54" s="59" t="s">
        <v>501</v>
      </c>
      <c r="AK54" s="59" t="s">
        <v>501</v>
      </c>
      <c r="AL54" s="59" t="s">
        <v>501</v>
      </c>
    </row>
    <row r="55" spans="2:38" ht="15.75" hidden="1">
      <c r="B55" s="450"/>
      <c r="C55" s="450"/>
      <c r="D55" s="451"/>
      <c r="E55" s="455"/>
      <c r="F55" s="456"/>
      <c r="G55" s="456"/>
      <c r="H55" s="456"/>
      <c r="I55" s="457"/>
      <c r="J55" s="76" t="s">
        <v>501</v>
      </c>
      <c r="K55" s="77" t="s">
        <v>501</v>
      </c>
      <c r="L55" s="77" t="s">
        <v>501</v>
      </c>
      <c r="M55" s="77" t="s">
        <v>501</v>
      </c>
      <c r="N55" s="77" t="s">
        <v>501</v>
      </c>
      <c r="O55" s="78" t="s">
        <v>501</v>
      </c>
      <c r="P55" s="76" t="s">
        <v>501</v>
      </c>
      <c r="Q55" s="77" t="s">
        <v>501</v>
      </c>
      <c r="R55" s="77" t="s">
        <v>501</v>
      </c>
      <c r="S55" s="77" t="s">
        <v>501</v>
      </c>
      <c r="T55" s="77" t="s">
        <v>501</v>
      </c>
      <c r="U55" s="78" t="s">
        <v>501</v>
      </c>
      <c r="V55" s="168" t="s">
        <v>501</v>
      </c>
      <c r="W55" s="169" t="s">
        <v>501</v>
      </c>
      <c r="X55" s="68" t="s">
        <v>501</v>
      </c>
      <c r="Y55" s="68" t="s">
        <v>501</v>
      </c>
      <c r="Z55" s="68" t="s">
        <v>501</v>
      </c>
      <c r="AA55" s="69" t="s">
        <v>501</v>
      </c>
      <c r="AB55" s="55" t="s">
        <v>501</v>
      </c>
      <c r="AC55" s="56" t="s">
        <v>501</v>
      </c>
      <c r="AD55" s="56" t="s">
        <v>501</v>
      </c>
      <c r="AE55" s="56" t="s">
        <v>501</v>
      </c>
      <c r="AF55" s="56" t="s">
        <v>501</v>
      </c>
      <c r="AG55" s="57" t="s">
        <v>501</v>
      </c>
      <c r="AH55" s="58" t="s">
        <v>501</v>
      </c>
      <c r="AI55" s="59" t="s">
        <v>501</v>
      </c>
      <c r="AJ55" s="59" t="s">
        <v>501</v>
      </c>
      <c r="AK55" s="59" t="s">
        <v>501</v>
      </c>
      <c r="AL55" s="59" t="s">
        <v>501</v>
      </c>
    </row>
    <row r="56" spans="2:38" ht="15.75" hidden="1">
      <c r="B56" s="450"/>
      <c r="C56" s="450"/>
      <c r="D56" s="451"/>
      <c r="E56" s="455"/>
      <c r="F56" s="456"/>
      <c r="G56" s="456"/>
      <c r="H56" s="456"/>
      <c r="I56" s="457"/>
      <c r="J56" s="76" t="s">
        <v>501</v>
      </c>
      <c r="K56" s="77" t="s">
        <v>501</v>
      </c>
      <c r="L56" s="77" t="s">
        <v>501</v>
      </c>
      <c r="M56" s="77" t="s">
        <v>501</v>
      </c>
      <c r="N56" s="77" t="s">
        <v>501</v>
      </c>
      <c r="O56" s="78" t="s">
        <v>501</v>
      </c>
      <c r="P56" s="76" t="s">
        <v>501</v>
      </c>
      <c r="Q56" s="77" t="s">
        <v>501</v>
      </c>
      <c r="R56" s="77" t="s">
        <v>501</v>
      </c>
      <c r="S56" s="77" t="s">
        <v>501</v>
      </c>
      <c r="T56" s="77" t="s">
        <v>501</v>
      </c>
      <c r="U56" s="78" t="s">
        <v>501</v>
      </c>
      <c r="V56" s="168" t="s">
        <v>501</v>
      </c>
      <c r="W56" s="169" t="s">
        <v>501</v>
      </c>
      <c r="X56" s="68" t="s">
        <v>501</v>
      </c>
      <c r="Y56" s="68" t="s">
        <v>501</v>
      </c>
      <c r="Z56" s="68" t="s">
        <v>501</v>
      </c>
      <c r="AA56" s="69" t="s">
        <v>501</v>
      </c>
      <c r="AB56" s="55" t="s">
        <v>501</v>
      </c>
      <c r="AC56" s="56" t="s">
        <v>501</v>
      </c>
      <c r="AD56" s="56" t="s">
        <v>501</v>
      </c>
      <c r="AE56" s="56" t="s">
        <v>501</v>
      </c>
      <c r="AF56" s="56" t="s">
        <v>501</v>
      </c>
      <c r="AG56" s="57" t="s">
        <v>501</v>
      </c>
      <c r="AH56" s="58" t="s">
        <v>501</v>
      </c>
      <c r="AI56" s="59" t="s">
        <v>501</v>
      </c>
      <c r="AJ56" s="59" t="s">
        <v>501</v>
      </c>
      <c r="AK56" s="59" t="s">
        <v>501</v>
      </c>
      <c r="AL56" s="59" t="s">
        <v>501</v>
      </c>
    </row>
    <row r="57" spans="2:38" ht="16.5" thickBot="1">
      <c r="B57" s="450"/>
      <c r="C57" s="450"/>
      <c r="D57" s="451"/>
      <c r="E57" s="458"/>
      <c r="F57" s="459"/>
      <c r="G57" s="459"/>
      <c r="H57" s="459"/>
      <c r="I57" s="460"/>
      <c r="J57" s="79" t="s">
        <v>501</v>
      </c>
      <c r="K57" s="80" t="s">
        <v>501</v>
      </c>
      <c r="L57" s="80" t="s">
        <v>501</v>
      </c>
      <c r="M57" s="80" t="s">
        <v>501</v>
      </c>
      <c r="N57" s="80" t="s">
        <v>501</v>
      </c>
      <c r="O57" s="81" t="s">
        <v>501</v>
      </c>
      <c r="P57" s="79" t="s">
        <v>501</v>
      </c>
      <c r="Q57" s="80" t="s">
        <v>501</v>
      </c>
      <c r="R57" s="80" t="s">
        <v>501</v>
      </c>
      <c r="S57" s="80" t="s">
        <v>501</v>
      </c>
      <c r="T57" s="80" t="s">
        <v>501</v>
      </c>
      <c r="U57" s="81" t="s">
        <v>501</v>
      </c>
      <c r="V57" s="171" t="s">
        <v>501</v>
      </c>
      <c r="W57" s="172" t="s">
        <v>501</v>
      </c>
      <c r="X57" s="71" t="s">
        <v>501</v>
      </c>
      <c r="Y57" s="71" t="s">
        <v>501</v>
      </c>
      <c r="Z57" s="71" t="s">
        <v>501</v>
      </c>
      <c r="AA57" s="72" t="s">
        <v>501</v>
      </c>
      <c r="AB57" s="60" t="s">
        <v>501</v>
      </c>
      <c r="AC57" s="61" t="s">
        <v>501</v>
      </c>
      <c r="AD57" s="61" t="s">
        <v>501</v>
      </c>
      <c r="AE57" s="61" t="s">
        <v>501</v>
      </c>
      <c r="AF57" s="61" t="s">
        <v>501</v>
      </c>
      <c r="AG57" s="62" t="s">
        <v>501</v>
      </c>
      <c r="AH57" s="58" t="s">
        <v>501</v>
      </c>
      <c r="AI57" s="59" t="s">
        <v>501</v>
      </c>
      <c r="AJ57" s="59" t="s">
        <v>501</v>
      </c>
      <c r="AK57" s="59" t="s">
        <v>501</v>
      </c>
      <c r="AL57" s="59" t="s">
        <v>501</v>
      </c>
    </row>
    <row r="58" spans="2:38" ht="15" customHeight="1">
      <c r="J58" s="452" t="s">
        <v>513</v>
      </c>
      <c r="K58" s="453"/>
      <c r="L58" s="453"/>
      <c r="M58" s="453"/>
      <c r="N58" s="453"/>
      <c r="O58" s="454"/>
      <c r="P58" s="452" t="s">
        <v>514</v>
      </c>
      <c r="Q58" s="453"/>
      <c r="R58" s="453"/>
      <c r="S58" s="453"/>
      <c r="T58" s="453"/>
      <c r="U58" s="454"/>
      <c r="V58" s="452" t="s">
        <v>515</v>
      </c>
      <c r="W58" s="453"/>
      <c r="X58" s="453"/>
      <c r="Y58" s="453"/>
      <c r="Z58" s="453"/>
      <c r="AA58" s="454"/>
      <c r="AB58" s="452" t="s">
        <v>516</v>
      </c>
      <c r="AC58" s="501"/>
      <c r="AD58" s="453"/>
      <c r="AE58" s="453"/>
      <c r="AF58" s="453"/>
      <c r="AG58" s="453"/>
      <c r="AH58" s="452" t="s">
        <v>517</v>
      </c>
      <c r="AI58" s="453"/>
      <c r="AJ58" s="453"/>
      <c r="AK58" s="453"/>
      <c r="AL58" s="454"/>
    </row>
    <row r="59" spans="2:38" ht="15" customHeight="1">
      <c r="J59" s="455"/>
      <c r="K59" s="456"/>
      <c r="L59" s="456"/>
      <c r="M59" s="456"/>
      <c r="N59" s="456"/>
      <c r="O59" s="457"/>
      <c r="P59" s="455"/>
      <c r="Q59" s="456"/>
      <c r="R59" s="456"/>
      <c r="S59" s="456"/>
      <c r="T59" s="456"/>
      <c r="U59" s="457"/>
      <c r="V59" s="455"/>
      <c r="W59" s="456"/>
      <c r="X59" s="456"/>
      <c r="Y59" s="456"/>
      <c r="Z59" s="456"/>
      <c r="AA59" s="457"/>
      <c r="AB59" s="455"/>
      <c r="AC59" s="456"/>
      <c r="AD59" s="456"/>
      <c r="AE59" s="456"/>
      <c r="AF59" s="456"/>
      <c r="AG59" s="456"/>
      <c r="AH59" s="471"/>
      <c r="AI59" s="456"/>
      <c r="AJ59" s="456"/>
      <c r="AK59" s="456"/>
      <c r="AL59" s="457"/>
    </row>
    <row r="60" spans="2:38" ht="15" customHeight="1">
      <c r="J60" s="455"/>
      <c r="K60" s="456"/>
      <c r="L60" s="456"/>
      <c r="M60" s="456"/>
      <c r="N60" s="456"/>
      <c r="O60" s="457"/>
      <c r="P60" s="455"/>
      <c r="Q60" s="456"/>
      <c r="R60" s="456"/>
      <c r="S60" s="456"/>
      <c r="T60" s="456"/>
      <c r="U60" s="457"/>
      <c r="V60" s="455"/>
      <c r="W60" s="456"/>
      <c r="X60" s="456"/>
      <c r="Y60" s="456"/>
      <c r="Z60" s="456"/>
      <c r="AA60" s="457"/>
      <c r="AB60" s="455"/>
      <c r="AC60" s="456"/>
      <c r="AD60" s="456"/>
      <c r="AE60" s="456"/>
      <c r="AF60" s="456"/>
      <c r="AG60" s="456"/>
      <c r="AH60" s="471"/>
      <c r="AI60" s="456"/>
      <c r="AJ60" s="456"/>
      <c r="AK60" s="456"/>
      <c r="AL60" s="457"/>
    </row>
    <row r="61" spans="2:38" ht="15" customHeight="1">
      <c r="J61" s="455"/>
      <c r="K61" s="456"/>
      <c r="L61" s="456"/>
      <c r="M61" s="456"/>
      <c r="N61" s="456"/>
      <c r="O61" s="457"/>
      <c r="P61" s="455"/>
      <c r="Q61" s="456"/>
      <c r="R61" s="456"/>
      <c r="S61" s="456"/>
      <c r="T61" s="456"/>
      <c r="U61" s="457"/>
      <c r="V61" s="455"/>
      <c r="W61" s="456"/>
      <c r="X61" s="456"/>
      <c r="Y61" s="456"/>
      <c r="Z61" s="456"/>
      <c r="AA61" s="457"/>
      <c r="AB61" s="455"/>
      <c r="AC61" s="456"/>
      <c r="AD61" s="456"/>
      <c r="AE61" s="456"/>
      <c r="AF61" s="456"/>
      <c r="AG61" s="456"/>
      <c r="AH61" s="455"/>
      <c r="AI61" s="456"/>
      <c r="AJ61" s="456"/>
      <c r="AK61" s="456"/>
      <c r="AL61" s="457"/>
    </row>
    <row r="62" spans="2:38" ht="15" customHeight="1">
      <c r="J62" s="455"/>
      <c r="K62" s="456"/>
      <c r="L62" s="456"/>
      <c r="M62" s="456"/>
      <c r="N62" s="456"/>
      <c r="O62" s="457"/>
      <c r="P62" s="455"/>
      <c r="Q62" s="456"/>
      <c r="R62" s="456"/>
      <c r="S62" s="456"/>
      <c r="T62" s="456"/>
      <c r="U62" s="457"/>
      <c r="V62" s="455"/>
      <c r="W62" s="456"/>
      <c r="X62" s="456"/>
      <c r="Y62" s="456"/>
      <c r="Z62" s="456"/>
      <c r="AA62" s="457"/>
      <c r="AB62" s="455"/>
      <c r="AC62" s="456"/>
      <c r="AD62" s="456"/>
      <c r="AE62" s="456"/>
      <c r="AF62" s="456"/>
      <c r="AG62" s="456"/>
      <c r="AH62" s="455"/>
      <c r="AI62" s="456"/>
      <c r="AJ62" s="456"/>
      <c r="AK62" s="456"/>
      <c r="AL62" s="457"/>
    </row>
    <row r="63" spans="2:38" ht="28.5" customHeight="1" thickBot="1">
      <c r="J63" s="458"/>
      <c r="K63" s="459"/>
      <c r="L63" s="459"/>
      <c r="M63" s="459"/>
      <c r="N63" s="459"/>
      <c r="O63" s="460"/>
      <c r="P63" s="458"/>
      <c r="Q63" s="459"/>
      <c r="R63" s="459"/>
      <c r="S63" s="459"/>
      <c r="T63" s="459"/>
      <c r="U63" s="460"/>
      <c r="V63" s="458"/>
      <c r="W63" s="459"/>
      <c r="X63" s="459"/>
      <c r="Y63" s="459"/>
      <c r="Z63" s="459"/>
      <c r="AA63" s="460"/>
      <c r="AB63" s="458"/>
      <c r="AC63" s="459"/>
      <c r="AD63" s="459"/>
      <c r="AE63" s="459"/>
      <c r="AF63" s="459"/>
      <c r="AG63" s="459"/>
      <c r="AH63" s="458"/>
      <c r="AI63" s="459"/>
      <c r="AJ63" s="459"/>
      <c r="AK63" s="459"/>
      <c r="AL63" s="460"/>
    </row>
  </sheetData>
  <mergeCells count="22">
    <mergeCell ref="AH58:AL63"/>
    <mergeCell ref="E28:I37"/>
    <mergeCell ref="AN28:AS37"/>
    <mergeCell ref="AT28:AU35"/>
    <mergeCell ref="E38:I47"/>
    <mergeCell ref="AN38:AS47"/>
    <mergeCell ref="AT38:AU44"/>
    <mergeCell ref="E48:I57"/>
    <mergeCell ref="J58:O63"/>
    <mergeCell ref="P58:U63"/>
    <mergeCell ref="V58:AA63"/>
    <mergeCell ref="AB58:AG63"/>
    <mergeCell ref="B4:I6"/>
    <mergeCell ref="J4:AL6"/>
    <mergeCell ref="AT4:AU6"/>
    <mergeCell ref="B8:D57"/>
    <mergeCell ref="E8:I17"/>
    <mergeCell ref="AN8:AS17"/>
    <mergeCell ref="AT8:AU14"/>
    <mergeCell ref="E18:I27"/>
    <mergeCell ref="AN18:AS27"/>
    <mergeCell ref="AT18:AU27"/>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Z61"/>
  <sheetViews>
    <sheetView workbookViewId="0">
      <selection activeCell="Q15" sqref="Q15"/>
    </sheetView>
  </sheetViews>
  <sheetFormatPr defaultColWidth="11.42578125" defaultRowHeight="15"/>
  <cols>
    <col min="2" max="2" width="25.5703125" customWidth="1"/>
    <col min="6" max="6" width="27.42578125" customWidth="1"/>
    <col min="7" max="7" width="24.7109375" style="119" customWidth="1"/>
    <col min="8" max="8" width="11.42578125" style="119"/>
    <col min="9" max="9" width="18.28515625" style="119" customWidth="1"/>
    <col min="10" max="12" width="11.42578125" style="119"/>
    <col min="17" max="17" width="21.5703125" customWidth="1"/>
    <col min="18" max="18" width="17.5703125" bestFit="1" customWidth="1"/>
    <col min="19" max="19" width="23.85546875" bestFit="1" customWidth="1"/>
    <col min="21" max="21" width="15.5703125" bestFit="1" customWidth="1"/>
    <col min="22" max="22" width="25.28515625" bestFit="1" customWidth="1"/>
    <col min="24" max="24" width="21" bestFit="1" customWidth="1"/>
  </cols>
  <sheetData>
    <row r="1" spans="2:26">
      <c r="G1" s="119" t="s">
        <v>299</v>
      </c>
      <c r="H1" s="119" t="s">
        <v>292</v>
      </c>
    </row>
    <row r="4" spans="2:26">
      <c r="B4" t="s">
        <v>518</v>
      </c>
      <c r="C4" t="s">
        <v>510</v>
      </c>
      <c r="F4" t="s">
        <v>320</v>
      </c>
      <c r="G4" s="118" t="s">
        <v>519</v>
      </c>
      <c r="H4" s="118">
        <v>0.2</v>
      </c>
      <c r="I4" s="118"/>
      <c r="K4" s="118"/>
      <c r="Q4" t="s">
        <v>520</v>
      </c>
      <c r="R4" s="118">
        <v>0.5</v>
      </c>
      <c r="S4" s="119" t="s">
        <v>413</v>
      </c>
      <c r="T4" s="118">
        <v>0.3</v>
      </c>
      <c r="U4" s="119" t="s">
        <v>428</v>
      </c>
      <c r="V4" s="118">
        <v>0.4</v>
      </c>
      <c r="W4" s="119" t="s">
        <v>431</v>
      </c>
    </row>
    <row r="5" spans="2:26">
      <c r="B5" t="s">
        <v>521</v>
      </c>
      <c r="C5" t="s">
        <v>510</v>
      </c>
      <c r="F5" t="s">
        <v>359</v>
      </c>
      <c r="G5" s="118" t="s">
        <v>519</v>
      </c>
      <c r="H5" s="118">
        <v>0.2</v>
      </c>
      <c r="I5" s="118"/>
      <c r="K5" s="118"/>
      <c r="Q5" t="s">
        <v>522</v>
      </c>
      <c r="R5" s="118">
        <v>0.45</v>
      </c>
      <c r="S5" s="119" t="s">
        <v>413</v>
      </c>
      <c r="T5" s="118">
        <v>0.36</v>
      </c>
      <c r="U5" s="119" t="s">
        <v>428</v>
      </c>
      <c r="V5" s="118">
        <v>0.4</v>
      </c>
      <c r="W5" s="119" t="s">
        <v>431</v>
      </c>
    </row>
    <row r="6" spans="2:26">
      <c r="B6" t="s">
        <v>523</v>
      </c>
      <c r="C6" t="s">
        <v>431</v>
      </c>
      <c r="F6" t="s">
        <v>483</v>
      </c>
      <c r="G6" s="118" t="s">
        <v>415</v>
      </c>
      <c r="H6" s="118">
        <v>0.6</v>
      </c>
      <c r="I6" s="118" t="s">
        <v>524</v>
      </c>
      <c r="K6" s="118"/>
      <c r="Q6" t="s">
        <v>525</v>
      </c>
      <c r="R6" s="118">
        <v>0.4</v>
      </c>
      <c r="S6" s="119" t="s">
        <v>413</v>
      </c>
      <c r="T6" s="118">
        <v>0.36</v>
      </c>
      <c r="U6" s="119" t="s">
        <v>428</v>
      </c>
      <c r="V6" s="118">
        <v>0.4</v>
      </c>
      <c r="W6" s="119" t="s">
        <v>431</v>
      </c>
    </row>
    <row r="7" spans="2:26">
      <c r="B7" t="s">
        <v>526</v>
      </c>
      <c r="C7" t="s">
        <v>527</v>
      </c>
      <c r="G7" s="118"/>
      <c r="I7" s="118"/>
      <c r="K7" s="118"/>
      <c r="Q7" t="s">
        <v>528</v>
      </c>
      <c r="R7" s="118">
        <v>0.35</v>
      </c>
      <c r="S7" s="119" t="s">
        <v>415</v>
      </c>
      <c r="T7" s="118">
        <v>0.42</v>
      </c>
      <c r="U7" s="119" t="s">
        <v>428</v>
      </c>
      <c r="V7" s="118">
        <v>0.4</v>
      </c>
      <c r="W7" s="119" t="s">
        <v>431</v>
      </c>
    </row>
    <row r="8" spans="2:26">
      <c r="B8" t="s">
        <v>529</v>
      </c>
      <c r="C8" t="s">
        <v>502</v>
      </c>
      <c r="G8" s="118"/>
      <c r="I8" s="118"/>
      <c r="K8" s="118"/>
      <c r="Q8" t="s">
        <v>530</v>
      </c>
      <c r="R8" s="118">
        <v>0.35</v>
      </c>
      <c r="S8" s="119" t="s">
        <v>415</v>
      </c>
      <c r="T8" s="118">
        <v>0.6</v>
      </c>
      <c r="U8" s="119" t="s">
        <v>428</v>
      </c>
      <c r="V8" s="118">
        <v>0.26</v>
      </c>
      <c r="W8" s="119" t="s">
        <v>431</v>
      </c>
    </row>
    <row r="9" spans="2:26">
      <c r="B9" t="s">
        <v>531</v>
      </c>
      <c r="C9" t="s">
        <v>510</v>
      </c>
      <c r="G9" s="118"/>
      <c r="I9" s="118"/>
      <c r="K9" s="118"/>
      <c r="Q9" t="s">
        <v>532</v>
      </c>
      <c r="R9" s="118">
        <v>0.3</v>
      </c>
      <c r="S9" s="119" t="s">
        <v>415</v>
      </c>
      <c r="T9" s="118">
        <v>0.6</v>
      </c>
      <c r="U9" s="119" t="s">
        <v>428</v>
      </c>
      <c r="V9" s="118">
        <v>0.3</v>
      </c>
      <c r="W9" s="119" t="s">
        <v>431</v>
      </c>
    </row>
    <row r="10" spans="2:26">
      <c r="B10" t="s">
        <v>533</v>
      </c>
      <c r="C10" t="s">
        <v>431</v>
      </c>
    </row>
    <row r="11" spans="2:26">
      <c r="B11" t="s">
        <v>534</v>
      </c>
      <c r="C11" t="s">
        <v>431</v>
      </c>
      <c r="F11" t="s">
        <v>518</v>
      </c>
      <c r="G11" s="119" t="s">
        <v>411</v>
      </c>
      <c r="H11" s="118">
        <v>0.1</v>
      </c>
      <c r="I11" s="119" t="s">
        <v>519</v>
      </c>
      <c r="J11" s="118">
        <v>0.2</v>
      </c>
      <c r="K11" s="119" t="s">
        <v>510</v>
      </c>
    </row>
    <row r="12" spans="2:26">
      <c r="B12" t="s">
        <v>535</v>
      </c>
      <c r="C12" t="s">
        <v>527</v>
      </c>
      <c r="F12" t="s">
        <v>521</v>
      </c>
      <c r="G12" s="119" t="s">
        <v>411</v>
      </c>
      <c r="H12" s="118">
        <v>0.1</v>
      </c>
      <c r="I12" s="119" t="s">
        <v>428</v>
      </c>
      <c r="J12" s="118">
        <v>0.4</v>
      </c>
      <c r="K12" s="119" t="s">
        <v>510</v>
      </c>
      <c r="Q12" t="s">
        <v>291</v>
      </c>
      <c r="R12" t="s">
        <v>536</v>
      </c>
      <c r="S12" s="119" t="s">
        <v>242</v>
      </c>
      <c r="T12" t="s">
        <v>305</v>
      </c>
      <c r="U12" s="119" t="s">
        <v>306</v>
      </c>
      <c r="V12" t="s">
        <v>311</v>
      </c>
      <c r="W12" s="119" t="s">
        <v>292</v>
      </c>
      <c r="X12" t="s">
        <v>299</v>
      </c>
      <c r="Y12" s="119" t="s">
        <v>292</v>
      </c>
      <c r="Z12" t="s">
        <v>537</v>
      </c>
    </row>
    <row r="13" spans="2:26">
      <c r="B13" t="s">
        <v>538</v>
      </c>
      <c r="C13" t="s">
        <v>502</v>
      </c>
      <c r="F13" t="s">
        <v>523</v>
      </c>
      <c r="G13" s="119" t="s">
        <v>411</v>
      </c>
      <c r="H13" s="118">
        <v>0.1</v>
      </c>
      <c r="I13" s="119" t="s">
        <v>431</v>
      </c>
      <c r="J13" s="118">
        <v>0.6</v>
      </c>
      <c r="K13" s="119" t="s">
        <v>431</v>
      </c>
      <c r="Q13" t="s">
        <v>411</v>
      </c>
      <c r="R13" t="s">
        <v>519</v>
      </c>
      <c r="S13" t="s">
        <v>510</v>
      </c>
      <c r="T13" t="s">
        <v>320</v>
      </c>
      <c r="U13" t="s">
        <v>476</v>
      </c>
      <c r="V13" t="s">
        <v>411</v>
      </c>
      <c r="W13" s="117">
        <v>0.1</v>
      </c>
      <c r="X13" t="s">
        <v>519</v>
      </c>
      <c r="Y13" s="117">
        <v>0.2</v>
      </c>
      <c r="Z13" t="s">
        <v>510</v>
      </c>
    </row>
    <row r="14" spans="2:26">
      <c r="B14" t="s">
        <v>539</v>
      </c>
      <c r="C14" t="s">
        <v>431</v>
      </c>
      <c r="F14" t="s">
        <v>526</v>
      </c>
      <c r="G14" s="119" t="s">
        <v>411</v>
      </c>
      <c r="H14" s="118">
        <v>0.1</v>
      </c>
      <c r="I14" s="119" t="s">
        <v>434</v>
      </c>
      <c r="J14" s="118">
        <v>0.8</v>
      </c>
      <c r="K14" s="119" t="s">
        <v>505</v>
      </c>
      <c r="Q14" t="s">
        <v>411</v>
      </c>
      <c r="R14" t="s">
        <v>428</v>
      </c>
      <c r="S14" t="s">
        <v>510</v>
      </c>
      <c r="T14" t="s">
        <v>320</v>
      </c>
      <c r="U14" t="s">
        <v>476</v>
      </c>
      <c r="V14" t="s">
        <v>411</v>
      </c>
      <c r="W14" s="117">
        <v>0.1</v>
      </c>
      <c r="X14" t="s">
        <v>428</v>
      </c>
      <c r="Y14" s="117">
        <v>0.4</v>
      </c>
      <c r="Z14" t="s">
        <v>510</v>
      </c>
    </row>
    <row r="15" spans="2:26">
      <c r="B15" t="s">
        <v>540</v>
      </c>
      <c r="C15" t="s">
        <v>431</v>
      </c>
      <c r="F15" t="s">
        <v>529</v>
      </c>
      <c r="G15" s="119" t="s">
        <v>411</v>
      </c>
      <c r="H15" s="118">
        <v>0.1</v>
      </c>
      <c r="I15" s="119" t="s">
        <v>437</v>
      </c>
      <c r="J15" s="118">
        <v>1</v>
      </c>
      <c r="K15" s="119" t="s">
        <v>502</v>
      </c>
      <c r="Q15" t="s">
        <v>411</v>
      </c>
      <c r="R15" t="s">
        <v>431</v>
      </c>
      <c r="S15" t="s">
        <v>431</v>
      </c>
      <c r="T15" t="s">
        <v>320</v>
      </c>
      <c r="U15" t="s">
        <v>476</v>
      </c>
      <c r="V15" t="s">
        <v>411</v>
      </c>
      <c r="W15" s="117">
        <v>0.1</v>
      </c>
      <c r="X15" t="s">
        <v>431</v>
      </c>
      <c r="Y15" s="117">
        <v>0.6</v>
      </c>
      <c r="Z15" t="s">
        <v>431</v>
      </c>
    </row>
    <row r="16" spans="2:26">
      <c r="B16" t="s">
        <v>541</v>
      </c>
      <c r="C16" t="s">
        <v>431</v>
      </c>
      <c r="F16" t="s">
        <v>531</v>
      </c>
      <c r="G16" s="119" t="s">
        <v>411</v>
      </c>
      <c r="H16" s="118">
        <v>0.2</v>
      </c>
      <c r="I16" s="119" t="s">
        <v>519</v>
      </c>
      <c r="J16" s="118">
        <v>0.2</v>
      </c>
      <c r="K16" s="119" t="s">
        <v>510</v>
      </c>
      <c r="T16" t="s">
        <v>320</v>
      </c>
      <c r="U16" t="s">
        <v>476</v>
      </c>
    </row>
    <row r="17" spans="2:21">
      <c r="B17" t="s">
        <v>542</v>
      </c>
      <c r="C17" t="s">
        <v>527</v>
      </c>
      <c r="F17" t="s">
        <v>533</v>
      </c>
      <c r="G17" s="119" t="s">
        <v>411</v>
      </c>
      <c r="H17" s="118">
        <v>0.2</v>
      </c>
      <c r="I17" s="119" t="s">
        <v>428</v>
      </c>
      <c r="J17" s="118">
        <v>0.4</v>
      </c>
      <c r="K17" s="119" t="s">
        <v>510</v>
      </c>
      <c r="R17" s="118">
        <v>0.5</v>
      </c>
      <c r="S17" s="117">
        <v>0.5</v>
      </c>
      <c r="T17" t="s">
        <v>320</v>
      </c>
      <c r="U17" t="s">
        <v>476</v>
      </c>
    </row>
    <row r="18" spans="2:21">
      <c r="B18" t="s">
        <v>543</v>
      </c>
      <c r="C18" t="s">
        <v>502</v>
      </c>
      <c r="F18" t="s">
        <v>534</v>
      </c>
      <c r="G18" s="119" t="s">
        <v>411</v>
      </c>
      <c r="H18" s="118">
        <v>0.2</v>
      </c>
      <c r="I18" s="119" t="s">
        <v>431</v>
      </c>
      <c r="J18" s="118">
        <v>0.6</v>
      </c>
      <c r="K18" s="119" t="s">
        <v>431</v>
      </c>
      <c r="R18" s="118">
        <v>0.45</v>
      </c>
      <c r="S18" s="117">
        <v>0.35</v>
      </c>
      <c r="T18" t="s">
        <v>320</v>
      </c>
      <c r="U18" t="s">
        <v>476</v>
      </c>
    </row>
    <row r="19" spans="2:21">
      <c r="B19" t="s">
        <v>544</v>
      </c>
      <c r="C19" t="s">
        <v>431</v>
      </c>
      <c r="F19" t="s">
        <v>535</v>
      </c>
      <c r="G19" s="119" t="s">
        <v>411</v>
      </c>
      <c r="H19" s="118">
        <v>0.2</v>
      </c>
      <c r="I19" s="119" t="s">
        <v>434</v>
      </c>
      <c r="J19" s="118">
        <v>0.8</v>
      </c>
      <c r="K19" s="119" t="s">
        <v>505</v>
      </c>
      <c r="R19" s="118">
        <v>0.4</v>
      </c>
      <c r="T19" t="s">
        <v>320</v>
      </c>
      <c r="U19" t="s">
        <v>476</v>
      </c>
    </row>
    <row r="20" spans="2:21">
      <c r="B20" t="s">
        <v>545</v>
      </c>
      <c r="C20" t="s">
        <v>431</v>
      </c>
      <c r="F20" t="s">
        <v>538</v>
      </c>
      <c r="G20" s="119" t="s">
        <v>411</v>
      </c>
      <c r="H20" s="118">
        <v>0.2</v>
      </c>
      <c r="I20" s="119" t="s">
        <v>437</v>
      </c>
      <c r="J20" s="118">
        <v>1</v>
      </c>
      <c r="K20" s="119" t="s">
        <v>502</v>
      </c>
      <c r="R20" s="118">
        <v>0.35</v>
      </c>
      <c r="T20" t="s">
        <v>320</v>
      </c>
      <c r="U20" t="s">
        <v>476</v>
      </c>
    </row>
    <row r="21" spans="2:21">
      <c r="B21" t="s">
        <v>546</v>
      </c>
      <c r="C21" t="s">
        <v>527</v>
      </c>
      <c r="F21" t="s">
        <v>539</v>
      </c>
      <c r="G21" s="119" t="s">
        <v>413</v>
      </c>
      <c r="H21" s="118">
        <v>0.3</v>
      </c>
      <c r="I21" s="119" t="s">
        <v>519</v>
      </c>
      <c r="J21" s="118">
        <v>0.2</v>
      </c>
      <c r="K21" s="119" t="s">
        <v>510</v>
      </c>
      <c r="R21" s="118">
        <v>0.35</v>
      </c>
      <c r="T21" t="s">
        <v>320</v>
      </c>
      <c r="U21" t="s">
        <v>476</v>
      </c>
    </row>
    <row r="22" spans="2:21">
      <c r="B22" t="s">
        <v>547</v>
      </c>
      <c r="C22" t="s">
        <v>527</v>
      </c>
      <c r="F22" t="s">
        <v>540</v>
      </c>
      <c r="G22" s="119" t="s">
        <v>413</v>
      </c>
      <c r="H22" s="118">
        <v>0.3</v>
      </c>
      <c r="I22" s="119" t="s">
        <v>428</v>
      </c>
      <c r="J22" s="118">
        <v>0.4</v>
      </c>
      <c r="K22" s="119" t="s">
        <v>431</v>
      </c>
      <c r="R22" s="118">
        <v>0.3</v>
      </c>
      <c r="T22" t="s">
        <v>320</v>
      </c>
      <c r="U22" t="s">
        <v>476</v>
      </c>
    </row>
    <row r="23" spans="2:21">
      <c r="B23" t="s">
        <v>548</v>
      </c>
      <c r="C23" t="s">
        <v>502</v>
      </c>
      <c r="F23" t="s">
        <v>541</v>
      </c>
      <c r="G23" s="119" t="s">
        <v>413</v>
      </c>
      <c r="H23" s="118">
        <v>0.3</v>
      </c>
      <c r="I23" s="119" t="s">
        <v>431</v>
      </c>
      <c r="J23" s="118">
        <v>0.6</v>
      </c>
      <c r="K23" s="119" t="s">
        <v>431</v>
      </c>
      <c r="T23" t="s">
        <v>320</v>
      </c>
      <c r="U23" t="s">
        <v>476</v>
      </c>
    </row>
    <row r="24" spans="2:21">
      <c r="B24" t="s">
        <v>549</v>
      </c>
      <c r="C24" t="s">
        <v>527</v>
      </c>
      <c r="F24" t="s">
        <v>542</v>
      </c>
      <c r="G24" s="119" t="s">
        <v>413</v>
      </c>
      <c r="H24" s="118">
        <v>0.3</v>
      </c>
      <c r="I24" s="119" t="s">
        <v>434</v>
      </c>
      <c r="J24" s="118">
        <v>0.8</v>
      </c>
      <c r="K24" s="119" t="s">
        <v>505</v>
      </c>
      <c r="T24" t="s">
        <v>320</v>
      </c>
      <c r="U24" t="s">
        <v>476</v>
      </c>
    </row>
    <row r="25" spans="2:21">
      <c r="B25" t="s">
        <v>550</v>
      </c>
      <c r="C25" t="s">
        <v>527</v>
      </c>
      <c r="F25" t="s">
        <v>543</v>
      </c>
      <c r="G25" s="119" t="s">
        <v>413</v>
      </c>
      <c r="H25" s="118">
        <v>0.3</v>
      </c>
      <c r="I25" s="119" t="s">
        <v>437</v>
      </c>
      <c r="J25" s="118">
        <v>1</v>
      </c>
      <c r="K25" s="119" t="s">
        <v>502</v>
      </c>
    </row>
    <row r="26" spans="2:21">
      <c r="B26" t="s">
        <v>551</v>
      </c>
      <c r="C26" t="s">
        <v>527</v>
      </c>
      <c r="F26" t="s">
        <v>544</v>
      </c>
      <c r="G26" s="119" t="s">
        <v>413</v>
      </c>
      <c r="H26" s="118">
        <v>0.4</v>
      </c>
      <c r="I26" s="119" t="s">
        <v>519</v>
      </c>
      <c r="J26" s="118">
        <v>0.2</v>
      </c>
      <c r="K26" s="119" t="s">
        <v>510</v>
      </c>
    </row>
    <row r="27" spans="2:21">
      <c r="B27" t="s">
        <v>552</v>
      </c>
      <c r="C27" t="s">
        <v>527</v>
      </c>
      <c r="F27" t="s">
        <v>545</v>
      </c>
      <c r="G27" s="119" t="s">
        <v>413</v>
      </c>
      <c r="H27" s="118">
        <v>0.4</v>
      </c>
      <c r="I27" s="119" t="s">
        <v>428</v>
      </c>
      <c r="J27" s="118">
        <v>0.4</v>
      </c>
      <c r="K27" s="119" t="s">
        <v>431</v>
      </c>
    </row>
    <row r="28" spans="2:21">
      <c r="B28" t="s">
        <v>553</v>
      </c>
      <c r="C28" t="s">
        <v>502</v>
      </c>
      <c r="F28" t="s">
        <v>546</v>
      </c>
      <c r="G28" s="119" t="s">
        <v>413</v>
      </c>
      <c r="H28" s="118">
        <v>0.4</v>
      </c>
      <c r="I28" s="119" t="s">
        <v>431</v>
      </c>
      <c r="J28" s="118">
        <v>0.6</v>
      </c>
      <c r="K28" s="119" t="s">
        <v>431</v>
      </c>
    </row>
    <row r="29" spans="2:21">
      <c r="F29" t="s">
        <v>547</v>
      </c>
      <c r="G29" s="119" t="s">
        <v>413</v>
      </c>
      <c r="H29" s="118">
        <v>0.4</v>
      </c>
      <c r="I29" s="119" t="s">
        <v>434</v>
      </c>
      <c r="J29" s="118">
        <v>0.8</v>
      </c>
      <c r="K29" s="119" t="s">
        <v>505</v>
      </c>
    </row>
    <row r="30" spans="2:21">
      <c r="F30" t="s">
        <v>548</v>
      </c>
      <c r="G30" s="119" t="s">
        <v>413</v>
      </c>
      <c r="H30" s="118">
        <v>0.4</v>
      </c>
      <c r="I30" s="119" t="s">
        <v>437</v>
      </c>
      <c r="J30" s="118">
        <v>1</v>
      </c>
      <c r="K30" s="119" t="s">
        <v>502</v>
      </c>
    </row>
    <row r="31" spans="2:21">
      <c r="F31" t="s">
        <v>554</v>
      </c>
      <c r="G31" s="119" t="s">
        <v>415</v>
      </c>
      <c r="H31" s="118">
        <v>0.5</v>
      </c>
      <c r="I31" s="119" t="s">
        <v>519</v>
      </c>
      <c r="J31" s="118">
        <v>0.2</v>
      </c>
      <c r="K31" s="119" t="s">
        <v>431</v>
      </c>
    </row>
    <row r="32" spans="2:21">
      <c r="F32" t="s">
        <v>555</v>
      </c>
      <c r="G32" s="119" t="s">
        <v>415</v>
      </c>
      <c r="H32" s="118">
        <v>0.5</v>
      </c>
      <c r="I32" s="119" t="s">
        <v>428</v>
      </c>
      <c r="J32" s="118">
        <v>0.4</v>
      </c>
      <c r="K32" s="119" t="s">
        <v>431</v>
      </c>
    </row>
    <row r="33" spans="6:11">
      <c r="F33" t="s">
        <v>556</v>
      </c>
      <c r="G33" s="119" t="s">
        <v>415</v>
      </c>
      <c r="H33" s="118">
        <v>0.5</v>
      </c>
      <c r="I33" s="119" t="s">
        <v>431</v>
      </c>
      <c r="J33" s="118">
        <v>0.6</v>
      </c>
      <c r="K33" s="119" t="s">
        <v>431</v>
      </c>
    </row>
    <row r="34" spans="6:11">
      <c r="F34" t="s">
        <v>557</v>
      </c>
      <c r="G34" s="119" t="s">
        <v>415</v>
      </c>
      <c r="H34" s="118">
        <v>0.5</v>
      </c>
      <c r="I34" s="119" t="s">
        <v>434</v>
      </c>
      <c r="J34" s="118">
        <v>0.8</v>
      </c>
      <c r="K34" s="119" t="s">
        <v>505</v>
      </c>
    </row>
    <row r="35" spans="6:11">
      <c r="F35" t="s">
        <v>558</v>
      </c>
      <c r="G35" s="119" t="s">
        <v>415</v>
      </c>
      <c r="H35" s="118">
        <v>0.5</v>
      </c>
      <c r="I35" s="119" t="s">
        <v>437</v>
      </c>
      <c r="J35" s="118">
        <v>1</v>
      </c>
      <c r="K35" s="119" t="s">
        <v>502</v>
      </c>
    </row>
    <row r="37" spans="6:11" ht="45">
      <c r="G37" s="120" t="s">
        <v>559</v>
      </c>
    </row>
    <row r="38" spans="6:11" ht="105">
      <c r="G38" s="120" t="s">
        <v>560</v>
      </c>
    </row>
    <row r="39" spans="6:11" ht="75">
      <c r="G39" s="120" t="s">
        <v>561</v>
      </c>
    </row>
    <row r="40" spans="6:11" ht="75">
      <c r="G40" s="120" t="s">
        <v>562</v>
      </c>
    </row>
    <row r="41" spans="6:11" ht="75">
      <c r="G41" s="120" t="s">
        <v>563</v>
      </c>
    </row>
    <row r="42" spans="6:11" ht="45">
      <c r="G42" s="120" t="s">
        <v>564</v>
      </c>
    </row>
    <row r="43" spans="6:11" ht="105">
      <c r="G43" s="120" t="s">
        <v>565</v>
      </c>
    </row>
    <row r="44" spans="6:11" ht="75">
      <c r="G44" s="120" t="s">
        <v>566</v>
      </c>
    </row>
    <row r="45" spans="6:11" ht="75">
      <c r="G45" s="120" t="s">
        <v>567</v>
      </c>
    </row>
    <row r="46" spans="6:11" ht="75">
      <c r="G46" s="120" t="s">
        <v>568</v>
      </c>
    </row>
    <row r="47" spans="6:11" ht="45">
      <c r="G47" s="120" t="s">
        <v>569</v>
      </c>
    </row>
    <row r="48" spans="6:11" ht="105">
      <c r="G48" s="120" t="s">
        <v>570</v>
      </c>
    </row>
    <row r="49" spans="7:7" ht="75">
      <c r="G49" s="120" t="s">
        <v>571</v>
      </c>
    </row>
    <row r="50" spans="7:7" ht="75">
      <c r="G50" s="120" t="s">
        <v>572</v>
      </c>
    </row>
    <row r="51" spans="7:7" ht="75">
      <c r="G51" s="120" t="s">
        <v>573</v>
      </c>
    </row>
    <row r="52" spans="7:7" ht="45">
      <c r="G52" s="120" t="s">
        <v>574</v>
      </c>
    </row>
    <row r="53" spans="7:7" ht="105">
      <c r="G53" s="120" t="s">
        <v>575</v>
      </c>
    </row>
    <row r="54" spans="7:7" ht="75">
      <c r="G54" s="120" t="s">
        <v>576</v>
      </c>
    </row>
    <row r="55" spans="7:7" ht="75">
      <c r="G55" s="120" t="s">
        <v>577</v>
      </c>
    </row>
    <row r="56" spans="7:7" ht="75">
      <c r="G56" s="120" t="s">
        <v>578</v>
      </c>
    </row>
    <row r="57" spans="7:7" ht="45">
      <c r="G57" s="120" t="s">
        <v>579</v>
      </c>
    </row>
    <row r="58" spans="7:7" ht="105">
      <c r="G58" s="120" t="s">
        <v>580</v>
      </c>
    </row>
    <row r="59" spans="7:7" ht="75">
      <c r="G59" s="120" t="s">
        <v>581</v>
      </c>
    </row>
    <row r="60" spans="7:7" ht="75">
      <c r="G60" s="120" t="s">
        <v>582</v>
      </c>
    </row>
    <row r="61" spans="7:7" ht="75">
      <c r="G61" s="120" t="s">
        <v>583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2:K31"/>
  <sheetViews>
    <sheetView topLeftCell="A6" workbookViewId="0">
      <selection activeCell="B10" sqref="B10"/>
    </sheetView>
  </sheetViews>
  <sheetFormatPr defaultColWidth="11.42578125" defaultRowHeight="15"/>
  <cols>
    <col min="2" max="2" width="30.85546875" customWidth="1"/>
    <col min="3" max="3" width="38.140625" customWidth="1"/>
    <col min="4" max="4" width="32.5703125" customWidth="1"/>
    <col min="5" max="5" width="20.42578125" customWidth="1"/>
    <col min="6" max="6" width="22.28515625" customWidth="1"/>
    <col min="7" max="7" width="21.85546875" customWidth="1"/>
    <col min="11" max="11" width="16.42578125" customWidth="1"/>
  </cols>
  <sheetData>
    <row r="2" spans="2:11">
      <c r="B2" s="4" t="s">
        <v>584</v>
      </c>
      <c r="C2" s="4" t="s">
        <v>585</v>
      </c>
      <c r="D2" s="4" t="s">
        <v>586</v>
      </c>
      <c r="E2" s="6" t="s">
        <v>587</v>
      </c>
      <c r="F2" s="4" t="s">
        <v>588</v>
      </c>
      <c r="G2" s="4" t="s">
        <v>589</v>
      </c>
      <c r="H2" s="4" t="s">
        <v>590</v>
      </c>
      <c r="I2" s="4" t="s">
        <v>591</v>
      </c>
      <c r="J2" s="4" t="s">
        <v>592</v>
      </c>
      <c r="K2" s="4" t="s">
        <v>593</v>
      </c>
    </row>
    <row r="3" spans="2:11" ht="30">
      <c r="B3" t="s">
        <v>361</v>
      </c>
      <c r="C3" s="82" t="s">
        <v>317</v>
      </c>
      <c r="D3" s="5" t="s">
        <v>427</v>
      </c>
      <c r="E3" t="s">
        <v>320</v>
      </c>
      <c r="F3" t="s">
        <v>476</v>
      </c>
      <c r="G3" t="s">
        <v>322</v>
      </c>
      <c r="H3" t="s">
        <v>323</v>
      </c>
      <c r="I3" t="s">
        <v>324</v>
      </c>
      <c r="J3" t="s">
        <v>594</v>
      </c>
      <c r="K3" t="s">
        <v>325</v>
      </c>
    </row>
    <row r="4" spans="2:11" ht="75">
      <c r="B4" s="135" t="s">
        <v>331</v>
      </c>
      <c r="C4" t="s">
        <v>595</v>
      </c>
      <c r="D4" s="5" t="s">
        <v>430</v>
      </c>
      <c r="E4" t="s">
        <v>359</v>
      </c>
      <c r="F4" t="s">
        <v>321</v>
      </c>
      <c r="G4" t="s">
        <v>596</v>
      </c>
      <c r="H4" t="s">
        <v>493</v>
      </c>
      <c r="I4" t="s">
        <v>496</v>
      </c>
      <c r="J4" t="s">
        <v>597</v>
      </c>
      <c r="K4" t="s">
        <v>598</v>
      </c>
    </row>
    <row r="5" spans="2:11" ht="60">
      <c r="B5" s="135" t="s">
        <v>339</v>
      </c>
      <c r="C5" t="s">
        <v>365</v>
      </c>
      <c r="D5" s="5" t="s">
        <v>378</v>
      </c>
      <c r="E5" t="s">
        <v>483</v>
      </c>
      <c r="K5" t="s">
        <v>368</v>
      </c>
    </row>
    <row r="6" spans="2:11" ht="45">
      <c r="B6" s="135" t="s">
        <v>463</v>
      </c>
      <c r="C6" t="s">
        <v>343</v>
      </c>
      <c r="D6" s="5" t="s">
        <v>366</v>
      </c>
      <c r="K6" t="s">
        <v>345</v>
      </c>
    </row>
    <row r="7" spans="2:11" ht="60">
      <c r="B7" s="135" t="s">
        <v>313</v>
      </c>
      <c r="C7" t="s">
        <v>599</v>
      </c>
      <c r="D7" s="83" t="s">
        <v>440</v>
      </c>
    </row>
    <row r="8" spans="2:11" ht="30">
      <c r="B8" s="135" t="s">
        <v>374</v>
      </c>
      <c r="C8" t="s">
        <v>600</v>
      </c>
      <c r="D8" s="5" t="s">
        <v>441</v>
      </c>
    </row>
    <row r="9" spans="2:11" ht="30">
      <c r="B9" s="135" t="s">
        <v>348</v>
      </c>
      <c r="C9" t="s">
        <v>601</v>
      </c>
      <c r="D9" s="5" t="s">
        <v>442</v>
      </c>
    </row>
    <row r="10" spans="2:11" ht="30">
      <c r="C10" t="s">
        <v>352</v>
      </c>
      <c r="D10" s="5" t="s">
        <v>335</v>
      </c>
    </row>
    <row r="11" spans="2:11" ht="30">
      <c r="D11" s="5" t="s">
        <v>443</v>
      </c>
    </row>
    <row r="12" spans="2:11" ht="30">
      <c r="D12" s="5" t="s">
        <v>444</v>
      </c>
    </row>
    <row r="13" spans="2:11" ht="30">
      <c r="D13" s="126" t="s">
        <v>445</v>
      </c>
    </row>
    <row r="14" spans="2:11" ht="30">
      <c r="D14" s="126" t="s">
        <v>446</v>
      </c>
    </row>
    <row r="15" spans="2:11" ht="30">
      <c r="D15" s="126" t="s">
        <v>318</v>
      </c>
    </row>
    <row r="16" spans="2:11" ht="30">
      <c r="D16" s="126" t="s">
        <v>447</v>
      </c>
    </row>
    <row r="17" spans="4:4" ht="30">
      <c r="D17" s="126" t="s">
        <v>448</v>
      </c>
    </row>
    <row r="18" spans="4:4" ht="60">
      <c r="D18" s="82" t="s">
        <v>602</v>
      </c>
    </row>
    <row r="19" spans="4:4" ht="60">
      <c r="D19" s="82" t="s">
        <v>603</v>
      </c>
    </row>
    <row r="20" spans="4:4" ht="30">
      <c r="D20" s="120" t="s">
        <v>450</v>
      </c>
    </row>
    <row r="21" spans="4:4" ht="30">
      <c r="D21" s="120" t="s">
        <v>604</v>
      </c>
    </row>
    <row r="22" spans="4:4" ht="30">
      <c r="D22" s="120" t="s">
        <v>605</v>
      </c>
    </row>
    <row r="23" spans="4:4" ht="30">
      <c r="D23" s="120" t="s">
        <v>606</v>
      </c>
    </row>
    <row r="24" spans="4:4" ht="45">
      <c r="D24" s="120" t="s">
        <v>607</v>
      </c>
    </row>
    <row r="25" spans="4:4" ht="45">
      <c r="D25" s="120" t="s">
        <v>467</v>
      </c>
    </row>
    <row r="26" spans="4:4" ht="60">
      <c r="D26" s="120" t="s">
        <v>468</v>
      </c>
    </row>
    <row r="27" spans="4:4" ht="45">
      <c r="D27" s="120" t="s">
        <v>608</v>
      </c>
    </row>
    <row r="28" spans="4:4" ht="45">
      <c r="D28" s="120" t="s">
        <v>609</v>
      </c>
    </row>
    <row r="29" spans="4:4" ht="45">
      <c r="D29" s="120" t="s">
        <v>353</v>
      </c>
    </row>
    <row r="30" spans="4:4" ht="45">
      <c r="D30" s="120" t="s">
        <v>610</v>
      </c>
    </row>
    <row r="31" spans="4:4" ht="45">
      <c r="D31" s="120" t="s">
        <v>611</v>
      </c>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sheetPr>
  <dimension ref="A1:JR44"/>
  <sheetViews>
    <sheetView topLeftCell="N1" zoomScale="71" zoomScaleNormal="71" workbookViewId="0">
      <selection activeCell="T10" sqref="T10:T44"/>
    </sheetView>
  </sheetViews>
  <sheetFormatPr defaultColWidth="11.42578125" defaultRowHeight="15"/>
  <cols>
    <col min="1" max="2" width="18.42578125" style="82" customWidth="1"/>
    <col min="3" max="3" width="15.5703125" customWidth="1"/>
    <col min="4" max="4" width="27.5703125" style="82" customWidth="1"/>
    <col min="5" max="5" width="18" style="151" customWidth="1"/>
    <col min="6" max="6" width="40.140625" customWidth="1"/>
    <col min="7" max="7" width="20.42578125" customWidth="1"/>
    <col min="8" max="8" width="10.42578125" style="152" customWidth="1"/>
    <col min="9" max="9" width="11.42578125" style="152" customWidth="1"/>
    <col min="10" max="10" width="10.140625" style="153" customWidth="1"/>
    <col min="11" max="11" width="11.42578125" style="152" customWidth="1"/>
    <col min="12" max="12" width="10.85546875" style="152" customWidth="1"/>
    <col min="13" max="13" width="18.28515625" style="152" bestFit="1" customWidth="1"/>
    <col min="14" max="14" width="18.28515625" bestFit="1" customWidth="1"/>
    <col min="15" max="15" width="56.5703125" customWidth="1"/>
    <col min="16" max="16" width="16.5703125" customWidth="1"/>
    <col min="17" max="17" width="14.28515625" customWidth="1"/>
    <col min="18" max="18" width="17.85546875" customWidth="1"/>
    <col min="19" max="19" width="15.140625" customWidth="1"/>
    <col min="20" max="20" width="51.85546875" customWidth="1"/>
    <col min="21" max="176" width="11.42578125" style="7"/>
  </cols>
  <sheetData>
    <row r="1" spans="1:278" s="137" customFormat="1" ht="16.5" customHeight="1">
      <c r="A1" s="420"/>
      <c r="B1" s="421"/>
      <c r="C1" s="421"/>
      <c r="D1" s="539" t="s">
        <v>612</v>
      </c>
      <c r="E1" s="539"/>
      <c r="F1" s="539"/>
      <c r="G1" s="539"/>
      <c r="H1" s="539"/>
      <c r="I1" s="539"/>
      <c r="J1" s="539"/>
      <c r="K1" s="539"/>
      <c r="L1" s="539"/>
      <c r="M1" s="539"/>
      <c r="N1" s="539"/>
      <c r="O1" s="539"/>
      <c r="P1" s="539"/>
      <c r="Q1" s="540"/>
      <c r="R1" s="412" t="s">
        <v>275</v>
      </c>
      <c r="S1" s="412"/>
      <c r="T1" s="412"/>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c r="BS1" s="136"/>
      <c r="BT1" s="136"/>
      <c r="BU1" s="136"/>
      <c r="BV1" s="136"/>
      <c r="BW1" s="136"/>
      <c r="BX1" s="136"/>
      <c r="BY1" s="136"/>
      <c r="BZ1" s="136"/>
      <c r="CA1" s="136"/>
      <c r="CB1" s="136"/>
      <c r="CC1" s="136"/>
      <c r="CD1" s="136"/>
      <c r="CE1" s="136"/>
      <c r="CF1" s="136"/>
      <c r="CG1" s="136"/>
      <c r="CH1" s="136"/>
      <c r="CI1" s="136"/>
      <c r="CJ1" s="136"/>
      <c r="CK1" s="136"/>
      <c r="CL1" s="136"/>
      <c r="CM1" s="136"/>
      <c r="CN1" s="136"/>
      <c r="CO1" s="136"/>
      <c r="CP1" s="136"/>
      <c r="CQ1" s="136"/>
      <c r="CR1" s="136"/>
      <c r="CS1" s="136"/>
      <c r="CT1" s="136"/>
      <c r="CU1" s="136"/>
      <c r="CV1" s="136"/>
      <c r="CW1" s="136"/>
      <c r="CX1" s="136"/>
      <c r="CY1" s="136"/>
      <c r="CZ1" s="136"/>
      <c r="DA1" s="136"/>
      <c r="DB1" s="136"/>
      <c r="DC1" s="136"/>
      <c r="DD1" s="136"/>
      <c r="DE1" s="136"/>
      <c r="DF1" s="136"/>
      <c r="DG1" s="136"/>
      <c r="DH1" s="136"/>
      <c r="DI1" s="136"/>
      <c r="DJ1" s="136"/>
      <c r="DK1" s="136"/>
      <c r="DL1" s="136"/>
      <c r="DM1" s="136"/>
      <c r="DN1" s="136"/>
      <c r="DO1" s="136"/>
      <c r="DP1" s="136"/>
      <c r="DQ1" s="136"/>
      <c r="DR1" s="136"/>
      <c r="DS1" s="136"/>
      <c r="DT1" s="136"/>
      <c r="DU1" s="136"/>
      <c r="DV1" s="136"/>
      <c r="DW1" s="136"/>
      <c r="DX1" s="136"/>
      <c r="DY1" s="136"/>
      <c r="DZ1" s="136"/>
      <c r="EA1" s="136"/>
      <c r="EB1" s="136"/>
      <c r="EC1" s="136"/>
      <c r="ED1" s="136"/>
      <c r="EE1" s="136"/>
      <c r="EF1" s="136"/>
      <c r="EG1" s="136"/>
      <c r="EH1" s="136"/>
      <c r="EI1" s="136"/>
      <c r="EJ1" s="136"/>
      <c r="EK1" s="136"/>
      <c r="EL1" s="136"/>
      <c r="EM1" s="136"/>
      <c r="EN1" s="136"/>
      <c r="EO1" s="136"/>
      <c r="EP1" s="136"/>
      <c r="EQ1" s="136"/>
      <c r="ER1" s="136"/>
      <c r="ES1" s="136"/>
      <c r="ET1" s="136"/>
      <c r="EU1" s="136"/>
      <c r="EV1" s="136"/>
      <c r="EW1" s="136"/>
      <c r="EX1" s="136"/>
      <c r="EY1" s="136"/>
      <c r="EZ1" s="136"/>
      <c r="FA1" s="136"/>
      <c r="FB1" s="136"/>
      <c r="FC1" s="136"/>
      <c r="FD1" s="136"/>
      <c r="FE1" s="136"/>
      <c r="FF1" s="136"/>
      <c r="FG1" s="136"/>
      <c r="FH1" s="136"/>
      <c r="FI1" s="136"/>
      <c r="FJ1" s="136"/>
      <c r="FK1" s="136"/>
      <c r="FL1" s="136"/>
      <c r="FM1" s="136"/>
      <c r="FN1" s="136"/>
      <c r="FO1" s="136"/>
      <c r="FP1" s="136"/>
      <c r="FQ1" s="136"/>
      <c r="FR1" s="136"/>
      <c r="FS1" s="136"/>
      <c r="FT1" s="136"/>
      <c r="FU1" s="136"/>
      <c r="FV1" s="136"/>
      <c r="FW1" s="136"/>
      <c r="FX1" s="136"/>
      <c r="FY1" s="136"/>
      <c r="FZ1" s="136"/>
      <c r="GA1" s="136"/>
      <c r="GB1" s="136"/>
      <c r="GC1" s="136"/>
      <c r="GD1" s="136"/>
      <c r="GE1" s="136"/>
      <c r="GF1" s="136"/>
      <c r="GG1" s="136"/>
      <c r="GH1" s="136"/>
      <c r="GI1" s="136"/>
      <c r="GJ1" s="136"/>
      <c r="GK1" s="136"/>
      <c r="GL1" s="136"/>
      <c r="GM1" s="136"/>
      <c r="GN1" s="136"/>
      <c r="GO1" s="136"/>
      <c r="GP1" s="136"/>
      <c r="GQ1" s="136"/>
      <c r="GR1" s="136"/>
      <c r="GS1" s="136"/>
      <c r="GT1" s="136"/>
      <c r="GU1" s="136"/>
      <c r="GV1" s="136"/>
      <c r="GW1" s="136"/>
      <c r="GX1" s="136"/>
      <c r="GY1" s="136"/>
      <c r="GZ1" s="136"/>
      <c r="HA1" s="136"/>
      <c r="HB1" s="136"/>
      <c r="HC1" s="136"/>
      <c r="HD1" s="136"/>
      <c r="HE1" s="136"/>
      <c r="HF1" s="136"/>
      <c r="HG1" s="136"/>
      <c r="HH1" s="136"/>
      <c r="HI1" s="136"/>
      <c r="HJ1" s="136"/>
      <c r="HK1" s="136"/>
      <c r="HL1" s="136"/>
      <c r="HM1" s="136"/>
      <c r="HN1" s="136"/>
      <c r="HO1" s="136"/>
      <c r="HP1" s="136"/>
      <c r="HQ1" s="136"/>
      <c r="HR1" s="136"/>
      <c r="HS1" s="136"/>
      <c r="HT1" s="136"/>
      <c r="HU1" s="136"/>
      <c r="HV1" s="136"/>
      <c r="HW1" s="136"/>
      <c r="HX1" s="136"/>
      <c r="HY1" s="136"/>
      <c r="HZ1" s="136"/>
      <c r="IA1" s="136"/>
      <c r="IB1" s="136"/>
      <c r="IC1" s="136"/>
      <c r="ID1" s="136"/>
      <c r="IE1" s="136"/>
      <c r="IF1" s="136"/>
      <c r="IG1" s="136"/>
      <c r="IH1" s="136"/>
      <c r="II1" s="136"/>
      <c r="IJ1" s="136"/>
      <c r="IK1" s="136"/>
      <c r="IL1" s="136"/>
      <c r="IM1" s="136"/>
      <c r="IN1" s="136"/>
      <c r="IO1" s="136"/>
      <c r="IP1" s="136"/>
      <c r="IQ1" s="136"/>
      <c r="IR1" s="136"/>
      <c r="IS1" s="136"/>
      <c r="IT1" s="136"/>
      <c r="IU1" s="136"/>
      <c r="IV1" s="136"/>
      <c r="IW1" s="136"/>
      <c r="IX1" s="136"/>
      <c r="IY1" s="136"/>
      <c r="IZ1" s="136"/>
      <c r="JA1" s="136"/>
      <c r="JB1" s="136"/>
      <c r="JC1" s="136"/>
      <c r="JD1" s="136"/>
      <c r="JE1" s="136"/>
      <c r="JF1" s="136"/>
      <c r="JG1" s="136"/>
      <c r="JH1" s="136"/>
      <c r="JI1" s="136"/>
      <c r="JJ1" s="136"/>
      <c r="JK1" s="136"/>
      <c r="JL1" s="136"/>
      <c r="JM1" s="136"/>
      <c r="JN1" s="136"/>
      <c r="JO1" s="136"/>
      <c r="JP1" s="136"/>
      <c r="JQ1" s="136"/>
      <c r="JR1" s="136"/>
    </row>
    <row r="2" spans="1:278" s="137" customFormat="1" ht="39.75" customHeight="1">
      <c r="A2" s="422"/>
      <c r="B2" s="423"/>
      <c r="C2" s="423"/>
      <c r="D2" s="541"/>
      <c r="E2" s="541"/>
      <c r="F2" s="541"/>
      <c r="G2" s="541"/>
      <c r="H2" s="541"/>
      <c r="I2" s="541"/>
      <c r="J2" s="541"/>
      <c r="K2" s="541"/>
      <c r="L2" s="541"/>
      <c r="M2" s="541"/>
      <c r="N2" s="541"/>
      <c r="O2" s="541"/>
      <c r="P2" s="541"/>
      <c r="Q2" s="542"/>
      <c r="R2" s="412"/>
      <c r="S2" s="412"/>
      <c r="T2" s="412"/>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row>
    <row r="3" spans="1:278" s="137" customFormat="1" ht="3" customHeight="1">
      <c r="A3" s="2"/>
      <c r="B3" s="2"/>
      <c r="C3" s="3"/>
      <c r="D3" s="541"/>
      <c r="E3" s="541"/>
      <c r="F3" s="541"/>
      <c r="G3" s="541"/>
      <c r="H3" s="541"/>
      <c r="I3" s="541"/>
      <c r="J3" s="541"/>
      <c r="K3" s="541"/>
      <c r="L3" s="541"/>
      <c r="M3" s="541"/>
      <c r="N3" s="541"/>
      <c r="O3" s="541"/>
      <c r="P3" s="541"/>
      <c r="Q3" s="542"/>
      <c r="R3" s="412"/>
      <c r="S3" s="412"/>
      <c r="T3" s="412"/>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row>
    <row r="4" spans="1:278" s="137" customFormat="1" ht="41.25" customHeight="1">
      <c r="A4" s="413" t="s">
        <v>276</v>
      </c>
      <c r="B4" s="414"/>
      <c r="C4" s="415"/>
      <c r="D4" s="416" t="str">
        <f>'Mapa Final'!D4</f>
        <v>Adquisición de Bienes y Servicios.</v>
      </c>
      <c r="E4" s="417"/>
      <c r="F4" s="417"/>
      <c r="G4" s="417"/>
      <c r="H4" s="417"/>
      <c r="I4" s="417"/>
      <c r="J4" s="417"/>
      <c r="K4" s="417"/>
      <c r="L4" s="417"/>
      <c r="M4" s="417"/>
      <c r="N4" s="418"/>
      <c r="O4" s="419"/>
      <c r="P4" s="419"/>
      <c r="Q4" s="419"/>
      <c r="R4" s="1"/>
      <c r="S4" s="1"/>
      <c r="T4" s="1"/>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row>
    <row r="5" spans="1:278" s="137" customFormat="1" ht="52.5" customHeight="1">
      <c r="A5" s="413" t="s">
        <v>278</v>
      </c>
      <c r="B5" s="414"/>
      <c r="C5" s="415"/>
      <c r="D5" s="424" t="str">
        <f>'Mapa Final'!D5</f>
        <v>Adquirir oportunamente los bienes y servicios requeridos por la Rama Judicial para garantizar una óptima gestión en cada vigencia, en el marco del sistema de gestión de la calidad, medio ambiente y seguridad y salud en el trabajo.</v>
      </c>
      <c r="E5" s="425"/>
      <c r="F5" s="425"/>
      <c r="G5" s="425"/>
      <c r="H5" s="425"/>
      <c r="I5" s="425"/>
      <c r="J5" s="425"/>
      <c r="K5" s="425"/>
      <c r="L5" s="425"/>
      <c r="M5" s="425"/>
      <c r="N5" s="426"/>
      <c r="O5" s="1"/>
      <c r="P5" s="1"/>
      <c r="Q5" s="1"/>
      <c r="R5" s="1"/>
      <c r="S5" s="1"/>
      <c r="T5" s="1"/>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c r="AW5" s="136"/>
      <c r="AX5" s="136"/>
      <c r="AY5" s="136"/>
      <c r="AZ5" s="136"/>
      <c r="BA5" s="136"/>
      <c r="BB5" s="136"/>
      <c r="BC5" s="136"/>
      <c r="BD5" s="136"/>
      <c r="BE5" s="136"/>
      <c r="BF5" s="136"/>
      <c r="BG5" s="136"/>
      <c r="BH5" s="136"/>
      <c r="BI5" s="136"/>
      <c r="BJ5" s="136"/>
      <c r="BK5" s="136"/>
      <c r="BL5" s="136"/>
      <c r="BM5" s="136"/>
      <c r="BN5" s="136"/>
      <c r="BO5" s="136"/>
      <c r="BP5" s="136"/>
      <c r="BQ5" s="136"/>
      <c r="BR5" s="136"/>
      <c r="BS5" s="136"/>
      <c r="BT5" s="136"/>
      <c r="BU5" s="136"/>
      <c r="BV5" s="136"/>
      <c r="BW5" s="136"/>
      <c r="BX5" s="136"/>
      <c r="BY5" s="136"/>
      <c r="BZ5" s="136"/>
      <c r="CA5" s="136"/>
      <c r="CB5" s="136"/>
      <c r="CC5" s="136"/>
      <c r="CD5" s="136"/>
      <c r="CE5" s="136"/>
      <c r="CF5" s="136"/>
      <c r="CG5" s="136"/>
      <c r="CH5" s="136"/>
      <c r="CI5" s="136"/>
      <c r="CJ5" s="136"/>
      <c r="CK5" s="136"/>
      <c r="CL5" s="136"/>
      <c r="CM5" s="136"/>
      <c r="CN5" s="136"/>
      <c r="CO5" s="136"/>
      <c r="CP5" s="136"/>
      <c r="CQ5" s="136"/>
      <c r="CR5" s="136"/>
      <c r="CS5" s="136"/>
      <c r="CT5" s="136"/>
      <c r="CU5" s="136"/>
      <c r="CV5" s="136"/>
      <c r="CW5" s="136"/>
      <c r="CX5" s="136"/>
      <c r="CY5" s="136"/>
      <c r="CZ5" s="136"/>
      <c r="DA5" s="136"/>
      <c r="DB5" s="136"/>
      <c r="DC5" s="136"/>
      <c r="DD5" s="136"/>
      <c r="DE5" s="136"/>
      <c r="DF5" s="136"/>
      <c r="DG5" s="136"/>
      <c r="DH5" s="136"/>
      <c r="DI5" s="136"/>
      <c r="DJ5" s="136"/>
      <c r="DK5" s="136"/>
      <c r="DL5" s="136"/>
      <c r="DM5" s="136"/>
      <c r="DN5" s="136"/>
      <c r="DO5" s="136"/>
      <c r="DP5" s="136"/>
      <c r="DQ5" s="136"/>
      <c r="DR5" s="136"/>
      <c r="DS5" s="136"/>
      <c r="DT5" s="136"/>
      <c r="DU5" s="136"/>
      <c r="DV5" s="136"/>
      <c r="DW5" s="136"/>
      <c r="DX5" s="136"/>
      <c r="DY5" s="136"/>
      <c r="DZ5" s="136"/>
      <c r="EA5" s="136"/>
      <c r="EB5" s="136"/>
      <c r="EC5" s="136"/>
      <c r="ED5" s="136"/>
      <c r="EE5" s="136"/>
      <c r="EF5" s="136"/>
      <c r="EG5" s="136"/>
      <c r="EH5" s="136"/>
      <c r="EI5" s="136"/>
      <c r="EJ5" s="136"/>
      <c r="EK5" s="136"/>
      <c r="EL5" s="136"/>
      <c r="EM5" s="136"/>
      <c r="EN5" s="136"/>
      <c r="EO5" s="136"/>
      <c r="EP5" s="136"/>
      <c r="EQ5" s="136"/>
      <c r="ER5" s="136"/>
      <c r="ES5" s="136"/>
      <c r="ET5" s="136"/>
      <c r="EU5" s="136"/>
      <c r="EV5" s="136"/>
      <c r="EW5" s="136"/>
      <c r="EX5" s="136"/>
      <c r="EY5" s="136"/>
      <c r="EZ5" s="136"/>
      <c r="FA5" s="136"/>
      <c r="FB5" s="136"/>
      <c r="FC5" s="136"/>
      <c r="FD5" s="136"/>
      <c r="FE5" s="136"/>
      <c r="FF5" s="136"/>
      <c r="FG5" s="136"/>
      <c r="FH5" s="136"/>
      <c r="FI5" s="136"/>
      <c r="FJ5" s="136"/>
      <c r="FK5" s="136"/>
      <c r="FL5" s="136"/>
      <c r="FM5" s="136"/>
      <c r="FN5" s="136"/>
      <c r="FO5" s="136"/>
      <c r="FP5" s="136"/>
      <c r="FQ5" s="136"/>
      <c r="FR5" s="136"/>
      <c r="FS5" s="136"/>
      <c r="FT5" s="136"/>
      <c r="FU5" s="136"/>
      <c r="FV5" s="136"/>
      <c r="FW5" s="136"/>
      <c r="FX5" s="136"/>
      <c r="FY5" s="136"/>
      <c r="FZ5" s="136"/>
      <c r="GA5" s="136"/>
      <c r="GB5" s="136"/>
      <c r="GC5" s="136"/>
      <c r="GD5" s="136"/>
      <c r="GE5" s="136"/>
      <c r="GF5" s="136"/>
      <c r="GG5" s="136"/>
      <c r="GH5" s="136"/>
      <c r="GI5" s="136"/>
      <c r="GJ5" s="136"/>
      <c r="GK5" s="136"/>
      <c r="GL5" s="136"/>
      <c r="GM5" s="136"/>
      <c r="GN5" s="136"/>
      <c r="GO5" s="136"/>
      <c r="GP5" s="136"/>
      <c r="GQ5" s="136"/>
      <c r="GR5" s="136"/>
      <c r="GS5" s="136"/>
      <c r="GT5" s="136"/>
      <c r="GU5" s="136"/>
      <c r="GV5" s="136"/>
      <c r="GW5" s="136"/>
      <c r="GX5" s="136"/>
      <c r="GY5" s="136"/>
      <c r="GZ5" s="136"/>
      <c r="HA5" s="136"/>
      <c r="HB5" s="136"/>
      <c r="HC5" s="136"/>
      <c r="HD5" s="136"/>
      <c r="HE5" s="136"/>
      <c r="HF5" s="136"/>
      <c r="HG5" s="136"/>
      <c r="HH5" s="136"/>
      <c r="HI5" s="136"/>
      <c r="HJ5" s="136"/>
      <c r="HK5" s="136"/>
      <c r="HL5" s="136"/>
      <c r="HM5" s="136"/>
      <c r="HN5" s="136"/>
      <c r="HO5" s="136"/>
      <c r="HP5" s="136"/>
      <c r="HQ5" s="136"/>
      <c r="HR5" s="136"/>
      <c r="HS5" s="136"/>
      <c r="HT5" s="136"/>
      <c r="HU5" s="136"/>
      <c r="HV5" s="136"/>
      <c r="HW5" s="136"/>
      <c r="HX5" s="136"/>
      <c r="HY5" s="136"/>
      <c r="HZ5" s="136"/>
      <c r="IA5" s="136"/>
      <c r="IB5" s="136"/>
      <c r="IC5" s="136"/>
      <c r="ID5" s="136"/>
      <c r="IE5" s="136"/>
      <c r="IF5" s="136"/>
      <c r="IG5" s="136"/>
      <c r="IH5" s="136"/>
      <c r="II5" s="136"/>
      <c r="IJ5" s="136"/>
      <c r="IK5" s="136"/>
      <c r="IL5" s="136"/>
      <c r="IM5" s="136"/>
      <c r="IN5" s="136"/>
      <c r="IO5" s="136"/>
      <c r="IP5" s="136"/>
      <c r="IQ5" s="136"/>
      <c r="IR5" s="136"/>
      <c r="IS5" s="136"/>
      <c r="IT5" s="136"/>
      <c r="IU5" s="136"/>
      <c r="IV5" s="136"/>
      <c r="IW5" s="136"/>
      <c r="IX5" s="136"/>
      <c r="IY5" s="136"/>
      <c r="IZ5" s="136"/>
      <c r="JA5" s="136"/>
      <c r="JB5" s="136"/>
      <c r="JC5" s="136"/>
      <c r="JD5" s="136"/>
      <c r="JE5" s="136"/>
      <c r="JF5" s="136"/>
      <c r="JG5" s="136"/>
      <c r="JH5" s="136"/>
      <c r="JI5" s="136"/>
      <c r="JJ5" s="136"/>
      <c r="JK5" s="136"/>
      <c r="JL5" s="136"/>
      <c r="JM5" s="136"/>
      <c r="JN5" s="136"/>
      <c r="JO5" s="136"/>
      <c r="JP5" s="136"/>
      <c r="JQ5" s="136"/>
      <c r="JR5" s="136"/>
    </row>
    <row r="6" spans="1:278" s="137" customFormat="1" ht="32.25" customHeight="1" thickBot="1">
      <c r="A6" s="413" t="s">
        <v>280</v>
      </c>
      <c r="B6" s="414"/>
      <c r="C6" s="415"/>
      <c r="D6" s="424" t="str">
        <f>'Mapa Final'!D6</f>
        <v>Nivel Central y Seccional</v>
      </c>
      <c r="E6" s="425"/>
      <c r="F6" s="425"/>
      <c r="G6" s="425"/>
      <c r="H6" s="425"/>
      <c r="I6" s="425"/>
      <c r="J6" s="425"/>
      <c r="K6" s="425"/>
      <c r="L6" s="425"/>
      <c r="M6" s="425"/>
      <c r="N6" s="426"/>
      <c r="O6" s="1"/>
      <c r="P6" s="1"/>
      <c r="Q6" s="1"/>
      <c r="R6" s="1"/>
      <c r="S6" s="1"/>
      <c r="T6" s="1"/>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136"/>
      <c r="GA6" s="136"/>
      <c r="GB6" s="136"/>
      <c r="GC6" s="136"/>
      <c r="GD6" s="136"/>
      <c r="GE6" s="136"/>
      <c r="GF6" s="136"/>
      <c r="GG6" s="136"/>
      <c r="GH6" s="136"/>
      <c r="GI6" s="136"/>
      <c r="GJ6" s="136"/>
      <c r="GK6" s="136"/>
      <c r="GL6" s="136"/>
      <c r="GM6" s="136"/>
      <c r="GN6" s="136"/>
      <c r="GO6" s="136"/>
      <c r="GP6" s="136"/>
      <c r="GQ6" s="136"/>
      <c r="GR6" s="136"/>
      <c r="GS6" s="136"/>
      <c r="GT6" s="136"/>
      <c r="GU6" s="136"/>
      <c r="GV6" s="136"/>
      <c r="GW6" s="136"/>
      <c r="GX6" s="136"/>
      <c r="GY6" s="136"/>
      <c r="GZ6" s="136"/>
      <c r="HA6" s="136"/>
      <c r="HB6" s="136"/>
      <c r="HC6" s="136"/>
      <c r="HD6" s="136"/>
      <c r="HE6" s="136"/>
      <c r="HF6" s="136"/>
      <c r="HG6" s="136"/>
      <c r="HH6" s="136"/>
      <c r="HI6" s="136"/>
      <c r="HJ6" s="136"/>
      <c r="HK6" s="136"/>
      <c r="HL6" s="136"/>
      <c r="HM6" s="136"/>
      <c r="HN6" s="136"/>
      <c r="HO6" s="136"/>
      <c r="HP6" s="136"/>
      <c r="HQ6" s="136"/>
      <c r="HR6" s="136"/>
      <c r="HS6" s="136"/>
      <c r="HT6" s="136"/>
      <c r="HU6" s="136"/>
      <c r="HV6" s="136"/>
      <c r="HW6" s="136"/>
      <c r="HX6" s="136"/>
      <c r="HY6" s="136"/>
      <c r="HZ6" s="136"/>
      <c r="IA6" s="136"/>
      <c r="IB6" s="136"/>
      <c r="IC6" s="136"/>
      <c r="ID6" s="136"/>
      <c r="IE6" s="136"/>
      <c r="IF6" s="136"/>
      <c r="IG6" s="136"/>
      <c r="IH6" s="136"/>
      <c r="II6" s="136"/>
      <c r="IJ6" s="136"/>
      <c r="IK6" s="136"/>
      <c r="IL6" s="136"/>
      <c r="IM6" s="136"/>
      <c r="IN6" s="136"/>
      <c r="IO6" s="136"/>
      <c r="IP6" s="136"/>
      <c r="IQ6" s="136"/>
      <c r="IR6" s="136"/>
      <c r="IS6" s="136"/>
      <c r="IT6" s="136"/>
      <c r="IU6" s="136"/>
      <c r="IV6" s="136"/>
      <c r="IW6" s="136"/>
      <c r="IX6" s="136"/>
      <c r="IY6" s="136"/>
      <c r="IZ6" s="136"/>
      <c r="JA6" s="136"/>
      <c r="JB6" s="136"/>
      <c r="JC6" s="136"/>
      <c r="JD6" s="136"/>
      <c r="JE6" s="136"/>
      <c r="JF6" s="136"/>
      <c r="JG6" s="136"/>
      <c r="JH6" s="136"/>
      <c r="JI6" s="136"/>
      <c r="JJ6" s="136"/>
      <c r="JK6" s="136"/>
      <c r="JL6" s="136"/>
      <c r="JM6" s="136"/>
      <c r="JN6" s="136"/>
      <c r="JO6" s="136"/>
      <c r="JP6" s="136"/>
      <c r="JQ6" s="136"/>
      <c r="JR6" s="136"/>
    </row>
    <row r="7" spans="1:278" s="147" customFormat="1" ht="40.5" customHeight="1" thickTop="1" thickBot="1">
      <c r="A7" s="547" t="s">
        <v>613</v>
      </c>
      <c r="B7" s="548"/>
      <c r="C7" s="548"/>
      <c r="D7" s="548"/>
      <c r="E7" s="548"/>
      <c r="F7" s="549"/>
      <c r="G7" s="154"/>
      <c r="H7" s="550" t="s">
        <v>614</v>
      </c>
      <c r="I7" s="550"/>
      <c r="J7" s="550"/>
      <c r="K7" s="550" t="s">
        <v>615</v>
      </c>
      <c r="L7" s="550"/>
      <c r="M7" s="550"/>
      <c r="N7" s="551" t="s">
        <v>616</v>
      </c>
      <c r="O7" s="543" t="s">
        <v>617</v>
      </c>
      <c r="P7" s="545" t="s">
        <v>618</v>
      </c>
      <c r="Q7" s="546"/>
      <c r="R7" s="545" t="s">
        <v>619</v>
      </c>
      <c r="S7" s="546"/>
      <c r="T7" s="552" t="s">
        <v>620</v>
      </c>
      <c r="U7" s="160"/>
      <c r="V7" s="160"/>
      <c r="W7" s="160"/>
      <c r="X7" s="160"/>
      <c r="Y7" s="160"/>
      <c r="Z7" s="160"/>
      <c r="AA7" s="160"/>
      <c r="AB7" s="160"/>
      <c r="AC7" s="160"/>
      <c r="AD7" s="160"/>
      <c r="AE7" s="160"/>
      <c r="AF7" s="160"/>
      <c r="AG7" s="160"/>
      <c r="AH7" s="160"/>
      <c r="AI7" s="160"/>
      <c r="AJ7" s="160"/>
      <c r="AK7" s="160"/>
      <c r="AL7" s="160"/>
      <c r="AM7" s="160"/>
      <c r="AN7" s="160"/>
      <c r="AO7" s="160"/>
      <c r="AP7" s="160"/>
      <c r="AQ7" s="160"/>
      <c r="AR7" s="160"/>
      <c r="AS7" s="160"/>
      <c r="AT7" s="160"/>
      <c r="AU7" s="160"/>
      <c r="AV7" s="160"/>
      <c r="AW7" s="160"/>
      <c r="AX7" s="160"/>
      <c r="AY7" s="160"/>
      <c r="AZ7" s="160"/>
      <c r="BA7" s="160"/>
      <c r="BB7" s="160"/>
      <c r="BC7" s="160"/>
      <c r="BD7" s="160"/>
      <c r="BE7" s="160"/>
      <c r="BF7" s="160"/>
      <c r="BG7" s="160"/>
      <c r="BH7" s="160"/>
      <c r="BI7" s="160"/>
      <c r="BJ7" s="160"/>
      <c r="BK7" s="160"/>
      <c r="BL7" s="160"/>
      <c r="BM7" s="160"/>
      <c r="BN7" s="160"/>
      <c r="BO7" s="160"/>
      <c r="BP7" s="160"/>
      <c r="BQ7" s="160"/>
      <c r="BR7" s="160"/>
      <c r="BS7" s="160"/>
      <c r="BT7" s="160"/>
      <c r="BU7" s="160"/>
      <c r="BV7" s="160"/>
      <c r="BW7" s="160"/>
      <c r="BX7" s="160"/>
      <c r="BY7" s="160"/>
      <c r="BZ7" s="160"/>
      <c r="CA7" s="160"/>
      <c r="CB7" s="160"/>
      <c r="CC7" s="160"/>
      <c r="CD7" s="160"/>
      <c r="CE7" s="160"/>
      <c r="CF7" s="160"/>
      <c r="CG7" s="160"/>
      <c r="CH7" s="160"/>
      <c r="CI7" s="160"/>
      <c r="CJ7" s="160"/>
      <c r="CK7" s="160"/>
      <c r="CL7" s="160"/>
      <c r="CM7" s="160"/>
      <c r="CN7" s="160"/>
      <c r="CO7" s="160"/>
      <c r="CP7" s="160"/>
      <c r="CQ7" s="160"/>
      <c r="CR7" s="160"/>
      <c r="CS7" s="160"/>
      <c r="CT7" s="160"/>
      <c r="CU7" s="160"/>
      <c r="CV7" s="160"/>
      <c r="CW7" s="160"/>
      <c r="CX7" s="160"/>
      <c r="CY7" s="160"/>
      <c r="CZ7" s="160"/>
      <c r="DA7" s="160"/>
      <c r="DB7" s="160"/>
      <c r="DC7" s="160"/>
      <c r="DD7" s="160"/>
      <c r="DE7" s="160"/>
      <c r="DF7" s="160"/>
      <c r="DG7" s="160"/>
      <c r="DH7" s="160"/>
      <c r="DI7" s="160"/>
      <c r="DJ7" s="160"/>
      <c r="DK7" s="160"/>
      <c r="DL7" s="160"/>
      <c r="DM7" s="160"/>
      <c r="DN7" s="160"/>
      <c r="DO7" s="160"/>
      <c r="DP7" s="160"/>
      <c r="DQ7" s="160"/>
      <c r="DR7" s="160"/>
      <c r="DS7" s="160"/>
      <c r="DT7" s="160"/>
      <c r="DU7" s="160"/>
      <c r="DV7" s="160"/>
      <c r="DW7" s="160"/>
      <c r="DX7" s="160"/>
      <c r="DY7" s="160"/>
      <c r="DZ7" s="160"/>
      <c r="EA7" s="160"/>
      <c r="EB7" s="160"/>
      <c r="EC7" s="160"/>
      <c r="ED7" s="160"/>
      <c r="EE7" s="160"/>
      <c r="EF7" s="160"/>
      <c r="EG7" s="160"/>
      <c r="EH7" s="160"/>
      <c r="EI7" s="160"/>
      <c r="EJ7" s="160"/>
      <c r="EK7" s="160"/>
      <c r="EL7" s="160"/>
      <c r="EM7" s="160"/>
      <c r="EN7" s="160"/>
      <c r="EO7" s="160"/>
      <c r="EP7" s="160"/>
      <c r="EQ7" s="160"/>
      <c r="ER7" s="160"/>
      <c r="ES7" s="160"/>
      <c r="ET7" s="160"/>
      <c r="EU7" s="160"/>
      <c r="EV7" s="160"/>
      <c r="EW7" s="160"/>
      <c r="EX7" s="160"/>
      <c r="EY7" s="160"/>
      <c r="EZ7" s="160"/>
      <c r="FA7" s="160"/>
      <c r="FB7" s="160"/>
      <c r="FC7" s="160"/>
      <c r="FD7" s="160"/>
      <c r="FE7" s="160"/>
      <c r="FF7" s="160"/>
      <c r="FG7" s="160"/>
      <c r="FH7" s="160"/>
      <c r="FI7" s="160"/>
      <c r="FJ7" s="160"/>
      <c r="FK7" s="160"/>
      <c r="FL7" s="160"/>
      <c r="FM7" s="160"/>
      <c r="FN7" s="160"/>
      <c r="FO7" s="160"/>
      <c r="FP7" s="160"/>
      <c r="FQ7" s="160"/>
      <c r="FR7" s="160"/>
      <c r="FS7" s="160"/>
      <c r="FT7" s="160"/>
    </row>
    <row r="8" spans="1:278" s="148" customFormat="1" ht="60.95" customHeight="1" thickTop="1" thickBot="1">
      <c r="A8" s="163" t="s">
        <v>30</v>
      </c>
      <c r="B8" s="163" t="s">
        <v>288</v>
      </c>
      <c r="C8" s="164" t="s">
        <v>228</v>
      </c>
      <c r="D8" s="155" t="s">
        <v>289</v>
      </c>
      <c r="E8" s="156" t="s">
        <v>232</v>
      </c>
      <c r="F8" s="156" t="s">
        <v>234</v>
      </c>
      <c r="G8" s="156" t="s">
        <v>236</v>
      </c>
      <c r="H8" s="157" t="s">
        <v>621</v>
      </c>
      <c r="I8" s="157" t="s">
        <v>584</v>
      </c>
      <c r="J8" s="157" t="s">
        <v>622</v>
      </c>
      <c r="K8" s="157" t="s">
        <v>621</v>
      </c>
      <c r="L8" s="157" t="s">
        <v>623</v>
      </c>
      <c r="M8" s="157" t="s">
        <v>622</v>
      </c>
      <c r="N8" s="551"/>
      <c r="O8" s="544"/>
      <c r="P8" s="158" t="s">
        <v>624</v>
      </c>
      <c r="Q8" s="158" t="s">
        <v>625</v>
      </c>
      <c r="R8" s="158" t="s">
        <v>626</v>
      </c>
      <c r="S8" s="158" t="s">
        <v>627</v>
      </c>
      <c r="T8" s="552"/>
      <c r="U8" s="161"/>
      <c r="V8" s="161"/>
      <c r="W8" s="161"/>
      <c r="X8" s="161"/>
      <c r="Y8" s="161"/>
      <c r="Z8" s="161"/>
      <c r="AA8" s="161"/>
      <c r="AB8" s="161"/>
      <c r="AC8" s="161"/>
      <c r="AD8" s="161"/>
      <c r="AE8" s="161"/>
      <c r="AF8" s="161"/>
      <c r="AG8" s="161"/>
      <c r="AH8" s="161"/>
      <c r="AI8" s="161"/>
      <c r="AJ8" s="161"/>
      <c r="AK8" s="161"/>
      <c r="AL8" s="161"/>
      <c r="AM8" s="161"/>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61"/>
      <c r="BR8" s="161"/>
      <c r="BS8" s="161"/>
      <c r="BT8" s="161"/>
      <c r="BU8" s="161"/>
      <c r="BV8" s="161"/>
      <c r="BW8" s="161"/>
      <c r="BX8" s="161"/>
      <c r="BY8" s="161"/>
      <c r="BZ8" s="161"/>
      <c r="CA8" s="161"/>
      <c r="CB8" s="161"/>
      <c r="CC8" s="161"/>
      <c r="CD8" s="161"/>
      <c r="CE8" s="161"/>
      <c r="CF8" s="161"/>
      <c r="CG8" s="161"/>
      <c r="CH8" s="161"/>
      <c r="CI8" s="161"/>
      <c r="CJ8" s="161"/>
      <c r="CK8" s="161"/>
      <c r="CL8" s="161"/>
      <c r="CM8" s="161"/>
      <c r="CN8" s="161"/>
      <c r="CO8" s="161"/>
      <c r="CP8" s="161"/>
      <c r="CQ8" s="161"/>
      <c r="CR8" s="161"/>
      <c r="CS8" s="161"/>
      <c r="CT8" s="161"/>
      <c r="CU8" s="161"/>
      <c r="CV8" s="161"/>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1"/>
      <c r="EA8" s="161"/>
      <c r="EB8" s="161"/>
      <c r="EC8" s="161"/>
      <c r="ED8" s="161"/>
      <c r="EE8" s="161"/>
      <c r="EF8" s="161"/>
      <c r="EG8" s="161"/>
      <c r="EH8" s="161"/>
      <c r="EI8" s="161"/>
      <c r="EJ8" s="161"/>
      <c r="EK8" s="161"/>
      <c r="EL8" s="161"/>
      <c r="EM8" s="161"/>
      <c r="EN8" s="161"/>
      <c r="EO8" s="161"/>
      <c r="EP8" s="161"/>
      <c r="EQ8" s="161"/>
      <c r="ER8" s="161"/>
      <c r="ES8" s="161"/>
      <c r="ET8" s="161"/>
      <c r="EU8" s="161"/>
      <c r="EV8" s="161"/>
      <c r="EW8" s="161"/>
      <c r="EX8" s="161"/>
      <c r="EY8" s="161"/>
      <c r="EZ8" s="161"/>
      <c r="FA8" s="161"/>
      <c r="FB8" s="161"/>
      <c r="FC8" s="161"/>
      <c r="FD8" s="161"/>
      <c r="FE8" s="161"/>
      <c r="FF8" s="161"/>
      <c r="FG8" s="161"/>
      <c r="FH8" s="161"/>
      <c r="FI8" s="161"/>
      <c r="FJ8" s="161"/>
      <c r="FK8" s="161"/>
      <c r="FL8" s="161"/>
      <c r="FM8" s="161"/>
      <c r="FN8" s="161"/>
      <c r="FO8" s="161"/>
      <c r="FP8" s="161"/>
      <c r="FQ8" s="161"/>
      <c r="FR8" s="161"/>
      <c r="FS8" s="161"/>
      <c r="FT8" s="161"/>
    </row>
    <row r="9" spans="1:278" s="149" customFormat="1" ht="10.5" customHeight="1" thickTop="1" thickBot="1">
      <c r="A9" s="537"/>
      <c r="B9" s="538"/>
      <c r="C9" s="538"/>
      <c r="D9" s="538"/>
      <c r="E9" s="538"/>
      <c r="F9" s="538"/>
      <c r="G9" s="538"/>
      <c r="H9" s="538"/>
      <c r="I9" s="538"/>
      <c r="J9" s="538"/>
      <c r="K9" s="538"/>
      <c r="L9" s="538"/>
      <c r="M9" s="538"/>
      <c r="N9" s="538"/>
      <c r="T9" s="159"/>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c r="AS9" s="162"/>
      <c r="AT9" s="162"/>
      <c r="AU9" s="162"/>
      <c r="AV9" s="162"/>
      <c r="AW9" s="162"/>
      <c r="AX9" s="162"/>
      <c r="AY9" s="162"/>
      <c r="AZ9" s="162"/>
      <c r="BA9" s="162"/>
      <c r="BB9" s="162"/>
      <c r="BC9" s="162"/>
      <c r="BD9" s="162"/>
      <c r="BE9" s="162"/>
      <c r="BF9" s="162"/>
      <c r="BG9" s="162"/>
      <c r="BH9" s="162"/>
      <c r="BI9" s="162"/>
      <c r="BJ9" s="162"/>
      <c r="BK9" s="162"/>
      <c r="BL9" s="162"/>
      <c r="BM9" s="162"/>
      <c r="BN9" s="162"/>
      <c r="BO9" s="162"/>
      <c r="BP9" s="162"/>
      <c r="BQ9" s="162"/>
      <c r="BR9" s="162"/>
      <c r="BS9" s="162"/>
      <c r="BT9" s="162"/>
      <c r="BU9" s="162"/>
      <c r="BV9" s="162"/>
      <c r="BW9" s="162"/>
      <c r="BX9" s="162"/>
      <c r="BY9" s="162"/>
      <c r="BZ9" s="162"/>
      <c r="CA9" s="162"/>
      <c r="CB9" s="162"/>
      <c r="CC9" s="162"/>
      <c r="CD9" s="162"/>
      <c r="CE9" s="162"/>
      <c r="CF9" s="162"/>
      <c r="CG9" s="162"/>
      <c r="CH9" s="162"/>
      <c r="CI9" s="162"/>
      <c r="CJ9" s="162"/>
      <c r="CK9" s="162"/>
      <c r="CL9" s="162"/>
      <c r="CM9" s="162"/>
      <c r="CN9" s="162"/>
      <c r="CO9" s="162"/>
      <c r="CP9" s="162"/>
      <c r="CQ9" s="162"/>
      <c r="CR9" s="162"/>
      <c r="CS9" s="162"/>
      <c r="CT9" s="162"/>
      <c r="CU9" s="162"/>
      <c r="CV9" s="162"/>
      <c r="CW9" s="162"/>
      <c r="CX9" s="162"/>
      <c r="CY9" s="162"/>
      <c r="CZ9" s="162"/>
      <c r="DA9" s="162"/>
      <c r="DB9" s="162"/>
      <c r="DC9" s="162"/>
      <c r="DD9" s="162"/>
      <c r="DE9" s="162"/>
      <c r="DF9" s="162"/>
      <c r="DG9" s="162"/>
      <c r="DH9" s="162"/>
      <c r="DI9" s="162"/>
      <c r="DJ9" s="162"/>
      <c r="DK9" s="162"/>
      <c r="DL9" s="162"/>
      <c r="DM9" s="162"/>
      <c r="DN9" s="162"/>
      <c r="DO9" s="162"/>
      <c r="DP9" s="162"/>
      <c r="DQ9" s="162"/>
      <c r="DR9" s="162"/>
      <c r="DS9" s="162"/>
      <c r="DT9" s="162"/>
      <c r="DU9" s="162"/>
      <c r="DV9" s="162"/>
      <c r="DW9" s="162"/>
      <c r="DX9" s="162"/>
      <c r="DY9" s="162"/>
      <c r="DZ9" s="162"/>
      <c r="EA9" s="162"/>
      <c r="EB9" s="162"/>
      <c r="EC9" s="162"/>
      <c r="ED9" s="162"/>
      <c r="EE9" s="162"/>
      <c r="EF9" s="162"/>
      <c r="EG9" s="162"/>
      <c r="EH9" s="162"/>
      <c r="EI9" s="162"/>
      <c r="EJ9" s="162"/>
      <c r="EK9" s="162"/>
      <c r="EL9" s="162"/>
      <c r="EM9" s="162"/>
      <c r="EN9" s="162"/>
      <c r="EO9" s="162"/>
      <c r="EP9" s="162"/>
      <c r="EQ9" s="162"/>
      <c r="ER9" s="162"/>
      <c r="ES9" s="162"/>
      <c r="ET9" s="162"/>
      <c r="EU9" s="162"/>
      <c r="EV9" s="162"/>
      <c r="EW9" s="162"/>
      <c r="EX9" s="162"/>
      <c r="EY9" s="162"/>
      <c r="EZ9" s="162"/>
      <c r="FA9" s="162"/>
      <c r="FB9" s="162"/>
      <c r="FC9" s="162"/>
      <c r="FD9" s="162"/>
      <c r="FE9" s="162"/>
      <c r="FF9" s="162"/>
      <c r="FG9" s="162"/>
      <c r="FH9" s="162"/>
      <c r="FI9" s="162"/>
      <c r="FJ9" s="162"/>
      <c r="FK9" s="162"/>
      <c r="FL9" s="162"/>
      <c r="FM9" s="162"/>
      <c r="FN9" s="162"/>
      <c r="FO9" s="162"/>
      <c r="FP9" s="162"/>
      <c r="FQ9" s="162"/>
      <c r="FR9" s="162"/>
      <c r="FS9" s="162"/>
      <c r="FT9" s="162"/>
    </row>
    <row r="10" spans="1:278" s="150" customFormat="1" ht="15" customHeight="1">
      <c r="A10" s="504">
        <f>'Mapa Final'!A10</f>
        <v>1</v>
      </c>
      <c r="B10" s="502" t="str">
        <f>'Mapa Final'!B10</f>
        <v>Incumplimiento en la satisfacción de las necesidades bienes y servicios de la Seccional</v>
      </c>
      <c r="C10" s="525" t="str">
        <f>'Mapa Final'!C10</f>
        <v>Afectación en la Prestación del Servicio de Justicia</v>
      </c>
      <c r="D10" s="525" t="str">
        <f>'Mapa Final'!D10</f>
        <v xml:space="preserve">
1.Indebida identificación de las necesidades a satisfacer (cantidades y caracteristicas tecnicas).
2. Falta de asignación o limitación de recursos presupuestales.
3. Incumplimiento del contrato por parte del proveedor.
</v>
      </c>
      <c r="E10" s="531" t="str">
        <f>'Mapa Final'!E10</f>
        <v>Falencias en la etapa de planeación y ejecución y/o falta de asignación o limitación de los recursos presupuestales.</v>
      </c>
      <c r="F10" s="531" t="str">
        <f>'Mapa Final'!F10</f>
        <v>Posibilidad de Afectación en la prestación del servicio de justicia por eventuales Falencias en la etapa de planeación y ejecución y/o falta de asignación o limitación de los recursos presupuestales que conlleven a la insatisfacción de las necesidades de funcionamiento e inversión de la seccional durante la vigencia</v>
      </c>
      <c r="G10" s="531" t="str">
        <f>'Mapa Final'!G10</f>
        <v>Ejecución y Administración de Procesos</v>
      </c>
      <c r="H10" s="534" t="str">
        <f>'Mapa Final'!I10</f>
        <v>Media</v>
      </c>
      <c r="I10" s="528" t="str">
        <f>'Mapa Final'!L10</f>
        <v>Moderado</v>
      </c>
      <c r="J10" s="513" t="str">
        <f>'Mapa Final'!N10</f>
        <v>Moderado</v>
      </c>
      <c r="K10" s="516" t="str">
        <f>'Mapa Final'!AA10</f>
        <v>Baja</v>
      </c>
      <c r="L10" s="516" t="str">
        <f>'Mapa Final'!AE10</f>
        <v>Moderado</v>
      </c>
      <c r="M10" s="519" t="str">
        <f>'Mapa Final'!AG10</f>
        <v>Moderado</v>
      </c>
      <c r="N10" s="516" t="str">
        <f>'Mapa Final'!AH10</f>
        <v>Aceptar</v>
      </c>
      <c r="O10" s="510" t="s">
        <v>628</v>
      </c>
      <c r="P10" s="522"/>
      <c r="Q10" s="553" t="s">
        <v>10</v>
      </c>
      <c r="R10" s="507">
        <v>44927</v>
      </c>
      <c r="S10" s="507">
        <v>45016</v>
      </c>
      <c r="T10" s="510" t="s">
        <v>629</v>
      </c>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row>
    <row r="11" spans="1:278" s="150" customFormat="1" ht="13.5" customHeight="1">
      <c r="A11" s="505"/>
      <c r="B11" s="368"/>
      <c r="C11" s="526"/>
      <c r="D11" s="526"/>
      <c r="E11" s="532"/>
      <c r="F11" s="532"/>
      <c r="G11" s="532"/>
      <c r="H11" s="535"/>
      <c r="I11" s="529"/>
      <c r="J11" s="514"/>
      <c r="K11" s="517"/>
      <c r="L11" s="517"/>
      <c r="M11" s="520"/>
      <c r="N11" s="517"/>
      <c r="O11" s="511"/>
      <c r="P11" s="523"/>
      <c r="Q11" s="508"/>
      <c r="R11" s="508"/>
      <c r="S11" s="508"/>
      <c r="T11" s="511"/>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row>
    <row r="12" spans="1:278" s="150" customFormat="1" ht="13.5" customHeight="1">
      <c r="A12" s="505"/>
      <c r="B12" s="368"/>
      <c r="C12" s="526"/>
      <c r="D12" s="526"/>
      <c r="E12" s="532"/>
      <c r="F12" s="532"/>
      <c r="G12" s="532"/>
      <c r="H12" s="535"/>
      <c r="I12" s="529"/>
      <c r="J12" s="514"/>
      <c r="K12" s="517"/>
      <c r="L12" s="517"/>
      <c r="M12" s="520"/>
      <c r="N12" s="517"/>
      <c r="O12" s="511"/>
      <c r="P12" s="523"/>
      <c r="Q12" s="508"/>
      <c r="R12" s="508"/>
      <c r="S12" s="508"/>
      <c r="T12" s="511"/>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row>
    <row r="13" spans="1:278" s="150" customFormat="1" ht="13.5" customHeight="1">
      <c r="A13" s="505"/>
      <c r="B13" s="368"/>
      <c r="C13" s="526"/>
      <c r="D13" s="526"/>
      <c r="E13" s="532"/>
      <c r="F13" s="532"/>
      <c r="G13" s="532"/>
      <c r="H13" s="535"/>
      <c r="I13" s="529"/>
      <c r="J13" s="514"/>
      <c r="K13" s="517"/>
      <c r="L13" s="517"/>
      <c r="M13" s="520"/>
      <c r="N13" s="517"/>
      <c r="O13" s="511"/>
      <c r="P13" s="523"/>
      <c r="Q13" s="508"/>
      <c r="R13" s="508"/>
      <c r="S13" s="508"/>
      <c r="T13" s="511"/>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row>
    <row r="14" spans="1:278" s="150" customFormat="1" ht="238.5" customHeight="1" thickBot="1">
      <c r="A14" s="506"/>
      <c r="B14" s="503"/>
      <c r="C14" s="527"/>
      <c r="D14" s="527"/>
      <c r="E14" s="533"/>
      <c r="F14" s="533"/>
      <c r="G14" s="533"/>
      <c r="H14" s="536"/>
      <c r="I14" s="530"/>
      <c r="J14" s="515"/>
      <c r="K14" s="518"/>
      <c r="L14" s="518"/>
      <c r="M14" s="521"/>
      <c r="N14" s="518"/>
      <c r="O14" s="512"/>
      <c r="P14" s="524"/>
      <c r="Q14" s="509"/>
      <c r="R14" s="509"/>
      <c r="S14" s="509"/>
      <c r="T14" s="512"/>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row>
    <row r="15" spans="1:278" s="150" customFormat="1" ht="15" customHeight="1">
      <c r="A15" s="504">
        <f>'Mapa Final'!A15</f>
        <v>2</v>
      </c>
      <c r="B15" s="502" t="str">
        <f>'Mapa Final'!B15</f>
        <v>Adquirir bienes, obras y servicios que incumplan con las especificaciones técnicas requeridas por la Entidad</v>
      </c>
      <c r="C15" s="525" t="str">
        <f>'Mapa Final'!C15</f>
        <v>Afectación Económica</v>
      </c>
      <c r="D15" s="525" t="str">
        <f>'Mapa Final'!D15</f>
        <v xml:space="preserve">1. Falta de claridad en la descripción detallada del bien, obra  o servicio a contratar.                        
2. Impresición en estudios de mercado, conveniencia y oportunidad.    
3. Calificación errónea de propuestas  por parte del Comité Evaluador. </v>
      </c>
      <c r="E15" s="531" t="str">
        <f>'Mapa Final'!E15</f>
        <v xml:space="preserve">Errada especificación o calificación de la descripción técnica del bien, obra o servicio a contratar </v>
      </c>
      <c r="F15" s="531" t="str">
        <f>'Mapa Final'!F15</f>
        <v xml:space="preserve">Posibilidad de afectación económica de la entidad, por la errada especificación o calificación de la descripción técnica del bien, obra o servicio a contratar.  </v>
      </c>
      <c r="G15" s="531" t="str">
        <f>'Mapa Final'!G15</f>
        <v>Ejecución y Administración de Procesos</v>
      </c>
      <c r="H15" s="534" t="str">
        <f>'Mapa Final'!I15</f>
        <v>Media</v>
      </c>
      <c r="I15" s="528" t="str">
        <f>'Mapa Final'!L15</f>
        <v>Moderado</v>
      </c>
      <c r="J15" s="513" t="str">
        <f>'Mapa Final'!N15</f>
        <v>Moderado</v>
      </c>
      <c r="K15" s="516" t="str">
        <f>'Mapa Final'!AA15</f>
        <v>Baja</v>
      </c>
      <c r="L15" s="516" t="str">
        <f>'Mapa Final'!AE15</f>
        <v>Moderado</v>
      </c>
      <c r="M15" s="519" t="str">
        <f>'Mapa Final'!AG15</f>
        <v>Moderado</v>
      </c>
      <c r="N15" s="516" t="str">
        <f>'Mapa Final'!AH15</f>
        <v>Aceptar</v>
      </c>
      <c r="O15" s="510" t="s">
        <v>630</v>
      </c>
      <c r="P15" s="510"/>
      <c r="Q15" s="510" t="s">
        <v>10</v>
      </c>
      <c r="R15" s="507">
        <v>44927</v>
      </c>
      <c r="S15" s="507">
        <v>45016</v>
      </c>
      <c r="T15" s="510" t="s">
        <v>631</v>
      </c>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c r="CV15" s="35"/>
      <c r="CW15" s="35"/>
      <c r="CX15" s="35"/>
      <c r="CY15" s="35"/>
      <c r="CZ15" s="35"/>
      <c r="DA15" s="35"/>
      <c r="DB15" s="35"/>
      <c r="DC15" s="35"/>
      <c r="DD15" s="35"/>
      <c r="DE15" s="35"/>
      <c r="DF15" s="35"/>
      <c r="DG15" s="35"/>
      <c r="DH15" s="35"/>
      <c r="DI15" s="35"/>
      <c r="DJ15" s="35"/>
      <c r="DK15" s="35"/>
      <c r="DL15" s="35"/>
      <c r="DM15" s="35"/>
      <c r="DN15" s="35"/>
      <c r="DO15" s="35"/>
      <c r="DP15" s="35"/>
      <c r="DQ15" s="35"/>
      <c r="DR15" s="35"/>
      <c r="DS15" s="35"/>
      <c r="DT15" s="35"/>
      <c r="DU15" s="35"/>
      <c r="DV15" s="35"/>
      <c r="DW15" s="35"/>
      <c r="DX15" s="35"/>
      <c r="DY15" s="35"/>
      <c r="DZ15" s="35"/>
      <c r="EA15" s="35"/>
      <c r="EB15" s="35"/>
      <c r="EC15" s="35"/>
      <c r="ED15" s="35"/>
      <c r="EE15" s="35"/>
      <c r="EF15" s="35"/>
      <c r="EG15" s="35"/>
      <c r="EH15" s="35"/>
      <c r="EI15" s="35"/>
      <c r="EJ15" s="35"/>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c r="FP15" s="35"/>
      <c r="FQ15" s="35"/>
      <c r="FR15" s="35"/>
      <c r="FS15" s="35"/>
      <c r="FT15" s="35"/>
    </row>
    <row r="16" spans="1:278" s="150" customFormat="1" ht="13.5" customHeight="1">
      <c r="A16" s="505"/>
      <c r="B16" s="368"/>
      <c r="C16" s="526"/>
      <c r="D16" s="526"/>
      <c r="E16" s="532"/>
      <c r="F16" s="532"/>
      <c r="G16" s="532"/>
      <c r="H16" s="535"/>
      <c r="I16" s="529"/>
      <c r="J16" s="514"/>
      <c r="K16" s="517"/>
      <c r="L16" s="517"/>
      <c r="M16" s="520"/>
      <c r="N16" s="517"/>
      <c r="O16" s="511"/>
      <c r="P16" s="511"/>
      <c r="Q16" s="511"/>
      <c r="R16" s="508"/>
      <c r="S16" s="508"/>
      <c r="T16" s="511"/>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c r="DG16" s="35"/>
      <c r="DH16" s="35"/>
      <c r="DI16" s="35"/>
      <c r="DJ16" s="35"/>
      <c r="DK16" s="35"/>
      <c r="DL16" s="35"/>
      <c r="DM16" s="35"/>
      <c r="DN16" s="35"/>
      <c r="DO16" s="35"/>
      <c r="DP16" s="35"/>
      <c r="DQ16" s="35"/>
      <c r="DR16" s="35"/>
      <c r="DS16" s="35"/>
      <c r="DT16" s="35"/>
      <c r="DU16" s="35"/>
      <c r="DV16" s="35"/>
      <c r="DW16" s="35"/>
      <c r="DX16" s="35"/>
      <c r="DY16" s="35"/>
      <c r="DZ16" s="35"/>
      <c r="EA16" s="35"/>
      <c r="EB16" s="35"/>
      <c r="EC16" s="35"/>
      <c r="ED16" s="35"/>
      <c r="EE16" s="35"/>
      <c r="EF16" s="35"/>
      <c r="EG16" s="35"/>
      <c r="EH16" s="35"/>
      <c r="EI16" s="35"/>
      <c r="EJ16" s="35"/>
      <c r="EK16" s="35"/>
      <c r="EL16" s="35"/>
      <c r="EM16" s="35"/>
      <c r="EN16" s="35"/>
      <c r="EO16" s="35"/>
      <c r="EP16" s="35"/>
      <c r="EQ16" s="35"/>
      <c r="ER16" s="35"/>
      <c r="ES16" s="35"/>
      <c r="ET16" s="35"/>
      <c r="EU16" s="35"/>
      <c r="EV16" s="35"/>
      <c r="EW16" s="35"/>
      <c r="EX16" s="35"/>
      <c r="EY16" s="35"/>
      <c r="EZ16" s="35"/>
      <c r="FA16" s="35"/>
      <c r="FB16" s="35"/>
      <c r="FC16" s="35"/>
      <c r="FD16" s="35"/>
      <c r="FE16" s="35"/>
      <c r="FF16" s="35"/>
      <c r="FG16" s="35"/>
      <c r="FH16" s="35"/>
      <c r="FI16" s="35"/>
      <c r="FJ16" s="35"/>
      <c r="FK16" s="35"/>
      <c r="FL16" s="35"/>
      <c r="FM16" s="35"/>
      <c r="FN16" s="35"/>
      <c r="FO16" s="35"/>
      <c r="FP16" s="35"/>
      <c r="FQ16" s="35"/>
      <c r="FR16" s="35"/>
      <c r="FS16" s="35"/>
      <c r="FT16" s="35"/>
    </row>
    <row r="17" spans="1:176" s="150" customFormat="1" ht="13.5" customHeight="1">
      <c r="A17" s="505"/>
      <c r="B17" s="368"/>
      <c r="C17" s="526"/>
      <c r="D17" s="526"/>
      <c r="E17" s="532"/>
      <c r="F17" s="532"/>
      <c r="G17" s="532"/>
      <c r="H17" s="535"/>
      <c r="I17" s="529"/>
      <c r="J17" s="514"/>
      <c r="K17" s="517"/>
      <c r="L17" s="517"/>
      <c r="M17" s="520"/>
      <c r="N17" s="517"/>
      <c r="O17" s="511"/>
      <c r="P17" s="511"/>
      <c r="Q17" s="511"/>
      <c r="R17" s="508"/>
      <c r="S17" s="508"/>
      <c r="T17" s="511"/>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c r="DL17" s="35"/>
      <c r="DM17" s="35"/>
      <c r="DN17" s="35"/>
      <c r="DO17" s="35"/>
      <c r="DP17" s="35"/>
      <c r="DQ17" s="35"/>
      <c r="DR17" s="35"/>
      <c r="DS17" s="35"/>
      <c r="DT17" s="35"/>
      <c r="DU17" s="35"/>
      <c r="DV17" s="35"/>
      <c r="DW17" s="35"/>
      <c r="DX17" s="35"/>
      <c r="DY17" s="35"/>
      <c r="DZ17" s="35"/>
      <c r="EA17" s="35"/>
      <c r="EB17" s="35"/>
      <c r="EC17" s="35"/>
      <c r="ED17" s="35"/>
      <c r="EE17" s="35"/>
      <c r="EF17" s="35"/>
      <c r="EG17" s="35"/>
      <c r="EH17" s="35"/>
      <c r="EI17" s="35"/>
      <c r="EJ17" s="35"/>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5"/>
      <c r="FJ17" s="35"/>
      <c r="FK17" s="35"/>
      <c r="FL17" s="35"/>
      <c r="FM17" s="35"/>
      <c r="FN17" s="35"/>
      <c r="FO17" s="35"/>
      <c r="FP17" s="35"/>
      <c r="FQ17" s="35"/>
      <c r="FR17" s="35"/>
      <c r="FS17" s="35"/>
      <c r="FT17" s="35"/>
    </row>
    <row r="18" spans="1:176" s="150" customFormat="1" ht="13.5" customHeight="1">
      <c r="A18" s="505"/>
      <c r="B18" s="368"/>
      <c r="C18" s="526"/>
      <c r="D18" s="526"/>
      <c r="E18" s="532"/>
      <c r="F18" s="532"/>
      <c r="G18" s="532"/>
      <c r="H18" s="535"/>
      <c r="I18" s="529"/>
      <c r="J18" s="514"/>
      <c r="K18" s="517"/>
      <c r="L18" s="517"/>
      <c r="M18" s="520"/>
      <c r="N18" s="517"/>
      <c r="O18" s="511"/>
      <c r="P18" s="511"/>
      <c r="Q18" s="511"/>
      <c r="R18" s="508"/>
      <c r="S18" s="508"/>
      <c r="T18" s="511"/>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c r="CV18" s="35"/>
      <c r="CW18" s="35"/>
      <c r="CX18" s="35"/>
      <c r="CY18" s="35"/>
      <c r="CZ18" s="35"/>
      <c r="DA18" s="35"/>
      <c r="DB18" s="35"/>
      <c r="DC18" s="35"/>
      <c r="DD18" s="35"/>
      <c r="DE18" s="35"/>
      <c r="DF18" s="35"/>
      <c r="DG18" s="35"/>
      <c r="DH18" s="35"/>
      <c r="DI18" s="35"/>
      <c r="DJ18" s="35"/>
      <c r="DK18" s="35"/>
      <c r="DL18" s="35"/>
      <c r="DM18" s="35"/>
      <c r="DN18" s="35"/>
      <c r="DO18" s="35"/>
      <c r="DP18" s="35"/>
      <c r="DQ18" s="35"/>
      <c r="DR18" s="35"/>
      <c r="DS18" s="35"/>
      <c r="DT18" s="35"/>
      <c r="DU18" s="35"/>
      <c r="DV18" s="35"/>
      <c r="DW18" s="35"/>
      <c r="DX18" s="35"/>
      <c r="DY18" s="35"/>
      <c r="DZ18" s="35"/>
      <c r="EA18" s="35"/>
      <c r="EB18" s="35"/>
      <c r="EC18" s="35"/>
      <c r="ED18" s="35"/>
      <c r="EE18" s="35"/>
      <c r="EF18" s="35"/>
      <c r="EG18" s="35"/>
      <c r="EH18" s="35"/>
      <c r="EI18" s="35"/>
      <c r="EJ18" s="35"/>
      <c r="EK18" s="35"/>
      <c r="EL18" s="35"/>
      <c r="EM18" s="35"/>
      <c r="EN18" s="35"/>
      <c r="EO18" s="35"/>
      <c r="EP18" s="35"/>
      <c r="EQ18" s="35"/>
      <c r="ER18" s="35"/>
      <c r="ES18" s="35"/>
      <c r="ET18" s="35"/>
      <c r="EU18" s="35"/>
      <c r="EV18" s="35"/>
      <c r="EW18" s="35"/>
      <c r="EX18" s="35"/>
      <c r="EY18" s="35"/>
      <c r="EZ18" s="35"/>
      <c r="FA18" s="35"/>
      <c r="FB18" s="35"/>
      <c r="FC18" s="35"/>
      <c r="FD18" s="35"/>
      <c r="FE18" s="35"/>
      <c r="FF18" s="35"/>
      <c r="FG18" s="35"/>
      <c r="FH18" s="35"/>
      <c r="FI18" s="35"/>
      <c r="FJ18" s="35"/>
      <c r="FK18" s="35"/>
      <c r="FL18" s="35"/>
      <c r="FM18" s="35"/>
      <c r="FN18" s="35"/>
      <c r="FO18" s="35"/>
      <c r="FP18" s="35"/>
      <c r="FQ18" s="35"/>
      <c r="FR18" s="35"/>
      <c r="FS18" s="35"/>
      <c r="FT18" s="35"/>
    </row>
    <row r="19" spans="1:176" s="150" customFormat="1" ht="255.75" customHeight="1" thickBot="1">
      <c r="A19" s="506"/>
      <c r="B19" s="503"/>
      <c r="C19" s="527"/>
      <c r="D19" s="527"/>
      <c r="E19" s="533"/>
      <c r="F19" s="533"/>
      <c r="G19" s="533"/>
      <c r="H19" s="536"/>
      <c r="I19" s="530"/>
      <c r="J19" s="515"/>
      <c r="K19" s="518"/>
      <c r="L19" s="518"/>
      <c r="M19" s="521"/>
      <c r="N19" s="518"/>
      <c r="O19" s="512"/>
      <c r="P19" s="512"/>
      <c r="Q19" s="512"/>
      <c r="R19" s="509"/>
      <c r="S19" s="509"/>
      <c r="T19" s="512"/>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c r="CV19" s="35"/>
      <c r="CW19" s="35"/>
      <c r="CX19" s="35"/>
      <c r="CY19" s="35"/>
      <c r="CZ19" s="35"/>
      <c r="DA19" s="35"/>
      <c r="DB19" s="35"/>
      <c r="DC19" s="35"/>
      <c r="DD19" s="35"/>
      <c r="DE19" s="35"/>
      <c r="DF19" s="35"/>
      <c r="DG19" s="35"/>
      <c r="DH19" s="35"/>
      <c r="DI19" s="35"/>
      <c r="DJ19" s="35"/>
      <c r="DK19" s="35"/>
      <c r="DL19" s="35"/>
      <c r="DM19" s="35"/>
      <c r="DN19" s="35"/>
      <c r="DO19" s="35"/>
      <c r="DP19" s="35"/>
      <c r="DQ19" s="35"/>
      <c r="DR19" s="35"/>
      <c r="DS19" s="35"/>
      <c r="DT19" s="35"/>
      <c r="DU19" s="35"/>
      <c r="DV19" s="35"/>
      <c r="DW19" s="35"/>
      <c r="DX19" s="35"/>
      <c r="DY19" s="35"/>
      <c r="DZ19" s="35"/>
      <c r="EA19" s="35"/>
      <c r="EB19" s="35"/>
      <c r="EC19" s="35"/>
      <c r="ED19" s="35"/>
      <c r="EE19" s="35"/>
      <c r="EF19" s="35"/>
      <c r="EG19" s="35"/>
      <c r="EH19" s="35"/>
      <c r="EI19" s="35"/>
      <c r="EJ19" s="35"/>
      <c r="EK19" s="35"/>
      <c r="EL19" s="35"/>
      <c r="EM19" s="35"/>
      <c r="EN19" s="35"/>
      <c r="EO19" s="35"/>
      <c r="EP19" s="35"/>
      <c r="EQ19" s="35"/>
      <c r="ER19" s="35"/>
      <c r="ES19" s="35"/>
      <c r="ET19" s="35"/>
      <c r="EU19" s="35"/>
      <c r="EV19" s="35"/>
      <c r="EW19" s="35"/>
      <c r="EX19" s="35"/>
      <c r="EY19" s="35"/>
      <c r="EZ19" s="35"/>
      <c r="FA19" s="35"/>
      <c r="FB19" s="35"/>
      <c r="FC19" s="35"/>
      <c r="FD19" s="35"/>
      <c r="FE19" s="35"/>
      <c r="FF19" s="35"/>
      <c r="FG19" s="35"/>
      <c r="FH19" s="35"/>
      <c r="FI19" s="35"/>
      <c r="FJ19" s="35"/>
      <c r="FK19" s="35"/>
      <c r="FL19" s="35"/>
      <c r="FM19" s="35"/>
      <c r="FN19" s="35"/>
      <c r="FO19" s="35"/>
      <c r="FP19" s="35"/>
      <c r="FQ19" s="35"/>
      <c r="FR19" s="35"/>
      <c r="FS19" s="35"/>
      <c r="FT19" s="35"/>
    </row>
    <row r="20" spans="1:176">
      <c r="A20" s="504">
        <f>'Mapa Final'!A17</f>
        <v>3</v>
      </c>
      <c r="B20" s="502" t="str">
        <f>'Mapa Final'!B17</f>
        <v>Mora en el trámite de procesos contractuales</v>
      </c>
      <c r="C20" s="525" t="str">
        <f>'Mapa Final'!C17</f>
        <v>Incumplimiento de las metas establecidas</v>
      </c>
      <c r="D20" s="525" t="str">
        <f>'Mapa Final'!D17</f>
        <v>1. Falla en la Plataforma Transaccional SECOP II.                       
2.  Falla en la Plataforma de la T.V.E.</v>
      </c>
      <c r="E20" s="531" t="str">
        <f>'Mapa Final'!E17</f>
        <v>Dificultades técnicas de las plataformas transaccioanales que impidan o afecten la oportuna  publicación de las actuaciones de los procesos de contratación</v>
      </c>
      <c r="F20" s="531" t="str">
        <f>'Mapa Final'!F17</f>
        <v xml:space="preserve">Posibilidad de Incumplimiento de las metas establecidas por las eventuales Dificultades técnicas de las plataformas transaccionales que impidan o afecten la oportuna  publicación de las actuaciones de los procesos de contratación y que representen Mora en el trámite de los procesos  de contratación, que afecta la prestación del servicio o entrega de los bienes, en las depencias administrativas y judiciales de la Seccional, debido a dificultades técnicas de las plataformas transaccioanales destinadas para tal fin.  </v>
      </c>
      <c r="G20" s="531" t="str">
        <f>'Mapa Final'!G17</f>
        <v>Fallas Tecnológicas</v>
      </c>
      <c r="H20" s="534" t="str">
        <f>'Mapa Final'!I17</f>
        <v>Media</v>
      </c>
      <c r="I20" s="528" t="str">
        <f>'Mapa Final'!L17</f>
        <v>Moderado</v>
      </c>
      <c r="J20" s="513" t="str">
        <f>'Mapa Final'!N17</f>
        <v>Moderado</v>
      </c>
      <c r="K20" s="516" t="str">
        <f>'Mapa Final'!AA17</f>
        <v>Baja</v>
      </c>
      <c r="L20" s="516" t="str">
        <f>'Mapa Final'!AE17</f>
        <v>Moderado</v>
      </c>
      <c r="M20" s="519" t="str">
        <f>'Mapa Final'!AG17</f>
        <v>Moderado</v>
      </c>
      <c r="N20" s="516" t="str">
        <f>'Mapa Final'!AH17</f>
        <v>Reducir(mitigar)</v>
      </c>
      <c r="O20" s="510" t="s">
        <v>632</v>
      </c>
      <c r="P20" s="510"/>
      <c r="Q20" s="510" t="s">
        <v>10</v>
      </c>
      <c r="R20" s="507">
        <v>44927</v>
      </c>
      <c r="S20" s="507">
        <v>45016</v>
      </c>
      <c r="T20" s="510" t="s">
        <v>633</v>
      </c>
      <c r="U20" s="35"/>
      <c r="V20" s="35"/>
    </row>
    <row r="21" spans="1:176">
      <c r="A21" s="505"/>
      <c r="B21" s="368"/>
      <c r="C21" s="526"/>
      <c r="D21" s="526"/>
      <c r="E21" s="532"/>
      <c r="F21" s="532"/>
      <c r="G21" s="532"/>
      <c r="H21" s="535"/>
      <c r="I21" s="529"/>
      <c r="J21" s="514"/>
      <c r="K21" s="517"/>
      <c r="L21" s="517"/>
      <c r="M21" s="520"/>
      <c r="N21" s="517"/>
      <c r="O21" s="511"/>
      <c r="P21" s="511"/>
      <c r="Q21" s="511"/>
      <c r="R21" s="508"/>
      <c r="S21" s="508"/>
      <c r="T21" s="511"/>
      <c r="U21" s="35"/>
      <c r="V21" s="35"/>
    </row>
    <row r="22" spans="1:176">
      <c r="A22" s="505"/>
      <c r="B22" s="368"/>
      <c r="C22" s="526"/>
      <c r="D22" s="526"/>
      <c r="E22" s="532"/>
      <c r="F22" s="532"/>
      <c r="G22" s="532"/>
      <c r="H22" s="535"/>
      <c r="I22" s="529"/>
      <c r="J22" s="514"/>
      <c r="K22" s="517"/>
      <c r="L22" s="517"/>
      <c r="M22" s="520"/>
      <c r="N22" s="517"/>
      <c r="O22" s="511"/>
      <c r="P22" s="511"/>
      <c r="Q22" s="511"/>
      <c r="R22" s="508"/>
      <c r="S22" s="508"/>
      <c r="T22" s="511"/>
      <c r="U22" s="35"/>
      <c r="V22" s="35"/>
    </row>
    <row r="23" spans="1:176">
      <c r="A23" s="505"/>
      <c r="B23" s="368"/>
      <c r="C23" s="526"/>
      <c r="D23" s="526"/>
      <c r="E23" s="532"/>
      <c r="F23" s="532"/>
      <c r="G23" s="532"/>
      <c r="H23" s="535"/>
      <c r="I23" s="529"/>
      <c r="J23" s="514"/>
      <c r="K23" s="517"/>
      <c r="L23" s="517"/>
      <c r="M23" s="520"/>
      <c r="N23" s="517"/>
      <c r="O23" s="511"/>
      <c r="P23" s="511"/>
      <c r="Q23" s="511"/>
      <c r="R23" s="508"/>
      <c r="S23" s="508"/>
      <c r="T23" s="511"/>
      <c r="U23" s="35"/>
      <c r="V23" s="35"/>
    </row>
    <row r="24" spans="1:176" ht="307.5" customHeight="1" thickBot="1">
      <c r="A24" s="506"/>
      <c r="B24" s="503"/>
      <c r="C24" s="527"/>
      <c r="D24" s="527"/>
      <c r="E24" s="533"/>
      <c r="F24" s="533"/>
      <c r="G24" s="533"/>
      <c r="H24" s="536"/>
      <c r="I24" s="530"/>
      <c r="J24" s="515"/>
      <c r="K24" s="518"/>
      <c r="L24" s="518"/>
      <c r="M24" s="521"/>
      <c r="N24" s="518"/>
      <c r="O24" s="512"/>
      <c r="P24" s="512"/>
      <c r="Q24" s="512"/>
      <c r="R24" s="509"/>
      <c r="S24" s="509"/>
      <c r="T24" s="512"/>
      <c r="U24" s="35"/>
      <c r="V24" s="35"/>
    </row>
    <row r="25" spans="1:176">
      <c r="A25" s="504">
        <f>'Mapa Final'!A19</f>
        <v>4</v>
      </c>
      <c r="B25" s="502" t="str">
        <f>'Mapa Final'!B19</f>
        <v>Incumplimiento de los requisitos ambientales</v>
      </c>
      <c r="C25" s="525" t="str">
        <f>'Mapa Final'!C19</f>
        <v xml:space="preserve"> Afectación Ambiental</v>
      </c>
      <c r="D25" s="525" t="str">
        <f>'Mapa Final'!D19</f>
        <v>1. Desconocimiento de las actualizaciones a la información publicada en la plataforma estrategica para los temas ambientales.
2. Falta de socialización de la aplicabilidad de los documentos publicados por la DEAJ.
3. Desconocimientos de términos tecnicos por carencia del perfil ambiental en la Seccional.</v>
      </c>
      <c r="E25" s="531" t="str">
        <f>'Mapa Final'!E19</f>
        <v>Desconocimiento de los lineamientos ambientales y normatividad  ambiental vigente para la contratación de bienes, obras y servicios.</v>
      </c>
      <c r="F25" s="531" t="str">
        <f>'Mapa Final'!F19</f>
        <v>Posibilidad de afectación ambiental por 
Desconocimiento de los lineamientos ambientales y normatividad  ambiental vigente para la contratación de bienes, obras y servicios al no cumplir con los requisitos ambientales que la Entidad ha establecido dentro de la Plataforma Estrátegica para los procesos de contratación de bienes, obras y servicios.</v>
      </c>
      <c r="G25" s="531" t="str">
        <f>'Mapa Final'!G19</f>
        <v>Eventos Ambientales Internos</v>
      </c>
      <c r="H25" s="534" t="str">
        <f>'Mapa Final'!I19</f>
        <v>Media</v>
      </c>
      <c r="I25" s="528" t="str">
        <f>'Mapa Final'!L19</f>
        <v>Moderado</v>
      </c>
      <c r="J25" s="513" t="str">
        <f>'Mapa Final'!N19</f>
        <v>Moderado</v>
      </c>
      <c r="K25" s="516" t="str">
        <f>'Mapa Final'!AA19</f>
        <v>Baja</v>
      </c>
      <c r="L25" s="516" t="str">
        <f>'Mapa Final'!AE19</f>
        <v>Moderado</v>
      </c>
      <c r="M25" s="519" t="str">
        <f>'Mapa Final'!AG19</f>
        <v>Moderado</v>
      </c>
      <c r="N25" s="516" t="str">
        <f>'Mapa Final'!AH19</f>
        <v>Aceptar</v>
      </c>
      <c r="O25" s="510" t="s">
        <v>634</v>
      </c>
      <c r="P25" s="510"/>
      <c r="Q25" s="510" t="s">
        <v>10</v>
      </c>
      <c r="R25" s="507">
        <v>44927</v>
      </c>
      <c r="S25" s="507">
        <v>45016</v>
      </c>
      <c r="T25" s="510" t="s">
        <v>635</v>
      </c>
    </row>
    <row r="26" spans="1:176">
      <c r="A26" s="505"/>
      <c r="B26" s="368"/>
      <c r="C26" s="526"/>
      <c r="D26" s="526"/>
      <c r="E26" s="532"/>
      <c r="F26" s="532"/>
      <c r="G26" s="532"/>
      <c r="H26" s="535"/>
      <c r="I26" s="529"/>
      <c r="J26" s="514"/>
      <c r="K26" s="517"/>
      <c r="L26" s="517"/>
      <c r="M26" s="520"/>
      <c r="N26" s="517"/>
      <c r="O26" s="511"/>
      <c r="P26" s="511"/>
      <c r="Q26" s="511"/>
      <c r="R26" s="508"/>
      <c r="S26" s="508"/>
      <c r="T26" s="511"/>
    </row>
    <row r="27" spans="1:176">
      <c r="A27" s="505"/>
      <c r="B27" s="368"/>
      <c r="C27" s="526"/>
      <c r="D27" s="526"/>
      <c r="E27" s="532"/>
      <c r="F27" s="532"/>
      <c r="G27" s="532"/>
      <c r="H27" s="535"/>
      <c r="I27" s="529"/>
      <c r="J27" s="514"/>
      <c r="K27" s="517"/>
      <c r="L27" s="517"/>
      <c r="M27" s="520"/>
      <c r="N27" s="517"/>
      <c r="O27" s="511"/>
      <c r="P27" s="511"/>
      <c r="Q27" s="511"/>
      <c r="R27" s="508"/>
      <c r="S27" s="508"/>
      <c r="T27" s="511"/>
    </row>
    <row r="28" spans="1:176">
      <c r="A28" s="505"/>
      <c r="B28" s="368"/>
      <c r="C28" s="526"/>
      <c r="D28" s="526"/>
      <c r="E28" s="532"/>
      <c r="F28" s="532"/>
      <c r="G28" s="532"/>
      <c r="H28" s="535"/>
      <c r="I28" s="529"/>
      <c r="J28" s="514"/>
      <c r="K28" s="517"/>
      <c r="L28" s="517"/>
      <c r="M28" s="520"/>
      <c r="N28" s="517"/>
      <c r="O28" s="511"/>
      <c r="P28" s="511"/>
      <c r="Q28" s="511"/>
      <c r="R28" s="508"/>
      <c r="S28" s="508"/>
      <c r="T28" s="511"/>
    </row>
    <row r="29" spans="1:176" ht="277.5" customHeight="1" thickBot="1">
      <c r="A29" s="506"/>
      <c r="B29" s="503"/>
      <c r="C29" s="527"/>
      <c r="D29" s="527"/>
      <c r="E29" s="533"/>
      <c r="F29" s="533"/>
      <c r="G29" s="533"/>
      <c r="H29" s="536"/>
      <c r="I29" s="530"/>
      <c r="J29" s="515"/>
      <c r="K29" s="518"/>
      <c r="L29" s="518"/>
      <c r="M29" s="521"/>
      <c r="N29" s="518"/>
      <c r="O29" s="512"/>
      <c r="P29" s="512"/>
      <c r="Q29" s="512"/>
      <c r="R29" s="509"/>
      <c r="S29" s="509"/>
      <c r="T29" s="512"/>
    </row>
    <row r="30" spans="1:176">
      <c r="A30" s="504">
        <f>'Mapa Final'!A24</f>
        <v>5</v>
      </c>
      <c r="B30" s="502" t="str">
        <f>'Mapa Final'!B24</f>
        <v>Pérdida de recursos físicos del almacén</v>
      </c>
      <c r="C30" s="525" t="str">
        <f>'Mapa Final'!C24</f>
        <v>Reputacional</v>
      </c>
      <c r="D30" s="525" t="str">
        <f>'Mapa Final'!D24</f>
        <v>1. Falencias en los controles establecidos para la seguridad de los bienes.
2.Por causa fortuito.
3.Hurto.
4. Ingreso de personas ajenas al almacén en horarios no laborales.
5. Traslado de los elementos.</v>
      </c>
      <c r="E30" s="531" t="str">
        <f>'Mapa Final'!E24</f>
        <v>Deficiencias en el proceso de control de inventarios por causas internas o por deficiencias en el servicio de seguridad y vigilancia privada</v>
      </c>
      <c r="F30" s="531" t="str">
        <f>'Mapa Final'!F24</f>
        <v>Posibilidad de afectación reputacional por 
eventuales deficiencias en el proceso de control de inventarios por causas internas o por deficiencias en el servicio de seguridad y vigilancia privada que representen extravío o pérdida de elementos de la entidad de manera ilegítima o sin acuerdo o aceptación del funcionario responsable.</v>
      </c>
      <c r="G30" s="531" t="str">
        <f>'Mapa Final'!G24</f>
        <v>Fraude Interno</v>
      </c>
      <c r="H30" s="534" t="str">
        <f>'Mapa Final'!I24</f>
        <v>Alta</v>
      </c>
      <c r="I30" s="528" t="str">
        <f>'Mapa Final'!L24</f>
        <v>Mayor</v>
      </c>
      <c r="J30" s="513" t="str">
        <f>'Mapa Final'!N24</f>
        <v xml:space="preserve">Alto </v>
      </c>
      <c r="K30" s="516" t="str">
        <f>'Mapa Final'!AA24</f>
        <v>Media</v>
      </c>
      <c r="L30" s="516" t="str">
        <f>'Mapa Final'!AE24</f>
        <v>Mayor</v>
      </c>
      <c r="M30" s="519" t="str">
        <f>'Mapa Final'!AG24</f>
        <v xml:space="preserve">Alto </v>
      </c>
      <c r="N30" s="516" t="str">
        <f>'Mapa Final'!AH24</f>
        <v>Reducir(compartir)</v>
      </c>
      <c r="O30" s="510" t="s">
        <v>636</v>
      </c>
      <c r="P30" s="510"/>
      <c r="Q30" s="510" t="s">
        <v>10</v>
      </c>
      <c r="R30" s="507">
        <v>44927</v>
      </c>
      <c r="S30" s="507">
        <v>45016</v>
      </c>
      <c r="T30" s="510" t="s">
        <v>637</v>
      </c>
    </row>
    <row r="31" spans="1:176">
      <c r="A31" s="505"/>
      <c r="B31" s="368"/>
      <c r="C31" s="526"/>
      <c r="D31" s="526"/>
      <c r="E31" s="532"/>
      <c r="F31" s="532"/>
      <c r="G31" s="532"/>
      <c r="H31" s="535"/>
      <c r="I31" s="529"/>
      <c r="J31" s="514"/>
      <c r="K31" s="517"/>
      <c r="L31" s="517"/>
      <c r="M31" s="520"/>
      <c r="N31" s="517"/>
      <c r="O31" s="511"/>
      <c r="P31" s="511"/>
      <c r="Q31" s="511"/>
      <c r="R31" s="508"/>
      <c r="S31" s="508"/>
      <c r="T31" s="511"/>
    </row>
    <row r="32" spans="1:176">
      <c r="A32" s="505"/>
      <c r="B32" s="368"/>
      <c r="C32" s="526"/>
      <c r="D32" s="526"/>
      <c r="E32" s="532"/>
      <c r="F32" s="532"/>
      <c r="G32" s="532"/>
      <c r="H32" s="535"/>
      <c r="I32" s="529"/>
      <c r="J32" s="514"/>
      <c r="K32" s="517"/>
      <c r="L32" s="517"/>
      <c r="M32" s="520"/>
      <c r="N32" s="517"/>
      <c r="O32" s="511"/>
      <c r="P32" s="511"/>
      <c r="Q32" s="511"/>
      <c r="R32" s="508"/>
      <c r="S32" s="508"/>
      <c r="T32" s="511"/>
    </row>
    <row r="33" spans="1:20">
      <c r="A33" s="505"/>
      <c r="B33" s="368"/>
      <c r="C33" s="526"/>
      <c r="D33" s="526"/>
      <c r="E33" s="532"/>
      <c r="F33" s="532"/>
      <c r="G33" s="532"/>
      <c r="H33" s="535"/>
      <c r="I33" s="529"/>
      <c r="J33" s="514"/>
      <c r="K33" s="517"/>
      <c r="L33" s="517"/>
      <c r="M33" s="520"/>
      <c r="N33" s="517"/>
      <c r="O33" s="511"/>
      <c r="P33" s="511"/>
      <c r="Q33" s="511"/>
      <c r="R33" s="508"/>
      <c r="S33" s="508"/>
      <c r="T33" s="511"/>
    </row>
    <row r="34" spans="1:20" ht="141.75" customHeight="1" thickBot="1">
      <c r="A34" s="506"/>
      <c r="B34" s="503"/>
      <c r="C34" s="527"/>
      <c r="D34" s="527"/>
      <c r="E34" s="533"/>
      <c r="F34" s="533"/>
      <c r="G34" s="533"/>
      <c r="H34" s="536"/>
      <c r="I34" s="530"/>
      <c r="J34" s="515"/>
      <c r="K34" s="518"/>
      <c r="L34" s="518"/>
      <c r="M34" s="521"/>
      <c r="N34" s="518"/>
      <c r="O34" s="512"/>
      <c r="P34" s="512"/>
      <c r="Q34" s="512"/>
      <c r="R34" s="509"/>
      <c r="S34" s="509"/>
      <c r="T34" s="512"/>
    </row>
    <row r="35" spans="1:20">
      <c r="A35" s="504">
        <f>'Mapa Final'!A29</f>
        <v>6</v>
      </c>
      <c r="B35" s="502" t="str">
        <f>'Mapa Final'!B29</f>
        <v>Corrupción</v>
      </c>
      <c r="C35" s="525" t="str">
        <f>'Mapa Final'!C29</f>
        <v>Reputacional(Corrupción)</v>
      </c>
      <c r="D35" s="525" t="str">
        <f>'Mapa Final'!D29</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35" s="531" t="str">
        <f>'Mapa Final'!E29</f>
        <v>Carencia de transparencia, imparcialidad, moralidad y ética Judicial</v>
      </c>
      <c r="F35" s="531" t="str">
        <f>'Mapa Final'!F29</f>
        <v xml:space="preserve">Posibilidad de afectación reputacional por eventuales actos de corrupción que evidencien actos indebidos de  los servidores judiciales debido a la carencia de transparencia, imparcialidad, moralidad y ética Judicial </v>
      </c>
      <c r="G35" s="531" t="str">
        <f>'Mapa Final'!G29</f>
        <v>Fraude Interno</v>
      </c>
      <c r="H35" s="534" t="str">
        <f>'Mapa Final'!I29</f>
        <v>Media</v>
      </c>
      <c r="I35" s="528" t="str">
        <f>'Mapa Final'!L29</f>
        <v>Moderado</v>
      </c>
      <c r="J35" s="513" t="str">
        <f>'Mapa Final'!N29</f>
        <v>Moderado</v>
      </c>
      <c r="K35" s="516" t="str">
        <f>'Mapa Final'!AA29</f>
        <v>Baja</v>
      </c>
      <c r="L35" s="516" t="str">
        <f>'Mapa Final'!AE29</f>
        <v>Moderado</v>
      </c>
      <c r="M35" s="519" t="str">
        <f>'Mapa Final'!AG29</f>
        <v>Moderado</v>
      </c>
      <c r="N35" s="516" t="str">
        <f>'Mapa Final'!AH29</f>
        <v>Aceptar</v>
      </c>
      <c r="O35" s="510" t="s">
        <v>638</v>
      </c>
      <c r="P35" s="522"/>
      <c r="Q35" s="510" t="s">
        <v>10</v>
      </c>
      <c r="R35" s="507">
        <v>44927</v>
      </c>
      <c r="S35" s="507">
        <v>45016</v>
      </c>
      <c r="T35" s="510" t="s">
        <v>639</v>
      </c>
    </row>
    <row r="36" spans="1:20">
      <c r="A36" s="505"/>
      <c r="B36" s="368"/>
      <c r="C36" s="526"/>
      <c r="D36" s="526"/>
      <c r="E36" s="532"/>
      <c r="F36" s="532"/>
      <c r="G36" s="532"/>
      <c r="H36" s="535"/>
      <c r="I36" s="529"/>
      <c r="J36" s="514"/>
      <c r="K36" s="517"/>
      <c r="L36" s="517"/>
      <c r="M36" s="520"/>
      <c r="N36" s="517"/>
      <c r="O36" s="511"/>
      <c r="P36" s="523"/>
      <c r="Q36" s="511"/>
      <c r="R36" s="508"/>
      <c r="S36" s="508"/>
      <c r="T36" s="511"/>
    </row>
    <row r="37" spans="1:20">
      <c r="A37" s="505"/>
      <c r="B37" s="368"/>
      <c r="C37" s="526"/>
      <c r="D37" s="526"/>
      <c r="E37" s="532"/>
      <c r="F37" s="532"/>
      <c r="G37" s="532"/>
      <c r="H37" s="535"/>
      <c r="I37" s="529"/>
      <c r="J37" s="514"/>
      <c r="K37" s="517"/>
      <c r="L37" s="517"/>
      <c r="M37" s="520"/>
      <c r="N37" s="517"/>
      <c r="O37" s="511"/>
      <c r="P37" s="523"/>
      <c r="Q37" s="511"/>
      <c r="R37" s="508"/>
      <c r="S37" s="508"/>
      <c r="T37" s="511"/>
    </row>
    <row r="38" spans="1:20">
      <c r="A38" s="505"/>
      <c r="B38" s="368"/>
      <c r="C38" s="526"/>
      <c r="D38" s="526"/>
      <c r="E38" s="532"/>
      <c r="F38" s="532"/>
      <c r="G38" s="532"/>
      <c r="H38" s="535"/>
      <c r="I38" s="529"/>
      <c r="J38" s="514"/>
      <c r="K38" s="517"/>
      <c r="L38" s="517"/>
      <c r="M38" s="520"/>
      <c r="N38" s="517"/>
      <c r="O38" s="511"/>
      <c r="P38" s="523"/>
      <c r="Q38" s="511"/>
      <c r="R38" s="508"/>
      <c r="S38" s="508"/>
      <c r="T38" s="511"/>
    </row>
    <row r="39" spans="1:20" ht="223.5" customHeight="1" thickBot="1">
      <c r="A39" s="506"/>
      <c r="B39" s="503"/>
      <c r="C39" s="527"/>
      <c r="D39" s="527"/>
      <c r="E39" s="533"/>
      <c r="F39" s="533"/>
      <c r="G39" s="533"/>
      <c r="H39" s="536"/>
      <c r="I39" s="530"/>
      <c r="J39" s="515"/>
      <c r="K39" s="518"/>
      <c r="L39" s="518"/>
      <c r="M39" s="521"/>
      <c r="N39" s="518"/>
      <c r="O39" s="512"/>
      <c r="P39" s="524"/>
      <c r="Q39" s="512"/>
      <c r="R39" s="509"/>
      <c r="S39" s="509"/>
      <c r="T39" s="512"/>
    </row>
    <row r="40" spans="1:20">
      <c r="A40" s="504">
        <f>'Mapa Final'!A33</f>
        <v>7</v>
      </c>
      <c r="B40" s="502" t="str">
        <f>'Mapa Final'!B33</f>
        <v>Interrupción o demora en el proceso de adquisición de bienes y servicios</v>
      </c>
      <c r="C40" s="525" t="str">
        <f>'Mapa Final'!C33</f>
        <v>Incumplimiento de las metas establecidas</v>
      </c>
      <c r="D40" s="525" t="str">
        <f>'Mapa Final'!D33</f>
        <v xml:space="preserve">1. Paros/movilizaciones que afectan el proceso
2. Disturbios o hechos violentos
3.Decreto de estado de emergencia económica y social
4.Emergencias Ambientales
6. Fallas técnologicas </v>
      </c>
      <c r="E40" s="531" t="str">
        <f>'Mapa Final'!E33</f>
        <v>Sucesos de fuerza mayor que imposibilitan el cumplimiento de las actividades asociadas al proceso</v>
      </c>
      <c r="F40" s="531" t="str">
        <f>'Mapa Final'!F33</f>
        <v>Posibilidad de incumplimiento de las metas establecidas por la ocurrencia de Sucesos de fuerza mayor que imposibilitan el cumplimiento de las actividades asociadas al proceso y desemboquen en una afectación en la prestación oportuna de las actividades a cargo del proceso de asistencial legal</v>
      </c>
      <c r="G40" s="531" t="str">
        <f>'Mapa Final'!G33</f>
        <v>Ejecución y Administración de Procesos</v>
      </c>
      <c r="H40" s="534" t="str">
        <f>'Mapa Final'!I33</f>
        <v>Media</v>
      </c>
      <c r="I40" s="528" t="str">
        <f>'Mapa Final'!L33</f>
        <v>Moderado</v>
      </c>
      <c r="J40" s="513" t="str">
        <f>'Mapa Final'!N33</f>
        <v>Moderado</v>
      </c>
      <c r="K40" s="516" t="str">
        <f>'Mapa Final'!AA33</f>
        <v>Baja</v>
      </c>
      <c r="L40" s="516" t="str">
        <f>'Mapa Final'!AE33</f>
        <v>Moderado</v>
      </c>
      <c r="M40" s="519" t="str">
        <f>'Mapa Final'!AG33</f>
        <v>Moderado</v>
      </c>
      <c r="N40" s="516" t="str">
        <f>'Mapa Final'!AH33</f>
        <v>Aceptar</v>
      </c>
      <c r="O40" s="510" t="s">
        <v>640</v>
      </c>
      <c r="P40" s="522"/>
      <c r="Q40" s="510" t="s">
        <v>10</v>
      </c>
      <c r="R40" s="507">
        <v>44927</v>
      </c>
      <c r="S40" s="507">
        <v>45016</v>
      </c>
      <c r="T40" s="510" t="s">
        <v>641</v>
      </c>
    </row>
    <row r="41" spans="1:20">
      <c r="A41" s="505"/>
      <c r="B41" s="368"/>
      <c r="C41" s="526"/>
      <c r="D41" s="526"/>
      <c r="E41" s="532"/>
      <c r="F41" s="532"/>
      <c r="G41" s="532"/>
      <c r="H41" s="535"/>
      <c r="I41" s="529"/>
      <c r="J41" s="514"/>
      <c r="K41" s="517"/>
      <c r="L41" s="517"/>
      <c r="M41" s="520"/>
      <c r="N41" s="517"/>
      <c r="O41" s="511"/>
      <c r="P41" s="523"/>
      <c r="Q41" s="511"/>
      <c r="R41" s="508"/>
      <c r="S41" s="508"/>
      <c r="T41" s="511"/>
    </row>
    <row r="42" spans="1:20">
      <c r="A42" s="505"/>
      <c r="B42" s="368"/>
      <c r="C42" s="526"/>
      <c r="D42" s="526"/>
      <c r="E42" s="532"/>
      <c r="F42" s="532"/>
      <c r="G42" s="532"/>
      <c r="H42" s="535"/>
      <c r="I42" s="529"/>
      <c r="J42" s="514"/>
      <c r="K42" s="517"/>
      <c r="L42" s="517"/>
      <c r="M42" s="520"/>
      <c r="N42" s="517"/>
      <c r="O42" s="511"/>
      <c r="P42" s="523"/>
      <c r="Q42" s="511"/>
      <c r="R42" s="508"/>
      <c r="S42" s="508"/>
      <c r="T42" s="511"/>
    </row>
    <row r="43" spans="1:20">
      <c r="A43" s="505"/>
      <c r="B43" s="368"/>
      <c r="C43" s="526"/>
      <c r="D43" s="526"/>
      <c r="E43" s="532"/>
      <c r="F43" s="532"/>
      <c r="G43" s="532"/>
      <c r="H43" s="535"/>
      <c r="I43" s="529"/>
      <c r="J43" s="514"/>
      <c r="K43" s="517"/>
      <c r="L43" s="517"/>
      <c r="M43" s="520"/>
      <c r="N43" s="517"/>
      <c r="O43" s="511"/>
      <c r="P43" s="523"/>
      <c r="Q43" s="511"/>
      <c r="R43" s="508"/>
      <c r="S43" s="508"/>
      <c r="T43" s="511"/>
    </row>
    <row r="44" spans="1:20" ht="86.25" customHeight="1" thickBot="1">
      <c r="A44" s="506"/>
      <c r="B44" s="503"/>
      <c r="C44" s="527"/>
      <c r="D44" s="527"/>
      <c r="E44" s="533"/>
      <c r="F44" s="533"/>
      <c r="G44" s="533"/>
      <c r="H44" s="536"/>
      <c r="I44" s="530"/>
      <c r="J44" s="515"/>
      <c r="K44" s="518"/>
      <c r="L44" s="518"/>
      <c r="M44" s="521"/>
      <c r="N44" s="518"/>
      <c r="O44" s="512"/>
      <c r="P44" s="524"/>
      <c r="Q44" s="512"/>
      <c r="R44" s="509"/>
      <c r="S44" s="509"/>
      <c r="T44" s="512"/>
    </row>
  </sheetData>
  <mergeCells count="159">
    <mergeCell ref="T7:T8"/>
    <mergeCell ref="N10:N14"/>
    <mergeCell ref="O10:O14"/>
    <mergeCell ref="P10:P14"/>
    <mergeCell ref="Q10:Q14"/>
    <mergeCell ref="R10:R14"/>
    <mergeCell ref="G10:G14"/>
    <mergeCell ref="H10:H14"/>
    <mergeCell ref="R1:T3"/>
    <mergeCell ref="A1:C2"/>
    <mergeCell ref="D1:Q3"/>
    <mergeCell ref="O7:O8"/>
    <mergeCell ref="P7:Q7"/>
    <mergeCell ref="R7:S7"/>
    <mergeCell ref="P15:P19"/>
    <mergeCell ref="Q15:Q19"/>
    <mergeCell ref="R15:R19"/>
    <mergeCell ref="S15:S19"/>
    <mergeCell ref="A4:C4"/>
    <mergeCell ref="D4:N4"/>
    <mergeCell ref="O4:Q4"/>
    <mergeCell ref="A5:C5"/>
    <mergeCell ref="D5:N5"/>
    <mergeCell ref="A6:C6"/>
    <mergeCell ref="D6:N6"/>
    <mergeCell ref="A7:F7"/>
    <mergeCell ref="H7:J7"/>
    <mergeCell ref="K7:M7"/>
    <mergeCell ref="N7:N8"/>
    <mergeCell ref="T15:T19"/>
    <mergeCell ref="N15:N19"/>
    <mergeCell ref="O15:O19"/>
    <mergeCell ref="A9:N9"/>
    <mergeCell ref="A10:A14"/>
    <mergeCell ref="C10:C14"/>
    <mergeCell ref="D10:D14"/>
    <mergeCell ref="E10:E14"/>
    <mergeCell ref="F10:F14"/>
    <mergeCell ref="S10:S14"/>
    <mergeCell ref="T10:T14"/>
    <mergeCell ref="A15:A19"/>
    <mergeCell ref="C15:C19"/>
    <mergeCell ref="D15:D19"/>
    <mergeCell ref="E15:E19"/>
    <mergeCell ref="F15:F19"/>
    <mergeCell ref="G15:G19"/>
    <mergeCell ref="H15:H19"/>
    <mergeCell ref="I15:I19"/>
    <mergeCell ref="M10:M14"/>
    <mergeCell ref="B10:B14"/>
    <mergeCell ref="B15:B19"/>
    <mergeCell ref="C20:C24"/>
    <mergeCell ref="D20:D24"/>
    <mergeCell ref="E20:E24"/>
    <mergeCell ref="F20:F24"/>
    <mergeCell ref="J15:J19"/>
    <mergeCell ref="K15:K19"/>
    <mergeCell ref="L15:L19"/>
    <mergeCell ref="M15:M19"/>
    <mergeCell ref="I10:I14"/>
    <mergeCell ref="J10:J14"/>
    <mergeCell ref="K10:K14"/>
    <mergeCell ref="L10:L14"/>
    <mergeCell ref="S20:S24"/>
    <mergeCell ref="T20:T24"/>
    <mergeCell ref="A25:A29"/>
    <mergeCell ref="C25:C29"/>
    <mergeCell ref="D25:D29"/>
    <mergeCell ref="E25:E29"/>
    <mergeCell ref="F25:F29"/>
    <mergeCell ref="G25:G29"/>
    <mergeCell ref="H25:H29"/>
    <mergeCell ref="I25:I29"/>
    <mergeCell ref="M20:M24"/>
    <mergeCell ref="N20:N24"/>
    <mergeCell ref="O20:O24"/>
    <mergeCell ref="P20:P24"/>
    <mergeCell ref="Q20:Q24"/>
    <mergeCell ref="R20:R24"/>
    <mergeCell ref="G20:G24"/>
    <mergeCell ref="H20:H24"/>
    <mergeCell ref="I20:I24"/>
    <mergeCell ref="J20:J24"/>
    <mergeCell ref="K20:K24"/>
    <mergeCell ref="L20:L24"/>
    <mergeCell ref="P25:P29"/>
    <mergeCell ref="Q25:Q29"/>
    <mergeCell ref="R25:R29"/>
    <mergeCell ref="S25:S29"/>
    <mergeCell ref="T25:T29"/>
    <mergeCell ref="A30:A34"/>
    <mergeCell ref="C30:C34"/>
    <mergeCell ref="D30:D34"/>
    <mergeCell ref="E30:E34"/>
    <mergeCell ref="F30:F34"/>
    <mergeCell ref="J25:J29"/>
    <mergeCell ref="K25:K29"/>
    <mergeCell ref="L25:L29"/>
    <mergeCell ref="M25:M29"/>
    <mergeCell ref="N25:N29"/>
    <mergeCell ref="O25:O29"/>
    <mergeCell ref="S30:S34"/>
    <mergeCell ref="T30:T34"/>
    <mergeCell ref="N30:N34"/>
    <mergeCell ref="O30:O34"/>
    <mergeCell ref="P30:P34"/>
    <mergeCell ref="Q30:Q34"/>
    <mergeCell ref="R30:R34"/>
    <mergeCell ref="M30:M34"/>
    <mergeCell ref="G30:G34"/>
    <mergeCell ref="H30:H34"/>
    <mergeCell ref="P40:P44"/>
    <mergeCell ref="Q40:Q44"/>
    <mergeCell ref="R40:R44"/>
    <mergeCell ref="I30:I34"/>
    <mergeCell ref="J30:J34"/>
    <mergeCell ref="K30:K34"/>
    <mergeCell ref="L30:L34"/>
    <mergeCell ref="A35:A39"/>
    <mergeCell ref="C35:C39"/>
    <mergeCell ref="D35:D39"/>
    <mergeCell ref="E35:E39"/>
    <mergeCell ref="F35:F39"/>
    <mergeCell ref="E40:E44"/>
    <mergeCell ref="F40:F44"/>
    <mergeCell ref="G40:G44"/>
    <mergeCell ref="H40:H44"/>
    <mergeCell ref="I40:I44"/>
    <mergeCell ref="M35:M39"/>
    <mergeCell ref="G35:G39"/>
    <mergeCell ref="H35:H39"/>
    <mergeCell ref="I35:I39"/>
    <mergeCell ref="J35:J39"/>
    <mergeCell ref="K35:K39"/>
    <mergeCell ref="L35:L39"/>
    <mergeCell ref="B20:B24"/>
    <mergeCell ref="B25:B29"/>
    <mergeCell ref="B30:B34"/>
    <mergeCell ref="B35:B39"/>
    <mergeCell ref="B40:B44"/>
    <mergeCell ref="A20:A24"/>
    <mergeCell ref="S40:S44"/>
    <mergeCell ref="T40:T44"/>
    <mergeCell ref="J40:J44"/>
    <mergeCell ref="K40:K44"/>
    <mergeCell ref="L40:L44"/>
    <mergeCell ref="M40:M44"/>
    <mergeCell ref="N40:N44"/>
    <mergeCell ref="O40:O44"/>
    <mergeCell ref="A40:A44"/>
    <mergeCell ref="S35:S39"/>
    <mergeCell ref="T35:T39"/>
    <mergeCell ref="N35:N39"/>
    <mergeCell ref="O35:O39"/>
    <mergeCell ref="P35:P39"/>
    <mergeCell ref="Q35:Q39"/>
    <mergeCell ref="R35:R39"/>
    <mergeCell ref="C40:C44"/>
    <mergeCell ref="D40:D44"/>
  </mergeCells>
  <conditionalFormatting sqref="A7:B7 H7 H45:J1048576">
    <cfRule type="containsText" dxfId="1427" priority="667" operator="containsText" text="4- Bajo">
      <formula>NOT(ISERROR(SEARCH("4- Bajo",A7)))</formula>
    </cfRule>
    <cfRule type="containsText" dxfId="1426" priority="668" operator="containsText" text="1- Bajo">
      <formula>NOT(ISERROR(SEARCH("1- Bajo",A7)))</formula>
    </cfRule>
    <cfRule type="containsText" dxfId="1425" priority="666" operator="containsText" text="3- Bajo">
      <formula>NOT(ISERROR(SEARCH("3- Bajo",A7)))</formula>
    </cfRule>
  </conditionalFormatting>
  <conditionalFormatting sqref="A15:D15">
    <cfRule type="containsText" dxfId="1424" priority="561" operator="containsText" text="4- Moderado">
      <formula>NOT(ISERROR(SEARCH("4- Moderado",A15)))</formula>
    </cfRule>
    <cfRule type="containsText" dxfId="1423" priority="562" operator="containsText" text="3- Bajo">
      <formula>NOT(ISERROR(SEARCH("3- Bajo",A15)))</formula>
    </cfRule>
    <cfRule type="containsText" dxfId="1422" priority="560" operator="containsText" text="6- Moderado">
      <formula>NOT(ISERROR(SEARCH("6- Moderado",A15)))</formula>
    </cfRule>
    <cfRule type="containsText" dxfId="1421" priority="564" operator="containsText" text="1- Bajo">
      <formula>NOT(ISERROR(SEARCH("1- Bajo",A15)))</formula>
    </cfRule>
    <cfRule type="containsText" dxfId="1420" priority="559" operator="containsText" text="3- Moderado">
      <formula>NOT(ISERROR(SEARCH("3- Moderado",A15)))</formula>
    </cfRule>
    <cfRule type="containsText" dxfId="1419" priority="563" operator="containsText" text="4- Bajo">
      <formula>NOT(ISERROR(SEARCH("4- Bajo",A15)))</formula>
    </cfRule>
  </conditionalFormatting>
  <conditionalFormatting sqref="A20:G20">
    <cfRule type="containsText" dxfId="1418" priority="526" operator="containsText" text="4- Moderado">
      <formula>NOT(ISERROR(SEARCH("4- Moderado",A20)))</formula>
    </cfRule>
    <cfRule type="containsText" dxfId="1417" priority="525" operator="containsText" text="6- Moderado">
      <formula>NOT(ISERROR(SEARCH("6- Moderado",A20)))</formula>
    </cfRule>
    <cfRule type="containsText" dxfId="1416" priority="524" operator="containsText" text="3- Moderado">
      <formula>NOT(ISERROR(SEARCH("3- Moderado",A20)))</formula>
    </cfRule>
    <cfRule type="containsText" dxfId="1415" priority="529" operator="containsText" text="1- Bajo">
      <formula>NOT(ISERROR(SEARCH("1- Bajo",A20)))</formula>
    </cfRule>
    <cfRule type="containsText" dxfId="1414" priority="528" operator="containsText" text="4- Bajo">
      <formula>NOT(ISERROR(SEARCH("4- Bajo",A20)))</formula>
    </cfRule>
    <cfRule type="containsText" dxfId="1413" priority="527" operator="containsText" text="3- Bajo">
      <formula>NOT(ISERROR(SEARCH("3- Bajo",A20)))</formula>
    </cfRule>
  </conditionalFormatting>
  <conditionalFormatting sqref="A10:I10 E15:I15">
    <cfRule type="containsText" dxfId="1412" priority="625" operator="containsText" text="4- Bajo">
      <formula>NOT(ISERROR(SEARCH("4- Bajo",A10)))</formula>
    </cfRule>
    <cfRule type="containsText" dxfId="1411" priority="624" operator="containsText" text="3- Bajo">
      <formula>NOT(ISERROR(SEARCH("3- Bajo",A10)))</formula>
    </cfRule>
    <cfRule type="containsText" dxfId="1410" priority="623" operator="containsText" text="4- Moderado">
      <formula>NOT(ISERROR(SEARCH("4- Moderado",A10)))</formula>
    </cfRule>
    <cfRule type="containsText" dxfId="1409" priority="622" operator="containsText" text="6- Moderado">
      <formula>NOT(ISERROR(SEARCH("6- Moderado",A10)))</formula>
    </cfRule>
    <cfRule type="containsText" dxfId="1408" priority="621" operator="containsText" text="3- Moderado">
      <formula>NOT(ISERROR(SEARCH("3- Moderado",A10)))</formula>
    </cfRule>
    <cfRule type="containsText" dxfId="1407" priority="626" operator="containsText" text="1- Bajo">
      <formula>NOT(ISERROR(SEARCH("1- Bajo",A10)))</formula>
    </cfRule>
  </conditionalFormatting>
  <conditionalFormatting sqref="A25:I25">
    <cfRule type="containsText" dxfId="1406" priority="504" operator="containsText" text="4- Bajo">
      <formula>NOT(ISERROR(SEARCH("4- Bajo",A25)))</formula>
    </cfRule>
    <cfRule type="containsText" dxfId="1405" priority="503" operator="containsText" text="3- Bajo">
      <formula>NOT(ISERROR(SEARCH("3- Bajo",A25)))</formula>
    </cfRule>
    <cfRule type="containsText" dxfId="1404" priority="502" operator="containsText" text="4- Moderado">
      <formula>NOT(ISERROR(SEARCH("4- Moderado",A25)))</formula>
    </cfRule>
    <cfRule type="containsText" dxfId="1403" priority="500" operator="containsText" text="3- Moderado">
      <formula>NOT(ISERROR(SEARCH("3- Moderado",A25)))</formula>
    </cfRule>
    <cfRule type="containsText" dxfId="1402" priority="505" operator="containsText" text="1- Bajo">
      <formula>NOT(ISERROR(SEARCH("1- Bajo",A25)))</formula>
    </cfRule>
    <cfRule type="containsText" dxfId="1401" priority="501" operator="containsText" text="6- Moderado">
      <formula>NOT(ISERROR(SEARCH("6- Moderado",A25)))</formula>
    </cfRule>
  </conditionalFormatting>
  <conditionalFormatting sqref="A30:I30">
    <cfRule type="containsText" dxfId="1400" priority="436" operator="containsText" text="3- Bajo">
      <formula>NOT(ISERROR(SEARCH("3- Bajo",A30)))</formula>
    </cfRule>
    <cfRule type="containsText" dxfId="1399" priority="433" operator="containsText" text="3- Moderado">
      <formula>NOT(ISERROR(SEARCH("3- Moderado",A30)))</formula>
    </cfRule>
    <cfRule type="containsText" dxfId="1398" priority="434" operator="containsText" text="6- Moderado">
      <formula>NOT(ISERROR(SEARCH("6- Moderado",A30)))</formula>
    </cfRule>
    <cfRule type="containsText" dxfId="1397" priority="435" operator="containsText" text="4- Moderado">
      <formula>NOT(ISERROR(SEARCH("4- Moderado",A30)))</formula>
    </cfRule>
    <cfRule type="containsText" dxfId="1396" priority="438" operator="containsText" text="1- Bajo">
      <formula>NOT(ISERROR(SEARCH("1- Bajo",A30)))</formula>
    </cfRule>
    <cfRule type="containsText" dxfId="1395" priority="437" operator="containsText" text="4- Bajo">
      <formula>NOT(ISERROR(SEARCH("4- Bajo",A30)))</formula>
    </cfRule>
  </conditionalFormatting>
  <conditionalFormatting sqref="A35:I35">
    <cfRule type="containsText" dxfId="1394" priority="301" operator="containsText" text="4- Moderado">
      <formula>NOT(ISERROR(SEARCH("4- Moderado",A35)))</formula>
    </cfRule>
    <cfRule type="containsText" dxfId="1393" priority="300" operator="containsText" text="6- Moderado">
      <formula>NOT(ISERROR(SEARCH("6- Moderado",A35)))</formula>
    </cfRule>
    <cfRule type="containsText" dxfId="1392" priority="299" operator="containsText" text="3- Moderado">
      <formula>NOT(ISERROR(SEARCH("3- Moderado",A35)))</formula>
    </cfRule>
    <cfRule type="containsText" dxfId="1391" priority="302" operator="containsText" text="3- Bajo">
      <formula>NOT(ISERROR(SEARCH("3- Bajo",A35)))</formula>
    </cfRule>
    <cfRule type="containsText" dxfId="1390" priority="304" operator="containsText" text="1- Bajo">
      <formula>NOT(ISERROR(SEARCH("1- Bajo",A35)))</formula>
    </cfRule>
    <cfRule type="containsText" dxfId="1389" priority="303" operator="containsText" text="4- Bajo">
      <formula>NOT(ISERROR(SEARCH("4- Bajo",A35)))</formula>
    </cfRule>
  </conditionalFormatting>
  <conditionalFormatting sqref="A40:I40">
    <cfRule type="containsText" dxfId="1388" priority="232" operator="containsText" text="3- Moderado">
      <formula>NOT(ISERROR(SEARCH("3- Moderado",A40)))</formula>
    </cfRule>
    <cfRule type="containsText" dxfId="1387" priority="233" operator="containsText" text="6- Moderado">
      <formula>NOT(ISERROR(SEARCH("6- Moderado",A40)))</formula>
    </cfRule>
    <cfRule type="containsText" dxfId="1386" priority="234" operator="containsText" text="4- Moderado">
      <formula>NOT(ISERROR(SEARCH("4- Moderado",A40)))</formula>
    </cfRule>
    <cfRule type="containsText" dxfId="1385" priority="235" operator="containsText" text="3- Bajo">
      <formula>NOT(ISERROR(SEARCH("3- Bajo",A40)))</formula>
    </cfRule>
    <cfRule type="containsText" dxfId="1384" priority="236" operator="containsText" text="4- Bajo">
      <formula>NOT(ISERROR(SEARCH("4- Bajo",A40)))</formula>
    </cfRule>
    <cfRule type="containsText" dxfId="1383" priority="237" operator="containsText" text="1- Bajo">
      <formula>NOT(ISERROR(SEARCH("1- Bajo",A40)))</formula>
    </cfRule>
  </conditionalFormatting>
  <conditionalFormatting sqref="D8:J8">
    <cfRule type="containsText" dxfId="1382" priority="656" operator="containsText" text="3- Moderado">
      <formula>NOT(ISERROR(SEARCH("3- Moderado",D8)))</formula>
    </cfRule>
    <cfRule type="containsText" dxfId="1381" priority="660" operator="containsText" text="4- Bajo">
      <formula>NOT(ISERROR(SEARCH("4- Bajo",D8)))</formula>
    </cfRule>
    <cfRule type="containsText" dxfId="1380" priority="659" operator="containsText" text="3- Bajo">
      <formula>NOT(ISERROR(SEARCH("3- Bajo",D8)))</formula>
    </cfRule>
    <cfRule type="containsText" dxfId="1379" priority="657" operator="containsText" text="6- Moderado">
      <formula>NOT(ISERROR(SEARCH("6- Moderado",D8)))</formula>
    </cfRule>
    <cfRule type="containsText" dxfId="1378" priority="658" operator="containsText" text="4- Moderado">
      <formula>NOT(ISERROR(SEARCH("4- Moderado",D8)))</formula>
    </cfRule>
    <cfRule type="containsText" dxfId="1377" priority="662" operator="containsText" text="1- Bajo">
      <formula>NOT(ISERROR(SEARCH("1- Bajo",D8)))</formula>
    </cfRule>
  </conditionalFormatting>
  <conditionalFormatting sqref="H10:H24">
    <cfRule type="containsText" dxfId="1376" priority="581" operator="containsText" text="Muy Baja">
      <formula>NOT(ISERROR(SEARCH("Muy Baja",H10)))</formula>
    </cfRule>
    <cfRule type="containsText" dxfId="1375" priority="584" operator="containsText" text="Alta">
      <formula>NOT(ISERROR(SEARCH("Alta",H10)))</formula>
    </cfRule>
    <cfRule type="containsText" dxfId="1374" priority="586" operator="containsText" text="Muy Alta">
      <formula>NOT(ISERROR(SEARCH("Muy Alta",H10)))</formula>
    </cfRule>
    <cfRule type="containsText" dxfId="1373" priority="576" operator="containsText" text="Muy Alta">
      <formula>NOT(ISERROR(SEARCH("Muy Alta",H10)))</formula>
    </cfRule>
    <cfRule type="containsText" dxfId="1372" priority="575" operator="containsText" text="Alta">
      <formula>NOT(ISERROR(SEARCH("Alta",H10)))</formula>
    </cfRule>
    <cfRule type="containsText" dxfId="1371" priority="582" operator="containsText" text="Baja">
      <formula>NOT(ISERROR(SEARCH("Baja",H10)))</formula>
    </cfRule>
    <cfRule type="containsText" dxfId="1370" priority="583" operator="containsText" text="Media">
      <formula>NOT(ISERROR(SEARCH("Media",H10)))</formula>
    </cfRule>
  </conditionalFormatting>
  <conditionalFormatting sqref="H10:H29">
    <cfRule type="containsText" dxfId="1369" priority="483" operator="containsText" text="Muy Alta">
      <formula>NOT(ISERROR(SEARCH("Muy Alta",H10)))</formula>
    </cfRule>
  </conditionalFormatting>
  <conditionalFormatting sqref="H25:H29">
    <cfRule type="containsText" dxfId="1368" priority="481" operator="containsText" text="Alta">
      <formula>NOT(ISERROR(SEARCH("Alta",H25)))</formula>
    </cfRule>
    <cfRule type="containsText" dxfId="1367" priority="479" operator="containsText" text="Baja">
      <formula>NOT(ISERROR(SEARCH("Baja",H25)))</formula>
    </cfRule>
    <cfRule type="containsText" dxfId="1366" priority="472" operator="containsText" text="Alta">
      <formula>NOT(ISERROR(SEARCH("Alta",H25)))</formula>
    </cfRule>
    <cfRule type="containsText" dxfId="1365" priority="473" operator="containsText" text="Muy Alta">
      <formula>NOT(ISERROR(SEARCH("Muy Alta",H25)))</formula>
    </cfRule>
    <cfRule type="containsText" dxfId="1364" priority="478" operator="containsText" text="Muy Baja">
      <formula>NOT(ISERROR(SEARCH("Muy Baja",H25)))</formula>
    </cfRule>
    <cfRule type="containsText" dxfId="1363" priority="480" operator="containsText" text="Media">
      <formula>NOT(ISERROR(SEARCH("Media",H25)))</formula>
    </cfRule>
  </conditionalFormatting>
  <conditionalFormatting sqref="H25:H34">
    <cfRule type="containsText" dxfId="1362" priority="416" operator="containsText" text="Muy Alta">
      <formula>NOT(ISERROR(SEARCH("Muy Alta",H25)))</formula>
    </cfRule>
  </conditionalFormatting>
  <conditionalFormatting sqref="H30:H34">
    <cfRule type="containsText" dxfId="1361" priority="405" operator="containsText" text="Alta">
      <formula>NOT(ISERROR(SEARCH("Alta",H30)))</formula>
    </cfRule>
    <cfRule type="containsText" dxfId="1360" priority="411" operator="containsText" text="Muy Baja">
      <formula>NOT(ISERROR(SEARCH("Muy Baja",H30)))</formula>
    </cfRule>
    <cfRule type="containsText" dxfId="1359" priority="406" operator="containsText" text="Muy Alta">
      <formula>NOT(ISERROR(SEARCH("Muy Alta",H30)))</formula>
    </cfRule>
    <cfRule type="containsText" dxfId="1358" priority="412" operator="containsText" text="Baja">
      <formula>NOT(ISERROR(SEARCH("Baja",H30)))</formula>
    </cfRule>
    <cfRule type="containsText" dxfId="1357" priority="413" operator="containsText" text="Media">
      <formula>NOT(ISERROR(SEARCH("Media",H30)))</formula>
    </cfRule>
    <cfRule type="containsText" dxfId="1356" priority="414" operator="containsText" text="Alta">
      <formula>NOT(ISERROR(SEARCH("Alta",H30)))</formula>
    </cfRule>
  </conditionalFormatting>
  <conditionalFormatting sqref="H30:H39">
    <cfRule type="containsText" dxfId="1355" priority="282" operator="containsText" text="Muy Alta">
      <formula>NOT(ISERROR(SEARCH("Muy Alta",H30)))</formula>
    </cfRule>
  </conditionalFormatting>
  <conditionalFormatting sqref="H35:H39">
    <cfRule type="containsText" dxfId="1354" priority="271" operator="containsText" text="Alta">
      <formula>NOT(ISERROR(SEARCH("Alta",H35)))</formula>
    </cfRule>
    <cfRule type="containsText" dxfId="1353" priority="278" operator="containsText" text="Baja">
      <formula>NOT(ISERROR(SEARCH("Baja",H35)))</formula>
    </cfRule>
    <cfRule type="containsText" dxfId="1352" priority="279" operator="containsText" text="Media">
      <formula>NOT(ISERROR(SEARCH("Media",H35)))</formula>
    </cfRule>
    <cfRule type="containsText" dxfId="1351" priority="280" operator="containsText" text="Alta">
      <formula>NOT(ISERROR(SEARCH("Alta",H35)))</formula>
    </cfRule>
    <cfRule type="containsText" dxfId="1350" priority="272" operator="containsText" text="Muy Alta">
      <formula>NOT(ISERROR(SEARCH("Muy Alta",H35)))</formula>
    </cfRule>
    <cfRule type="containsText" dxfId="1349" priority="277" operator="containsText" text="Muy Baja">
      <formula>NOT(ISERROR(SEARCH("Muy Baja",H35)))</formula>
    </cfRule>
  </conditionalFormatting>
  <conditionalFormatting sqref="H35:H44">
    <cfRule type="containsText" dxfId="1348" priority="215" operator="containsText" text="Muy Alta">
      <formula>NOT(ISERROR(SEARCH("Muy Alta",H35)))</formula>
    </cfRule>
  </conditionalFormatting>
  <conditionalFormatting sqref="H40:H44">
    <cfRule type="containsText" dxfId="1347" priority="211" operator="containsText" text="Baja">
      <formula>NOT(ISERROR(SEARCH("Baja",H40)))</formula>
    </cfRule>
    <cfRule type="containsText" dxfId="1346" priority="210" operator="containsText" text="Muy Baja">
      <formula>NOT(ISERROR(SEARCH("Muy Baja",H40)))</formula>
    </cfRule>
    <cfRule type="containsText" dxfId="1345" priority="213" operator="containsText" text="Alta">
      <formula>NOT(ISERROR(SEARCH("Alta",H40)))</formula>
    </cfRule>
    <cfRule type="containsText" dxfId="1344" priority="212" operator="containsText" text="Media">
      <formula>NOT(ISERROR(SEARCH("Media",H40)))</formula>
    </cfRule>
    <cfRule type="containsText" dxfId="1343" priority="203" operator="containsText" text="Muy Alta">
      <formula>NOT(ISERROR(SEARCH("Muy Alta",H40)))</formula>
    </cfRule>
    <cfRule type="containsText" dxfId="1342" priority="205" operator="containsText" text="Muy Alta">
      <formula>NOT(ISERROR(SEARCH("Muy Alta",H40)))</formula>
    </cfRule>
    <cfRule type="containsText" dxfId="1341" priority="204" operator="containsText" text="Alta">
      <formula>NOT(ISERROR(SEARCH("Alta",H40)))</formula>
    </cfRule>
  </conditionalFormatting>
  <conditionalFormatting sqref="H20:I20">
    <cfRule type="containsText" dxfId="1340" priority="637" operator="containsText" text="4- Bajo">
      <formula>NOT(ISERROR(SEARCH("4- Bajo",H20)))</formula>
    </cfRule>
    <cfRule type="containsText" dxfId="1339" priority="638" operator="containsText" text="1- Bajo">
      <formula>NOT(ISERROR(SEARCH("1- Bajo",H20)))</formula>
    </cfRule>
    <cfRule type="containsText" dxfId="1338" priority="636" operator="containsText" text="3- Bajo">
      <formula>NOT(ISERROR(SEARCH("3- Bajo",H20)))</formula>
    </cfRule>
    <cfRule type="containsText" dxfId="1337" priority="635" operator="containsText" text="4- Moderado">
      <formula>NOT(ISERROR(SEARCH("4- Moderado",H20)))</formula>
    </cfRule>
    <cfRule type="containsText" dxfId="1336" priority="634" operator="containsText" text="6- Moderado">
      <formula>NOT(ISERROR(SEARCH("6- Moderado",H20)))</formula>
    </cfRule>
    <cfRule type="containsText" dxfId="1335" priority="633" operator="containsText" text="3- Moderado">
      <formula>NOT(ISERROR(SEARCH("3- Moderado",H20)))</formula>
    </cfRule>
  </conditionalFormatting>
  <conditionalFormatting sqref="H45:J1048576 A7:B7 H7">
    <cfRule type="containsText" dxfId="1334" priority="663" operator="containsText" text="3- Moderado">
      <formula>NOT(ISERROR(SEARCH("3- Moderado",A7)))</formula>
    </cfRule>
    <cfRule type="containsText" dxfId="1333" priority="664" operator="containsText" text="6- Moderado">
      <formula>NOT(ISERROR(SEARCH("6- Moderado",A7)))</formula>
    </cfRule>
    <cfRule type="containsText" dxfId="1332" priority="665" operator="containsText" text="4- Moderado">
      <formula>NOT(ISERROR(SEARCH("4- Moderado",A7)))</formula>
    </cfRule>
  </conditionalFormatting>
  <conditionalFormatting sqref="I10:I44">
    <cfRule type="containsText" dxfId="1331" priority="209" operator="containsText" text="Leve">
      <formula>NOT(ISERROR(SEARCH("Leve",I10)))</formula>
    </cfRule>
    <cfRule type="containsText" dxfId="1330" priority="208" operator="containsText" text="Menor">
      <formula>NOT(ISERROR(SEARCH("Menor",I10)))</formula>
    </cfRule>
    <cfRule type="containsText" dxfId="1329" priority="207" operator="containsText" text="Mayor">
      <formula>NOT(ISERROR(SEARCH("Mayor",I10)))</formula>
    </cfRule>
    <cfRule type="containsText" dxfId="1328" priority="206" operator="containsText" text="Catastrófico">
      <formula>NOT(ISERROR(SEARCH("Catastrófico",I10)))</formula>
    </cfRule>
  </conditionalFormatting>
  <conditionalFormatting sqref="I40:I44">
    <cfRule type="containsText" dxfId="1327" priority="214" operator="containsText" text="Moderado">
      <formula>NOT(ISERROR(SEARCH("Moderado",I40)))</formula>
    </cfRule>
  </conditionalFormatting>
  <conditionalFormatting sqref="I10:J39">
    <cfRule type="containsText" dxfId="1326" priority="266" operator="containsText" text="Moderado">
      <formula>NOT(ISERROR(SEARCH("Moderado",I10)))</formula>
    </cfRule>
  </conditionalFormatting>
  <conditionalFormatting sqref="J8 J45:J1048576">
    <cfRule type="containsText" dxfId="1325" priority="655" operator="containsText" text="4- Alto">
      <formula>NOT(ISERROR(SEARCH("4- Alto",J8)))</formula>
    </cfRule>
    <cfRule type="containsText" dxfId="1324" priority="654" operator="containsText" text="5- Alto">
      <formula>NOT(ISERROR(SEARCH("5- Alto",J8)))</formula>
    </cfRule>
    <cfRule type="containsText" dxfId="1323" priority="653" operator="containsText" text="8- Alto">
      <formula>NOT(ISERROR(SEARCH("8- Alto",J8)))</formula>
    </cfRule>
    <cfRule type="containsText" dxfId="1322" priority="652" operator="containsText" text="9- Alto">
      <formula>NOT(ISERROR(SEARCH("9- Alto",J8)))</formula>
    </cfRule>
    <cfRule type="containsText" dxfId="1321" priority="651" operator="containsText" text="10- Alto">
      <formula>NOT(ISERROR(SEARCH("10- Alto",J8)))</formula>
    </cfRule>
    <cfRule type="containsText" dxfId="1320" priority="648" operator="containsText" text="10- Extremo">
      <formula>NOT(ISERROR(SEARCH("10- Extremo",J8)))</formula>
    </cfRule>
    <cfRule type="containsText" dxfId="1319" priority="661" operator="containsText" text="2- Bajo">
      <formula>NOT(ISERROR(SEARCH("2- Bajo",J8)))</formula>
    </cfRule>
    <cfRule type="containsText" dxfId="1318" priority="649" operator="containsText" text="5- Extremo">
      <formula>NOT(ISERROR(SEARCH("5- Extremo",J8)))</formula>
    </cfRule>
    <cfRule type="containsText" dxfId="1317" priority="647" operator="containsText" text="15- Extremo">
      <formula>NOT(ISERROR(SEARCH("15- Extremo",J8)))</formula>
    </cfRule>
    <cfRule type="containsText" dxfId="1316" priority="646" operator="containsText" text="20- Extremo">
      <formula>NOT(ISERROR(SEARCH("20- Extremo",J8)))</formula>
    </cfRule>
    <cfRule type="containsText" dxfId="1315" priority="650" operator="containsText" text="12- Alto">
      <formula>NOT(ISERROR(SEARCH("12- Alto",J8)))</formula>
    </cfRule>
    <cfRule type="containsText" dxfId="1314" priority="645" operator="containsText" text="25- Extremo">
      <formula>NOT(ISERROR(SEARCH("25- Extremo",J8)))</formula>
    </cfRule>
  </conditionalFormatting>
  <conditionalFormatting sqref="J10:J24">
    <cfRule type="colorScale" priority="602">
      <colorScale>
        <cfvo type="min"/>
        <cfvo type="max"/>
        <color rgb="FFFF7128"/>
        <color rgb="FFFFEF9C"/>
      </colorScale>
    </cfRule>
  </conditionalFormatting>
  <conditionalFormatting sqref="J10:J39">
    <cfRule type="containsText" dxfId="1313" priority="296" operator="containsText" text="Alto">
      <formula>NOT(ISERROR(SEARCH("Alto",J10)))</formula>
    </cfRule>
    <cfRule type="containsText" dxfId="1312" priority="297" operator="containsText" text="Extremo">
      <formula>NOT(ISERROR(SEARCH("Extremo",J10)))</formula>
    </cfRule>
    <cfRule type="containsText" dxfId="1311" priority="294" operator="containsText" text="Bajo">
      <formula>NOT(ISERROR(SEARCH("Bajo",J10)))</formula>
    </cfRule>
    <cfRule type="containsText" dxfId="1310" priority="295" operator="containsText" text="Moderado">
      <formula>NOT(ISERROR(SEARCH("Moderado",J10)))</formula>
    </cfRule>
  </conditionalFormatting>
  <conditionalFormatting sqref="J10:J44">
    <cfRule type="containsText" dxfId="1309" priority="198" operator="containsText" text="Extremo">
      <formula>NOT(ISERROR(SEARCH("Extremo",J10)))</formula>
    </cfRule>
    <cfRule type="containsText" dxfId="1308" priority="197" operator="containsText" text="Bajo">
      <formula>NOT(ISERROR(SEARCH("Bajo",J10)))</formula>
    </cfRule>
  </conditionalFormatting>
  <conditionalFormatting sqref="J25:J29">
    <cfRule type="colorScale" priority="499">
      <colorScale>
        <cfvo type="min"/>
        <cfvo type="max"/>
        <color rgb="FFFF7128"/>
        <color rgb="FFFFEF9C"/>
      </colorScale>
    </cfRule>
  </conditionalFormatting>
  <conditionalFormatting sqref="J30:J34">
    <cfRule type="colorScale" priority="432">
      <colorScale>
        <cfvo type="min"/>
        <cfvo type="max"/>
        <color rgb="FFFF7128"/>
        <color rgb="FFFFEF9C"/>
      </colorScale>
    </cfRule>
  </conditionalFormatting>
  <conditionalFormatting sqref="J35:J39">
    <cfRule type="colorScale" priority="298">
      <colorScale>
        <cfvo type="min"/>
        <cfvo type="max"/>
        <color rgb="FFFF7128"/>
        <color rgb="FFFFEF9C"/>
      </colorScale>
    </cfRule>
  </conditionalFormatting>
  <conditionalFormatting sqref="J40:J44">
    <cfRule type="containsText" dxfId="1307" priority="227" operator="containsText" text="Bajo">
      <formula>NOT(ISERROR(SEARCH("Bajo",J40)))</formula>
    </cfRule>
    <cfRule type="containsText" dxfId="1306" priority="199" operator="containsText" text="Moderado">
      <formula>NOT(ISERROR(SEARCH("Moderado",J40)))</formula>
    </cfRule>
    <cfRule type="containsText" dxfId="1305" priority="228" operator="containsText" text="Moderado">
      <formula>NOT(ISERROR(SEARCH("Moderado",J40)))</formula>
    </cfRule>
    <cfRule type="colorScale" priority="231">
      <colorScale>
        <cfvo type="min"/>
        <cfvo type="max"/>
        <color rgb="FFFF7128"/>
        <color rgb="FFFFEF9C"/>
      </colorScale>
    </cfRule>
    <cfRule type="containsText" dxfId="1304" priority="230" operator="containsText" text="Extremo">
      <formula>NOT(ISERROR(SEARCH("Extremo",J40)))</formula>
    </cfRule>
    <cfRule type="containsText" dxfId="1303" priority="229" operator="containsText" text="Alto">
      <formula>NOT(ISERROR(SEARCH("Alto",J40)))</formula>
    </cfRule>
  </conditionalFormatting>
  <conditionalFormatting sqref="K10:K44">
    <cfRule type="containsText" dxfId="1302" priority="193" operator="containsText" text="Muy Alta">
      <formula>NOT(ISERROR(SEARCH("Muy Alta",K10)))</formula>
    </cfRule>
    <cfRule type="containsText" dxfId="1301" priority="194" operator="containsText" text="Alta">
      <formula>NOT(ISERROR(SEARCH("Alta",K10)))</formula>
    </cfRule>
    <cfRule type="containsText" dxfId="1300" priority="195" operator="containsText" text="Baja">
      <formula>NOT(ISERROR(SEARCH("Baja",K10)))</formula>
    </cfRule>
    <cfRule type="containsText" dxfId="1299" priority="196" operator="containsText" text="Muy Baja">
      <formula>NOT(ISERROR(SEARCH("Muy Baja",K10)))</formula>
    </cfRule>
    <cfRule type="containsText" dxfId="1298" priority="201" operator="containsText" text="Media">
      <formula>NOT(ISERROR(SEARCH("Media",K10)))</formula>
    </cfRule>
  </conditionalFormatting>
  <conditionalFormatting sqref="K10:L10 K15:L15 K20:L20">
    <cfRule type="containsText" dxfId="1297" priority="644" operator="containsText" text="1- Bajo">
      <formula>NOT(ISERROR(SEARCH("1- Bajo",K10)))</formula>
    </cfRule>
    <cfRule type="containsText" dxfId="1296" priority="643" operator="containsText" text="4- Bajo">
      <formula>NOT(ISERROR(SEARCH("4- Bajo",K10)))</formula>
    </cfRule>
    <cfRule type="containsText" dxfId="1295" priority="642" operator="containsText" text="3- Bajo">
      <formula>NOT(ISERROR(SEARCH("3- Bajo",K10)))</formula>
    </cfRule>
    <cfRule type="containsText" dxfId="1294" priority="641" operator="containsText" text="4- Moderado">
      <formula>NOT(ISERROR(SEARCH("4- Moderado",K10)))</formula>
    </cfRule>
    <cfRule type="containsText" dxfId="1293" priority="640" operator="containsText" text="6- Moderado">
      <formula>NOT(ISERROR(SEARCH("6- Moderado",K10)))</formula>
    </cfRule>
    <cfRule type="containsText" dxfId="1292" priority="639" operator="containsText" text="3- Moderado">
      <formula>NOT(ISERROR(SEARCH("3- Moderado",K10)))</formula>
    </cfRule>
  </conditionalFormatting>
  <conditionalFormatting sqref="K25:L25">
    <cfRule type="containsText" dxfId="1291" priority="518" operator="containsText" text="3- Moderado">
      <formula>NOT(ISERROR(SEARCH("3- Moderado",K25)))</formula>
    </cfRule>
    <cfRule type="containsText" dxfId="1290" priority="519" operator="containsText" text="6- Moderado">
      <formula>NOT(ISERROR(SEARCH("6- Moderado",K25)))</formula>
    </cfRule>
    <cfRule type="containsText" dxfId="1289" priority="520" operator="containsText" text="4- Moderado">
      <formula>NOT(ISERROR(SEARCH("4- Moderado",K25)))</formula>
    </cfRule>
    <cfRule type="containsText" dxfId="1288" priority="521" operator="containsText" text="3- Bajo">
      <formula>NOT(ISERROR(SEARCH("3- Bajo",K25)))</formula>
    </cfRule>
    <cfRule type="containsText" dxfId="1287" priority="522" operator="containsText" text="4- Bajo">
      <formula>NOT(ISERROR(SEARCH("4- Bajo",K25)))</formula>
    </cfRule>
    <cfRule type="containsText" dxfId="1286" priority="523" operator="containsText" text="1- Bajo">
      <formula>NOT(ISERROR(SEARCH("1- Bajo",K25)))</formula>
    </cfRule>
  </conditionalFormatting>
  <conditionalFormatting sqref="K30:L30">
    <cfRule type="containsText" dxfId="1285" priority="452" operator="containsText" text="6- Moderado">
      <formula>NOT(ISERROR(SEARCH("6- Moderado",K30)))</formula>
    </cfRule>
    <cfRule type="containsText" dxfId="1284" priority="453" operator="containsText" text="4- Moderado">
      <formula>NOT(ISERROR(SEARCH("4- Moderado",K30)))</formula>
    </cfRule>
    <cfRule type="containsText" dxfId="1283" priority="451" operator="containsText" text="3- Moderado">
      <formula>NOT(ISERROR(SEARCH("3- Moderado",K30)))</formula>
    </cfRule>
    <cfRule type="containsText" dxfId="1282" priority="456" operator="containsText" text="1- Bajo">
      <formula>NOT(ISERROR(SEARCH("1- Bajo",K30)))</formula>
    </cfRule>
    <cfRule type="containsText" dxfId="1281" priority="455" operator="containsText" text="4- Bajo">
      <formula>NOT(ISERROR(SEARCH("4- Bajo",K30)))</formula>
    </cfRule>
    <cfRule type="containsText" dxfId="1280" priority="454" operator="containsText" text="3- Bajo">
      <formula>NOT(ISERROR(SEARCH("3- Bajo",K30)))</formula>
    </cfRule>
  </conditionalFormatting>
  <conditionalFormatting sqref="K35:L35">
    <cfRule type="containsText" dxfId="1279" priority="322" operator="containsText" text="1- Bajo">
      <formula>NOT(ISERROR(SEARCH("1- Bajo",K35)))</formula>
    </cfRule>
    <cfRule type="containsText" dxfId="1278" priority="320" operator="containsText" text="3- Bajo">
      <formula>NOT(ISERROR(SEARCH("3- Bajo",K35)))</formula>
    </cfRule>
    <cfRule type="containsText" dxfId="1277" priority="319" operator="containsText" text="4- Moderado">
      <formula>NOT(ISERROR(SEARCH("4- Moderado",K35)))</formula>
    </cfRule>
    <cfRule type="containsText" dxfId="1276" priority="318" operator="containsText" text="6- Moderado">
      <formula>NOT(ISERROR(SEARCH("6- Moderado",K35)))</formula>
    </cfRule>
    <cfRule type="containsText" dxfId="1275" priority="321" operator="containsText" text="4- Bajo">
      <formula>NOT(ISERROR(SEARCH("4- Bajo",K35)))</formula>
    </cfRule>
    <cfRule type="containsText" dxfId="1274" priority="317" operator="containsText" text="3- Moderado">
      <formula>NOT(ISERROR(SEARCH("3- Moderado",K35)))</formula>
    </cfRule>
  </conditionalFormatting>
  <conditionalFormatting sqref="K40:L40">
    <cfRule type="containsText" dxfId="1273" priority="252" operator="containsText" text="4- Moderado">
      <formula>NOT(ISERROR(SEARCH("4- Moderado",K40)))</formula>
    </cfRule>
    <cfRule type="containsText" dxfId="1272" priority="251" operator="containsText" text="6- Moderado">
      <formula>NOT(ISERROR(SEARCH("6- Moderado",K40)))</formula>
    </cfRule>
    <cfRule type="containsText" dxfId="1271" priority="250" operator="containsText" text="3- Moderado">
      <formula>NOT(ISERROR(SEARCH("3- Moderado",K40)))</formula>
    </cfRule>
    <cfRule type="containsText" dxfId="1270" priority="255" operator="containsText" text="1- Bajo">
      <formula>NOT(ISERROR(SEARCH("1- Bajo",K40)))</formula>
    </cfRule>
    <cfRule type="containsText" dxfId="1269" priority="254" operator="containsText" text="4- Bajo">
      <formula>NOT(ISERROR(SEARCH("4- Bajo",K40)))</formula>
    </cfRule>
    <cfRule type="containsText" dxfId="1268" priority="253" operator="containsText" text="3- Bajo">
      <formula>NOT(ISERROR(SEARCH("3- Bajo",K40)))</formula>
    </cfRule>
  </conditionalFormatting>
  <conditionalFormatting sqref="K8:M8">
    <cfRule type="containsText" dxfId="1267" priority="603" operator="containsText" text="3- Moderado">
      <formula>NOT(ISERROR(SEARCH("3- Moderado",K8)))</formula>
    </cfRule>
    <cfRule type="containsText" dxfId="1266" priority="608" operator="containsText" text="1- Bajo">
      <formula>NOT(ISERROR(SEARCH("1- Bajo",K8)))</formula>
    </cfRule>
    <cfRule type="containsText" dxfId="1265" priority="607" operator="containsText" text="4- Bajo">
      <formula>NOT(ISERROR(SEARCH("4- Bajo",K8)))</formula>
    </cfRule>
    <cfRule type="containsText" dxfId="1264" priority="606" operator="containsText" text="3- Bajo">
      <formula>NOT(ISERROR(SEARCH("3- Bajo",K8)))</formula>
    </cfRule>
    <cfRule type="containsText" dxfId="1263" priority="604" operator="containsText" text="6- Moderado">
      <formula>NOT(ISERROR(SEARCH("6- Moderado",K8)))</formula>
    </cfRule>
    <cfRule type="containsText" dxfId="1262" priority="605" operator="containsText" text="4- Moderado">
      <formula>NOT(ISERROR(SEARCH("4- Moderado",K8)))</formula>
    </cfRule>
  </conditionalFormatting>
  <conditionalFormatting sqref="L10:L44">
    <cfRule type="containsText" dxfId="1261" priority="191" operator="containsText" text="Menor">
      <formula>NOT(ISERROR(SEARCH("Menor",L10)))</formula>
    </cfRule>
    <cfRule type="containsText" dxfId="1260" priority="192" operator="containsText" text="Leve">
      <formula>NOT(ISERROR(SEARCH("Leve",L10)))</formula>
    </cfRule>
    <cfRule type="containsText" dxfId="1259" priority="190" operator="containsText" text="Mayor">
      <formula>NOT(ISERROR(SEARCH("Mayor",L10)))</formula>
    </cfRule>
    <cfRule type="containsText" dxfId="1258" priority="189" operator="containsText" text="Catastrófico">
      <formula>NOT(ISERROR(SEARCH("Catastrófico",L10)))</formula>
    </cfRule>
  </conditionalFormatting>
  <conditionalFormatting sqref="L10:M44">
    <cfRule type="containsText" dxfId="1257" priority="200" operator="containsText" text="Moderado">
      <formula>NOT(ISERROR(SEARCH("Moderado",L10)))</formula>
    </cfRule>
  </conditionalFormatting>
  <conditionalFormatting sqref="M10:M24">
    <cfRule type="colorScale" priority="597">
      <colorScale>
        <cfvo type="min"/>
        <cfvo type="max"/>
        <color rgb="FFFF7128"/>
        <color rgb="FFFFEF9C"/>
      </colorScale>
    </cfRule>
  </conditionalFormatting>
  <conditionalFormatting sqref="M10:M44">
    <cfRule type="containsText" dxfId="1256" priority="225" operator="containsText" text="Extremo">
      <formula>NOT(ISERROR(SEARCH("Extremo",M10)))</formula>
    </cfRule>
    <cfRule type="containsText" dxfId="1255" priority="224" operator="containsText" text="Alto">
      <formula>NOT(ISERROR(SEARCH("Alto",M10)))</formula>
    </cfRule>
    <cfRule type="containsText" dxfId="1254" priority="223" operator="containsText" text="Moderado">
      <formula>NOT(ISERROR(SEARCH("Moderado",M10)))</formula>
    </cfRule>
    <cfRule type="containsText" dxfId="1253" priority="222" operator="containsText" text="Bajo">
      <formula>NOT(ISERROR(SEARCH("Bajo",M10)))</formula>
    </cfRule>
  </conditionalFormatting>
  <conditionalFormatting sqref="M25:M29">
    <cfRule type="colorScale" priority="494">
      <colorScale>
        <cfvo type="min"/>
        <cfvo type="max"/>
        <color rgb="FFFF7128"/>
        <color rgb="FFFFEF9C"/>
      </colorScale>
    </cfRule>
  </conditionalFormatting>
  <conditionalFormatting sqref="M30:M34">
    <cfRule type="colorScale" priority="427">
      <colorScale>
        <cfvo type="min"/>
        <cfvo type="max"/>
        <color rgb="FFFF7128"/>
        <color rgb="FFFFEF9C"/>
      </colorScale>
    </cfRule>
  </conditionalFormatting>
  <conditionalFormatting sqref="M35:M39">
    <cfRule type="colorScale" priority="293">
      <colorScale>
        <cfvo type="min"/>
        <cfvo type="max"/>
        <color rgb="FFFF7128"/>
        <color rgb="FFFFEF9C"/>
      </colorScale>
    </cfRule>
  </conditionalFormatting>
  <conditionalFormatting sqref="M40:M44">
    <cfRule type="colorScale" priority="226">
      <colorScale>
        <cfvo type="min"/>
        <cfvo type="max"/>
        <color rgb="FFFF7128"/>
        <color rgb="FFFFEF9C"/>
      </colorScale>
    </cfRule>
  </conditionalFormatting>
  <conditionalFormatting sqref="N10 N15 N20">
    <cfRule type="containsText" dxfId="1252" priority="591" operator="containsText" text="4- Bajo">
      <formula>NOT(ISERROR(SEARCH("4- Bajo",N10)))</formula>
    </cfRule>
    <cfRule type="containsText" dxfId="1251" priority="590" operator="containsText" text="3- Bajo">
      <formula>NOT(ISERROR(SEARCH("3- Bajo",N10)))</formula>
    </cfRule>
    <cfRule type="containsText" dxfId="1250" priority="588" operator="containsText" text="6- Moderado">
      <formula>NOT(ISERROR(SEARCH("6- Moderado",N10)))</formula>
    </cfRule>
    <cfRule type="containsText" dxfId="1249" priority="587" operator="containsText" text="3- Moderado">
      <formula>NOT(ISERROR(SEARCH("3- Moderado",N10)))</formula>
    </cfRule>
    <cfRule type="containsText" dxfId="1248" priority="589" operator="containsText" text="4- Moderado">
      <formula>NOT(ISERROR(SEARCH("4- Moderado",N10)))</formula>
    </cfRule>
    <cfRule type="containsText" dxfId="1247" priority="592" operator="containsText" text="1- Bajo">
      <formula>NOT(ISERROR(SEARCH("1- Bajo",N10)))</formula>
    </cfRule>
  </conditionalFormatting>
  <conditionalFormatting sqref="N25">
    <cfRule type="containsText" dxfId="1246" priority="488" operator="containsText" text="4- Bajo">
      <formula>NOT(ISERROR(SEARCH("4- Bajo",N25)))</formula>
    </cfRule>
    <cfRule type="containsText" dxfId="1245" priority="487" operator="containsText" text="3- Bajo">
      <formula>NOT(ISERROR(SEARCH("3- Bajo",N25)))</formula>
    </cfRule>
    <cfRule type="containsText" dxfId="1244" priority="486" operator="containsText" text="4- Moderado">
      <formula>NOT(ISERROR(SEARCH("4- Moderado",N25)))</formula>
    </cfRule>
    <cfRule type="containsText" dxfId="1243" priority="485" operator="containsText" text="6- Moderado">
      <formula>NOT(ISERROR(SEARCH("6- Moderado",N25)))</formula>
    </cfRule>
    <cfRule type="containsText" dxfId="1242" priority="484" operator="containsText" text="3- Moderado">
      <formula>NOT(ISERROR(SEARCH("3- Moderado",N25)))</formula>
    </cfRule>
    <cfRule type="containsText" dxfId="1241" priority="489" operator="containsText" text="1- Bajo">
      <formula>NOT(ISERROR(SEARCH("1- Bajo",N25)))</formula>
    </cfRule>
  </conditionalFormatting>
  <conditionalFormatting sqref="N30">
    <cfRule type="containsText" dxfId="1240" priority="418" operator="containsText" text="6- Moderado">
      <formula>NOT(ISERROR(SEARCH("6- Moderado",N30)))</formula>
    </cfRule>
    <cfRule type="containsText" dxfId="1239" priority="419" operator="containsText" text="4- Moderado">
      <formula>NOT(ISERROR(SEARCH("4- Moderado",N30)))</formula>
    </cfRule>
    <cfRule type="containsText" dxfId="1238" priority="420" operator="containsText" text="3- Bajo">
      <formula>NOT(ISERROR(SEARCH("3- Bajo",N30)))</formula>
    </cfRule>
    <cfRule type="containsText" dxfId="1237" priority="422" operator="containsText" text="1- Bajo">
      <formula>NOT(ISERROR(SEARCH("1- Bajo",N30)))</formula>
    </cfRule>
    <cfRule type="containsText" dxfId="1236" priority="417" operator="containsText" text="3- Moderado">
      <formula>NOT(ISERROR(SEARCH("3- Moderado",N30)))</formula>
    </cfRule>
    <cfRule type="containsText" dxfId="1235" priority="421" operator="containsText" text="4- Bajo">
      <formula>NOT(ISERROR(SEARCH("4- Bajo",N30)))</formula>
    </cfRule>
  </conditionalFormatting>
  <conditionalFormatting sqref="N35">
    <cfRule type="containsText" dxfId="1234" priority="283" operator="containsText" text="3- Moderado">
      <formula>NOT(ISERROR(SEARCH("3- Moderado",N35)))</formula>
    </cfRule>
    <cfRule type="containsText" dxfId="1233" priority="284" operator="containsText" text="6- Moderado">
      <formula>NOT(ISERROR(SEARCH("6- Moderado",N35)))</formula>
    </cfRule>
    <cfRule type="containsText" dxfId="1232" priority="288" operator="containsText" text="1- Bajo">
      <formula>NOT(ISERROR(SEARCH("1- Bajo",N35)))</formula>
    </cfRule>
    <cfRule type="containsText" dxfId="1231" priority="287" operator="containsText" text="4- Bajo">
      <formula>NOT(ISERROR(SEARCH("4- Bajo",N35)))</formula>
    </cfRule>
    <cfRule type="containsText" dxfId="1230" priority="286" operator="containsText" text="3- Bajo">
      <formula>NOT(ISERROR(SEARCH("3- Bajo",N35)))</formula>
    </cfRule>
    <cfRule type="containsText" dxfId="1229" priority="285" operator="containsText" text="4- Moderado">
      <formula>NOT(ISERROR(SEARCH("4- Moderado",N35)))</formula>
    </cfRule>
  </conditionalFormatting>
  <conditionalFormatting sqref="N40">
    <cfRule type="containsText" dxfId="1228" priority="221" operator="containsText" text="1- Bajo">
      <formula>NOT(ISERROR(SEARCH("1- Bajo",N40)))</formula>
    </cfRule>
    <cfRule type="containsText" dxfId="1227" priority="220" operator="containsText" text="4- Bajo">
      <formula>NOT(ISERROR(SEARCH("4- Bajo",N40)))</formula>
    </cfRule>
    <cfRule type="containsText" dxfId="1226" priority="219" operator="containsText" text="3- Bajo">
      <formula>NOT(ISERROR(SEARCH("3- Bajo",N40)))</formula>
    </cfRule>
    <cfRule type="containsText" dxfId="1225" priority="218" operator="containsText" text="4- Moderado">
      <formula>NOT(ISERROR(SEARCH("4- Moderado",N40)))</formula>
    </cfRule>
    <cfRule type="containsText" dxfId="1224" priority="217" operator="containsText" text="6- Moderado">
      <formula>NOT(ISERROR(SEARCH("6- Moderado",N40)))</formula>
    </cfRule>
    <cfRule type="containsText" dxfId="1223" priority="216" operator="containsText" text="3- Moderado">
      <formula>NOT(ISERROR(SEARCH("3- Moderado",N40)))</formula>
    </cfRule>
  </conditionalFormatting>
  <dataValidations disablePrompts="1" count="7">
    <dataValidation allowBlank="1" showInputMessage="1" showErrorMessage="1" prompt="seleccionar si el responsable de ejecutar las acciones es el nivel central" sqref="Q8" xr:uid="{00000000-0002-0000-0C00-000000000000}"/>
    <dataValidation allowBlank="1" showInputMessage="1" showErrorMessage="1" prompt="Seleccionar si el responsable es el responsable de las acciones es el nivel central" sqref="P7:P8" xr:uid="{00000000-0002-0000-0C00-000001000000}"/>
    <dataValidation allowBlank="1" showInputMessage="1" showErrorMessage="1" prompt="Describir las actividades que se van a desarrollar para el proyecto" sqref="O7" xr:uid="{00000000-0002-0000-0C00-000002000000}"/>
    <dataValidation allowBlank="1" showInputMessage="1" showErrorMessage="1" prompt="El grado de afectación puede ser " sqref="I8" xr:uid="{00000000-0002-0000-0C00-000003000000}"/>
    <dataValidation allowBlank="1" showInputMessage="1" showErrorMessage="1" prompt="Que tan factible es que materialize el riesgo?" sqref="H8" xr:uid="{00000000-0002-0000-0C00-000004000000}"/>
    <dataValidation allowBlank="1" showInputMessage="1" showErrorMessage="1" prompt="Registrar qué factor  que ocasina el riesgo: un facot identtficado el contexto._x000a_O  personas, recursos, estilo de direccion , factores externos, , codiciones ambientales" sqref="F8:G8" xr:uid="{00000000-0002-0000-0C00-000005000000}"/>
    <dataValidation allowBlank="1" showInputMessage="1" showErrorMessage="1" prompt="Seleccionar el tipo de riesgo teniendo en cuenta que  factor organizaconal afecta. Ver explicacion en hoja " sqref="E8" xr:uid="{00000000-0002-0000-0C00-000006000000}"/>
  </dataValidation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1302C1-8415-4D6E-939F-E14BF8C0B546}">
  <sheetPr>
    <tabColor theme="4"/>
  </sheetPr>
  <dimension ref="A1:JR44"/>
  <sheetViews>
    <sheetView topLeftCell="D1" zoomScale="71" zoomScaleNormal="71" workbookViewId="0">
      <selection activeCell="D1" sqref="A1:XFD1048576"/>
    </sheetView>
  </sheetViews>
  <sheetFormatPr defaultColWidth="11.42578125" defaultRowHeight="15"/>
  <cols>
    <col min="1" max="2" width="18.42578125" style="82" customWidth="1"/>
    <col min="3" max="3" width="15.5703125" customWidth="1"/>
    <col min="4" max="4" width="27.5703125" style="82" customWidth="1"/>
    <col min="5" max="5" width="18" style="151" customWidth="1"/>
    <col min="6" max="6" width="40.140625" customWidth="1"/>
    <col min="7" max="7" width="20.42578125" customWidth="1"/>
    <col min="8" max="8" width="10.42578125" style="152" customWidth="1"/>
    <col min="9" max="9" width="11.42578125" style="152" customWidth="1"/>
    <col min="10" max="10" width="10.140625" style="153" customWidth="1"/>
    <col min="11" max="11" width="11.42578125" style="152" customWidth="1"/>
    <col min="12" max="12" width="10.85546875" style="152" customWidth="1"/>
    <col min="13" max="13" width="18.28515625" style="152" bestFit="1" customWidth="1"/>
    <col min="14" max="14" width="18.28515625" bestFit="1" customWidth="1"/>
    <col min="15" max="15" width="56.5703125" customWidth="1"/>
    <col min="16" max="16" width="16.5703125" customWidth="1"/>
    <col min="17" max="17" width="14.28515625" customWidth="1"/>
    <col min="18" max="18" width="17.85546875" customWidth="1"/>
    <col min="19" max="19" width="15.140625" customWidth="1"/>
    <col min="20" max="20" width="51.85546875" customWidth="1"/>
    <col min="21" max="176" width="11.42578125" style="7"/>
  </cols>
  <sheetData>
    <row r="1" spans="1:278" s="137" customFormat="1" ht="16.5" customHeight="1">
      <c r="A1" s="420"/>
      <c r="B1" s="421"/>
      <c r="C1" s="421"/>
      <c r="D1" s="539" t="s">
        <v>612</v>
      </c>
      <c r="E1" s="539"/>
      <c r="F1" s="539"/>
      <c r="G1" s="539"/>
      <c r="H1" s="539"/>
      <c r="I1" s="539"/>
      <c r="J1" s="539"/>
      <c r="K1" s="539"/>
      <c r="L1" s="539"/>
      <c r="M1" s="539"/>
      <c r="N1" s="539"/>
      <c r="O1" s="539"/>
      <c r="P1" s="539"/>
      <c r="Q1" s="540"/>
      <c r="R1" s="412" t="s">
        <v>275</v>
      </c>
      <c r="S1" s="412"/>
      <c r="T1" s="412"/>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c r="BS1" s="136"/>
      <c r="BT1" s="136"/>
      <c r="BU1" s="136"/>
      <c r="BV1" s="136"/>
      <c r="BW1" s="136"/>
      <c r="BX1" s="136"/>
      <c r="BY1" s="136"/>
      <c r="BZ1" s="136"/>
      <c r="CA1" s="136"/>
      <c r="CB1" s="136"/>
      <c r="CC1" s="136"/>
      <c r="CD1" s="136"/>
      <c r="CE1" s="136"/>
      <c r="CF1" s="136"/>
      <c r="CG1" s="136"/>
      <c r="CH1" s="136"/>
      <c r="CI1" s="136"/>
      <c r="CJ1" s="136"/>
      <c r="CK1" s="136"/>
      <c r="CL1" s="136"/>
      <c r="CM1" s="136"/>
      <c r="CN1" s="136"/>
      <c r="CO1" s="136"/>
      <c r="CP1" s="136"/>
      <c r="CQ1" s="136"/>
      <c r="CR1" s="136"/>
      <c r="CS1" s="136"/>
      <c r="CT1" s="136"/>
      <c r="CU1" s="136"/>
      <c r="CV1" s="136"/>
      <c r="CW1" s="136"/>
      <c r="CX1" s="136"/>
      <c r="CY1" s="136"/>
      <c r="CZ1" s="136"/>
      <c r="DA1" s="136"/>
      <c r="DB1" s="136"/>
      <c r="DC1" s="136"/>
      <c r="DD1" s="136"/>
      <c r="DE1" s="136"/>
      <c r="DF1" s="136"/>
      <c r="DG1" s="136"/>
      <c r="DH1" s="136"/>
      <c r="DI1" s="136"/>
      <c r="DJ1" s="136"/>
      <c r="DK1" s="136"/>
      <c r="DL1" s="136"/>
      <c r="DM1" s="136"/>
      <c r="DN1" s="136"/>
      <c r="DO1" s="136"/>
      <c r="DP1" s="136"/>
      <c r="DQ1" s="136"/>
      <c r="DR1" s="136"/>
      <c r="DS1" s="136"/>
      <c r="DT1" s="136"/>
      <c r="DU1" s="136"/>
      <c r="DV1" s="136"/>
      <c r="DW1" s="136"/>
      <c r="DX1" s="136"/>
      <c r="DY1" s="136"/>
      <c r="DZ1" s="136"/>
      <c r="EA1" s="136"/>
      <c r="EB1" s="136"/>
      <c r="EC1" s="136"/>
      <c r="ED1" s="136"/>
      <c r="EE1" s="136"/>
      <c r="EF1" s="136"/>
      <c r="EG1" s="136"/>
      <c r="EH1" s="136"/>
      <c r="EI1" s="136"/>
      <c r="EJ1" s="136"/>
      <c r="EK1" s="136"/>
      <c r="EL1" s="136"/>
      <c r="EM1" s="136"/>
      <c r="EN1" s="136"/>
      <c r="EO1" s="136"/>
      <c r="EP1" s="136"/>
      <c r="EQ1" s="136"/>
      <c r="ER1" s="136"/>
      <c r="ES1" s="136"/>
      <c r="ET1" s="136"/>
      <c r="EU1" s="136"/>
      <c r="EV1" s="136"/>
      <c r="EW1" s="136"/>
      <c r="EX1" s="136"/>
      <c r="EY1" s="136"/>
      <c r="EZ1" s="136"/>
      <c r="FA1" s="136"/>
      <c r="FB1" s="136"/>
      <c r="FC1" s="136"/>
      <c r="FD1" s="136"/>
      <c r="FE1" s="136"/>
      <c r="FF1" s="136"/>
      <c r="FG1" s="136"/>
      <c r="FH1" s="136"/>
      <c r="FI1" s="136"/>
      <c r="FJ1" s="136"/>
      <c r="FK1" s="136"/>
      <c r="FL1" s="136"/>
      <c r="FM1" s="136"/>
      <c r="FN1" s="136"/>
      <c r="FO1" s="136"/>
      <c r="FP1" s="136"/>
      <c r="FQ1" s="136"/>
      <c r="FR1" s="136"/>
      <c r="FS1" s="136"/>
      <c r="FT1" s="136"/>
      <c r="FU1" s="136"/>
      <c r="FV1" s="136"/>
      <c r="FW1" s="136"/>
      <c r="FX1" s="136"/>
      <c r="FY1" s="136"/>
      <c r="FZ1" s="136"/>
      <c r="GA1" s="136"/>
      <c r="GB1" s="136"/>
      <c r="GC1" s="136"/>
      <c r="GD1" s="136"/>
      <c r="GE1" s="136"/>
      <c r="GF1" s="136"/>
      <c r="GG1" s="136"/>
      <c r="GH1" s="136"/>
      <c r="GI1" s="136"/>
      <c r="GJ1" s="136"/>
      <c r="GK1" s="136"/>
      <c r="GL1" s="136"/>
      <c r="GM1" s="136"/>
      <c r="GN1" s="136"/>
      <c r="GO1" s="136"/>
      <c r="GP1" s="136"/>
      <c r="GQ1" s="136"/>
      <c r="GR1" s="136"/>
      <c r="GS1" s="136"/>
      <c r="GT1" s="136"/>
      <c r="GU1" s="136"/>
      <c r="GV1" s="136"/>
      <c r="GW1" s="136"/>
      <c r="GX1" s="136"/>
      <c r="GY1" s="136"/>
      <c r="GZ1" s="136"/>
      <c r="HA1" s="136"/>
      <c r="HB1" s="136"/>
      <c r="HC1" s="136"/>
      <c r="HD1" s="136"/>
      <c r="HE1" s="136"/>
      <c r="HF1" s="136"/>
      <c r="HG1" s="136"/>
      <c r="HH1" s="136"/>
      <c r="HI1" s="136"/>
      <c r="HJ1" s="136"/>
      <c r="HK1" s="136"/>
      <c r="HL1" s="136"/>
      <c r="HM1" s="136"/>
      <c r="HN1" s="136"/>
      <c r="HO1" s="136"/>
      <c r="HP1" s="136"/>
      <c r="HQ1" s="136"/>
      <c r="HR1" s="136"/>
      <c r="HS1" s="136"/>
      <c r="HT1" s="136"/>
      <c r="HU1" s="136"/>
      <c r="HV1" s="136"/>
      <c r="HW1" s="136"/>
      <c r="HX1" s="136"/>
      <c r="HY1" s="136"/>
      <c r="HZ1" s="136"/>
      <c r="IA1" s="136"/>
      <c r="IB1" s="136"/>
      <c r="IC1" s="136"/>
      <c r="ID1" s="136"/>
      <c r="IE1" s="136"/>
      <c r="IF1" s="136"/>
      <c r="IG1" s="136"/>
      <c r="IH1" s="136"/>
      <c r="II1" s="136"/>
      <c r="IJ1" s="136"/>
      <c r="IK1" s="136"/>
      <c r="IL1" s="136"/>
      <c r="IM1" s="136"/>
      <c r="IN1" s="136"/>
      <c r="IO1" s="136"/>
      <c r="IP1" s="136"/>
      <c r="IQ1" s="136"/>
      <c r="IR1" s="136"/>
      <c r="IS1" s="136"/>
      <c r="IT1" s="136"/>
      <c r="IU1" s="136"/>
      <c r="IV1" s="136"/>
      <c r="IW1" s="136"/>
      <c r="IX1" s="136"/>
      <c r="IY1" s="136"/>
      <c r="IZ1" s="136"/>
      <c r="JA1" s="136"/>
      <c r="JB1" s="136"/>
      <c r="JC1" s="136"/>
      <c r="JD1" s="136"/>
      <c r="JE1" s="136"/>
      <c r="JF1" s="136"/>
      <c r="JG1" s="136"/>
      <c r="JH1" s="136"/>
      <c r="JI1" s="136"/>
      <c r="JJ1" s="136"/>
      <c r="JK1" s="136"/>
      <c r="JL1" s="136"/>
      <c r="JM1" s="136"/>
      <c r="JN1" s="136"/>
      <c r="JO1" s="136"/>
      <c r="JP1" s="136"/>
      <c r="JQ1" s="136"/>
      <c r="JR1" s="136"/>
    </row>
    <row r="2" spans="1:278" s="137" customFormat="1" ht="39.75" customHeight="1">
      <c r="A2" s="422"/>
      <c r="B2" s="423"/>
      <c r="C2" s="423"/>
      <c r="D2" s="541"/>
      <c r="E2" s="541"/>
      <c r="F2" s="541"/>
      <c r="G2" s="541"/>
      <c r="H2" s="541"/>
      <c r="I2" s="541"/>
      <c r="J2" s="541"/>
      <c r="K2" s="541"/>
      <c r="L2" s="541"/>
      <c r="M2" s="541"/>
      <c r="N2" s="541"/>
      <c r="O2" s="541"/>
      <c r="P2" s="541"/>
      <c r="Q2" s="542"/>
      <c r="R2" s="412"/>
      <c r="S2" s="412"/>
      <c r="T2" s="412"/>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row>
    <row r="3" spans="1:278" s="137" customFormat="1" ht="3" customHeight="1">
      <c r="A3" s="2"/>
      <c r="B3" s="2"/>
      <c r="C3" s="3"/>
      <c r="D3" s="541"/>
      <c r="E3" s="541"/>
      <c r="F3" s="541"/>
      <c r="G3" s="541"/>
      <c r="H3" s="541"/>
      <c r="I3" s="541"/>
      <c r="J3" s="541"/>
      <c r="K3" s="541"/>
      <c r="L3" s="541"/>
      <c r="M3" s="541"/>
      <c r="N3" s="541"/>
      <c r="O3" s="541"/>
      <c r="P3" s="541"/>
      <c r="Q3" s="542"/>
      <c r="R3" s="412"/>
      <c r="S3" s="412"/>
      <c r="T3" s="412"/>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row>
    <row r="4" spans="1:278" s="137" customFormat="1" ht="41.25" customHeight="1">
      <c r="A4" s="413" t="s">
        <v>276</v>
      </c>
      <c r="B4" s="414"/>
      <c r="C4" s="415"/>
      <c r="D4" s="416" t="str">
        <f>'Mapa Final'!D4</f>
        <v>Adquisición de Bienes y Servicios.</v>
      </c>
      <c r="E4" s="417"/>
      <c r="F4" s="417"/>
      <c r="G4" s="417"/>
      <c r="H4" s="417"/>
      <c r="I4" s="417"/>
      <c r="J4" s="417"/>
      <c r="K4" s="417"/>
      <c r="L4" s="417"/>
      <c r="M4" s="417"/>
      <c r="N4" s="418"/>
      <c r="O4" s="419"/>
      <c r="P4" s="419"/>
      <c r="Q4" s="419"/>
      <c r="R4" s="1"/>
      <c r="S4" s="1"/>
      <c r="T4" s="1"/>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row>
    <row r="5" spans="1:278" s="137" customFormat="1" ht="52.5" customHeight="1">
      <c r="A5" s="413" t="s">
        <v>278</v>
      </c>
      <c r="B5" s="414"/>
      <c r="C5" s="415"/>
      <c r="D5" s="424" t="str">
        <f>'Mapa Final'!D5</f>
        <v>Adquirir oportunamente los bienes y servicios requeridos por la Rama Judicial para garantizar una óptima gestión en cada vigencia, en el marco del sistema de gestión de la calidad, medio ambiente y seguridad y salud en el trabajo.</v>
      </c>
      <c r="E5" s="425"/>
      <c r="F5" s="425"/>
      <c r="G5" s="425"/>
      <c r="H5" s="425"/>
      <c r="I5" s="425"/>
      <c r="J5" s="425"/>
      <c r="K5" s="425"/>
      <c r="L5" s="425"/>
      <c r="M5" s="425"/>
      <c r="N5" s="426"/>
      <c r="O5" s="1"/>
      <c r="P5" s="1"/>
      <c r="Q5" s="1"/>
      <c r="R5" s="1"/>
      <c r="S5" s="1"/>
      <c r="T5" s="1"/>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c r="AW5" s="136"/>
      <c r="AX5" s="136"/>
      <c r="AY5" s="136"/>
      <c r="AZ5" s="136"/>
      <c r="BA5" s="136"/>
      <c r="BB5" s="136"/>
      <c r="BC5" s="136"/>
      <c r="BD5" s="136"/>
      <c r="BE5" s="136"/>
      <c r="BF5" s="136"/>
      <c r="BG5" s="136"/>
      <c r="BH5" s="136"/>
      <c r="BI5" s="136"/>
      <c r="BJ5" s="136"/>
      <c r="BK5" s="136"/>
      <c r="BL5" s="136"/>
      <c r="BM5" s="136"/>
      <c r="BN5" s="136"/>
      <c r="BO5" s="136"/>
      <c r="BP5" s="136"/>
      <c r="BQ5" s="136"/>
      <c r="BR5" s="136"/>
      <c r="BS5" s="136"/>
      <c r="BT5" s="136"/>
      <c r="BU5" s="136"/>
      <c r="BV5" s="136"/>
      <c r="BW5" s="136"/>
      <c r="BX5" s="136"/>
      <c r="BY5" s="136"/>
      <c r="BZ5" s="136"/>
      <c r="CA5" s="136"/>
      <c r="CB5" s="136"/>
      <c r="CC5" s="136"/>
      <c r="CD5" s="136"/>
      <c r="CE5" s="136"/>
      <c r="CF5" s="136"/>
      <c r="CG5" s="136"/>
      <c r="CH5" s="136"/>
      <c r="CI5" s="136"/>
      <c r="CJ5" s="136"/>
      <c r="CK5" s="136"/>
      <c r="CL5" s="136"/>
      <c r="CM5" s="136"/>
      <c r="CN5" s="136"/>
      <c r="CO5" s="136"/>
      <c r="CP5" s="136"/>
      <c r="CQ5" s="136"/>
      <c r="CR5" s="136"/>
      <c r="CS5" s="136"/>
      <c r="CT5" s="136"/>
      <c r="CU5" s="136"/>
      <c r="CV5" s="136"/>
      <c r="CW5" s="136"/>
      <c r="CX5" s="136"/>
      <c r="CY5" s="136"/>
      <c r="CZ5" s="136"/>
      <c r="DA5" s="136"/>
      <c r="DB5" s="136"/>
      <c r="DC5" s="136"/>
      <c r="DD5" s="136"/>
      <c r="DE5" s="136"/>
      <c r="DF5" s="136"/>
      <c r="DG5" s="136"/>
      <c r="DH5" s="136"/>
      <c r="DI5" s="136"/>
      <c r="DJ5" s="136"/>
      <c r="DK5" s="136"/>
      <c r="DL5" s="136"/>
      <c r="DM5" s="136"/>
      <c r="DN5" s="136"/>
      <c r="DO5" s="136"/>
      <c r="DP5" s="136"/>
      <c r="DQ5" s="136"/>
      <c r="DR5" s="136"/>
      <c r="DS5" s="136"/>
      <c r="DT5" s="136"/>
      <c r="DU5" s="136"/>
      <c r="DV5" s="136"/>
      <c r="DW5" s="136"/>
      <c r="DX5" s="136"/>
      <c r="DY5" s="136"/>
      <c r="DZ5" s="136"/>
      <c r="EA5" s="136"/>
      <c r="EB5" s="136"/>
      <c r="EC5" s="136"/>
      <c r="ED5" s="136"/>
      <c r="EE5" s="136"/>
      <c r="EF5" s="136"/>
      <c r="EG5" s="136"/>
      <c r="EH5" s="136"/>
      <c r="EI5" s="136"/>
      <c r="EJ5" s="136"/>
      <c r="EK5" s="136"/>
      <c r="EL5" s="136"/>
      <c r="EM5" s="136"/>
      <c r="EN5" s="136"/>
      <c r="EO5" s="136"/>
      <c r="EP5" s="136"/>
      <c r="EQ5" s="136"/>
      <c r="ER5" s="136"/>
      <c r="ES5" s="136"/>
      <c r="ET5" s="136"/>
      <c r="EU5" s="136"/>
      <c r="EV5" s="136"/>
      <c r="EW5" s="136"/>
      <c r="EX5" s="136"/>
      <c r="EY5" s="136"/>
      <c r="EZ5" s="136"/>
      <c r="FA5" s="136"/>
      <c r="FB5" s="136"/>
      <c r="FC5" s="136"/>
      <c r="FD5" s="136"/>
      <c r="FE5" s="136"/>
      <c r="FF5" s="136"/>
      <c r="FG5" s="136"/>
      <c r="FH5" s="136"/>
      <c r="FI5" s="136"/>
      <c r="FJ5" s="136"/>
      <c r="FK5" s="136"/>
      <c r="FL5" s="136"/>
      <c r="FM5" s="136"/>
      <c r="FN5" s="136"/>
      <c r="FO5" s="136"/>
      <c r="FP5" s="136"/>
      <c r="FQ5" s="136"/>
      <c r="FR5" s="136"/>
      <c r="FS5" s="136"/>
      <c r="FT5" s="136"/>
      <c r="FU5" s="136"/>
      <c r="FV5" s="136"/>
      <c r="FW5" s="136"/>
      <c r="FX5" s="136"/>
      <c r="FY5" s="136"/>
      <c r="FZ5" s="136"/>
      <c r="GA5" s="136"/>
      <c r="GB5" s="136"/>
      <c r="GC5" s="136"/>
      <c r="GD5" s="136"/>
      <c r="GE5" s="136"/>
      <c r="GF5" s="136"/>
      <c r="GG5" s="136"/>
      <c r="GH5" s="136"/>
      <c r="GI5" s="136"/>
      <c r="GJ5" s="136"/>
      <c r="GK5" s="136"/>
      <c r="GL5" s="136"/>
      <c r="GM5" s="136"/>
      <c r="GN5" s="136"/>
      <c r="GO5" s="136"/>
      <c r="GP5" s="136"/>
      <c r="GQ5" s="136"/>
      <c r="GR5" s="136"/>
      <c r="GS5" s="136"/>
      <c r="GT5" s="136"/>
      <c r="GU5" s="136"/>
      <c r="GV5" s="136"/>
      <c r="GW5" s="136"/>
      <c r="GX5" s="136"/>
      <c r="GY5" s="136"/>
      <c r="GZ5" s="136"/>
      <c r="HA5" s="136"/>
      <c r="HB5" s="136"/>
      <c r="HC5" s="136"/>
      <c r="HD5" s="136"/>
      <c r="HE5" s="136"/>
      <c r="HF5" s="136"/>
      <c r="HG5" s="136"/>
      <c r="HH5" s="136"/>
      <c r="HI5" s="136"/>
      <c r="HJ5" s="136"/>
      <c r="HK5" s="136"/>
      <c r="HL5" s="136"/>
      <c r="HM5" s="136"/>
      <c r="HN5" s="136"/>
      <c r="HO5" s="136"/>
      <c r="HP5" s="136"/>
      <c r="HQ5" s="136"/>
      <c r="HR5" s="136"/>
      <c r="HS5" s="136"/>
      <c r="HT5" s="136"/>
      <c r="HU5" s="136"/>
      <c r="HV5" s="136"/>
      <c r="HW5" s="136"/>
      <c r="HX5" s="136"/>
      <c r="HY5" s="136"/>
      <c r="HZ5" s="136"/>
      <c r="IA5" s="136"/>
      <c r="IB5" s="136"/>
      <c r="IC5" s="136"/>
      <c r="ID5" s="136"/>
      <c r="IE5" s="136"/>
      <c r="IF5" s="136"/>
      <c r="IG5" s="136"/>
      <c r="IH5" s="136"/>
      <c r="II5" s="136"/>
      <c r="IJ5" s="136"/>
      <c r="IK5" s="136"/>
      <c r="IL5" s="136"/>
      <c r="IM5" s="136"/>
      <c r="IN5" s="136"/>
      <c r="IO5" s="136"/>
      <c r="IP5" s="136"/>
      <c r="IQ5" s="136"/>
      <c r="IR5" s="136"/>
      <c r="IS5" s="136"/>
      <c r="IT5" s="136"/>
      <c r="IU5" s="136"/>
      <c r="IV5" s="136"/>
      <c r="IW5" s="136"/>
      <c r="IX5" s="136"/>
      <c r="IY5" s="136"/>
      <c r="IZ5" s="136"/>
      <c r="JA5" s="136"/>
      <c r="JB5" s="136"/>
      <c r="JC5" s="136"/>
      <c r="JD5" s="136"/>
      <c r="JE5" s="136"/>
      <c r="JF5" s="136"/>
      <c r="JG5" s="136"/>
      <c r="JH5" s="136"/>
      <c r="JI5" s="136"/>
      <c r="JJ5" s="136"/>
      <c r="JK5" s="136"/>
      <c r="JL5" s="136"/>
      <c r="JM5" s="136"/>
      <c r="JN5" s="136"/>
      <c r="JO5" s="136"/>
      <c r="JP5" s="136"/>
      <c r="JQ5" s="136"/>
      <c r="JR5" s="136"/>
    </row>
    <row r="6" spans="1:278" s="137" customFormat="1" ht="32.25" customHeight="1" thickBot="1">
      <c r="A6" s="413" t="s">
        <v>280</v>
      </c>
      <c r="B6" s="414"/>
      <c r="C6" s="415"/>
      <c r="D6" s="424" t="str">
        <f>'Mapa Final'!D6</f>
        <v>Nivel Central y Seccional</v>
      </c>
      <c r="E6" s="425"/>
      <c r="F6" s="425"/>
      <c r="G6" s="425"/>
      <c r="H6" s="425"/>
      <c r="I6" s="425"/>
      <c r="J6" s="425"/>
      <c r="K6" s="425"/>
      <c r="L6" s="425"/>
      <c r="M6" s="425"/>
      <c r="N6" s="426"/>
      <c r="O6" s="1"/>
      <c r="P6" s="1"/>
      <c r="Q6" s="1"/>
      <c r="R6" s="1"/>
      <c r="S6" s="1"/>
      <c r="T6" s="1"/>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136"/>
      <c r="GA6" s="136"/>
      <c r="GB6" s="136"/>
      <c r="GC6" s="136"/>
      <c r="GD6" s="136"/>
      <c r="GE6" s="136"/>
      <c r="GF6" s="136"/>
      <c r="GG6" s="136"/>
      <c r="GH6" s="136"/>
      <c r="GI6" s="136"/>
      <c r="GJ6" s="136"/>
      <c r="GK6" s="136"/>
      <c r="GL6" s="136"/>
      <c r="GM6" s="136"/>
      <c r="GN6" s="136"/>
      <c r="GO6" s="136"/>
      <c r="GP6" s="136"/>
      <c r="GQ6" s="136"/>
      <c r="GR6" s="136"/>
      <c r="GS6" s="136"/>
      <c r="GT6" s="136"/>
      <c r="GU6" s="136"/>
      <c r="GV6" s="136"/>
      <c r="GW6" s="136"/>
      <c r="GX6" s="136"/>
      <c r="GY6" s="136"/>
      <c r="GZ6" s="136"/>
      <c r="HA6" s="136"/>
      <c r="HB6" s="136"/>
      <c r="HC6" s="136"/>
      <c r="HD6" s="136"/>
      <c r="HE6" s="136"/>
      <c r="HF6" s="136"/>
      <c r="HG6" s="136"/>
      <c r="HH6" s="136"/>
      <c r="HI6" s="136"/>
      <c r="HJ6" s="136"/>
      <c r="HK6" s="136"/>
      <c r="HL6" s="136"/>
      <c r="HM6" s="136"/>
      <c r="HN6" s="136"/>
      <c r="HO6" s="136"/>
      <c r="HP6" s="136"/>
      <c r="HQ6" s="136"/>
      <c r="HR6" s="136"/>
      <c r="HS6" s="136"/>
      <c r="HT6" s="136"/>
      <c r="HU6" s="136"/>
      <c r="HV6" s="136"/>
      <c r="HW6" s="136"/>
      <c r="HX6" s="136"/>
      <c r="HY6" s="136"/>
      <c r="HZ6" s="136"/>
      <c r="IA6" s="136"/>
      <c r="IB6" s="136"/>
      <c r="IC6" s="136"/>
      <c r="ID6" s="136"/>
      <c r="IE6" s="136"/>
      <c r="IF6" s="136"/>
      <c r="IG6" s="136"/>
      <c r="IH6" s="136"/>
      <c r="II6" s="136"/>
      <c r="IJ6" s="136"/>
      <c r="IK6" s="136"/>
      <c r="IL6" s="136"/>
      <c r="IM6" s="136"/>
      <c r="IN6" s="136"/>
      <c r="IO6" s="136"/>
      <c r="IP6" s="136"/>
      <c r="IQ6" s="136"/>
      <c r="IR6" s="136"/>
      <c r="IS6" s="136"/>
      <c r="IT6" s="136"/>
      <c r="IU6" s="136"/>
      <c r="IV6" s="136"/>
      <c r="IW6" s="136"/>
      <c r="IX6" s="136"/>
      <c r="IY6" s="136"/>
      <c r="IZ6" s="136"/>
      <c r="JA6" s="136"/>
      <c r="JB6" s="136"/>
      <c r="JC6" s="136"/>
      <c r="JD6" s="136"/>
      <c r="JE6" s="136"/>
      <c r="JF6" s="136"/>
      <c r="JG6" s="136"/>
      <c r="JH6" s="136"/>
      <c r="JI6" s="136"/>
      <c r="JJ6" s="136"/>
      <c r="JK6" s="136"/>
      <c r="JL6" s="136"/>
      <c r="JM6" s="136"/>
      <c r="JN6" s="136"/>
      <c r="JO6" s="136"/>
      <c r="JP6" s="136"/>
      <c r="JQ6" s="136"/>
      <c r="JR6" s="136"/>
    </row>
    <row r="7" spans="1:278" s="147" customFormat="1" ht="40.5" customHeight="1" thickTop="1" thickBot="1">
      <c r="A7" s="547" t="s">
        <v>613</v>
      </c>
      <c r="B7" s="548"/>
      <c r="C7" s="548"/>
      <c r="D7" s="548"/>
      <c r="E7" s="548"/>
      <c r="F7" s="549"/>
      <c r="G7" s="154"/>
      <c r="H7" s="550" t="s">
        <v>614</v>
      </c>
      <c r="I7" s="550"/>
      <c r="J7" s="550"/>
      <c r="K7" s="550" t="s">
        <v>615</v>
      </c>
      <c r="L7" s="550"/>
      <c r="M7" s="550"/>
      <c r="N7" s="551" t="s">
        <v>616</v>
      </c>
      <c r="O7" s="543" t="s">
        <v>617</v>
      </c>
      <c r="P7" s="545" t="s">
        <v>618</v>
      </c>
      <c r="Q7" s="546"/>
      <c r="R7" s="545" t="s">
        <v>619</v>
      </c>
      <c r="S7" s="546"/>
      <c r="T7" s="552" t="s">
        <v>620</v>
      </c>
      <c r="U7" s="160"/>
      <c r="V7" s="160"/>
      <c r="W7" s="160"/>
      <c r="X7" s="160"/>
      <c r="Y7" s="160"/>
      <c r="Z7" s="160"/>
      <c r="AA7" s="160"/>
      <c r="AB7" s="160"/>
      <c r="AC7" s="160"/>
      <c r="AD7" s="160"/>
      <c r="AE7" s="160"/>
      <c r="AF7" s="160"/>
      <c r="AG7" s="160"/>
      <c r="AH7" s="160"/>
      <c r="AI7" s="160"/>
      <c r="AJ7" s="160"/>
      <c r="AK7" s="160"/>
      <c r="AL7" s="160"/>
      <c r="AM7" s="160"/>
      <c r="AN7" s="160"/>
      <c r="AO7" s="160"/>
      <c r="AP7" s="160"/>
      <c r="AQ7" s="160"/>
      <c r="AR7" s="160"/>
      <c r="AS7" s="160"/>
      <c r="AT7" s="160"/>
      <c r="AU7" s="160"/>
      <c r="AV7" s="160"/>
      <c r="AW7" s="160"/>
      <c r="AX7" s="160"/>
      <c r="AY7" s="160"/>
      <c r="AZ7" s="160"/>
      <c r="BA7" s="160"/>
      <c r="BB7" s="160"/>
      <c r="BC7" s="160"/>
      <c r="BD7" s="160"/>
      <c r="BE7" s="160"/>
      <c r="BF7" s="160"/>
      <c r="BG7" s="160"/>
      <c r="BH7" s="160"/>
      <c r="BI7" s="160"/>
      <c r="BJ7" s="160"/>
      <c r="BK7" s="160"/>
      <c r="BL7" s="160"/>
      <c r="BM7" s="160"/>
      <c r="BN7" s="160"/>
      <c r="BO7" s="160"/>
      <c r="BP7" s="160"/>
      <c r="BQ7" s="160"/>
      <c r="BR7" s="160"/>
      <c r="BS7" s="160"/>
      <c r="BT7" s="160"/>
      <c r="BU7" s="160"/>
      <c r="BV7" s="160"/>
      <c r="BW7" s="160"/>
      <c r="BX7" s="160"/>
      <c r="BY7" s="160"/>
      <c r="BZ7" s="160"/>
      <c r="CA7" s="160"/>
      <c r="CB7" s="160"/>
      <c r="CC7" s="160"/>
      <c r="CD7" s="160"/>
      <c r="CE7" s="160"/>
      <c r="CF7" s="160"/>
      <c r="CG7" s="160"/>
      <c r="CH7" s="160"/>
      <c r="CI7" s="160"/>
      <c r="CJ7" s="160"/>
      <c r="CK7" s="160"/>
      <c r="CL7" s="160"/>
      <c r="CM7" s="160"/>
      <c r="CN7" s="160"/>
      <c r="CO7" s="160"/>
      <c r="CP7" s="160"/>
      <c r="CQ7" s="160"/>
      <c r="CR7" s="160"/>
      <c r="CS7" s="160"/>
      <c r="CT7" s="160"/>
      <c r="CU7" s="160"/>
      <c r="CV7" s="160"/>
      <c r="CW7" s="160"/>
      <c r="CX7" s="160"/>
      <c r="CY7" s="160"/>
      <c r="CZ7" s="160"/>
      <c r="DA7" s="160"/>
      <c r="DB7" s="160"/>
      <c r="DC7" s="160"/>
      <c r="DD7" s="160"/>
      <c r="DE7" s="160"/>
      <c r="DF7" s="160"/>
      <c r="DG7" s="160"/>
      <c r="DH7" s="160"/>
      <c r="DI7" s="160"/>
      <c r="DJ7" s="160"/>
      <c r="DK7" s="160"/>
      <c r="DL7" s="160"/>
      <c r="DM7" s="160"/>
      <c r="DN7" s="160"/>
      <c r="DO7" s="160"/>
      <c r="DP7" s="160"/>
      <c r="DQ7" s="160"/>
      <c r="DR7" s="160"/>
      <c r="DS7" s="160"/>
      <c r="DT7" s="160"/>
      <c r="DU7" s="160"/>
      <c r="DV7" s="160"/>
      <c r="DW7" s="160"/>
      <c r="DX7" s="160"/>
      <c r="DY7" s="160"/>
      <c r="DZ7" s="160"/>
      <c r="EA7" s="160"/>
      <c r="EB7" s="160"/>
      <c r="EC7" s="160"/>
      <c r="ED7" s="160"/>
      <c r="EE7" s="160"/>
      <c r="EF7" s="160"/>
      <c r="EG7" s="160"/>
      <c r="EH7" s="160"/>
      <c r="EI7" s="160"/>
      <c r="EJ7" s="160"/>
      <c r="EK7" s="160"/>
      <c r="EL7" s="160"/>
      <c r="EM7" s="160"/>
      <c r="EN7" s="160"/>
      <c r="EO7" s="160"/>
      <c r="EP7" s="160"/>
      <c r="EQ7" s="160"/>
      <c r="ER7" s="160"/>
      <c r="ES7" s="160"/>
      <c r="ET7" s="160"/>
      <c r="EU7" s="160"/>
      <c r="EV7" s="160"/>
      <c r="EW7" s="160"/>
      <c r="EX7" s="160"/>
      <c r="EY7" s="160"/>
      <c r="EZ7" s="160"/>
      <c r="FA7" s="160"/>
      <c r="FB7" s="160"/>
      <c r="FC7" s="160"/>
      <c r="FD7" s="160"/>
      <c r="FE7" s="160"/>
      <c r="FF7" s="160"/>
      <c r="FG7" s="160"/>
      <c r="FH7" s="160"/>
      <c r="FI7" s="160"/>
      <c r="FJ7" s="160"/>
      <c r="FK7" s="160"/>
      <c r="FL7" s="160"/>
      <c r="FM7" s="160"/>
      <c r="FN7" s="160"/>
      <c r="FO7" s="160"/>
      <c r="FP7" s="160"/>
      <c r="FQ7" s="160"/>
      <c r="FR7" s="160"/>
      <c r="FS7" s="160"/>
      <c r="FT7" s="160"/>
    </row>
    <row r="8" spans="1:278" s="148" customFormat="1" ht="60.95" customHeight="1" thickTop="1" thickBot="1">
      <c r="A8" s="163" t="s">
        <v>30</v>
      </c>
      <c r="B8" s="163" t="s">
        <v>288</v>
      </c>
      <c r="C8" s="164" t="s">
        <v>228</v>
      </c>
      <c r="D8" s="155" t="s">
        <v>289</v>
      </c>
      <c r="E8" s="156" t="s">
        <v>232</v>
      </c>
      <c r="F8" s="156" t="s">
        <v>234</v>
      </c>
      <c r="G8" s="156" t="s">
        <v>236</v>
      </c>
      <c r="H8" s="157" t="s">
        <v>621</v>
      </c>
      <c r="I8" s="157" t="s">
        <v>584</v>
      </c>
      <c r="J8" s="157" t="s">
        <v>622</v>
      </c>
      <c r="K8" s="157" t="s">
        <v>621</v>
      </c>
      <c r="L8" s="157" t="s">
        <v>623</v>
      </c>
      <c r="M8" s="157" t="s">
        <v>622</v>
      </c>
      <c r="N8" s="551"/>
      <c r="O8" s="544"/>
      <c r="P8" s="158" t="s">
        <v>624</v>
      </c>
      <c r="Q8" s="158" t="s">
        <v>625</v>
      </c>
      <c r="R8" s="158" t="s">
        <v>626</v>
      </c>
      <c r="S8" s="158" t="s">
        <v>627</v>
      </c>
      <c r="T8" s="552"/>
      <c r="U8" s="161"/>
      <c r="V8" s="161"/>
      <c r="W8" s="161"/>
      <c r="X8" s="161"/>
      <c r="Y8" s="161"/>
      <c r="Z8" s="161"/>
      <c r="AA8" s="161"/>
      <c r="AB8" s="161"/>
      <c r="AC8" s="161"/>
      <c r="AD8" s="161"/>
      <c r="AE8" s="161"/>
      <c r="AF8" s="161"/>
      <c r="AG8" s="161"/>
      <c r="AH8" s="161"/>
      <c r="AI8" s="161"/>
      <c r="AJ8" s="161"/>
      <c r="AK8" s="161"/>
      <c r="AL8" s="161"/>
      <c r="AM8" s="161"/>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61"/>
      <c r="BR8" s="161"/>
      <c r="BS8" s="161"/>
      <c r="BT8" s="161"/>
      <c r="BU8" s="161"/>
      <c r="BV8" s="161"/>
      <c r="BW8" s="161"/>
      <c r="BX8" s="161"/>
      <c r="BY8" s="161"/>
      <c r="BZ8" s="161"/>
      <c r="CA8" s="161"/>
      <c r="CB8" s="161"/>
      <c r="CC8" s="161"/>
      <c r="CD8" s="161"/>
      <c r="CE8" s="161"/>
      <c r="CF8" s="161"/>
      <c r="CG8" s="161"/>
      <c r="CH8" s="161"/>
      <c r="CI8" s="161"/>
      <c r="CJ8" s="161"/>
      <c r="CK8" s="161"/>
      <c r="CL8" s="161"/>
      <c r="CM8" s="161"/>
      <c r="CN8" s="161"/>
      <c r="CO8" s="161"/>
      <c r="CP8" s="161"/>
      <c r="CQ8" s="161"/>
      <c r="CR8" s="161"/>
      <c r="CS8" s="161"/>
      <c r="CT8" s="161"/>
      <c r="CU8" s="161"/>
      <c r="CV8" s="161"/>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1"/>
      <c r="EA8" s="161"/>
      <c r="EB8" s="161"/>
      <c r="EC8" s="161"/>
      <c r="ED8" s="161"/>
      <c r="EE8" s="161"/>
      <c r="EF8" s="161"/>
      <c r="EG8" s="161"/>
      <c r="EH8" s="161"/>
      <c r="EI8" s="161"/>
      <c r="EJ8" s="161"/>
      <c r="EK8" s="161"/>
      <c r="EL8" s="161"/>
      <c r="EM8" s="161"/>
      <c r="EN8" s="161"/>
      <c r="EO8" s="161"/>
      <c r="EP8" s="161"/>
      <c r="EQ8" s="161"/>
      <c r="ER8" s="161"/>
      <c r="ES8" s="161"/>
      <c r="ET8" s="161"/>
      <c r="EU8" s="161"/>
      <c r="EV8" s="161"/>
      <c r="EW8" s="161"/>
      <c r="EX8" s="161"/>
      <c r="EY8" s="161"/>
      <c r="EZ8" s="161"/>
      <c r="FA8" s="161"/>
      <c r="FB8" s="161"/>
      <c r="FC8" s="161"/>
      <c r="FD8" s="161"/>
      <c r="FE8" s="161"/>
      <c r="FF8" s="161"/>
      <c r="FG8" s="161"/>
      <c r="FH8" s="161"/>
      <c r="FI8" s="161"/>
      <c r="FJ8" s="161"/>
      <c r="FK8" s="161"/>
      <c r="FL8" s="161"/>
      <c r="FM8" s="161"/>
      <c r="FN8" s="161"/>
      <c r="FO8" s="161"/>
      <c r="FP8" s="161"/>
      <c r="FQ8" s="161"/>
      <c r="FR8" s="161"/>
      <c r="FS8" s="161"/>
      <c r="FT8" s="161"/>
    </row>
    <row r="9" spans="1:278" s="149" customFormat="1" ht="10.5" customHeight="1" thickTop="1" thickBot="1">
      <c r="A9" s="537"/>
      <c r="B9" s="538"/>
      <c r="C9" s="538"/>
      <c r="D9" s="538"/>
      <c r="E9" s="538"/>
      <c r="F9" s="538"/>
      <c r="G9" s="538"/>
      <c r="H9" s="538"/>
      <c r="I9" s="538"/>
      <c r="J9" s="538"/>
      <c r="K9" s="538"/>
      <c r="L9" s="538"/>
      <c r="M9" s="538"/>
      <c r="N9" s="538"/>
      <c r="T9" s="159"/>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c r="AS9" s="162"/>
      <c r="AT9" s="162"/>
      <c r="AU9" s="162"/>
      <c r="AV9" s="162"/>
      <c r="AW9" s="162"/>
      <c r="AX9" s="162"/>
      <c r="AY9" s="162"/>
      <c r="AZ9" s="162"/>
      <c r="BA9" s="162"/>
      <c r="BB9" s="162"/>
      <c r="BC9" s="162"/>
      <c r="BD9" s="162"/>
      <c r="BE9" s="162"/>
      <c r="BF9" s="162"/>
      <c r="BG9" s="162"/>
      <c r="BH9" s="162"/>
      <c r="BI9" s="162"/>
      <c r="BJ9" s="162"/>
      <c r="BK9" s="162"/>
      <c r="BL9" s="162"/>
      <c r="BM9" s="162"/>
      <c r="BN9" s="162"/>
      <c r="BO9" s="162"/>
      <c r="BP9" s="162"/>
      <c r="BQ9" s="162"/>
      <c r="BR9" s="162"/>
      <c r="BS9" s="162"/>
      <c r="BT9" s="162"/>
      <c r="BU9" s="162"/>
      <c r="BV9" s="162"/>
      <c r="BW9" s="162"/>
      <c r="BX9" s="162"/>
      <c r="BY9" s="162"/>
      <c r="BZ9" s="162"/>
      <c r="CA9" s="162"/>
      <c r="CB9" s="162"/>
      <c r="CC9" s="162"/>
      <c r="CD9" s="162"/>
      <c r="CE9" s="162"/>
      <c r="CF9" s="162"/>
      <c r="CG9" s="162"/>
      <c r="CH9" s="162"/>
      <c r="CI9" s="162"/>
      <c r="CJ9" s="162"/>
      <c r="CK9" s="162"/>
      <c r="CL9" s="162"/>
      <c r="CM9" s="162"/>
      <c r="CN9" s="162"/>
      <c r="CO9" s="162"/>
      <c r="CP9" s="162"/>
      <c r="CQ9" s="162"/>
      <c r="CR9" s="162"/>
      <c r="CS9" s="162"/>
      <c r="CT9" s="162"/>
      <c r="CU9" s="162"/>
      <c r="CV9" s="162"/>
      <c r="CW9" s="162"/>
      <c r="CX9" s="162"/>
      <c r="CY9" s="162"/>
      <c r="CZ9" s="162"/>
      <c r="DA9" s="162"/>
      <c r="DB9" s="162"/>
      <c r="DC9" s="162"/>
      <c r="DD9" s="162"/>
      <c r="DE9" s="162"/>
      <c r="DF9" s="162"/>
      <c r="DG9" s="162"/>
      <c r="DH9" s="162"/>
      <c r="DI9" s="162"/>
      <c r="DJ9" s="162"/>
      <c r="DK9" s="162"/>
      <c r="DL9" s="162"/>
      <c r="DM9" s="162"/>
      <c r="DN9" s="162"/>
      <c r="DO9" s="162"/>
      <c r="DP9" s="162"/>
      <c r="DQ9" s="162"/>
      <c r="DR9" s="162"/>
      <c r="DS9" s="162"/>
      <c r="DT9" s="162"/>
      <c r="DU9" s="162"/>
      <c r="DV9" s="162"/>
      <c r="DW9" s="162"/>
      <c r="DX9" s="162"/>
      <c r="DY9" s="162"/>
      <c r="DZ9" s="162"/>
      <c r="EA9" s="162"/>
      <c r="EB9" s="162"/>
      <c r="EC9" s="162"/>
      <c r="ED9" s="162"/>
      <c r="EE9" s="162"/>
      <c r="EF9" s="162"/>
      <c r="EG9" s="162"/>
      <c r="EH9" s="162"/>
      <c r="EI9" s="162"/>
      <c r="EJ9" s="162"/>
      <c r="EK9" s="162"/>
      <c r="EL9" s="162"/>
      <c r="EM9" s="162"/>
      <c r="EN9" s="162"/>
      <c r="EO9" s="162"/>
      <c r="EP9" s="162"/>
      <c r="EQ9" s="162"/>
      <c r="ER9" s="162"/>
      <c r="ES9" s="162"/>
      <c r="ET9" s="162"/>
      <c r="EU9" s="162"/>
      <c r="EV9" s="162"/>
      <c r="EW9" s="162"/>
      <c r="EX9" s="162"/>
      <c r="EY9" s="162"/>
      <c r="EZ9" s="162"/>
      <c r="FA9" s="162"/>
      <c r="FB9" s="162"/>
      <c r="FC9" s="162"/>
      <c r="FD9" s="162"/>
      <c r="FE9" s="162"/>
      <c r="FF9" s="162"/>
      <c r="FG9" s="162"/>
      <c r="FH9" s="162"/>
      <c r="FI9" s="162"/>
      <c r="FJ9" s="162"/>
      <c r="FK9" s="162"/>
      <c r="FL9" s="162"/>
      <c r="FM9" s="162"/>
      <c r="FN9" s="162"/>
      <c r="FO9" s="162"/>
      <c r="FP9" s="162"/>
      <c r="FQ9" s="162"/>
      <c r="FR9" s="162"/>
      <c r="FS9" s="162"/>
      <c r="FT9" s="162"/>
    </row>
    <row r="10" spans="1:278" s="150" customFormat="1" ht="15" customHeight="1">
      <c r="A10" s="504">
        <f>'Mapa Final'!A10</f>
        <v>1</v>
      </c>
      <c r="B10" s="502" t="str">
        <f>'Mapa Final'!B10</f>
        <v>Incumplimiento en la satisfacción de las necesidades bienes y servicios de la Seccional</v>
      </c>
      <c r="C10" s="525" t="str">
        <f>'Mapa Final'!C10</f>
        <v>Afectación en la Prestación del Servicio de Justicia</v>
      </c>
      <c r="D10" s="525" t="str">
        <f>'Mapa Final'!D10</f>
        <v xml:space="preserve">
1.Indebida identificación de las necesidades a satisfacer (cantidades y caracteristicas tecnicas).
2. Falta de asignación o limitación de recursos presupuestales.
3. Incumplimiento del contrato por parte del proveedor.
</v>
      </c>
      <c r="E10" s="531" t="str">
        <f>'Mapa Final'!E10</f>
        <v>Falencias en la etapa de planeación y ejecución y/o falta de asignación o limitación de los recursos presupuestales.</v>
      </c>
      <c r="F10" s="531" t="str">
        <f>'Mapa Final'!F10</f>
        <v>Posibilidad de Afectación en la prestación del servicio de justicia por eventuales Falencias en la etapa de planeación y ejecución y/o falta de asignación o limitación de los recursos presupuestales que conlleven a la insatisfacción de las necesidades de funcionamiento e inversión de la seccional durante la vigencia</v>
      </c>
      <c r="G10" s="531" t="str">
        <f>'Mapa Final'!G10</f>
        <v>Ejecución y Administración de Procesos</v>
      </c>
      <c r="H10" s="534" t="str">
        <f>'Mapa Final'!I10</f>
        <v>Media</v>
      </c>
      <c r="I10" s="528" t="str">
        <f>'Mapa Final'!L10</f>
        <v>Moderado</v>
      </c>
      <c r="J10" s="513" t="str">
        <f>'Mapa Final'!N10</f>
        <v>Moderado</v>
      </c>
      <c r="K10" s="516" t="str">
        <f>'Mapa Final'!AA10</f>
        <v>Baja</v>
      </c>
      <c r="L10" s="516" t="str">
        <f>'Mapa Final'!AE10</f>
        <v>Moderado</v>
      </c>
      <c r="M10" s="519" t="str">
        <f>'Mapa Final'!AG10</f>
        <v>Moderado</v>
      </c>
      <c r="N10" s="516" t="str">
        <f>'Mapa Final'!AH10</f>
        <v>Aceptar</v>
      </c>
      <c r="O10" s="510" t="s">
        <v>628</v>
      </c>
      <c r="P10" s="522"/>
      <c r="Q10" s="553" t="s">
        <v>10</v>
      </c>
      <c r="R10" s="507">
        <v>45017</v>
      </c>
      <c r="S10" s="507">
        <v>45107</v>
      </c>
      <c r="T10" s="510" t="s">
        <v>629</v>
      </c>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row>
    <row r="11" spans="1:278" s="150" customFormat="1" ht="13.5" customHeight="1">
      <c r="A11" s="505"/>
      <c r="B11" s="368"/>
      <c r="C11" s="526"/>
      <c r="D11" s="526"/>
      <c r="E11" s="532"/>
      <c r="F11" s="532"/>
      <c r="G11" s="532"/>
      <c r="H11" s="535"/>
      <c r="I11" s="529"/>
      <c r="J11" s="514"/>
      <c r="K11" s="517"/>
      <c r="L11" s="517"/>
      <c r="M11" s="520"/>
      <c r="N11" s="517"/>
      <c r="O11" s="511"/>
      <c r="P11" s="523"/>
      <c r="Q11" s="508"/>
      <c r="R11" s="508"/>
      <c r="S11" s="508"/>
      <c r="T11" s="511"/>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row>
    <row r="12" spans="1:278" s="150" customFormat="1" ht="13.5" customHeight="1">
      <c r="A12" s="505"/>
      <c r="B12" s="368"/>
      <c r="C12" s="526"/>
      <c r="D12" s="526"/>
      <c r="E12" s="532"/>
      <c r="F12" s="532"/>
      <c r="G12" s="532"/>
      <c r="H12" s="535"/>
      <c r="I12" s="529"/>
      <c r="J12" s="514"/>
      <c r="K12" s="517"/>
      <c r="L12" s="517"/>
      <c r="M12" s="520"/>
      <c r="N12" s="517"/>
      <c r="O12" s="511"/>
      <c r="P12" s="523"/>
      <c r="Q12" s="508"/>
      <c r="R12" s="508"/>
      <c r="S12" s="508"/>
      <c r="T12" s="511"/>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row>
    <row r="13" spans="1:278" s="150" customFormat="1" ht="13.5" customHeight="1">
      <c r="A13" s="505"/>
      <c r="B13" s="368"/>
      <c r="C13" s="526"/>
      <c r="D13" s="526"/>
      <c r="E13" s="532"/>
      <c r="F13" s="532"/>
      <c r="G13" s="532"/>
      <c r="H13" s="535"/>
      <c r="I13" s="529"/>
      <c r="J13" s="514"/>
      <c r="K13" s="517"/>
      <c r="L13" s="517"/>
      <c r="M13" s="520"/>
      <c r="N13" s="517"/>
      <c r="O13" s="511"/>
      <c r="P13" s="523"/>
      <c r="Q13" s="508"/>
      <c r="R13" s="508"/>
      <c r="S13" s="508"/>
      <c r="T13" s="511"/>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row>
    <row r="14" spans="1:278" s="150" customFormat="1" ht="238.5" customHeight="1" thickBot="1">
      <c r="A14" s="506"/>
      <c r="B14" s="503"/>
      <c r="C14" s="527"/>
      <c r="D14" s="527"/>
      <c r="E14" s="533"/>
      <c r="F14" s="533"/>
      <c r="G14" s="533"/>
      <c r="H14" s="536"/>
      <c r="I14" s="530"/>
      <c r="J14" s="515"/>
      <c r="K14" s="518"/>
      <c r="L14" s="518"/>
      <c r="M14" s="521"/>
      <c r="N14" s="518"/>
      <c r="O14" s="512"/>
      <c r="P14" s="524"/>
      <c r="Q14" s="509"/>
      <c r="R14" s="509"/>
      <c r="S14" s="509"/>
      <c r="T14" s="512"/>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row>
    <row r="15" spans="1:278" s="150" customFormat="1" ht="15" customHeight="1">
      <c r="A15" s="504">
        <f>'Mapa Final'!A15</f>
        <v>2</v>
      </c>
      <c r="B15" s="502" t="str">
        <f>'Mapa Final'!B15</f>
        <v>Adquirir bienes, obras y servicios que incumplan con las especificaciones técnicas requeridas por la Entidad</v>
      </c>
      <c r="C15" s="525" t="str">
        <f>'Mapa Final'!C15</f>
        <v>Afectación Económica</v>
      </c>
      <c r="D15" s="525" t="str">
        <f>'Mapa Final'!D15</f>
        <v xml:space="preserve">1. Falta de claridad en la descripción detallada del bien, obra  o servicio a contratar.                        
2. Impresición en estudios de mercado, conveniencia y oportunidad.    
3. Calificación errónea de propuestas  por parte del Comité Evaluador. </v>
      </c>
      <c r="E15" s="531" t="str">
        <f>'Mapa Final'!E15</f>
        <v xml:space="preserve">Errada especificación o calificación de la descripción técnica del bien, obra o servicio a contratar </v>
      </c>
      <c r="F15" s="531" t="str">
        <f>'Mapa Final'!F15</f>
        <v xml:space="preserve">Posibilidad de afectación económica de la entidad, por la errada especificación o calificación de la descripción técnica del bien, obra o servicio a contratar.  </v>
      </c>
      <c r="G15" s="531" t="str">
        <f>'Mapa Final'!G15</f>
        <v>Ejecución y Administración de Procesos</v>
      </c>
      <c r="H15" s="534" t="str">
        <f>'Mapa Final'!I15</f>
        <v>Media</v>
      </c>
      <c r="I15" s="528" t="str">
        <f>'Mapa Final'!L15</f>
        <v>Moderado</v>
      </c>
      <c r="J15" s="513" t="str">
        <f>'Mapa Final'!N15</f>
        <v>Moderado</v>
      </c>
      <c r="K15" s="516" t="str">
        <f>'Mapa Final'!AA15</f>
        <v>Baja</v>
      </c>
      <c r="L15" s="516" t="str">
        <f>'Mapa Final'!AE15</f>
        <v>Moderado</v>
      </c>
      <c r="M15" s="519" t="str">
        <f>'Mapa Final'!AG15</f>
        <v>Moderado</v>
      </c>
      <c r="N15" s="516" t="str">
        <f>'Mapa Final'!AH15</f>
        <v>Aceptar</v>
      </c>
      <c r="O15" s="510" t="s">
        <v>630</v>
      </c>
      <c r="P15" s="510"/>
      <c r="Q15" s="510" t="s">
        <v>10</v>
      </c>
      <c r="R15" s="507">
        <v>45017</v>
      </c>
      <c r="S15" s="507">
        <v>45107</v>
      </c>
      <c r="T15" s="510" t="s">
        <v>631</v>
      </c>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c r="CV15" s="35"/>
      <c r="CW15" s="35"/>
      <c r="CX15" s="35"/>
      <c r="CY15" s="35"/>
      <c r="CZ15" s="35"/>
      <c r="DA15" s="35"/>
      <c r="DB15" s="35"/>
      <c r="DC15" s="35"/>
      <c r="DD15" s="35"/>
      <c r="DE15" s="35"/>
      <c r="DF15" s="35"/>
      <c r="DG15" s="35"/>
      <c r="DH15" s="35"/>
      <c r="DI15" s="35"/>
      <c r="DJ15" s="35"/>
      <c r="DK15" s="35"/>
      <c r="DL15" s="35"/>
      <c r="DM15" s="35"/>
      <c r="DN15" s="35"/>
      <c r="DO15" s="35"/>
      <c r="DP15" s="35"/>
      <c r="DQ15" s="35"/>
      <c r="DR15" s="35"/>
      <c r="DS15" s="35"/>
      <c r="DT15" s="35"/>
      <c r="DU15" s="35"/>
      <c r="DV15" s="35"/>
      <c r="DW15" s="35"/>
      <c r="DX15" s="35"/>
      <c r="DY15" s="35"/>
      <c r="DZ15" s="35"/>
      <c r="EA15" s="35"/>
      <c r="EB15" s="35"/>
      <c r="EC15" s="35"/>
      <c r="ED15" s="35"/>
      <c r="EE15" s="35"/>
      <c r="EF15" s="35"/>
      <c r="EG15" s="35"/>
      <c r="EH15" s="35"/>
      <c r="EI15" s="35"/>
      <c r="EJ15" s="35"/>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c r="FP15" s="35"/>
      <c r="FQ15" s="35"/>
      <c r="FR15" s="35"/>
      <c r="FS15" s="35"/>
      <c r="FT15" s="35"/>
    </row>
    <row r="16" spans="1:278" s="150" customFormat="1" ht="13.5" customHeight="1">
      <c r="A16" s="505"/>
      <c r="B16" s="368"/>
      <c r="C16" s="526"/>
      <c r="D16" s="526"/>
      <c r="E16" s="532"/>
      <c r="F16" s="532"/>
      <c r="G16" s="532"/>
      <c r="H16" s="535"/>
      <c r="I16" s="529"/>
      <c r="J16" s="514"/>
      <c r="K16" s="517"/>
      <c r="L16" s="517"/>
      <c r="M16" s="520"/>
      <c r="N16" s="517"/>
      <c r="O16" s="511"/>
      <c r="P16" s="511"/>
      <c r="Q16" s="511"/>
      <c r="R16" s="508"/>
      <c r="S16" s="508"/>
      <c r="T16" s="511"/>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c r="DG16" s="35"/>
      <c r="DH16" s="35"/>
      <c r="DI16" s="35"/>
      <c r="DJ16" s="35"/>
      <c r="DK16" s="35"/>
      <c r="DL16" s="35"/>
      <c r="DM16" s="35"/>
      <c r="DN16" s="35"/>
      <c r="DO16" s="35"/>
      <c r="DP16" s="35"/>
      <c r="DQ16" s="35"/>
      <c r="DR16" s="35"/>
      <c r="DS16" s="35"/>
      <c r="DT16" s="35"/>
      <c r="DU16" s="35"/>
      <c r="DV16" s="35"/>
      <c r="DW16" s="35"/>
      <c r="DX16" s="35"/>
      <c r="DY16" s="35"/>
      <c r="DZ16" s="35"/>
      <c r="EA16" s="35"/>
      <c r="EB16" s="35"/>
      <c r="EC16" s="35"/>
      <c r="ED16" s="35"/>
      <c r="EE16" s="35"/>
      <c r="EF16" s="35"/>
      <c r="EG16" s="35"/>
      <c r="EH16" s="35"/>
      <c r="EI16" s="35"/>
      <c r="EJ16" s="35"/>
      <c r="EK16" s="35"/>
      <c r="EL16" s="35"/>
      <c r="EM16" s="35"/>
      <c r="EN16" s="35"/>
      <c r="EO16" s="35"/>
      <c r="EP16" s="35"/>
      <c r="EQ16" s="35"/>
      <c r="ER16" s="35"/>
      <c r="ES16" s="35"/>
      <c r="ET16" s="35"/>
      <c r="EU16" s="35"/>
      <c r="EV16" s="35"/>
      <c r="EW16" s="35"/>
      <c r="EX16" s="35"/>
      <c r="EY16" s="35"/>
      <c r="EZ16" s="35"/>
      <c r="FA16" s="35"/>
      <c r="FB16" s="35"/>
      <c r="FC16" s="35"/>
      <c r="FD16" s="35"/>
      <c r="FE16" s="35"/>
      <c r="FF16" s="35"/>
      <c r="FG16" s="35"/>
      <c r="FH16" s="35"/>
      <c r="FI16" s="35"/>
      <c r="FJ16" s="35"/>
      <c r="FK16" s="35"/>
      <c r="FL16" s="35"/>
      <c r="FM16" s="35"/>
      <c r="FN16" s="35"/>
      <c r="FO16" s="35"/>
      <c r="FP16" s="35"/>
      <c r="FQ16" s="35"/>
      <c r="FR16" s="35"/>
      <c r="FS16" s="35"/>
      <c r="FT16" s="35"/>
    </row>
    <row r="17" spans="1:176" s="150" customFormat="1" ht="13.5" customHeight="1">
      <c r="A17" s="505"/>
      <c r="B17" s="368"/>
      <c r="C17" s="526"/>
      <c r="D17" s="526"/>
      <c r="E17" s="532"/>
      <c r="F17" s="532"/>
      <c r="G17" s="532"/>
      <c r="H17" s="535"/>
      <c r="I17" s="529"/>
      <c r="J17" s="514"/>
      <c r="K17" s="517"/>
      <c r="L17" s="517"/>
      <c r="M17" s="520"/>
      <c r="N17" s="517"/>
      <c r="O17" s="511"/>
      <c r="P17" s="511"/>
      <c r="Q17" s="511"/>
      <c r="R17" s="508"/>
      <c r="S17" s="508"/>
      <c r="T17" s="511"/>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c r="DL17" s="35"/>
      <c r="DM17" s="35"/>
      <c r="DN17" s="35"/>
      <c r="DO17" s="35"/>
      <c r="DP17" s="35"/>
      <c r="DQ17" s="35"/>
      <c r="DR17" s="35"/>
      <c r="DS17" s="35"/>
      <c r="DT17" s="35"/>
      <c r="DU17" s="35"/>
      <c r="DV17" s="35"/>
      <c r="DW17" s="35"/>
      <c r="DX17" s="35"/>
      <c r="DY17" s="35"/>
      <c r="DZ17" s="35"/>
      <c r="EA17" s="35"/>
      <c r="EB17" s="35"/>
      <c r="EC17" s="35"/>
      <c r="ED17" s="35"/>
      <c r="EE17" s="35"/>
      <c r="EF17" s="35"/>
      <c r="EG17" s="35"/>
      <c r="EH17" s="35"/>
      <c r="EI17" s="35"/>
      <c r="EJ17" s="35"/>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5"/>
      <c r="FJ17" s="35"/>
      <c r="FK17" s="35"/>
      <c r="FL17" s="35"/>
      <c r="FM17" s="35"/>
      <c r="FN17" s="35"/>
      <c r="FO17" s="35"/>
      <c r="FP17" s="35"/>
      <c r="FQ17" s="35"/>
      <c r="FR17" s="35"/>
      <c r="FS17" s="35"/>
      <c r="FT17" s="35"/>
    </row>
    <row r="18" spans="1:176" s="150" customFormat="1" ht="13.5" customHeight="1">
      <c r="A18" s="505"/>
      <c r="B18" s="368"/>
      <c r="C18" s="526"/>
      <c r="D18" s="526"/>
      <c r="E18" s="532"/>
      <c r="F18" s="532"/>
      <c r="G18" s="532"/>
      <c r="H18" s="535"/>
      <c r="I18" s="529"/>
      <c r="J18" s="514"/>
      <c r="K18" s="517"/>
      <c r="L18" s="517"/>
      <c r="M18" s="520"/>
      <c r="N18" s="517"/>
      <c r="O18" s="511"/>
      <c r="P18" s="511"/>
      <c r="Q18" s="511"/>
      <c r="R18" s="508"/>
      <c r="S18" s="508"/>
      <c r="T18" s="511"/>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c r="CV18" s="35"/>
      <c r="CW18" s="35"/>
      <c r="CX18" s="35"/>
      <c r="CY18" s="35"/>
      <c r="CZ18" s="35"/>
      <c r="DA18" s="35"/>
      <c r="DB18" s="35"/>
      <c r="DC18" s="35"/>
      <c r="DD18" s="35"/>
      <c r="DE18" s="35"/>
      <c r="DF18" s="35"/>
      <c r="DG18" s="35"/>
      <c r="DH18" s="35"/>
      <c r="DI18" s="35"/>
      <c r="DJ18" s="35"/>
      <c r="DK18" s="35"/>
      <c r="DL18" s="35"/>
      <c r="DM18" s="35"/>
      <c r="DN18" s="35"/>
      <c r="DO18" s="35"/>
      <c r="DP18" s="35"/>
      <c r="DQ18" s="35"/>
      <c r="DR18" s="35"/>
      <c r="DS18" s="35"/>
      <c r="DT18" s="35"/>
      <c r="DU18" s="35"/>
      <c r="DV18" s="35"/>
      <c r="DW18" s="35"/>
      <c r="DX18" s="35"/>
      <c r="DY18" s="35"/>
      <c r="DZ18" s="35"/>
      <c r="EA18" s="35"/>
      <c r="EB18" s="35"/>
      <c r="EC18" s="35"/>
      <c r="ED18" s="35"/>
      <c r="EE18" s="35"/>
      <c r="EF18" s="35"/>
      <c r="EG18" s="35"/>
      <c r="EH18" s="35"/>
      <c r="EI18" s="35"/>
      <c r="EJ18" s="35"/>
      <c r="EK18" s="35"/>
      <c r="EL18" s="35"/>
      <c r="EM18" s="35"/>
      <c r="EN18" s="35"/>
      <c r="EO18" s="35"/>
      <c r="EP18" s="35"/>
      <c r="EQ18" s="35"/>
      <c r="ER18" s="35"/>
      <c r="ES18" s="35"/>
      <c r="ET18" s="35"/>
      <c r="EU18" s="35"/>
      <c r="EV18" s="35"/>
      <c r="EW18" s="35"/>
      <c r="EX18" s="35"/>
      <c r="EY18" s="35"/>
      <c r="EZ18" s="35"/>
      <c r="FA18" s="35"/>
      <c r="FB18" s="35"/>
      <c r="FC18" s="35"/>
      <c r="FD18" s="35"/>
      <c r="FE18" s="35"/>
      <c r="FF18" s="35"/>
      <c r="FG18" s="35"/>
      <c r="FH18" s="35"/>
      <c r="FI18" s="35"/>
      <c r="FJ18" s="35"/>
      <c r="FK18" s="35"/>
      <c r="FL18" s="35"/>
      <c r="FM18" s="35"/>
      <c r="FN18" s="35"/>
      <c r="FO18" s="35"/>
      <c r="FP18" s="35"/>
      <c r="FQ18" s="35"/>
      <c r="FR18" s="35"/>
      <c r="FS18" s="35"/>
      <c r="FT18" s="35"/>
    </row>
    <row r="19" spans="1:176" s="150" customFormat="1" ht="255.75" customHeight="1" thickBot="1">
      <c r="A19" s="506"/>
      <c r="B19" s="503"/>
      <c r="C19" s="527"/>
      <c r="D19" s="527"/>
      <c r="E19" s="533"/>
      <c r="F19" s="533"/>
      <c r="G19" s="533"/>
      <c r="H19" s="536"/>
      <c r="I19" s="530"/>
      <c r="J19" s="515"/>
      <c r="K19" s="518"/>
      <c r="L19" s="518"/>
      <c r="M19" s="521"/>
      <c r="N19" s="518"/>
      <c r="O19" s="512"/>
      <c r="P19" s="512"/>
      <c r="Q19" s="512"/>
      <c r="R19" s="509"/>
      <c r="S19" s="509"/>
      <c r="T19" s="512"/>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c r="CV19" s="35"/>
      <c r="CW19" s="35"/>
      <c r="CX19" s="35"/>
      <c r="CY19" s="35"/>
      <c r="CZ19" s="35"/>
      <c r="DA19" s="35"/>
      <c r="DB19" s="35"/>
      <c r="DC19" s="35"/>
      <c r="DD19" s="35"/>
      <c r="DE19" s="35"/>
      <c r="DF19" s="35"/>
      <c r="DG19" s="35"/>
      <c r="DH19" s="35"/>
      <c r="DI19" s="35"/>
      <c r="DJ19" s="35"/>
      <c r="DK19" s="35"/>
      <c r="DL19" s="35"/>
      <c r="DM19" s="35"/>
      <c r="DN19" s="35"/>
      <c r="DO19" s="35"/>
      <c r="DP19" s="35"/>
      <c r="DQ19" s="35"/>
      <c r="DR19" s="35"/>
      <c r="DS19" s="35"/>
      <c r="DT19" s="35"/>
      <c r="DU19" s="35"/>
      <c r="DV19" s="35"/>
      <c r="DW19" s="35"/>
      <c r="DX19" s="35"/>
      <c r="DY19" s="35"/>
      <c r="DZ19" s="35"/>
      <c r="EA19" s="35"/>
      <c r="EB19" s="35"/>
      <c r="EC19" s="35"/>
      <c r="ED19" s="35"/>
      <c r="EE19" s="35"/>
      <c r="EF19" s="35"/>
      <c r="EG19" s="35"/>
      <c r="EH19" s="35"/>
      <c r="EI19" s="35"/>
      <c r="EJ19" s="35"/>
      <c r="EK19" s="35"/>
      <c r="EL19" s="35"/>
      <c r="EM19" s="35"/>
      <c r="EN19" s="35"/>
      <c r="EO19" s="35"/>
      <c r="EP19" s="35"/>
      <c r="EQ19" s="35"/>
      <c r="ER19" s="35"/>
      <c r="ES19" s="35"/>
      <c r="ET19" s="35"/>
      <c r="EU19" s="35"/>
      <c r="EV19" s="35"/>
      <c r="EW19" s="35"/>
      <c r="EX19" s="35"/>
      <c r="EY19" s="35"/>
      <c r="EZ19" s="35"/>
      <c r="FA19" s="35"/>
      <c r="FB19" s="35"/>
      <c r="FC19" s="35"/>
      <c r="FD19" s="35"/>
      <c r="FE19" s="35"/>
      <c r="FF19" s="35"/>
      <c r="FG19" s="35"/>
      <c r="FH19" s="35"/>
      <c r="FI19" s="35"/>
      <c r="FJ19" s="35"/>
      <c r="FK19" s="35"/>
      <c r="FL19" s="35"/>
      <c r="FM19" s="35"/>
      <c r="FN19" s="35"/>
      <c r="FO19" s="35"/>
      <c r="FP19" s="35"/>
      <c r="FQ19" s="35"/>
      <c r="FR19" s="35"/>
      <c r="FS19" s="35"/>
      <c r="FT19" s="35"/>
    </row>
    <row r="20" spans="1:176">
      <c r="A20" s="504">
        <f>'Mapa Final'!A17</f>
        <v>3</v>
      </c>
      <c r="B20" s="502" t="str">
        <f>'Mapa Final'!B17</f>
        <v>Mora en el trámite de procesos contractuales</v>
      </c>
      <c r="C20" s="525" t="str">
        <f>'Mapa Final'!C17</f>
        <v>Incumplimiento de las metas establecidas</v>
      </c>
      <c r="D20" s="525" t="str">
        <f>'Mapa Final'!D17</f>
        <v>1. Falla en la Plataforma Transaccional SECOP II.                       
2.  Falla en la Plataforma de la T.V.E.</v>
      </c>
      <c r="E20" s="531" t="str">
        <f>'Mapa Final'!E17</f>
        <v>Dificultades técnicas de las plataformas transaccioanales que impidan o afecten la oportuna  publicación de las actuaciones de los procesos de contratación</v>
      </c>
      <c r="F20" s="531" t="str">
        <f>'Mapa Final'!F17</f>
        <v xml:space="preserve">Posibilidad de Incumplimiento de las metas establecidas por las eventuales Dificultades técnicas de las plataformas transaccionales que impidan o afecten la oportuna  publicación de las actuaciones de los procesos de contratación y que representen Mora en el trámite de los procesos  de contratación, que afecta la prestación del servicio o entrega de los bienes, en las depencias administrativas y judiciales de la Seccional, debido a dificultades técnicas de las plataformas transaccioanales destinadas para tal fin.  </v>
      </c>
      <c r="G20" s="531" t="str">
        <f>'Mapa Final'!G17</f>
        <v>Fallas Tecnológicas</v>
      </c>
      <c r="H20" s="534" t="str">
        <f>'Mapa Final'!I17</f>
        <v>Media</v>
      </c>
      <c r="I20" s="528" t="str">
        <f>'Mapa Final'!L17</f>
        <v>Moderado</v>
      </c>
      <c r="J20" s="513" t="str">
        <f>'Mapa Final'!N17</f>
        <v>Moderado</v>
      </c>
      <c r="K20" s="516" t="str">
        <f>'Mapa Final'!AA17</f>
        <v>Baja</v>
      </c>
      <c r="L20" s="516" t="str">
        <f>'Mapa Final'!AE17</f>
        <v>Moderado</v>
      </c>
      <c r="M20" s="519" t="str">
        <f>'Mapa Final'!AG17</f>
        <v>Moderado</v>
      </c>
      <c r="N20" s="516" t="str">
        <f>'Mapa Final'!AH17</f>
        <v>Reducir(mitigar)</v>
      </c>
      <c r="O20" s="510" t="s">
        <v>632</v>
      </c>
      <c r="P20" s="510"/>
      <c r="Q20" s="510" t="s">
        <v>10</v>
      </c>
      <c r="R20" s="507">
        <v>45017</v>
      </c>
      <c r="S20" s="507">
        <v>45107</v>
      </c>
      <c r="T20" s="510" t="s">
        <v>633</v>
      </c>
      <c r="U20" s="35"/>
      <c r="V20" s="35"/>
    </row>
    <row r="21" spans="1:176">
      <c r="A21" s="505"/>
      <c r="B21" s="368"/>
      <c r="C21" s="526"/>
      <c r="D21" s="526"/>
      <c r="E21" s="532"/>
      <c r="F21" s="532"/>
      <c r="G21" s="532"/>
      <c r="H21" s="535"/>
      <c r="I21" s="529"/>
      <c r="J21" s="514"/>
      <c r="K21" s="517"/>
      <c r="L21" s="517"/>
      <c r="M21" s="520"/>
      <c r="N21" s="517"/>
      <c r="O21" s="511"/>
      <c r="P21" s="511"/>
      <c r="Q21" s="511"/>
      <c r="R21" s="508"/>
      <c r="S21" s="508"/>
      <c r="T21" s="511"/>
      <c r="U21" s="35"/>
      <c r="V21" s="35"/>
    </row>
    <row r="22" spans="1:176">
      <c r="A22" s="505"/>
      <c r="B22" s="368"/>
      <c r="C22" s="526"/>
      <c r="D22" s="526"/>
      <c r="E22" s="532"/>
      <c r="F22" s="532"/>
      <c r="G22" s="532"/>
      <c r="H22" s="535"/>
      <c r="I22" s="529"/>
      <c r="J22" s="514"/>
      <c r="K22" s="517"/>
      <c r="L22" s="517"/>
      <c r="M22" s="520"/>
      <c r="N22" s="517"/>
      <c r="O22" s="511"/>
      <c r="P22" s="511"/>
      <c r="Q22" s="511"/>
      <c r="R22" s="508"/>
      <c r="S22" s="508"/>
      <c r="T22" s="511"/>
      <c r="U22" s="35"/>
      <c r="V22" s="35"/>
    </row>
    <row r="23" spans="1:176">
      <c r="A23" s="505"/>
      <c r="B23" s="368"/>
      <c r="C23" s="526"/>
      <c r="D23" s="526"/>
      <c r="E23" s="532"/>
      <c r="F23" s="532"/>
      <c r="G23" s="532"/>
      <c r="H23" s="535"/>
      <c r="I23" s="529"/>
      <c r="J23" s="514"/>
      <c r="K23" s="517"/>
      <c r="L23" s="517"/>
      <c r="M23" s="520"/>
      <c r="N23" s="517"/>
      <c r="O23" s="511"/>
      <c r="P23" s="511"/>
      <c r="Q23" s="511"/>
      <c r="R23" s="508"/>
      <c r="S23" s="508"/>
      <c r="T23" s="511"/>
      <c r="U23" s="35"/>
      <c r="V23" s="35"/>
    </row>
    <row r="24" spans="1:176" ht="307.5" customHeight="1" thickBot="1">
      <c r="A24" s="506"/>
      <c r="B24" s="503"/>
      <c r="C24" s="527"/>
      <c r="D24" s="527"/>
      <c r="E24" s="533"/>
      <c r="F24" s="533"/>
      <c r="G24" s="533"/>
      <c r="H24" s="536"/>
      <c r="I24" s="530"/>
      <c r="J24" s="515"/>
      <c r="K24" s="518"/>
      <c r="L24" s="518"/>
      <c r="M24" s="521"/>
      <c r="N24" s="518"/>
      <c r="O24" s="512"/>
      <c r="P24" s="512"/>
      <c r="Q24" s="512"/>
      <c r="R24" s="509"/>
      <c r="S24" s="509"/>
      <c r="T24" s="512"/>
      <c r="U24" s="35"/>
      <c r="V24" s="35"/>
    </row>
    <row r="25" spans="1:176">
      <c r="A25" s="504">
        <f>'Mapa Final'!A19</f>
        <v>4</v>
      </c>
      <c r="B25" s="502" t="str">
        <f>'Mapa Final'!B19</f>
        <v>Incumplimiento de los requisitos ambientales</v>
      </c>
      <c r="C25" s="525" t="str">
        <f>'Mapa Final'!C19</f>
        <v xml:space="preserve"> Afectación Ambiental</v>
      </c>
      <c r="D25" s="525" t="str">
        <f>'Mapa Final'!D19</f>
        <v>1. Desconocimiento de las actualizaciones a la información publicada en la plataforma estrategica para los temas ambientales.
2. Falta de socialización de la aplicabilidad de los documentos publicados por la DEAJ.
3. Desconocimientos de términos tecnicos por carencia del perfil ambiental en la Seccional.</v>
      </c>
      <c r="E25" s="531" t="str">
        <f>'Mapa Final'!E19</f>
        <v>Desconocimiento de los lineamientos ambientales y normatividad  ambiental vigente para la contratación de bienes, obras y servicios.</v>
      </c>
      <c r="F25" s="531" t="str">
        <f>'Mapa Final'!F19</f>
        <v>Posibilidad de afectación ambiental por 
Desconocimiento de los lineamientos ambientales y normatividad  ambiental vigente para la contratación de bienes, obras y servicios al no cumplir con los requisitos ambientales que la Entidad ha establecido dentro de la Plataforma Estrátegica para los procesos de contratación de bienes, obras y servicios.</v>
      </c>
      <c r="G25" s="531" t="str">
        <f>'Mapa Final'!G19</f>
        <v>Eventos Ambientales Internos</v>
      </c>
      <c r="H25" s="534" t="str">
        <f>'Mapa Final'!I19</f>
        <v>Media</v>
      </c>
      <c r="I25" s="528" t="str">
        <f>'Mapa Final'!L19</f>
        <v>Moderado</v>
      </c>
      <c r="J25" s="513" t="str">
        <f>'Mapa Final'!N19</f>
        <v>Moderado</v>
      </c>
      <c r="K25" s="516" t="str">
        <f>'Mapa Final'!AA19</f>
        <v>Baja</v>
      </c>
      <c r="L25" s="516" t="str">
        <f>'Mapa Final'!AE19</f>
        <v>Moderado</v>
      </c>
      <c r="M25" s="519" t="str">
        <f>'Mapa Final'!AG19</f>
        <v>Moderado</v>
      </c>
      <c r="N25" s="516" t="str">
        <f>'Mapa Final'!AH19</f>
        <v>Aceptar</v>
      </c>
      <c r="O25" s="510" t="s">
        <v>634</v>
      </c>
      <c r="P25" s="510"/>
      <c r="Q25" s="510" t="s">
        <v>10</v>
      </c>
      <c r="R25" s="507">
        <v>45017</v>
      </c>
      <c r="S25" s="507">
        <v>45107</v>
      </c>
      <c r="T25" s="510" t="s">
        <v>635</v>
      </c>
    </row>
    <row r="26" spans="1:176">
      <c r="A26" s="505"/>
      <c r="B26" s="368"/>
      <c r="C26" s="526"/>
      <c r="D26" s="526"/>
      <c r="E26" s="532"/>
      <c r="F26" s="532"/>
      <c r="G26" s="532"/>
      <c r="H26" s="535"/>
      <c r="I26" s="529"/>
      <c r="J26" s="514"/>
      <c r="K26" s="517"/>
      <c r="L26" s="517"/>
      <c r="M26" s="520"/>
      <c r="N26" s="517"/>
      <c r="O26" s="511"/>
      <c r="P26" s="511"/>
      <c r="Q26" s="511"/>
      <c r="R26" s="508"/>
      <c r="S26" s="508"/>
      <c r="T26" s="511"/>
    </row>
    <row r="27" spans="1:176">
      <c r="A27" s="505"/>
      <c r="B27" s="368"/>
      <c r="C27" s="526"/>
      <c r="D27" s="526"/>
      <c r="E27" s="532"/>
      <c r="F27" s="532"/>
      <c r="G27" s="532"/>
      <c r="H27" s="535"/>
      <c r="I27" s="529"/>
      <c r="J27" s="514"/>
      <c r="K27" s="517"/>
      <c r="L27" s="517"/>
      <c r="M27" s="520"/>
      <c r="N27" s="517"/>
      <c r="O27" s="511"/>
      <c r="P27" s="511"/>
      <c r="Q27" s="511"/>
      <c r="R27" s="508"/>
      <c r="S27" s="508"/>
      <c r="T27" s="511"/>
    </row>
    <row r="28" spans="1:176">
      <c r="A28" s="505"/>
      <c r="B28" s="368"/>
      <c r="C28" s="526"/>
      <c r="D28" s="526"/>
      <c r="E28" s="532"/>
      <c r="F28" s="532"/>
      <c r="G28" s="532"/>
      <c r="H28" s="535"/>
      <c r="I28" s="529"/>
      <c r="J28" s="514"/>
      <c r="K28" s="517"/>
      <c r="L28" s="517"/>
      <c r="M28" s="520"/>
      <c r="N28" s="517"/>
      <c r="O28" s="511"/>
      <c r="P28" s="511"/>
      <c r="Q28" s="511"/>
      <c r="R28" s="508"/>
      <c r="S28" s="508"/>
      <c r="T28" s="511"/>
    </row>
    <row r="29" spans="1:176" ht="277.5" customHeight="1" thickBot="1">
      <c r="A29" s="506"/>
      <c r="B29" s="503"/>
      <c r="C29" s="527"/>
      <c r="D29" s="527"/>
      <c r="E29" s="533"/>
      <c r="F29" s="533"/>
      <c r="G29" s="533"/>
      <c r="H29" s="536"/>
      <c r="I29" s="530"/>
      <c r="J29" s="515"/>
      <c r="K29" s="518"/>
      <c r="L29" s="518"/>
      <c r="M29" s="521"/>
      <c r="N29" s="518"/>
      <c r="O29" s="512"/>
      <c r="P29" s="512"/>
      <c r="Q29" s="512"/>
      <c r="R29" s="509"/>
      <c r="S29" s="509"/>
      <c r="T29" s="512"/>
    </row>
    <row r="30" spans="1:176">
      <c r="A30" s="504">
        <f>'Mapa Final'!A24</f>
        <v>5</v>
      </c>
      <c r="B30" s="502" t="str">
        <f>'Mapa Final'!B24</f>
        <v>Pérdida de recursos físicos del almacén</v>
      </c>
      <c r="C30" s="525" t="str">
        <f>'Mapa Final'!C24</f>
        <v>Reputacional</v>
      </c>
      <c r="D30" s="525" t="str">
        <f>'Mapa Final'!D24</f>
        <v>1. Falencias en los controles establecidos para la seguridad de los bienes.
2.Por causa fortuito.
3.Hurto.
4. Ingreso de personas ajenas al almacén en horarios no laborales.
5. Traslado de los elementos.</v>
      </c>
      <c r="E30" s="531" t="str">
        <f>'Mapa Final'!E24</f>
        <v>Deficiencias en el proceso de control de inventarios por causas internas o por deficiencias en el servicio de seguridad y vigilancia privada</v>
      </c>
      <c r="F30" s="531" t="str">
        <f>'Mapa Final'!F24</f>
        <v>Posibilidad de afectación reputacional por 
eventuales deficiencias en el proceso de control de inventarios por causas internas o por deficiencias en el servicio de seguridad y vigilancia privada que representen extravío o pérdida de elementos de la entidad de manera ilegítima o sin acuerdo o aceptación del funcionario responsable.</v>
      </c>
      <c r="G30" s="531" t="str">
        <f>'Mapa Final'!G24</f>
        <v>Fraude Interno</v>
      </c>
      <c r="H30" s="534" t="str">
        <f>'Mapa Final'!I24</f>
        <v>Alta</v>
      </c>
      <c r="I30" s="528" t="str">
        <f>'Mapa Final'!L24</f>
        <v>Mayor</v>
      </c>
      <c r="J30" s="513" t="str">
        <f>'Mapa Final'!N24</f>
        <v xml:space="preserve">Alto </v>
      </c>
      <c r="K30" s="516" t="str">
        <f>'Mapa Final'!AA24</f>
        <v>Media</v>
      </c>
      <c r="L30" s="516" t="str">
        <f>'Mapa Final'!AE24</f>
        <v>Mayor</v>
      </c>
      <c r="M30" s="519" t="str">
        <f>'Mapa Final'!AG24</f>
        <v xml:space="preserve">Alto </v>
      </c>
      <c r="N30" s="516" t="str">
        <f>'Mapa Final'!AH24</f>
        <v>Reducir(compartir)</v>
      </c>
      <c r="O30" s="510" t="s">
        <v>636</v>
      </c>
      <c r="P30" s="510"/>
      <c r="Q30" s="510" t="s">
        <v>10</v>
      </c>
      <c r="R30" s="507">
        <v>45017</v>
      </c>
      <c r="S30" s="507">
        <v>45107</v>
      </c>
      <c r="T30" s="510" t="s">
        <v>637</v>
      </c>
    </row>
    <row r="31" spans="1:176">
      <c r="A31" s="505"/>
      <c r="B31" s="368"/>
      <c r="C31" s="526"/>
      <c r="D31" s="526"/>
      <c r="E31" s="532"/>
      <c r="F31" s="532"/>
      <c r="G31" s="532"/>
      <c r="H31" s="535"/>
      <c r="I31" s="529"/>
      <c r="J31" s="514"/>
      <c r="K31" s="517"/>
      <c r="L31" s="517"/>
      <c r="M31" s="520"/>
      <c r="N31" s="517"/>
      <c r="O31" s="511"/>
      <c r="P31" s="511"/>
      <c r="Q31" s="511"/>
      <c r="R31" s="508"/>
      <c r="S31" s="508"/>
      <c r="T31" s="511"/>
    </row>
    <row r="32" spans="1:176">
      <c r="A32" s="505"/>
      <c r="B32" s="368"/>
      <c r="C32" s="526"/>
      <c r="D32" s="526"/>
      <c r="E32" s="532"/>
      <c r="F32" s="532"/>
      <c r="G32" s="532"/>
      <c r="H32" s="535"/>
      <c r="I32" s="529"/>
      <c r="J32" s="514"/>
      <c r="K32" s="517"/>
      <c r="L32" s="517"/>
      <c r="M32" s="520"/>
      <c r="N32" s="517"/>
      <c r="O32" s="511"/>
      <c r="P32" s="511"/>
      <c r="Q32" s="511"/>
      <c r="R32" s="508"/>
      <c r="S32" s="508"/>
      <c r="T32" s="511"/>
    </row>
    <row r="33" spans="1:20">
      <c r="A33" s="505"/>
      <c r="B33" s="368"/>
      <c r="C33" s="526"/>
      <c r="D33" s="526"/>
      <c r="E33" s="532"/>
      <c r="F33" s="532"/>
      <c r="G33" s="532"/>
      <c r="H33" s="535"/>
      <c r="I33" s="529"/>
      <c r="J33" s="514"/>
      <c r="K33" s="517"/>
      <c r="L33" s="517"/>
      <c r="M33" s="520"/>
      <c r="N33" s="517"/>
      <c r="O33" s="511"/>
      <c r="P33" s="511"/>
      <c r="Q33" s="511"/>
      <c r="R33" s="508"/>
      <c r="S33" s="508"/>
      <c r="T33" s="511"/>
    </row>
    <row r="34" spans="1:20" ht="141.75" customHeight="1" thickBot="1">
      <c r="A34" s="506"/>
      <c r="B34" s="503"/>
      <c r="C34" s="527"/>
      <c r="D34" s="527"/>
      <c r="E34" s="533"/>
      <c r="F34" s="533"/>
      <c r="G34" s="533"/>
      <c r="H34" s="536"/>
      <c r="I34" s="530"/>
      <c r="J34" s="515"/>
      <c r="K34" s="518"/>
      <c r="L34" s="518"/>
      <c r="M34" s="521"/>
      <c r="N34" s="518"/>
      <c r="O34" s="512"/>
      <c r="P34" s="512"/>
      <c r="Q34" s="512"/>
      <c r="R34" s="509"/>
      <c r="S34" s="509"/>
      <c r="T34" s="512"/>
    </row>
    <row r="35" spans="1:20">
      <c r="A35" s="504">
        <f>'Mapa Final'!A29</f>
        <v>6</v>
      </c>
      <c r="B35" s="502" t="str">
        <f>'Mapa Final'!B29</f>
        <v>Corrupción</v>
      </c>
      <c r="C35" s="525" t="str">
        <f>'Mapa Final'!C29</f>
        <v>Reputacional(Corrupción)</v>
      </c>
      <c r="D35" s="525" t="str">
        <f>'Mapa Final'!D29</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35" s="531" t="str">
        <f>'Mapa Final'!E29</f>
        <v>Carencia de transparencia, imparcialidad, moralidad y ética Judicial</v>
      </c>
      <c r="F35" s="531" t="str">
        <f>'Mapa Final'!F29</f>
        <v xml:space="preserve">Posibilidad de afectación reputacional por eventuales actos de corrupción que evidencien actos indebidos de  los servidores judiciales debido a la carencia de transparencia, imparcialidad, moralidad y ética Judicial </v>
      </c>
      <c r="G35" s="531" t="str">
        <f>'Mapa Final'!G29</f>
        <v>Fraude Interno</v>
      </c>
      <c r="H35" s="534" t="str">
        <f>'Mapa Final'!I29</f>
        <v>Media</v>
      </c>
      <c r="I35" s="528" t="str">
        <f>'Mapa Final'!L29</f>
        <v>Moderado</v>
      </c>
      <c r="J35" s="513" t="str">
        <f>'Mapa Final'!N29</f>
        <v>Moderado</v>
      </c>
      <c r="K35" s="516" t="str">
        <f>'Mapa Final'!AA29</f>
        <v>Baja</v>
      </c>
      <c r="L35" s="516" t="str">
        <f>'Mapa Final'!AE29</f>
        <v>Moderado</v>
      </c>
      <c r="M35" s="519" t="str">
        <f>'Mapa Final'!AG29</f>
        <v>Moderado</v>
      </c>
      <c r="N35" s="516" t="str">
        <f>'Mapa Final'!AH29</f>
        <v>Aceptar</v>
      </c>
      <c r="O35" s="510" t="s">
        <v>638</v>
      </c>
      <c r="P35" s="522"/>
      <c r="Q35" s="510" t="s">
        <v>10</v>
      </c>
      <c r="R35" s="507">
        <v>45017</v>
      </c>
      <c r="S35" s="507">
        <v>45107</v>
      </c>
      <c r="T35" s="510" t="s">
        <v>639</v>
      </c>
    </row>
    <row r="36" spans="1:20">
      <c r="A36" s="505"/>
      <c r="B36" s="368"/>
      <c r="C36" s="526"/>
      <c r="D36" s="526"/>
      <c r="E36" s="532"/>
      <c r="F36" s="532"/>
      <c r="G36" s="532"/>
      <c r="H36" s="535"/>
      <c r="I36" s="529"/>
      <c r="J36" s="514"/>
      <c r="K36" s="517"/>
      <c r="L36" s="517"/>
      <c r="M36" s="520"/>
      <c r="N36" s="517"/>
      <c r="O36" s="511"/>
      <c r="P36" s="523"/>
      <c r="Q36" s="511"/>
      <c r="R36" s="508"/>
      <c r="S36" s="508"/>
      <c r="T36" s="511"/>
    </row>
    <row r="37" spans="1:20">
      <c r="A37" s="505"/>
      <c r="B37" s="368"/>
      <c r="C37" s="526"/>
      <c r="D37" s="526"/>
      <c r="E37" s="532"/>
      <c r="F37" s="532"/>
      <c r="G37" s="532"/>
      <c r="H37" s="535"/>
      <c r="I37" s="529"/>
      <c r="J37" s="514"/>
      <c r="K37" s="517"/>
      <c r="L37" s="517"/>
      <c r="M37" s="520"/>
      <c r="N37" s="517"/>
      <c r="O37" s="511"/>
      <c r="P37" s="523"/>
      <c r="Q37" s="511"/>
      <c r="R37" s="508"/>
      <c r="S37" s="508"/>
      <c r="T37" s="511"/>
    </row>
    <row r="38" spans="1:20">
      <c r="A38" s="505"/>
      <c r="B38" s="368"/>
      <c r="C38" s="526"/>
      <c r="D38" s="526"/>
      <c r="E38" s="532"/>
      <c r="F38" s="532"/>
      <c r="G38" s="532"/>
      <c r="H38" s="535"/>
      <c r="I38" s="529"/>
      <c r="J38" s="514"/>
      <c r="K38" s="517"/>
      <c r="L38" s="517"/>
      <c r="M38" s="520"/>
      <c r="N38" s="517"/>
      <c r="O38" s="511"/>
      <c r="P38" s="523"/>
      <c r="Q38" s="511"/>
      <c r="R38" s="508"/>
      <c r="S38" s="508"/>
      <c r="T38" s="511"/>
    </row>
    <row r="39" spans="1:20" ht="223.5" customHeight="1" thickBot="1">
      <c r="A39" s="506"/>
      <c r="B39" s="503"/>
      <c r="C39" s="527"/>
      <c r="D39" s="527"/>
      <c r="E39" s="533"/>
      <c r="F39" s="533"/>
      <c r="G39" s="533"/>
      <c r="H39" s="536"/>
      <c r="I39" s="530"/>
      <c r="J39" s="515"/>
      <c r="K39" s="518"/>
      <c r="L39" s="518"/>
      <c r="M39" s="521"/>
      <c r="N39" s="518"/>
      <c r="O39" s="512"/>
      <c r="P39" s="524"/>
      <c r="Q39" s="512"/>
      <c r="R39" s="509"/>
      <c r="S39" s="509"/>
      <c r="T39" s="512"/>
    </row>
    <row r="40" spans="1:20">
      <c r="A40" s="504">
        <f>'Mapa Final'!A33</f>
        <v>7</v>
      </c>
      <c r="B40" s="502" t="str">
        <f>'Mapa Final'!B33</f>
        <v>Interrupción o demora en el proceso de adquisición de bienes y servicios</v>
      </c>
      <c r="C40" s="525" t="str">
        <f>'Mapa Final'!C33</f>
        <v>Incumplimiento de las metas establecidas</v>
      </c>
      <c r="D40" s="525" t="str">
        <f>'Mapa Final'!D33</f>
        <v xml:space="preserve">1. Paros/movilizaciones que afectan el proceso
2. Disturbios o hechos violentos
3.Decreto de estado de emergencia económica y social
4.Emergencias Ambientales
6. Fallas técnologicas </v>
      </c>
      <c r="E40" s="531" t="str">
        <f>'Mapa Final'!E33</f>
        <v>Sucesos de fuerza mayor que imposibilitan el cumplimiento de las actividades asociadas al proceso</v>
      </c>
      <c r="F40" s="531" t="str">
        <f>'Mapa Final'!F33</f>
        <v>Posibilidad de incumplimiento de las metas establecidas por la ocurrencia de Sucesos de fuerza mayor que imposibilitan el cumplimiento de las actividades asociadas al proceso y desemboquen en una afectación en la prestación oportuna de las actividades a cargo del proceso de asistencial legal</v>
      </c>
      <c r="G40" s="531" t="str">
        <f>'Mapa Final'!G33</f>
        <v>Ejecución y Administración de Procesos</v>
      </c>
      <c r="H40" s="534" t="str">
        <f>'Mapa Final'!I33</f>
        <v>Media</v>
      </c>
      <c r="I40" s="528" t="str">
        <f>'Mapa Final'!L33</f>
        <v>Moderado</v>
      </c>
      <c r="J40" s="513" t="str">
        <f>'Mapa Final'!N33</f>
        <v>Moderado</v>
      </c>
      <c r="K40" s="516" t="str">
        <f>'Mapa Final'!AA33</f>
        <v>Baja</v>
      </c>
      <c r="L40" s="516" t="str">
        <f>'Mapa Final'!AE33</f>
        <v>Moderado</v>
      </c>
      <c r="M40" s="519" t="str">
        <f>'Mapa Final'!AG33</f>
        <v>Moderado</v>
      </c>
      <c r="N40" s="516" t="str">
        <f>'Mapa Final'!AH33</f>
        <v>Aceptar</v>
      </c>
      <c r="O40" s="510" t="s">
        <v>640</v>
      </c>
      <c r="P40" s="522"/>
      <c r="Q40" s="510" t="s">
        <v>10</v>
      </c>
      <c r="R40" s="507">
        <v>45017</v>
      </c>
      <c r="S40" s="507">
        <v>45107</v>
      </c>
      <c r="T40" s="510" t="s">
        <v>641</v>
      </c>
    </row>
    <row r="41" spans="1:20">
      <c r="A41" s="505"/>
      <c r="B41" s="368"/>
      <c r="C41" s="526"/>
      <c r="D41" s="526"/>
      <c r="E41" s="532"/>
      <c r="F41" s="532"/>
      <c r="G41" s="532"/>
      <c r="H41" s="535"/>
      <c r="I41" s="529"/>
      <c r="J41" s="514"/>
      <c r="K41" s="517"/>
      <c r="L41" s="517"/>
      <c r="M41" s="520"/>
      <c r="N41" s="517"/>
      <c r="O41" s="511"/>
      <c r="P41" s="523"/>
      <c r="Q41" s="511"/>
      <c r="R41" s="508"/>
      <c r="S41" s="508"/>
      <c r="T41" s="511"/>
    </row>
    <row r="42" spans="1:20">
      <c r="A42" s="505"/>
      <c r="B42" s="368"/>
      <c r="C42" s="526"/>
      <c r="D42" s="526"/>
      <c r="E42" s="532"/>
      <c r="F42" s="532"/>
      <c r="G42" s="532"/>
      <c r="H42" s="535"/>
      <c r="I42" s="529"/>
      <c r="J42" s="514"/>
      <c r="K42" s="517"/>
      <c r="L42" s="517"/>
      <c r="M42" s="520"/>
      <c r="N42" s="517"/>
      <c r="O42" s="511"/>
      <c r="P42" s="523"/>
      <c r="Q42" s="511"/>
      <c r="R42" s="508"/>
      <c r="S42" s="508"/>
      <c r="T42" s="511"/>
    </row>
    <row r="43" spans="1:20">
      <c r="A43" s="505"/>
      <c r="B43" s="368"/>
      <c r="C43" s="526"/>
      <c r="D43" s="526"/>
      <c r="E43" s="532"/>
      <c r="F43" s="532"/>
      <c r="G43" s="532"/>
      <c r="H43" s="535"/>
      <c r="I43" s="529"/>
      <c r="J43" s="514"/>
      <c r="K43" s="517"/>
      <c r="L43" s="517"/>
      <c r="M43" s="520"/>
      <c r="N43" s="517"/>
      <c r="O43" s="511"/>
      <c r="P43" s="523"/>
      <c r="Q43" s="511"/>
      <c r="R43" s="508"/>
      <c r="S43" s="508"/>
      <c r="T43" s="511"/>
    </row>
    <row r="44" spans="1:20" ht="86.25" customHeight="1" thickBot="1">
      <c r="A44" s="506"/>
      <c r="B44" s="503"/>
      <c r="C44" s="527"/>
      <c r="D44" s="527"/>
      <c r="E44" s="533"/>
      <c r="F44" s="533"/>
      <c r="G44" s="533"/>
      <c r="H44" s="536"/>
      <c r="I44" s="530"/>
      <c r="J44" s="515"/>
      <c r="K44" s="518"/>
      <c r="L44" s="518"/>
      <c r="M44" s="521"/>
      <c r="N44" s="518"/>
      <c r="O44" s="512"/>
      <c r="P44" s="524"/>
      <c r="Q44" s="512"/>
      <c r="R44" s="509"/>
      <c r="S44" s="509"/>
      <c r="T44" s="512"/>
    </row>
  </sheetData>
  <mergeCells count="159">
    <mergeCell ref="Q35:Q39"/>
    <mergeCell ref="R35:R39"/>
    <mergeCell ref="R40:R44"/>
    <mergeCell ref="S40:S44"/>
    <mergeCell ref="T40:T44"/>
    <mergeCell ref="L40:L44"/>
    <mergeCell ref="M40:M44"/>
    <mergeCell ref="N40:N44"/>
    <mergeCell ref="O40:O44"/>
    <mergeCell ref="P40:P44"/>
    <mergeCell ref="Q40:Q44"/>
    <mergeCell ref="N35:N39"/>
    <mergeCell ref="O35:O39"/>
    <mergeCell ref="F40:F44"/>
    <mergeCell ref="G40:G44"/>
    <mergeCell ref="H40:H44"/>
    <mergeCell ref="I40:I44"/>
    <mergeCell ref="J40:J44"/>
    <mergeCell ref="K40:K44"/>
    <mergeCell ref="P35:P39"/>
    <mergeCell ref="A40:A44"/>
    <mergeCell ref="B40:B44"/>
    <mergeCell ref="C40:C44"/>
    <mergeCell ref="D40:D44"/>
    <mergeCell ref="E40:E44"/>
    <mergeCell ref="J35:J39"/>
    <mergeCell ref="K35:K39"/>
    <mergeCell ref="L35:L39"/>
    <mergeCell ref="M35:M39"/>
    <mergeCell ref="T30:T34"/>
    <mergeCell ref="A35:A39"/>
    <mergeCell ref="B35:B39"/>
    <mergeCell ref="C35:C39"/>
    <mergeCell ref="D35:D39"/>
    <mergeCell ref="E35:E39"/>
    <mergeCell ref="F35:F39"/>
    <mergeCell ref="G35:G39"/>
    <mergeCell ref="H35:H39"/>
    <mergeCell ref="I35:I39"/>
    <mergeCell ref="N30:N34"/>
    <mergeCell ref="O30:O34"/>
    <mergeCell ref="P30:P34"/>
    <mergeCell ref="Q30:Q34"/>
    <mergeCell ref="R30:R34"/>
    <mergeCell ref="S30:S34"/>
    <mergeCell ref="H30:H34"/>
    <mergeCell ref="I30:I34"/>
    <mergeCell ref="J30:J34"/>
    <mergeCell ref="K30:K34"/>
    <mergeCell ref="L30:L34"/>
    <mergeCell ref="M30:M34"/>
    <mergeCell ref="S35:S39"/>
    <mergeCell ref="T35:T39"/>
    <mergeCell ref="A30:A34"/>
    <mergeCell ref="B30:B34"/>
    <mergeCell ref="C30:C34"/>
    <mergeCell ref="D30:D34"/>
    <mergeCell ref="E30:E34"/>
    <mergeCell ref="F30:F34"/>
    <mergeCell ref="G30:G34"/>
    <mergeCell ref="L25:L29"/>
    <mergeCell ref="M25:M29"/>
    <mergeCell ref="F25:F29"/>
    <mergeCell ref="G25:G29"/>
    <mergeCell ref="H25:H29"/>
    <mergeCell ref="I25:I29"/>
    <mergeCell ref="J25:J29"/>
    <mergeCell ref="K25:K29"/>
    <mergeCell ref="R20:R24"/>
    <mergeCell ref="S20:S24"/>
    <mergeCell ref="T20:T24"/>
    <mergeCell ref="A25:A29"/>
    <mergeCell ref="B25:B29"/>
    <mergeCell ref="C25:C29"/>
    <mergeCell ref="D25:D29"/>
    <mergeCell ref="E25:E29"/>
    <mergeCell ref="J20:J24"/>
    <mergeCell ref="K20:K24"/>
    <mergeCell ref="L20:L24"/>
    <mergeCell ref="M20:M24"/>
    <mergeCell ref="N20:N24"/>
    <mergeCell ref="O20:O24"/>
    <mergeCell ref="R25:R29"/>
    <mergeCell ref="S25:S29"/>
    <mergeCell ref="T25:T29"/>
    <mergeCell ref="N25:N29"/>
    <mergeCell ref="O25:O29"/>
    <mergeCell ref="P25:P29"/>
    <mergeCell ref="Q25:Q29"/>
    <mergeCell ref="T15:T19"/>
    <mergeCell ref="A20:A24"/>
    <mergeCell ref="B20:B24"/>
    <mergeCell ref="C20:C24"/>
    <mergeCell ref="D20:D24"/>
    <mergeCell ref="E20:E24"/>
    <mergeCell ref="F20:F24"/>
    <mergeCell ref="G20:G24"/>
    <mergeCell ref="H20:H24"/>
    <mergeCell ref="I20:I24"/>
    <mergeCell ref="N15:N19"/>
    <mergeCell ref="O15:O19"/>
    <mergeCell ref="P15:P19"/>
    <mergeCell ref="Q15:Q19"/>
    <mergeCell ref="R15:R19"/>
    <mergeCell ref="S15:S19"/>
    <mergeCell ref="H15:H19"/>
    <mergeCell ref="I15:I19"/>
    <mergeCell ref="J15:J19"/>
    <mergeCell ref="K15:K19"/>
    <mergeCell ref="L15:L19"/>
    <mergeCell ref="M15:M19"/>
    <mergeCell ref="P20:P24"/>
    <mergeCell ref="Q20:Q24"/>
    <mergeCell ref="A15:A19"/>
    <mergeCell ref="B15:B19"/>
    <mergeCell ref="C15:C19"/>
    <mergeCell ref="D15:D19"/>
    <mergeCell ref="E15:E19"/>
    <mergeCell ref="F15:F19"/>
    <mergeCell ref="G15:G19"/>
    <mergeCell ref="L10:L14"/>
    <mergeCell ref="M10:M14"/>
    <mergeCell ref="F10:F14"/>
    <mergeCell ref="G10:G14"/>
    <mergeCell ref="H10:H14"/>
    <mergeCell ref="I10:I14"/>
    <mergeCell ref="J10:J14"/>
    <mergeCell ref="K10:K14"/>
    <mergeCell ref="A9:N9"/>
    <mergeCell ref="A10:A14"/>
    <mergeCell ref="B10:B14"/>
    <mergeCell ref="C10:C14"/>
    <mergeCell ref="D10:D14"/>
    <mergeCell ref="E10:E14"/>
    <mergeCell ref="R10:R14"/>
    <mergeCell ref="S10:S14"/>
    <mergeCell ref="T10:T14"/>
    <mergeCell ref="N10:N14"/>
    <mergeCell ref="O10:O14"/>
    <mergeCell ref="P10:P14"/>
    <mergeCell ref="Q10:Q14"/>
    <mergeCell ref="R1:T3"/>
    <mergeCell ref="A4:C4"/>
    <mergeCell ref="D4:N4"/>
    <mergeCell ref="O4:Q4"/>
    <mergeCell ref="A5:C5"/>
    <mergeCell ref="D5:N5"/>
    <mergeCell ref="A6:C6"/>
    <mergeCell ref="D6:N6"/>
    <mergeCell ref="A7:F7"/>
    <mergeCell ref="H7:J7"/>
    <mergeCell ref="K7:M7"/>
    <mergeCell ref="N7:N8"/>
    <mergeCell ref="A1:C2"/>
    <mergeCell ref="D1:Q3"/>
    <mergeCell ref="O7:O8"/>
    <mergeCell ref="P7:Q7"/>
    <mergeCell ref="R7:S7"/>
    <mergeCell ref="T7:T8"/>
  </mergeCells>
  <conditionalFormatting sqref="A7:B7 H7 H45:J1048576">
    <cfRule type="containsText" dxfId="1222" priority="213" operator="containsText" text="3- Bajo">
      <formula>NOT(ISERROR(SEARCH("3- Bajo",A7)))</formula>
    </cfRule>
    <cfRule type="containsText" dxfId="1221" priority="214" operator="containsText" text="4- Bajo">
      <formula>NOT(ISERROR(SEARCH("4- Bajo",A7)))</formula>
    </cfRule>
    <cfRule type="containsText" dxfId="1220" priority="215" operator="containsText" text="1- Bajo">
      <formula>NOT(ISERROR(SEARCH("1- Bajo",A7)))</formula>
    </cfRule>
  </conditionalFormatting>
  <conditionalFormatting sqref="A15:D15">
    <cfRule type="containsText" dxfId="1219" priority="147" operator="containsText" text="3- Moderado">
      <formula>NOT(ISERROR(SEARCH("3- Moderado",A15)))</formula>
    </cfRule>
    <cfRule type="containsText" dxfId="1218" priority="148" operator="containsText" text="6- Moderado">
      <formula>NOT(ISERROR(SEARCH("6- Moderado",A15)))</formula>
    </cfRule>
    <cfRule type="containsText" dxfId="1217" priority="149" operator="containsText" text="4- Moderado">
      <formula>NOT(ISERROR(SEARCH("4- Moderado",A15)))</formula>
    </cfRule>
    <cfRule type="containsText" dxfId="1216" priority="150" operator="containsText" text="3- Bajo">
      <formula>NOT(ISERROR(SEARCH("3- Bajo",A15)))</formula>
    </cfRule>
    <cfRule type="containsText" dxfId="1215" priority="151" operator="containsText" text="4- Bajo">
      <formula>NOT(ISERROR(SEARCH("4- Bajo",A15)))</formula>
    </cfRule>
    <cfRule type="containsText" dxfId="1214" priority="152" operator="containsText" text="1- Bajo">
      <formula>NOT(ISERROR(SEARCH("1- Bajo",A15)))</formula>
    </cfRule>
  </conditionalFormatting>
  <conditionalFormatting sqref="A20:G20">
    <cfRule type="containsText" dxfId="1213" priority="141" operator="containsText" text="3- Moderado">
      <formula>NOT(ISERROR(SEARCH("3- Moderado",A20)))</formula>
    </cfRule>
    <cfRule type="containsText" dxfId="1212" priority="142" operator="containsText" text="6- Moderado">
      <formula>NOT(ISERROR(SEARCH("6- Moderado",A20)))</formula>
    </cfRule>
    <cfRule type="containsText" dxfId="1211" priority="143" operator="containsText" text="4- Moderado">
      <formula>NOT(ISERROR(SEARCH("4- Moderado",A20)))</formula>
    </cfRule>
    <cfRule type="containsText" dxfId="1210" priority="144" operator="containsText" text="3- Bajo">
      <formula>NOT(ISERROR(SEARCH("3- Bajo",A20)))</formula>
    </cfRule>
    <cfRule type="containsText" dxfId="1209" priority="145" operator="containsText" text="4- Bajo">
      <formula>NOT(ISERROR(SEARCH("4- Bajo",A20)))</formula>
    </cfRule>
    <cfRule type="containsText" dxfId="1208" priority="146" operator="containsText" text="1- Bajo">
      <formula>NOT(ISERROR(SEARCH("1- Bajo",A20)))</formula>
    </cfRule>
  </conditionalFormatting>
  <conditionalFormatting sqref="A10:I10 E15:I15">
    <cfRule type="containsText" dxfId="1207" priority="174" operator="containsText" text="3- Moderado">
      <formula>NOT(ISERROR(SEARCH("3- Moderado",A10)))</formula>
    </cfRule>
    <cfRule type="containsText" dxfId="1206" priority="175" operator="containsText" text="6- Moderado">
      <formula>NOT(ISERROR(SEARCH("6- Moderado",A10)))</formula>
    </cfRule>
    <cfRule type="containsText" dxfId="1205" priority="176" operator="containsText" text="4- Moderado">
      <formula>NOT(ISERROR(SEARCH("4- Moderado",A10)))</formula>
    </cfRule>
    <cfRule type="containsText" dxfId="1204" priority="177" operator="containsText" text="3- Bajo">
      <formula>NOT(ISERROR(SEARCH("3- Bajo",A10)))</formula>
    </cfRule>
    <cfRule type="containsText" dxfId="1203" priority="178" operator="containsText" text="4- Bajo">
      <formula>NOT(ISERROR(SEARCH("4- Bajo",A10)))</formula>
    </cfRule>
    <cfRule type="containsText" dxfId="1202" priority="179" operator="containsText" text="1- Bajo">
      <formula>NOT(ISERROR(SEARCH("1- Bajo",A10)))</formula>
    </cfRule>
  </conditionalFormatting>
  <conditionalFormatting sqref="A25:I25">
    <cfRule type="containsText" dxfId="1201" priority="129" operator="containsText" text="3- Moderado">
      <formula>NOT(ISERROR(SEARCH("3- Moderado",A25)))</formula>
    </cfRule>
    <cfRule type="containsText" dxfId="1200" priority="130" operator="containsText" text="6- Moderado">
      <formula>NOT(ISERROR(SEARCH("6- Moderado",A25)))</formula>
    </cfRule>
    <cfRule type="containsText" dxfId="1199" priority="131" operator="containsText" text="4- Moderado">
      <formula>NOT(ISERROR(SEARCH("4- Moderado",A25)))</formula>
    </cfRule>
    <cfRule type="containsText" dxfId="1198" priority="132" operator="containsText" text="3- Bajo">
      <formula>NOT(ISERROR(SEARCH("3- Bajo",A25)))</formula>
    </cfRule>
    <cfRule type="containsText" dxfId="1197" priority="133" operator="containsText" text="4- Bajo">
      <formula>NOT(ISERROR(SEARCH("4- Bajo",A25)))</formula>
    </cfRule>
    <cfRule type="containsText" dxfId="1196" priority="134" operator="containsText" text="1- Bajo">
      <formula>NOT(ISERROR(SEARCH("1- Bajo",A25)))</formula>
    </cfRule>
  </conditionalFormatting>
  <conditionalFormatting sqref="A30:I30">
    <cfRule type="containsText" dxfId="1195" priority="102" operator="containsText" text="3- Moderado">
      <formula>NOT(ISERROR(SEARCH("3- Moderado",A30)))</formula>
    </cfRule>
    <cfRule type="containsText" dxfId="1194" priority="103" operator="containsText" text="6- Moderado">
      <formula>NOT(ISERROR(SEARCH("6- Moderado",A30)))</formula>
    </cfRule>
    <cfRule type="containsText" dxfId="1193" priority="104" operator="containsText" text="4- Moderado">
      <formula>NOT(ISERROR(SEARCH("4- Moderado",A30)))</formula>
    </cfRule>
    <cfRule type="containsText" dxfId="1192" priority="105" operator="containsText" text="3- Bajo">
      <formula>NOT(ISERROR(SEARCH("3- Bajo",A30)))</formula>
    </cfRule>
    <cfRule type="containsText" dxfId="1191" priority="106" operator="containsText" text="4- Bajo">
      <formula>NOT(ISERROR(SEARCH("4- Bajo",A30)))</formula>
    </cfRule>
    <cfRule type="containsText" dxfId="1190" priority="107" operator="containsText" text="1- Bajo">
      <formula>NOT(ISERROR(SEARCH("1- Bajo",A30)))</formula>
    </cfRule>
  </conditionalFormatting>
  <conditionalFormatting sqref="A35:I35">
    <cfRule type="containsText" dxfId="1189" priority="75" operator="containsText" text="3- Moderado">
      <formula>NOT(ISERROR(SEARCH("3- Moderado",A35)))</formula>
    </cfRule>
    <cfRule type="containsText" dxfId="1188" priority="76" operator="containsText" text="6- Moderado">
      <formula>NOT(ISERROR(SEARCH("6- Moderado",A35)))</formula>
    </cfRule>
    <cfRule type="containsText" dxfId="1187" priority="77" operator="containsText" text="4- Moderado">
      <formula>NOT(ISERROR(SEARCH("4- Moderado",A35)))</formula>
    </cfRule>
    <cfRule type="containsText" dxfId="1186" priority="78" operator="containsText" text="3- Bajo">
      <formula>NOT(ISERROR(SEARCH("3- Bajo",A35)))</formula>
    </cfRule>
    <cfRule type="containsText" dxfId="1185" priority="79" operator="containsText" text="4- Bajo">
      <formula>NOT(ISERROR(SEARCH("4- Bajo",A35)))</formula>
    </cfRule>
    <cfRule type="containsText" dxfId="1184" priority="80" operator="containsText" text="1- Bajo">
      <formula>NOT(ISERROR(SEARCH("1- Bajo",A35)))</formula>
    </cfRule>
  </conditionalFormatting>
  <conditionalFormatting sqref="A40:I40">
    <cfRule type="containsText" dxfId="1183" priority="43" operator="containsText" text="3- Moderado">
      <formula>NOT(ISERROR(SEARCH("3- Moderado",A40)))</formula>
    </cfRule>
    <cfRule type="containsText" dxfId="1182" priority="44" operator="containsText" text="6- Moderado">
      <formula>NOT(ISERROR(SEARCH("6- Moderado",A40)))</formula>
    </cfRule>
    <cfRule type="containsText" dxfId="1181" priority="45" operator="containsText" text="4- Moderado">
      <formula>NOT(ISERROR(SEARCH("4- Moderado",A40)))</formula>
    </cfRule>
    <cfRule type="containsText" dxfId="1180" priority="46" operator="containsText" text="3- Bajo">
      <formula>NOT(ISERROR(SEARCH("3- Bajo",A40)))</formula>
    </cfRule>
    <cfRule type="containsText" dxfId="1179" priority="47" operator="containsText" text="4- Bajo">
      <formula>NOT(ISERROR(SEARCH("4- Bajo",A40)))</formula>
    </cfRule>
    <cfRule type="containsText" dxfId="1178" priority="48" operator="containsText" text="1- Bajo">
      <formula>NOT(ISERROR(SEARCH("1- Bajo",A40)))</formula>
    </cfRule>
  </conditionalFormatting>
  <conditionalFormatting sqref="D8:J8">
    <cfRule type="containsText" dxfId="1177" priority="203" operator="containsText" text="3- Moderado">
      <formula>NOT(ISERROR(SEARCH("3- Moderado",D8)))</formula>
    </cfRule>
    <cfRule type="containsText" dxfId="1176" priority="204" operator="containsText" text="6- Moderado">
      <formula>NOT(ISERROR(SEARCH("6- Moderado",D8)))</formula>
    </cfRule>
    <cfRule type="containsText" dxfId="1175" priority="205" operator="containsText" text="4- Moderado">
      <formula>NOT(ISERROR(SEARCH("4- Moderado",D8)))</formula>
    </cfRule>
    <cfRule type="containsText" dxfId="1174" priority="206" operator="containsText" text="3- Bajo">
      <formula>NOT(ISERROR(SEARCH("3- Bajo",D8)))</formula>
    </cfRule>
    <cfRule type="containsText" dxfId="1173" priority="207" operator="containsText" text="4- Bajo">
      <formula>NOT(ISERROR(SEARCH("4- Bajo",D8)))</formula>
    </cfRule>
    <cfRule type="containsText" dxfId="1172" priority="209" operator="containsText" text="1- Bajo">
      <formula>NOT(ISERROR(SEARCH("1- Bajo",D8)))</formula>
    </cfRule>
  </conditionalFormatting>
  <conditionalFormatting sqref="H10:H24">
    <cfRule type="containsText" dxfId="1171" priority="153" operator="containsText" text="Alta">
      <formula>NOT(ISERROR(SEARCH("Alta",H10)))</formula>
    </cfRule>
    <cfRule type="containsText" dxfId="1170" priority="154" operator="containsText" text="Muy Alta">
      <formula>NOT(ISERROR(SEARCH("Muy Alta",H10)))</formula>
    </cfRule>
    <cfRule type="containsText" dxfId="1169" priority="155" operator="containsText" text="Muy Baja">
      <formula>NOT(ISERROR(SEARCH("Muy Baja",H10)))</formula>
    </cfRule>
    <cfRule type="containsText" dxfId="1168" priority="156" operator="containsText" text="Baja">
      <formula>NOT(ISERROR(SEARCH("Baja",H10)))</formula>
    </cfRule>
    <cfRule type="containsText" dxfId="1167" priority="157" operator="containsText" text="Media">
      <formula>NOT(ISERROR(SEARCH("Media",H10)))</formula>
    </cfRule>
    <cfRule type="containsText" dxfId="1166" priority="158" operator="containsText" text="Alta">
      <formula>NOT(ISERROR(SEARCH("Alta",H10)))</formula>
    </cfRule>
    <cfRule type="containsText" dxfId="1165" priority="159" operator="containsText" text="Muy Alta">
      <formula>NOT(ISERROR(SEARCH("Muy Alta",H10)))</formula>
    </cfRule>
  </conditionalFormatting>
  <conditionalFormatting sqref="H10:H29">
    <cfRule type="containsText" dxfId="1164" priority="120" operator="containsText" text="Muy Alta">
      <formula>NOT(ISERROR(SEARCH("Muy Alta",H10)))</formula>
    </cfRule>
  </conditionalFormatting>
  <conditionalFormatting sqref="H25:H29">
    <cfRule type="containsText" dxfId="1163" priority="114" operator="containsText" text="Alta">
      <formula>NOT(ISERROR(SEARCH("Alta",H25)))</formula>
    </cfRule>
    <cfRule type="containsText" dxfId="1162" priority="115" operator="containsText" text="Muy Alta">
      <formula>NOT(ISERROR(SEARCH("Muy Alta",H25)))</formula>
    </cfRule>
    <cfRule type="containsText" dxfId="1161" priority="116" operator="containsText" text="Muy Baja">
      <formula>NOT(ISERROR(SEARCH("Muy Baja",H25)))</formula>
    </cfRule>
    <cfRule type="containsText" dxfId="1160" priority="117" operator="containsText" text="Baja">
      <formula>NOT(ISERROR(SEARCH("Baja",H25)))</formula>
    </cfRule>
    <cfRule type="containsText" dxfId="1159" priority="118" operator="containsText" text="Media">
      <formula>NOT(ISERROR(SEARCH("Media",H25)))</formula>
    </cfRule>
    <cfRule type="containsText" dxfId="1158" priority="119" operator="containsText" text="Alta">
      <formula>NOT(ISERROR(SEARCH("Alta",H25)))</formula>
    </cfRule>
  </conditionalFormatting>
  <conditionalFormatting sqref="H25:H34">
    <cfRule type="containsText" dxfId="1157" priority="93" operator="containsText" text="Muy Alta">
      <formula>NOT(ISERROR(SEARCH("Muy Alta",H25)))</formula>
    </cfRule>
  </conditionalFormatting>
  <conditionalFormatting sqref="H30:H34">
    <cfRule type="containsText" dxfId="1156" priority="87" operator="containsText" text="Alta">
      <formula>NOT(ISERROR(SEARCH("Alta",H30)))</formula>
    </cfRule>
    <cfRule type="containsText" dxfId="1155" priority="88" operator="containsText" text="Muy Alta">
      <formula>NOT(ISERROR(SEARCH("Muy Alta",H30)))</formula>
    </cfRule>
    <cfRule type="containsText" dxfId="1154" priority="89" operator="containsText" text="Muy Baja">
      <formula>NOT(ISERROR(SEARCH("Muy Baja",H30)))</formula>
    </cfRule>
    <cfRule type="containsText" dxfId="1153" priority="90" operator="containsText" text="Baja">
      <formula>NOT(ISERROR(SEARCH("Baja",H30)))</formula>
    </cfRule>
    <cfRule type="containsText" dxfId="1152" priority="91" operator="containsText" text="Media">
      <formula>NOT(ISERROR(SEARCH("Media",H30)))</formula>
    </cfRule>
    <cfRule type="containsText" dxfId="1151" priority="92" operator="containsText" text="Alta">
      <formula>NOT(ISERROR(SEARCH("Alta",H30)))</formula>
    </cfRule>
  </conditionalFormatting>
  <conditionalFormatting sqref="H30:H39">
    <cfRule type="containsText" dxfId="1150" priority="62" operator="containsText" text="Muy Alta">
      <formula>NOT(ISERROR(SEARCH("Muy Alta",H30)))</formula>
    </cfRule>
  </conditionalFormatting>
  <conditionalFormatting sqref="H35:H39">
    <cfRule type="containsText" dxfId="1149" priority="56" operator="containsText" text="Alta">
      <formula>NOT(ISERROR(SEARCH("Alta",H35)))</formula>
    </cfRule>
    <cfRule type="containsText" dxfId="1148" priority="57" operator="containsText" text="Muy Alta">
      <formula>NOT(ISERROR(SEARCH("Muy Alta",H35)))</formula>
    </cfRule>
    <cfRule type="containsText" dxfId="1147" priority="58" operator="containsText" text="Muy Baja">
      <formula>NOT(ISERROR(SEARCH("Muy Baja",H35)))</formula>
    </cfRule>
    <cfRule type="containsText" dxfId="1146" priority="59" operator="containsText" text="Baja">
      <formula>NOT(ISERROR(SEARCH("Baja",H35)))</formula>
    </cfRule>
    <cfRule type="containsText" dxfId="1145" priority="60" operator="containsText" text="Media">
      <formula>NOT(ISERROR(SEARCH("Media",H35)))</formula>
    </cfRule>
    <cfRule type="containsText" dxfId="1144" priority="61" operator="containsText" text="Alta">
      <formula>NOT(ISERROR(SEARCH("Alta",H35)))</formula>
    </cfRule>
  </conditionalFormatting>
  <conditionalFormatting sqref="H35:H44">
    <cfRule type="containsText" dxfId="1143" priority="26" operator="containsText" text="Muy Alta">
      <formula>NOT(ISERROR(SEARCH("Muy Alta",H35)))</formula>
    </cfRule>
  </conditionalFormatting>
  <conditionalFormatting sqref="H40:H44">
    <cfRule type="containsText" dxfId="1142" priority="14" operator="containsText" text="Muy Alta">
      <formula>NOT(ISERROR(SEARCH("Muy Alta",H40)))</formula>
    </cfRule>
    <cfRule type="containsText" dxfId="1141" priority="15" operator="containsText" text="Alta">
      <formula>NOT(ISERROR(SEARCH("Alta",H40)))</formula>
    </cfRule>
    <cfRule type="containsText" dxfId="1140" priority="16" operator="containsText" text="Muy Alta">
      <formula>NOT(ISERROR(SEARCH("Muy Alta",H40)))</formula>
    </cfRule>
    <cfRule type="containsText" dxfId="1139" priority="21" operator="containsText" text="Muy Baja">
      <formula>NOT(ISERROR(SEARCH("Muy Baja",H40)))</formula>
    </cfRule>
    <cfRule type="containsText" dxfId="1138" priority="22" operator="containsText" text="Baja">
      <formula>NOT(ISERROR(SEARCH("Baja",H40)))</formula>
    </cfRule>
    <cfRule type="containsText" dxfId="1137" priority="23" operator="containsText" text="Media">
      <formula>NOT(ISERROR(SEARCH("Media",H40)))</formula>
    </cfRule>
    <cfRule type="containsText" dxfId="1136" priority="24" operator="containsText" text="Alta">
      <formula>NOT(ISERROR(SEARCH("Alta",H40)))</formula>
    </cfRule>
  </conditionalFormatting>
  <conditionalFormatting sqref="H20:I20">
    <cfRule type="containsText" dxfId="1135" priority="180" operator="containsText" text="3- Moderado">
      <formula>NOT(ISERROR(SEARCH("3- Moderado",H20)))</formula>
    </cfRule>
    <cfRule type="containsText" dxfId="1134" priority="181" operator="containsText" text="6- Moderado">
      <formula>NOT(ISERROR(SEARCH("6- Moderado",H20)))</formula>
    </cfRule>
    <cfRule type="containsText" dxfId="1133" priority="182" operator="containsText" text="4- Moderado">
      <formula>NOT(ISERROR(SEARCH("4- Moderado",H20)))</formula>
    </cfRule>
    <cfRule type="containsText" dxfId="1132" priority="183" operator="containsText" text="3- Bajo">
      <formula>NOT(ISERROR(SEARCH("3- Bajo",H20)))</formula>
    </cfRule>
    <cfRule type="containsText" dxfId="1131" priority="184" operator="containsText" text="4- Bajo">
      <formula>NOT(ISERROR(SEARCH("4- Bajo",H20)))</formula>
    </cfRule>
    <cfRule type="containsText" dxfId="1130" priority="185" operator="containsText" text="1- Bajo">
      <formula>NOT(ISERROR(SEARCH("1- Bajo",H20)))</formula>
    </cfRule>
  </conditionalFormatting>
  <conditionalFormatting sqref="H45:J1048576 A7:B7 H7">
    <cfRule type="containsText" dxfId="1129" priority="210" operator="containsText" text="3- Moderado">
      <formula>NOT(ISERROR(SEARCH("3- Moderado",A7)))</formula>
    </cfRule>
    <cfRule type="containsText" dxfId="1128" priority="211" operator="containsText" text="6- Moderado">
      <formula>NOT(ISERROR(SEARCH("6- Moderado",A7)))</formula>
    </cfRule>
    <cfRule type="containsText" dxfId="1127" priority="212" operator="containsText" text="4- Moderado">
      <formula>NOT(ISERROR(SEARCH("4- Moderado",A7)))</formula>
    </cfRule>
  </conditionalFormatting>
  <conditionalFormatting sqref="I10:I44">
    <cfRule type="containsText" dxfId="1126" priority="17" operator="containsText" text="Catastrófico">
      <formula>NOT(ISERROR(SEARCH("Catastrófico",I10)))</formula>
    </cfRule>
    <cfRule type="containsText" dxfId="1125" priority="18" operator="containsText" text="Mayor">
      <formula>NOT(ISERROR(SEARCH("Mayor",I10)))</formula>
    </cfRule>
    <cfRule type="containsText" dxfId="1124" priority="19" operator="containsText" text="Menor">
      <formula>NOT(ISERROR(SEARCH("Menor",I10)))</formula>
    </cfRule>
    <cfRule type="containsText" dxfId="1123" priority="20" operator="containsText" text="Leve">
      <formula>NOT(ISERROR(SEARCH("Leve",I10)))</formula>
    </cfRule>
  </conditionalFormatting>
  <conditionalFormatting sqref="I40:I44">
    <cfRule type="containsText" dxfId="1122" priority="25" operator="containsText" text="Moderado">
      <formula>NOT(ISERROR(SEARCH("Moderado",I40)))</formula>
    </cfRule>
  </conditionalFormatting>
  <conditionalFormatting sqref="I10:J39">
    <cfRule type="containsText" dxfId="1121" priority="55" operator="containsText" text="Moderado">
      <formula>NOT(ISERROR(SEARCH("Moderado",I10)))</formula>
    </cfRule>
  </conditionalFormatting>
  <conditionalFormatting sqref="J8 J45:J1048576">
    <cfRule type="containsText" dxfId="1120" priority="192" operator="containsText" text="25- Extremo">
      <formula>NOT(ISERROR(SEARCH("25- Extremo",J8)))</formula>
    </cfRule>
    <cfRule type="containsText" dxfId="1119" priority="193" operator="containsText" text="20- Extremo">
      <formula>NOT(ISERROR(SEARCH("20- Extremo",J8)))</formula>
    </cfRule>
    <cfRule type="containsText" dxfId="1118" priority="194" operator="containsText" text="15- Extremo">
      <formula>NOT(ISERROR(SEARCH("15- Extremo",J8)))</formula>
    </cfRule>
    <cfRule type="containsText" dxfId="1117" priority="195" operator="containsText" text="10- Extremo">
      <formula>NOT(ISERROR(SEARCH("10- Extremo",J8)))</formula>
    </cfRule>
    <cfRule type="containsText" dxfId="1116" priority="196" operator="containsText" text="5- Extremo">
      <formula>NOT(ISERROR(SEARCH("5- Extremo",J8)))</formula>
    </cfRule>
    <cfRule type="containsText" dxfId="1115" priority="197" operator="containsText" text="12- Alto">
      <formula>NOT(ISERROR(SEARCH("12- Alto",J8)))</formula>
    </cfRule>
    <cfRule type="containsText" dxfId="1114" priority="198" operator="containsText" text="10- Alto">
      <formula>NOT(ISERROR(SEARCH("10- Alto",J8)))</formula>
    </cfRule>
    <cfRule type="containsText" dxfId="1113" priority="199" operator="containsText" text="9- Alto">
      <formula>NOT(ISERROR(SEARCH("9- Alto",J8)))</formula>
    </cfRule>
    <cfRule type="containsText" dxfId="1112" priority="200" operator="containsText" text="8- Alto">
      <formula>NOT(ISERROR(SEARCH("8- Alto",J8)))</formula>
    </cfRule>
    <cfRule type="containsText" dxfId="1111" priority="201" operator="containsText" text="5- Alto">
      <formula>NOT(ISERROR(SEARCH("5- Alto",J8)))</formula>
    </cfRule>
    <cfRule type="containsText" dxfId="1110" priority="202" operator="containsText" text="4- Alto">
      <formula>NOT(ISERROR(SEARCH("4- Alto",J8)))</formula>
    </cfRule>
    <cfRule type="containsText" dxfId="1109" priority="208" operator="containsText" text="2- Bajo">
      <formula>NOT(ISERROR(SEARCH("2- Bajo",J8)))</formula>
    </cfRule>
  </conditionalFormatting>
  <conditionalFormatting sqref="J10:J24">
    <cfRule type="colorScale" priority="167">
      <colorScale>
        <cfvo type="min"/>
        <cfvo type="max"/>
        <color rgb="FFFF7128"/>
        <color rgb="FFFFEF9C"/>
      </colorScale>
    </cfRule>
  </conditionalFormatting>
  <conditionalFormatting sqref="J10:J39">
    <cfRule type="containsText" dxfId="1108" priority="70" operator="containsText" text="Bajo">
      <formula>NOT(ISERROR(SEARCH("Bajo",J10)))</formula>
    </cfRule>
    <cfRule type="containsText" dxfId="1107" priority="71" operator="containsText" text="Moderado">
      <formula>NOT(ISERROR(SEARCH("Moderado",J10)))</formula>
    </cfRule>
    <cfRule type="containsText" dxfId="1106" priority="72" operator="containsText" text="Alto">
      <formula>NOT(ISERROR(SEARCH("Alto",J10)))</formula>
    </cfRule>
    <cfRule type="containsText" dxfId="1105" priority="73" operator="containsText" text="Extremo">
      <formula>NOT(ISERROR(SEARCH("Extremo",J10)))</formula>
    </cfRule>
  </conditionalFormatting>
  <conditionalFormatting sqref="J10:J44">
    <cfRule type="containsText" dxfId="1104" priority="9" operator="containsText" text="Bajo">
      <formula>NOT(ISERROR(SEARCH("Bajo",J10)))</formula>
    </cfRule>
    <cfRule type="containsText" dxfId="1103" priority="10" operator="containsText" text="Extremo">
      <formula>NOT(ISERROR(SEARCH("Extremo",J10)))</formula>
    </cfRule>
  </conditionalFormatting>
  <conditionalFormatting sqref="J25:J29">
    <cfRule type="colorScale" priority="128">
      <colorScale>
        <cfvo type="min"/>
        <cfvo type="max"/>
        <color rgb="FFFF7128"/>
        <color rgb="FFFFEF9C"/>
      </colorScale>
    </cfRule>
  </conditionalFormatting>
  <conditionalFormatting sqref="J30:J34">
    <cfRule type="colorScale" priority="101">
      <colorScale>
        <cfvo type="min"/>
        <cfvo type="max"/>
        <color rgb="FFFF7128"/>
        <color rgb="FFFFEF9C"/>
      </colorScale>
    </cfRule>
  </conditionalFormatting>
  <conditionalFormatting sqref="J35:J39">
    <cfRule type="colorScale" priority="74">
      <colorScale>
        <cfvo type="min"/>
        <cfvo type="max"/>
        <color rgb="FFFF7128"/>
        <color rgb="FFFFEF9C"/>
      </colorScale>
    </cfRule>
  </conditionalFormatting>
  <conditionalFormatting sqref="J40:J44">
    <cfRule type="containsText" dxfId="1102" priority="11" operator="containsText" text="Moderado">
      <formula>NOT(ISERROR(SEARCH("Moderado",J40)))</formula>
    </cfRule>
    <cfRule type="containsText" dxfId="1101" priority="38" operator="containsText" text="Bajo">
      <formula>NOT(ISERROR(SEARCH("Bajo",J40)))</formula>
    </cfRule>
    <cfRule type="containsText" dxfId="1100" priority="39" operator="containsText" text="Moderado">
      <formula>NOT(ISERROR(SEARCH("Moderado",J40)))</formula>
    </cfRule>
    <cfRule type="containsText" dxfId="1099" priority="40" operator="containsText" text="Alto">
      <formula>NOT(ISERROR(SEARCH("Alto",J40)))</formula>
    </cfRule>
    <cfRule type="containsText" dxfId="1098" priority="41" operator="containsText" text="Extremo">
      <formula>NOT(ISERROR(SEARCH("Extremo",J40)))</formula>
    </cfRule>
    <cfRule type="colorScale" priority="42">
      <colorScale>
        <cfvo type="min"/>
        <cfvo type="max"/>
        <color rgb="FFFF7128"/>
        <color rgb="FFFFEF9C"/>
      </colorScale>
    </cfRule>
  </conditionalFormatting>
  <conditionalFormatting sqref="K10:K44">
    <cfRule type="containsText" dxfId="1097" priority="5" operator="containsText" text="Muy Alta">
      <formula>NOT(ISERROR(SEARCH("Muy Alta",K10)))</formula>
    </cfRule>
    <cfRule type="containsText" dxfId="1096" priority="6" operator="containsText" text="Alta">
      <formula>NOT(ISERROR(SEARCH("Alta",K10)))</formula>
    </cfRule>
    <cfRule type="containsText" dxfId="1095" priority="7" operator="containsText" text="Baja">
      <formula>NOT(ISERROR(SEARCH("Baja",K10)))</formula>
    </cfRule>
    <cfRule type="containsText" dxfId="1094" priority="8" operator="containsText" text="Muy Baja">
      <formula>NOT(ISERROR(SEARCH("Muy Baja",K10)))</formula>
    </cfRule>
    <cfRule type="containsText" dxfId="1093" priority="13" operator="containsText" text="Media">
      <formula>NOT(ISERROR(SEARCH("Media",K10)))</formula>
    </cfRule>
  </conditionalFormatting>
  <conditionalFormatting sqref="K10:L10 K15:L15 K20:L20">
    <cfRule type="containsText" dxfId="1092" priority="186" operator="containsText" text="3- Moderado">
      <formula>NOT(ISERROR(SEARCH("3- Moderado",K10)))</formula>
    </cfRule>
    <cfRule type="containsText" dxfId="1091" priority="187" operator="containsText" text="6- Moderado">
      <formula>NOT(ISERROR(SEARCH("6- Moderado",K10)))</formula>
    </cfRule>
    <cfRule type="containsText" dxfId="1090" priority="188" operator="containsText" text="4- Moderado">
      <formula>NOT(ISERROR(SEARCH("4- Moderado",K10)))</formula>
    </cfRule>
    <cfRule type="containsText" dxfId="1089" priority="189" operator="containsText" text="3- Bajo">
      <formula>NOT(ISERROR(SEARCH("3- Bajo",K10)))</formula>
    </cfRule>
    <cfRule type="containsText" dxfId="1088" priority="190" operator="containsText" text="4- Bajo">
      <formula>NOT(ISERROR(SEARCH("4- Bajo",K10)))</formula>
    </cfRule>
    <cfRule type="containsText" dxfId="1087" priority="191" operator="containsText" text="1- Bajo">
      <formula>NOT(ISERROR(SEARCH("1- Bajo",K10)))</formula>
    </cfRule>
  </conditionalFormatting>
  <conditionalFormatting sqref="K25:L25">
    <cfRule type="containsText" dxfId="1086" priority="135" operator="containsText" text="3- Moderado">
      <formula>NOT(ISERROR(SEARCH("3- Moderado",K25)))</formula>
    </cfRule>
    <cfRule type="containsText" dxfId="1085" priority="136" operator="containsText" text="6- Moderado">
      <formula>NOT(ISERROR(SEARCH("6- Moderado",K25)))</formula>
    </cfRule>
    <cfRule type="containsText" dxfId="1084" priority="137" operator="containsText" text="4- Moderado">
      <formula>NOT(ISERROR(SEARCH("4- Moderado",K25)))</formula>
    </cfRule>
    <cfRule type="containsText" dxfId="1083" priority="138" operator="containsText" text="3- Bajo">
      <formula>NOT(ISERROR(SEARCH("3- Bajo",K25)))</formula>
    </cfRule>
    <cfRule type="containsText" dxfId="1082" priority="139" operator="containsText" text="4- Bajo">
      <formula>NOT(ISERROR(SEARCH("4- Bajo",K25)))</formula>
    </cfRule>
    <cfRule type="containsText" dxfId="1081" priority="140" operator="containsText" text="1- Bajo">
      <formula>NOT(ISERROR(SEARCH("1- Bajo",K25)))</formula>
    </cfRule>
  </conditionalFormatting>
  <conditionalFormatting sqref="K30:L30">
    <cfRule type="containsText" dxfId="1080" priority="108" operator="containsText" text="3- Moderado">
      <formula>NOT(ISERROR(SEARCH("3- Moderado",K30)))</formula>
    </cfRule>
    <cfRule type="containsText" dxfId="1079" priority="109" operator="containsText" text="6- Moderado">
      <formula>NOT(ISERROR(SEARCH("6- Moderado",K30)))</formula>
    </cfRule>
    <cfRule type="containsText" dxfId="1078" priority="110" operator="containsText" text="4- Moderado">
      <formula>NOT(ISERROR(SEARCH("4- Moderado",K30)))</formula>
    </cfRule>
    <cfRule type="containsText" dxfId="1077" priority="111" operator="containsText" text="3- Bajo">
      <formula>NOT(ISERROR(SEARCH("3- Bajo",K30)))</formula>
    </cfRule>
    <cfRule type="containsText" dxfId="1076" priority="112" operator="containsText" text="4- Bajo">
      <formula>NOT(ISERROR(SEARCH("4- Bajo",K30)))</formula>
    </cfRule>
    <cfRule type="containsText" dxfId="1075" priority="113" operator="containsText" text="1- Bajo">
      <formula>NOT(ISERROR(SEARCH("1- Bajo",K30)))</formula>
    </cfRule>
  </conditionalFormatting>
  <conditionalFormatting sqref="K35:L35">
    <cfRule type="containsText" dxfId="1074" priority="81" operator="containsText" text="3- Moderado">
      <formula>NOT(ISERROR(SEARCH("3- Moderado",K35)))</formula>
    </cfRule>
    <cfRule type="containsText" dxfId="1073" priority="82" operator="containsText" text="6- Moderado">
      <formula>NOT(ISERROR(SEARCH("6- Moderado",K35)))</formula>
    </cfRule>
    <cfRule type="containsText" dxfId="1072" priority="83" operator="containsText" text="4- Moderado">
      <formula>NOT(ISERROR(SEARCH("4- Moderado",K35)))</formula>
    </cfRule>
    <cfRule type="containsText" dxfId="1071" priority="84" operator="containsText" text="3- Bajo">
      <formula>NOT(ISERROR(SEARCH("3- Bajo",K35)))</formula>
    </cfRule>
    <cfRule type="containsText" dxfId="1070" priority="85" operator="containsText" text="4- Bajo">
      <formula>NOT(ISERROR(SEARCH("4- Bajo",K35)))</formula>
    </cfRule>
    <cfRule type="containsText" dxfId="1069" priority="86" operator="containsText" text="1- Bajo">
      <formula>NOT(ISERROR(SEARCH("1- Bajo",K35)))</formula>
    </cfRule>
  </conditionalFormatting>
  <conditionalFormatting sqref="K40:L40">
    <cfRule type="containsText" dxfId="1068" priority="49" operator="containsText" text="3- Moderado">
      <formula>NOT(ISERROR(SEARCH("3- Moderado",K40)))</formula>
    </cfRule>
    <cfRule type="containsText" dxfId="1067" priority="50" operator="containsText" text="6- Moderado">
      <formula>NOT(ISERROR(SEARCH("6- Moderado",K40)))</formula>
    </cfRule>
    <cfRule type="containsText" dxfId="1066" priority="51" operator="containsText" text="4- Moderado">
      <formula>NOT(ISERROR(SEARCH("4- Moderado",K40)))</formula>
    </cfRule>
    <cfRule type="containsText" dxfId="1065" priority="52" operator="containsText" text="3- Bajo">
      <formula>NOT(ISERROR(SEARCH("3- Bajo",K40)))</formula>
    </cfRule>
    <cfRule type="containsText" dxfId="1064" priority="53" operator="containsText" text="4- Bajo">
      <formula>NOT(ISERROR(SEARCH("4- Bajo",K40)))</formula>
    </cfRule>
    <cfRule type="containsText" dxfId="1063" priority="54" operator="containsText" text="1- Bajo">
      <formula>NOT(ISERROR(SEARCH("1- Bajo",K40)))</formula>
    </cfRule>
  </conditionalFormatting>
  <conditionalFormatting sqref="K8:M8">
    <cfRule type="containsText" dxfId="1062" priority="168" operator="containsText" text="3- Moderado">
      <formula>NOT(ISERROR(SEARCH("3- Moderado",K8)))</formula>
    </cfRule>
    <cfRule type="containsText" dxfId="1061" priority="169" operator="containsText" text="6- Moderado">
      <formula>NOT(ISERROR(SEARCH("6- Moderado",K8)))</formula>
    </cfRule>
    <cfRule type="containsText" dxfId="1060" priority="170" operator="containsText" text="4- Moderado">
      <formula>NOT(ISERROR(SEARCH("4- Moderado",K8)))</formula>
    </cfRule>
    <cfRule type="containsText" dxfId="1059" priority="171" operator="containsText" text="3- Bajo">
      <formula>NOT(ISERROR(SEARCH("3- Bajo",K8)))</formula>
    </cfRule>
    <cfRule type="containsText" dxfId="1058" priority="172" operator="containsText" text="4- Bajo">
      <formula>NOT(ISERROR(SEARCH("4- Bajo",K8)))</formula>
    </cfRule>
    <cfRule type="containsText" dxfId="1057" priority="173" operator="containsText" text="1- Bajo">
      <formula>NOT(ISERROR(SEARCH("1- Bajo",K8)))</formula>
    </cfRule>
  </conditionalFormatting>
  <conditionalFormatting sqref="L10:L44">
    <cfRule type="containsText" dxfId="1056" priority="1" operator="containsText" text="Catastrófico">
      <formula>NOT(ISERROR(SEARCH("Catastrófico",L10)))</formula>
    </cfRule>
    <cfRule type="containsText" dxfId="1055" priority="2" operator="containsText" text="Mayor">
      <formula>NOT(ISERROR(SEARCH("Mayor",L10)))</formula>
    </cfRule>
    <cfRule type="containsText" dxfId="1054" priority="3" operator="containsText" text="Menor">
      <formula>NOT(ISERROR(SEARCH("Menor",L10)))</formula>
    </cfRule>
    <cfRule type="containsText" dxfId="1053" priority="4" operator="containsText" text="Leve">
      <formula>NOT(ISERROR(SEARCH("Leve",L10)))</formula>
    </cfRule>
  </conditionalFormatting>
  <conditionalFormatting sqref="L10:M44">
    <cfRule type="containsText" dxfId="1052" priority="12" operator="containsText" text="Moderado">
      <formula>NOT(ISERROR(SEARCH("Moderado",L10)))</formula>
    </cfRule>
  </conditionalFormatting>
  <conditionalFormatting sqref="M10:M24">
    <cfRule type="colorScale" priority="166">
      <colorScale>
        <cfvo type="min"/>
        <cfvo type="max"/>
        <color rgb="FFFF7128"/>
        <color rgb="FFFFEF9C"/>
      </colorScale>
    </cfRule>
  </conditionalFormatting>
  <conditionalFormatting sqref="M10:M44">
    <cfRule type="containsText" dxfId="1051" priority="33" operator="containsText" text="Bajo">
      <formula>NOT(ISERROR(SEARCH("Bajo",M10)))</formula>
    </cfRule>
    <cfRule type="containsText" dxfId="1050" priority="34" operator="containsText" text="Moderado">
      <formula>NOT(ISERROR(SEARCH("Moderado",M10)))</formula>
    </cfRule>
    <cfRule type="containsText" dxfId="1049" priority="35" operator="containsText" text="Alto">
      <formula>NOT(ISERROR(SEARCH("Alto",M10)))</formula>
    </cfRule>
    <cfRule type="containsText" dxfId="1048" priority="36" operator="containsText" text="Extremo">
      <formula>NOT(ISERROR(SEARCH("Extremo",M10)))</formula>
    </cfRule>
  </conditionalFormatting>
  <conditionalFormatting sqref="M25:M29">
    <cfRule type="colorScale" priority="127">
      <colorScale>
        <cfvo type="min"/>
        <cfvo type="max"/>
        <color rgb="FFFF7128"/>
        <color rgb="FFFFEF9C"/>
      </colorScale>
    </cfRule>
  </conditionalFormatting>
  <conditionalFormatting sqref="M30:M34">
    <cfRule type="colorScale" priority="100">
      <colorScale>
        <cfvo type="min"/>
        <cfvo type="max"/>
        <color rgb="FFFF7128"/>
        <color rgb="FFFFEF9C"/>
      </colorScale>
    </cfRule>
  </conditionalFormatting>
  <conditionalFormatting sqref="M35:M39">
    <cfRule type="colorScale" priority="69">
      <colorScale>
        <cfvo type="min"/>
        <cfvo type="max"/>
        <color rgb="FFFF7128"/>
        <color rgb="FFFFEF9C"/>
      </colorScale>
    </cfRule>
  </conditionalFormatting>
  <conditionalFormatting sqref="M40:M44">
    <cfRule type="colorScale" priority="37">
      <colorScale>
        <cfvo type="min"/>
        <cfvo type="max"/>
        <color rgb="FFFF7128"/>
        <color rgb="FFFFEF9C"/>
      </colorScale>
    </cfRule>
  </conditionalFormatting>
  <conditionalFormatting sqref="N10 N15 N20">
    <cfRule type="containsText" dxfId="1047" priority="160" operator="containsText" text="3- Moderado">
      <formula>NOT(ISERROR(SEARCH("3- Moderado",N10)))</formula>
    </cfRule>
    <cfRule type="containsText" dxfId="1046" priority="161" operator="containsText" text="6- Moderado">
      <formula>NOT(ISERROR(SEARCH("6- Moderado",N10)))</formula>
    </cfRule>
    <cfRule type="containsText" dxfId="1045" priority="162" operator="containsText" text="4- Moderado">
      <formula>NOT(ISERROR(SEARCH("4- Moderado",N10)))</formula>
    </cfRule>
    <cfRule type="containsText" dxfId="1044" priority="163" operator="containsText" text="3- Bajo">
      <formula>NOT(ISERROR(SEARCH("3- Bajo",N10)))</formula>
    </cfRule>
    <cfRule type="containsText" dxfId="1043" priority="164" operator="containsText" text="4- Bajo">
      <formula>NOT(ISERROR(SEARCH("4- Bajo",N10)))</formula>
    </cfRule>
    <cfRule type="containsText" dxfId="1042" priority="165" operator="containsText" text="1- Bajo">
      <formula>NOT(ISERROR(SEARCH("1- Bajo",N10)))</formula>
    </cfRule>
  </conditionalFormatting>
  <conditionalFormatting sqref="N25">
    <cfRule type="containsText" dxfId="1041" priority="121" operator="containsText" text="3- Moderado">
      <formula>NOT(ISERROR(SEARCH("3- Moderado",N25)))</formula>
    </cfRule>
    <cfRule type="containsText" dxfId="1040" priority="122" operator="containsText" text="6- Moderado">
      <formula>NOT(ISERROR(SEARCH("6- Moderado",N25)))</formula>
    </cfRule>
    <cfRule type="containsText" dxfId="1039" priority="123" operator="containsText" text="4- Moderado">
      <formula>NOT(ISERROR(SEARCH("4- Moderado",N25)))</formula>
    </cfRule>
    <cfRule type="containsText" dxfId="1038" priority="124" operator="containsText" text="3- Bajo">
      <formula>NOT(ISERROR(SEARCH("3- Bajo",N25)))</formula>
    </cfRule>
    <cfRule type="containsText" dxfId="1037" priority="125" operator="containsText" text="4- Bajo">
      <formula>NOT(ISERROR(SEARCH("4- Bajo",N25)))</formula>
    </cfRule>
    <cfRule type="containsText" dxfId="1036" priority="126" operator="containsText" text="1- Bajo">
      <formula>NOT(ISERROR(SEARCH("1- Bajo",N25)))</formula>
    </cfRule>
  </conditionalFormatting>
  <conditionalFormatting sqref="N30">
    <cfRule type="containsText" dxfId="1035" priority="94" operator="containsText" text="3- Moderado">
      <formula>NOT(ISERROR(SEARCH("3- Moderado",N30)))</formula>
    </cfRule>
    <cfRule type="containsText" dxfId="1034" priority="95" operator="containsText" text="6- Moderado">
      <formula>NOT(ISERROR(SEARCH("6- Moderado",N30)))</formula>
    </cfRule>
    <cfRule type="containsText" dxfId="1033" priority="96" operator="containsText" text="4- Moderado">
      <formula>NOT(ISERROR(SEARCH("4- Moderado",N30)))</formula>
    </cfRule>
    <cfRule type="containsText" dxfId="1032" priority="97" operator="containsText" text="3- Bajo">
      <formula>NOT(ISERROR(SEARCH("3- Bajo",N30)))</formula>
    </cfRule>
    <cfRule type="containsText" dxfId="1031" priority="98" operator="containsText" text="4- Bajo">
      <formula>NOT(ISERROR(SEARCH("4- Bajo",N30)))</formula>
    </cfRule>
    <cfRule type="containsText" dxfId="1030" priority="99" operator="containsText" text="1- Bajo">
      <formula>NOT(ISERROR(SEARCH("1- Bajo",N30)))</formula>
    </cfRule>
  </conditionalFormatting>
  <conditionalFormatting sqref="N35">
    <cfRule type="containsText" dxfId="1029" priority="63" operator="containsText" text="3- Moderado">
      <formula>NOT(ISERROR(SEARCH("3- Moderado",N35)))</formula>
    </cfRule>
    <cfRule type="containsText" dxfId="1028" priority="64" operator="containsText" text="6- Moderado">
      <formula>NOT(ISERROR(SEARCH("6- Moderado",N35)))</formula>
    </cfRule>
    <cfRule type="containsText" dxfId="1027" priority="65" operator="containsText" text="4- Moderado">
      <formula>NOT(ISERROR(SEARCH("4- Moderado",N35)))</formula>
    </cfRule>
    <cfRule type="containsText" dxfId="1026" priority="66" operator="containsText" text="3- Bajo">
      <formula>NOT(ISERROR(SEARCH("3- Bajo",N35)))</formula>
    </cfRule>
    <cfRule type="containsText" dxfId="1025" priority="67" operator="containsText" text="4- Bajo">
      <formula>NOT(ISERROR(SEARCH("4- Bajo",N35)))</formula>
    </cfRule>
    <cfRule type="containsText" dxfId="1024" priority="68" operator="containsText" text="1- Bajo">
      <formula>NOT(ISERROR(SEARCH("1- Bajo",N35)))</formula>
    </cfRule>
  </conditionalFormatting>
  <conditionalFormatting sqref="N40">
    <cfRule type="containsText" dxfId="1023" priority="27" operator="containsText" text="3- Moderado">
      <formula>NOT(ISERROR(SEARCH("3- Moderado",N40)))</formula>
    </cfRule>
    <cfRule type="containsText" dxfId="1022" priority="28" operator="containsText" text="6- Moderado">
      <formula>NOT(ISERROR(SEARCH("6- Moderado",N40)))</formula>
    </cfRule>
    <cfRule type="containsText" dxfId="1021" priority="29" operator="containsText" text="4- Moderado">
      <formula>NOT(ISERROR(SEARCH("4- Moderado",N40)))</formula>
    </cfRule>
    <cfRule type="containsText" dxfId="1020" priority="30" operator="containsText" text="3- Bajo">
      <formula>NOT(ISERROR(SEARCH("3- Bajo",N40)))</formula>
    </cfRule>
    <cfRule type="containsText" dxfId="1019" priority="31" operator="containsText" text="4- Bajo">
      <formula>NOT(ISERROR(SEARCH("4- Bajo",N40)))</formula>
    </cfRule>
    <cfRule type="containsText" dxfId="1018" priority="32" operator="containsText" text="1- Bajo">
      <formula>NOT(ISERROR(SEARCH("1- Bajo",N40)))</formula>
    </cfRule>
  </conditionalFormatting>
  <dataValidations count="7">
    <dataValidation allowBlank="1" showInputMessage="1" showErrorMessage="1" prompt="Seleccionar el tipo de riesgo teniendo en cuenta que  factor organizaconal afecta. Ver explicacion en hoja " sqref="E8" xr:uid="{03958B77-13BE-4563-8832-BF6F109835F8}"/>
    <dataValidation allowBlank="1" showInputMessage="1" showErrorMessage="1" prompt="Registrar qué factor  que ocasina el riesgo: un facot identtficado el contexto._x000a_O  personas, recursos, estilo de direccion , factores externos, , codiciones ambientales" sqref="F8:G8" xr:uid="{B55DF332-64FC-4A51-8D87-11796A6953A6}"/>
    <dataValidation allowBlank="1" showInputMessage="1" showErrorMessage="1" prompt="Que tan factible es que materialize el riesgo?" sqref="H8" xr:uid="{659DC29B-3CA1-42DE-965E-1CC1446D26E6}"/>
    <dataValidation allowBlank="1" showInputMessage="1" showErrorMessage="1" prompt="El grado de afectación puede ser " sqref="I8" xr:uid="{B0A227E0-EC97-41BF-A340-BFFA39B28DC1}"/>
    <dataValidation allowBlank="1" showInputMessage="1" showErrorMessage="1" prompt="Describir las actividades que se van a desarrollar para el proyecto" sqref="O7" xr:uid="{576600E3-0B73-45D6-B5A9-CCA4B57C0CF1}"/>
    <dataValidation allowBlank="1" showInputMessage="1" showErrorMessage="1" prompt="Seleccionar si el responsable es el responsable de las acciones es el nivel central" sqref="P7:P8" xr:uid="{2EF8D9D7-1059-4AAB-815A-1C4A74609533}"/>
    <dataValidation allowBlank="1" showInputMessage="1" showErrorMessage="1" prompt="seleccionar si el responsable de ejecutar las acciones es el nivel central" sqref="Q8" xr:uid="{FD1B62B2-0B23-46CC-B1C0-7791A085586E}"/>
  </dataValidation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C8D3B-2C05-441D-A11A-699CE4370B7B}">
  <dimension ref="A1:JR44"/>
  <sheetViews>
    <sheetView topLeftCell="K37" workbookViewId="0">
      <selection activeCell="T40" sqref="T40:T44"/>
    </sheetView>
  </sheetViews>
  <sheetFormatPr defaultColWidth="11.42578125" defaultRowHeight="15"/>
  <cols>
    <col min="1" max="2" width="18.42578125" style="82" customWidth="1"/>
    <col min="3" max="3" width="15.5703125" customWidth="1"/>
    <col min="4" max="4" width="27.5703125" style="82" customWidth="1"/>
    <col min="5" max="5" width="18" style="151" customWidth="1"/>
    <col min="6" max="6" width="40.140625" customWidth="1"/>
    <col min="7" max="7" width="20.42578125" customWidth="1"/>
    <col min="8" max="8" width="10.42578125" style="152" customWidth="1"/>
    <col min="9" max="9" width="11.42578125" style="152"/>
    <col min="10" max="10" width="10.140625" style="153" customWidth="1"/>
    <col min="11" max="11" width="11.42578125" style="152"/>
    <col min="12" max="12" width="10.85546875" style="152" customWidth="1"/>
    <col min="13" max="13" width="18.28515625" style="152" bestFit="1" customWidth="1"/>
    <col min="14" max="14" width="18.28515625" bestFit="1" customWidth="1"/>
    <col min="15" max="15" width="56.5703125" customWidth="1"/>
    <col min="16" max="16" width="16.5703125" customWidth="1"/>
    <col min="17" max="17" width="14.28515625" customWidth="1"/>
    <col min="18" max="18" width="17.85546875" customWidth="1"/>
    <col min="19" max="19" width="15.140625" customWidth="1"/>
    <col min="20" max="20" width="51.85546875" customWidth="1"/>
    <col min="21" max="176" width="11.42578125" style="7"/>
  </cols>
  <sheetData>
    <row r="1" spans="1:278" s="137" customFormat="1" ht="16.5" customHeight="1">
      <c r="A1" s="420"/>
      <c r="B1" s="421"/>
      <c r="C1" s="421"/>
      <c r="D1" s="539" t="s">
        <v>612</v>
      </c>
      <c r="E1" s="539"/>
      <c r="F1" s="539"/>
      <c r="G1" s="539"/>
      <c r="H1" s="539"/>
      <c r="I1" s="539"/>
      <c r="J1" s="539"/>
      <c r="K1" s="539"/>
      <c r="L1" s="539"/>
      <c r="M1" s="539"/>
      <c r="N1" s="539"/>
      <c r="O1" s="539"/>
      <c r="P1" s="539"/>
      <c r="Q1" s="540"/>
      <c r="R1" s="412" t="s">
        <v>275</v>
      </c>
      <c r="S1" s="412"/>
      <c r="T1" s="412"/>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c r="BS1" s="136"/>
      <c r="BT1" s="136"/>
      <c r="BU1" s="136"/>
      <c r="BV1" s="136"/>
      <c r="BW1" s="136"/>
      <c r="BX1" s="136"/>
      <c r="BY1" s="136"/>
      <c r="BZ1" s="136"/>
      <c r="CA1" s="136"/>
      <c r="CB1" s="136"/>
      <c r="CC1" s="136"/>
      <c r="CD1" s="136"/>
      <c r="CE1" s="136"/>
      <c r="CF1" s="136"/>
      <c r="CG1" s="136"/>
      <c r="CH1" s="136"/>
      <c r="CI1" s="136"/>
      <c r="CJ1" s="136"/>
      <c r="CK1" s="136"/>
      <c r="CL1" s="136"/>
      <c r="CM1" s="136"/>
      <c r="CN1" s="136"/>
      <c r="CO1" s="136"/>
      <c r="CP1" s="136"/>
      <c r="CQ1" s="136"/>
      <c r="CR1" s="136"/>
      <c r="CS1" s="136"/>
      <c r="CT1" s="136"/>
      <c r="CU1" s="136"/>
      <c r="CV1" s="136"/>
      <c r="CW1" s="136"/>
      <c r="CX1" s="136"/>
      <c r="CY1" s="136"/>
      <c r="CZ1" s="136"/>
      <c r="DA1" s="136"/>
      <c r="DB1" s="136"/>
      <c r="DC1" s="136"/>
      <c r="DD1" s="136"/>
      <c r="DE1" s="136"/>
      <c r="DF1" s="136"/>
      <c r="DG1" s="136"/>
      <c r="DH1" s="136"/>
      <c r="DI1" s="136"/>
      <c r="DJ1" s="136"/>
      <c r="DK1" s="136"/>
      <c r="DL1" s="136"/>
      <c r="DM1" s="136"/>
      <c r="DN1" s="136"/>
      <c r="DO1" s="136"/>
      <c r="DP1" s="136"/>
      <c r="DQ1" s="136"/>
      <c r="DR1" s="136"/>
      <c r="DS1" s="136"/>
      <c r="DT1" s="136"/>
      <c r="DU1" s="136"/>
      <c r="DV1" s="136"/>
      <c r="DW1" s="136"/>
      <c r="DX1" s="136"/>
      <c r="DY1" s="136"/>
      <c r="DZ1" s="136"/>
      <c r="EA1" s="136"/>
      <c r="EB1" s="136"/>
      <c r="EC1" s="136"/>
      <c r="ED1" s="136"/>
      <c r="EE1" s="136"/>
      <c r="EF1" s="136"/>
      <c r="EG1" s="136"/>
      <c r="EH1" s="136"/>
      <c r="EI1" s="136"/>
      <c r="EJ1" s="136"/>
      <c r="EK1" s="136"/>
      <c r="EL1" s="136"/>
      <c r="EM1" s="136"/>
      <c r="EN1" s="136"/>
      <c r="EO1" s="136"/>
      <c r="EP1" s="136"/>
      <c r="EQ1" s="136"/>
      <c r="ER1" s="136"/>
      <c r="ES1" s="136"/>
      <c r="ET1" s="136"/>
      <c r="EU1" s="136"/>
      <c r="EV1" s="136"/>
      <c r="EW1" s="136"/>
      <c r="EX1" s="136"/>
      <c r="EY1" s="136"/>
      <c r="EZ1" s="136"/>
      <c r="FA1" s="136"/>
      <c r="FB1" s="136"/>
      <c r="FC1" s="136"/>
      <c r="FD1" s="136"/>
      <c r="FE1" s="136"/>
      <c r="FF1" s="136"/>
      <c r="FG1" s="136"/>
      <c r="FH1" s="136"/>
      <c r="FI1" s="136"/>
      <c r="FJ1" s="136"/>
      <c r="FK1" s="136"/>
      <c r="FL1" s="136"/>
      <c r="FM1" s="136"/>
      <c r="FN1" s="136"/>
      <c r="FO1" s="136"/>
      <c r="FP1" s="136"/>
      <c r="FQ1" s="136"/>
      <c r="FR1" s="136"/>
      <c r="FS1" s="136"/>
      <c r="FT1" s="136"/>
      <c r="FU1" s="136"/>
      <c r="FV1" s="136"/>
      <c r="FW1" s="136"/>
      <c r="FX1" s="136"/>
      <c r="FY1" s="136"/>
      <c r="FZ1" s="136"/>
      <c r="GA1" s="136"/>
      <c r="GB1" s="136"/>
      <c r="GC1" s="136"/>
      <c r="GD1" s="136"/>
      <c r="GE1" s="136"/>
      <c r="GF1" s="136"/>
      <c r="GG1" s="136"/>
      <c r="GH1" s="136"/>
      <c r="GI1" s="136"/>
      <c r="GJ1" s="136"/>
      <c r="GK1" s="136"/>
      <c r="GL1" s="136"/>
      <c r="GM1" s="136"/>
      <c r="GN1" s="136"/>
      <c r="GO1" s="136"/>
      <c r="GP1" s="136"/>
      <c r="GQ1" s="136"/>
      <c r="GR1" s="136"/>
      <c r="GS1" s="136"/>
      <c r="GT1" s="136"/>
      <c r="GU1" s="136"/>
      <c r="GV1" s="136"/>
      <c r="GW1" s="136"/>
      <c r="GX1" s="136"/>
      <c r="GY1" s="136"/>
      <c r="GZ1" s="136"/>
      <c r="HA1" s="136"/>
      <c r="HB1" s="136"/>
      <c r="HC1" s="136"/>
      <c r="HD1" s="136"/>
      <c r="HE1" s="136"/>
      <c r="HF1" s="136"/>
      <c r="HG1" s="136"/>
      <c r="HH1" s="136"/>
      <c r="HI1" s="136"/>
      <c r="HJ1" s="136"/>
      <c r="HK1" s="136"/>
      <c r="HL1" s="136"/>
      <c r="HM1" s="136"/>
      <c r="HN1" s="136"/>
      <c r="HO1" s="136"/>
      <c r="HP1" s="136"/>
      <c r="HQ1" s="136"/>
      <c r="HR1" s="136"/>
      <c r="HS1" s="136"/>
      <c r="HT1" s="136"/>
      <c r="HU1" s="136"/>
      <c r="HV1" s="136"/>
      <c r="HW1" s="136"/>
      <c r="HX1" s="136"/>
      <c r="HY1" s="136"/>
      <c r="HZ1" s="136"/>
      <c r="IA1" s="136"/>
      <c r="IB1" s="136"/>
      <c r="IC1" s="136"/>
      <c r="ID1" s="136"/>
      <c r="IE1" s="136"/>
      <c r="IF1" s="136"/>
      <c r="IG1" s="136"/>
      <c r="IH1" s="136"/>
      <c r="II1" s="136"/>
      <c r="IJ1" s="136"/>
      <c r="IK1" s="136"/>
      <c r="IL1" s="136"/>
      <c r="IM1" s="136"/>
      <c r="IN1" s="136"/>
      <c r="IO1" s="136"/>
      <c r="IP1" s="136"/>
      <c r="IQ1" s="136"/>
      <c r="IR1" s="136"/>
      <c r="IS1" s="136"/>
      <c r="IT1" s="136"/>
      <c r="IU1" s="136"/>
      <c r="IV1" s="136"/>
      <c r="IW1" s="136"/>
      <c r="IX1" s="136"/>
      <c r="IY1" s="136"/>
      <c r="IZ1" s="136"/>
      <c r="JA1" s="136"/>
      <c r="JB1" s="136"/>
      <c r="JC1" s="136"/>
      <c r="JD1" s="136"/>
      <c r="JE1" s="136"/>
      <c r="JF1" s="136"/>
      <c r="JG1" s="136"/>
      <c r="JH1" s="136"/>
      <c r="JI1" s="136"/>
      <c r="JJ1" s="136"/>
      <c r="JK1" s="136"/>
      <c r="JL1" s="136"/>
      <c r="JM1" s="136"/>
      <c r="JN1" s="136"/>
      <c r="JO1" s="136"/>
      <c r="JP1" s="136"/>
      <c r="JQ1" s="136"/>
      <c r="JR1" s="136"/>
    </row>
    <row r="2" spans="1:278" s="137" customFormat="1" ht="39.75" customHeight="1">
      <c r="A2" s="422"/>
      <c r="B2" s="423"/>
      <c r="C2" s="423"/>
      <c r="D2" s="541"/>
      <c r="E2" s="541"/>
      <c r="F2" s="541"/>
      <c r="G2" s="541"/>
      <c r="H2" s="541"/>
      <c r="I2" s="541"/>
      <c r="J2" s="541"/>
      <c r="K2" s="541"/>
      <c r="L2" s="541"/>
      <c r="M2" s="541"/>
      <c r="N2" s="541"/>
      <c r="O2" s="541"/>
      <c r="P2" s="541"/>
      <c r="Q2" s="542"/>
      <c r="R2" s="412"/>
      <c r="S2" s="412"/>
      <c r="T2" s="412"/>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row>
    <row r="3" spans="1:278" s="137" customFormat="1" ht="3" customHeight="1">
      <c r="A3" s="2"/>
      <c r="B3" s="2"/>
      <c r="C3" s="3"/>
      <c r="D3" s="541"/>
      <c r="E3" s="541"/>
      <c r="F3" s="541"/>
      <c r="G3" s="541"/>
      <c r="H3" s="541"/>
      <c r="I3" s="541"/>
      <c r="J3" s="541"/>
      <c r="K3" s="541"/>
      <c r="L3" s="541"/>
      <c r="M3" s="541"/>
      <c r="N3" s="541"/>
      <c r="O3" s="541"/>
      <c r="P3" s="541"/>
      <c r="Q3" s="542"/>
      <c r="R3" s="412"/>
      <c r="S3" s="412"/>
      <c r="T3" s="412"/>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row>
    <row r="4" spans="1:278" s="137" customFormat="1" ht="41.25" customHeight="1">
      <c r="A4" s="413" t="s">
        <v>276</v>
      </c>
      <c r="B4" s="414"/>
      <c r="C4" s="415"/>
      <c r="D4" s="416" t="str">
        <f>'Mapa Final'!D4</f>
        <v>Adquisición de Bienes y Servicios.</v>
      </c>
      <c r="E4" s="417"/>
      <c r="F4" s="417"/>
      <c r="G4" s="417"/>
      <c r="H4" s="417"/>
      <c r="I4" s="417"/>
      <c r="J4" s="417"/>
      <c r="K4" s="417"/>
      <c r="L4" s="417"/>
      <c r="M4" s="417"/>
      <c r="N4" s="418"/>
      <c r="O4" s="419"/>
      <c r="P4" s="419"/>
      <c r="Q4" s="419"/>
      <c r="R4" s="1"/>
      <c r="S4" s="1"/>
      <c r="T4" s="1"/>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row>
    <row r="5" spans="1:278" s="137" customFormat="1" ht="52.5" customHeight="1">
      <c r="A5" s="413" t="s">
        <v>278</v>
      </c>
      <c r="B5" s="414"/>
      <c r="C5" s="415"/>
      <c r="D5" s="424" t="str">
        <f>'Mapa Final'!D5</f>
        <v>Adquirir oportunamente los bienes y servicios requeridos por la Rama Judicial para garantizar una óptima gestión en cada vigencia, en el marco del sistema de gestión de la calidad, medio ambiente y seguridad y salud en el trabajo.</v>
      </c>
      <c r="E5" s="425"/>
      <c r="F5" s="425"/>
      <c r="G5" s="425"/>
      <c r="H5" s="425"/>
      <c r="I5" s="425"/>
      <c r="J5" s="425"/>
      <c r="K5" s="425"/>
      <c r="L5" s="425"/>
      <c r="M5" s="425"/>
      <c r="N5" s="426"/>
      <c r="O5" s="1"/>
      <c r="P5" s="1"/>
      <c r="Q5" s="1"/>
      <c r="R5" s="1"/>
      <c r="S5" s="1"/>
      <c r="T5" s="1"/>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c r="AW5" s="136"/>
      <c r="AX5" s="136"/>
      <c r="AY5" s="136"/>
      <c r="AZ5" s="136"/>
      <c r="BA5" s="136"/>
      <c r="BB5" s="136"/>
      <c r="BC5" s="136"/>
      <c r="BD5" s="136"/>
      <c r="BE5" s="136"/>
      <c r="BF5" s="136"/>
      <c r="BG5" s="136"/>
      <c r="BH5" s="136"/>
      <c r="BI5" s="136"/>
      <c r="BJ5" s="136"/>
      <c r="BK5" s="136"/>
      <c r="BL5" s="136"/>
      <c r="BM5" s="136"/>
      <c r="BN5" s="136"/>
      <c r="BO5" s="136"/>
      <c r="BP5" s="136"/>
      <c r="BQ5" s="136"/>
      <c r="BR5" s="136"/>
      <c r="BS5" s="136"/>
      <c r="BT5" s="136"/>
      <c r="BU5" s="136"/>
      <c r="BV5" s="136"/>
      <c r="BW5" s="136"/>
      <c r="BX5" s="136"/>
      <c r="BY5" s="136"/>
      <c r="BZ5" s="136"/>
      <c r="CA5" s="136"/>
      <c r="CB5" s="136"/>
      <c r="CC5" s="136"/>
      <c r="CD5" s="136"/>
      <c r="CE5" s="136"/>
      <c r="CF5" s="136"/>
      <c r="CG5" s="136"/>
      <c r="CH5" s="136"/>
      <c r="CI5" s="136"/>
      <c r="CJ5" s="136"/>
      <c r="CK5" s="136"/>
      <c r="CL5" s="136"/>
      <c r="CM5" s="136"/>
      <c r="CN5" s="136"/>
      <c r="CO5" s="136"/>
      <c r="CP5" s="136"/>
      <c r="CQ5" s="136"/>
      <c r="CR5" s="136"/>
      <c r="CS5" s="136"/>
      <c r="CT5" s="136"/>
      <c r="CU5" s="136"/>
      <c r="CV5" s="136"/>
      <c r="CW5" s="136"/>
      <c r="CX5" s="136"/>
      <c r="CY5" s="136"/>
      <c r="CZ5" s="136"/>
      <c r="DA5" s="136"/>
      <c r="DB5" s="136"/>
      <c r="DC5" s="136"/>
      <c r="DD5" s="136"/>
      <c r="DE5" s="136"/>
      <c r="DF5" s="136"/>
      <c r="DG5" s="136"/>
      <c r="DH5" s="136"/>
      <c r="DI5" s="136"/>
      <c r="DJ5" s="136"/>
      <c r="DK5" s="136"/>
      <c r="DL5" s="136"/>
      <c r="DM5" s="136"/>
      <c r="DN5" s="136"/>
      <c r="DO5" s="136"/>
      <c r="DP5" s="136"/>
      <c r="DQ5" s="136"/>
      <c r="DR5" s="136"/>
      <c r="DS5" s="136"/>
      <c r="DT5" s="136"/>
      <c r="DU5" s="136"/>
      <c r="DV5" s="136"/>
      <c r="DW5" s="136"/>
      <c r="DX5" s="136"/>
      <c r="DY5" s="136"/>
      <c r="DZ5" s="136"/>
      <c r="EA5" s="136"/>
      <c r="EB5" s="136"/>
      <c r="EC5" s="136"/>
      <c r="ED5" s="136"/>
      <c r="EE5" s="136"/>
      <c r="EF5" s="136"/>
      <c r="EG5" s="136"/>
      <c r="EH5" s="136"/>
      <c r="EI5" s="136"/>
      <c r="EJ5" s="136"/>
      <c r="EK5" s="136"/>
      <c r="EL5" s="136"/>
      <c r="EM5" s="136"/>
      <c r="EN5" s="136"/>
      <c r="EO5" s="136"/>
      <c r="EP5" s="136"/>
      <c r="EQ5" s="136"/>
      <c r="ER5" s="136"/>
      <c r="ES5" s="136"/>
      <c r="ET5" s="136"/>
      <c r="EU5" s="136"/>
      <c r="EV5" s="136"/>
      <c r="EW5" s="136"/>
      <c r="EX5" s="136"/>
      <c r="EY5" s="136"/>
      <c r="EZ5" s="136"/>
      <c r="FA5" s="136"/>
      <c r="FB5" s="136"/>
      <c r="FC5" s="136"/>
      <c r="FD5" s="136"/>
      <c r="FE5" s="136"/>
      <c r="FF5" s="136"/>
      <c r="FG5" s="136"/>
      <c r="FH5" s="136"/>
      <c r="FI5" s="136"/>
      <c r="FJ5" s="136"/>
      <c r="FK5" s="136"/>
      <c r="FL5" s="136"/>
      <c r="FM5" s="136"/>
      <c r="FN5" s="136"/>
      <c r="FO5" s="136"/>
      <c r="FP5" s="136"/>
      <c r="FQ5" s="136"/>
      <c r="FR5" s="136"/>
      <c r="FS5" s="136"/>
      <c r="FT5" s="136"/>
      <c r="FU5" s="136"/>
      <c r="FV5" s="136"/>
      <c r="FW5" s="136"/>
      <c r="FX5" s="136"/>
      <c r="FY5" s="136"/>
      <c r="FZ5" s="136"/>
      <c r="GA5" s="136"/>
      <c r="GB5" s="136"/>
      <c r="GC5" s="136"/>
      <c r="GD5" s="136"/>
      <c r="GE5" s="136"/>
      <c r="GF5" s="136"/>
      <c r="GG5" s="136"/>
      <c r="GH5" s="136"/>
      <c r="GI5" s="136"/>
      <c r="GJ5" s="136"/>
      <c r="GK5" s="136"/>
      <c r="GL5" s="136"/>
      <c r="GM5" s="136"/>
      <c r="GN5" s="136"/>
      <c r="GO5" s="136"/>
      <c r="GP5" s="136"/>
      <c r="GQ5" s="136"/>
      <c r="GR5" s="136"/>
      <c r="GS5" s="136"/>
      <c r="GT5" s="136"/>
      <c r="GU5" s="136"/>
      <c r="GV5" s="136"/>
      <c r="GW5" s="136"/>
      <c r="GX5" s="136"/>
      <c r="GY5" s="136"/>
      <c r="GZ5" s="136"/>
      <c r="HA5" s="136"/>
      <c r="HB5" s="136"/>
      <c r="HC5" s="136"/>
      <c r="HD5" s="136"/>
      <c r="HE5" s="136"/>
      <c r="HF5" s="136"/>
      <c r="HG5" s="136"/>
      <c r="HH5" s="136"/>
      <c r="HI5" s="136"/>
      <c r="HJ5" s="136"/>
      <c r="HK5" s="136"/>
      <c r="HL5" s="136"/>
      <c r="HM5" s="136"/>
      <c r="HN5" s="136"/>
      <c r="HO5" s="136"/>
      <c r="HP5" s="136"/>
      <c r="HQ5" s="136"/>
      <c r="HR5" s="136"/>
      <c r="HS5" s="136"/>
      <c r="HT5" s="136"/>
      <c r="HU5" s="136"/>
      <c r="HV5" s="136"/>
      <c r="HW5" s="136"/>
      <c r="HX5" s="136"/>
      <c r="HY5" s="136"/>
      <c r="HZ5" s="136"/>
      <c r="IA5" s="136"/>
      <c r="IB5" s="136"/>
      <c r="IC5" s="136"/>
      <c r="ID5" s="136"/>
      <c r="IE5" s="136"/>
      <c r="IF5" s="136"/>
      <c r="IG5" s="136"/>
      <c r="IH5" s="136"/>
      <c r="II5" s="136"/>
      <c r="IJ5" s="136"/>
      <c r="IK5" s="136"/>
      <c r="IL5" s="136"/>
      <c r="IM5" s="136"/>
      <c r="IN5" s="136"/>
      <c r="IO5" s="136"/>
      <c r="IP5" s="136"/>
      <c r="IQ5" s="136"/>
      <c r="IR5" s="136"/>
      <c r="IS5" s="136"/>
      <c r="IT5" s="136"/>
      <c r="IU5" s="136"/>
      <c r="IV5" s="136"/>
      <c r="IW5" s="136"/>
      <c r="IX5" s="136"/>
      <c r="IY5" s="136"/>
      <c r="IZ5" s="136"/>
      <c r="JA5" s="136"/>
      <c r="JB5" s="136"/>
      <c r="JC5" s="136"/>
      <c r="JD5" s="136"/>
      <c r="JE5" s="136"/>
      <c r="JF5" s="136"/>
      <c r="JG5" s="136"/>
      <c r="JH5" s="136"/>
      <c r="JI5" s="136"/>
      <c r="JJ5" s="136"/>
      <c r="JK5" s="136"/>
      <c r="JL5" s="136"/>
      <c r="JM5" s="136"/>
      <c r="JN5" s="136"/>
      <c r="JO5" s="136"/>
      <c r="JP5" s="136"/>
      <c r="JQ5" s="136"/>
      <c r="JR5" s="136"/>
    </row>
    <row r="6" spans="1:278" s="137" customFormat="1" ht="32.25" customHeight="1" thickBot="1">
      <c r="A6" s="413" t="s">
        <v>280</v>
      </c>
      <c r="B6" s="414"/>
      <c r="C6" s="415"/>
      <c r="D6" s="424" t="str">
        <f>'Mapa Final'!D6</f>
        <v>Nivel Central y Seccional</v>
      </c>
      <c r="E6" s="425"/>
      <c r="F6" s="425"/>
      <c r="G6" s="425"/>
      <c r="H6" s="425"/>
      <c r="I6" s="425"/>
      <c r="J6" s="425"/>
      <c r="K6" s="425"/>
      <c r="L6" s="425"/>
      <c r="M6" s="425"/>
      <c r="N6" s="426"/>
      <c r="O6" s="1"/>
      <c r="P6" s="1"/>
      <c r="Q6" s="1"/>
      <c r="R6" s="1"/>
      <c r="S6" s="1"/>
      <c r="T6" s="1"/>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136"/>
      <c r="GA6" s="136"/>
      <c r="GB6" s="136"/>
      <c r="GC6" s="136"/>
      <c r="GD6" s="136"/>
      <c r="GE6" s="136"/>
      <c r="GF6" s="136"/>
      <c r="GG6" s="136"/>
      <c r="GH6" s="136"/>
      <c r="GI6" s="136"/>
      <c r="GJ6" s="136"/>
      <c r="GK6" s="136"/>
      <c r="GL6" s="136"/>
      <c r="GM6" s="136"/>
      <c r="GN6" s="136"/>
      <c r="GO6" s="136"/>
      <c r="GP6" s="136"/>
      <c r="GQ6" s="136"/>
      <c r="GR6" s="136"/>
      <c r="GS6" s="136"/>
      <c r="GT6" s="136"/>
      <c r="GU6" s="136"/>
      <c r="GV6" s="136"/>
      <c r="GW6" s="136"/>
      <c r="GX6" s="136"/>
      <c r="GY6" s="136"/>
      <c r="GZ6" s="136"/>
      <c r="HA6" s="136"/>
      <c r="HB6" s="136"/>
      <c r="HC6" s="136"/>
      <c r="HD6" s="136"/>
      <c r="HE6" s="136"/>
      <c r="HF6" s="136"/>
      <c r="HG6" s="136"/>
      <c r="HH6" s="136"/>
      <c r="HI6" s="136"/>
      <c r="HJ6" s="136"/>
      <c r="HK6" s="136"/>
      <c r="HL6" s="136"/>
      <c r="HM6" s="136"/>
      <c r="HN6" s="136"/>
      <c r="HO6" s="136"/>
      <c r="HP6" s="136"/>
      <c r="HQ6" s="136"/>
      <c r="HR6" s="136"/>
      <c r="HS6" s="136"/>
      <c r="HT6" s="136"/>
      <c r="HU6" s="136"/>
      <c r="HV6" s="136"/>
      <c r="HW6" s="136"/>
      <c r="HX6" s="136"/>
      <c r="HY6" s="136"/>
      <c r="HZ6" s="136"/>
      <c r="IA6" s="136"/>
      <c r="IB6" s="136"/>
      <c r="IC6" s="136"/>
      <c r="ID6" s="136"/>
      <c r="IE6" s="136"/>
      <c r="IF6" s="136"/>
      <c r="IG6" s="136"/>
      <c r="IH6" s="136"/>
      <c r="II6" s="136"/>
      <c r="IJ6" s="136"/>
      <c r="IK6" s="136"/>
      <c r="IL6" s="136"/>
      <c r="IM6" s="136"/>
      <c r="IN6" s="136"/>
      <c r="IO6" s="136"/>
      <c r="IP6" s="136"/>
      <c r="IQ6" s="136"/>
      <c r="IR6" s="136"/>
      <c r="IS6" s="136"/>
      <c r="IT6" s="136"/>
      <c r="IU6" s="136"/>
      <c r="IV6" s="136"/>
      <c r="IW6" s="136"/>
      <c r="IX6" s="136"/>
      <c r="IY6" s="136"/>
      <c r="IZ6" s="136"/>
      <c r="JA6" s="136"/>
      <c r="JB6" s="136"/>
      <c r="JC6" s="136"/>
      <c r="JD6" s="136"/>
      <c r="JE6" s="136"/>
      <c r="JF6" s="136"/>
      <c r="JG6" s="136"/>
      <c r="JH6" s="136"/>
      <c r="JI6" s="136"/>
      <c r="JJ6" s="136"/>
      <c r="JK6" s="136"/>
      <c r="JL6" s="136"/>
      <c r="JM6" s="136"/>
      <c r="JN6" s="136"/>
      <c r="JO6" s="136"/>
      <c r="JP6" s="136"/>
      <c r="JQ6" s="136"/>
      <c r="JR6" s="136"/>
    </row>
    <row r="7" spans="1:278" s="147" customFormat="1" ht="40.5" customHeight="1" thickTop="1" thickBot="1">
      <c r="A7" s="547" t="s">
        <v>613</v>
      </c>
      <c r="B7" s="548"/>
      <c r="C7" s="548"/>
      <c r="D7" s="548"/>
      <c r="E7" s="548"/>
      <c r="F7" s="549"/>
      <c r="G7" s="154"/>
      <c r="H7" s="550" t="s">
        <v>614</v>
      </c>
      <c r="I7" s="550"/>
      <c r="J7" s="550"/>
      <c r="K7" s="550" t="s">
        <v>615</v>
      </c>
      <c r="L7" s="550"/>
      <c r="M7" s="550"/>
      <c r="N7" s="551" t="s">
        <v>616</v>
      </c>
      <c r="O7" s="543" t="s">
        <v>617</v>
      </c>
      <c r="P7" s="545" t="s">
        <v>618</v>
      </c>
      <c r="Q7" s="546"/>
      <c r="R7" s="545" t="s">
        <v>619</v>
      </c>
      <c r="S7" s="546"/>
      <c r="T7" s="552" t="s">
        <v>620</v>
      </c>
      <c r="U7" s="160"/>
      <c r="V7" s="160"/>
      <c r="W7" s="160"/>
      <c r="X7" s="160"/>
      <c r="Y7" s="160"/>
      <c r="Z7" s="160"/>
      <c r="AA7" s="160"/>
      <c r="AB7" s="160"/>
      <c r="AC7" s="160"/>
      <c r="AD7" s="160"/>
      <c r="AE7" s="160"/>
      <c r="AF7" s="160"/>
      <c r="AG7" s="160"/>
      <c r="AH7" s="160"/>
      <c r="AI7" s="160"/>
      <c r="AJ7" s="160"/>
      <c r="AK7" s="160"/>
      <c r="AL7" s="160"/>
      <c r="AM7" s="160"/>
      <c r="AN7" s="160"/>
      <c r="AO7" s="160"/>
      <c r="AP7" s="160"/>
      <c r="AQ7" s="160"/>
      <c r="AR7" s="160"/>
      <c r="AS7" s="160"/>
      <c r="AT7" s="160"/>
      <c r="AU7" s="160"/>
      <c r="AV7" s="160"/>
      <c r="AW7" s="160"/>
      <c r="AX7" s="160"/>
      <c r="AY7" s="160"/>
      <c r="AZ7" s="160"/>
      <c r="BA7" s="160"/>
      <c r="BB7" s="160"/>
      <c r="BC7" s="160"/>
      <c r="BD7" s="160"/>
      <c r="BE7" s="160"/>
      <c r="BF7" s="160"/>
      <c r="BG7" s="160"/>
      <c r="BH7" s="160"/>
      <c r="BI7" s="160"/>
      <c r="BJ7" s="160"/>
      <c r="BK7" s="160"/>
      <c r="BL7" s="160"/>
      <c r="BM7" s="160"/>
      <c r="BN7" s="160"/>
      <c r="BO7" s="160"/>
      <c r="BP7" s="160"/>
      <c r="BQ7" s="160"/>
      <c r="BR7" s="160"/>
      <c r="BS7" s="160"/>
      <c r="BT7" s="160"/>
      <c r="BU7" s="160"/>
      <c r="BV7" s="160"/>
      <c r="BW7" s="160"/>
      <c r="BX7" s="160"/>
      <c r="BY7" s="160"/>
      <c r="BZ7" s="160"/>
      <c r="CA7" s="160"/>
      <c r="CB7" s="160"/>
      <c r="CC7" s="160"/>
      <c r="CD7" s="160"/>
      <c r="CE7" s="160"/>
      <c r="CF7" s="160"/>
      <c r="CG7" s="160"/>
      <c r="CH7" s="160"/>
      <c r="CI7" s="160"/>
      <c r="CJ7" s="160"/>
      <c r="CK7" s="160"/>
      <c r="CL7" s="160"/>
      <c r="CM7" s="160"/>
      <c r="CN7" s="160"/>
      <c r="CO7" s="160"/>
      <c r="CP7" s="160"/>
      <c r="CQ7" s="160"/>
      <c r="CR7" s="160"/>
      <c r="CS7" s="160"/>
      <c r="CT7" s="160"/>
      <c r="CU7" s="160"/>
      <c r="CV7" s="160"/>
      <c r="CW7" s="160"/>
      <c r="CX7" s="160"/>
      <c r="CY7" s="160"/>
      <c r="CZ7" s="160"/>
      <c r="DA7" s="160"/>
      <c r="DB7" s="160"/>
      <c r="DC7" s="160"/>
      <c r="DD7" s="160"/>
      <c r="DE7" s="160"/>
      <c r="DF7" s="160"/>
      <c r="DG7" s="160"/>
      <c r="DH7" s="160"/>
      <c r="DI7" s="160"/>
      <c r="DJ7" s="160"/>
      <c r="DK7" s="160"/>
      <c r="DL7" s="160"/>
      <c r="DM7" s="160"/>
      <c r="DN7" s="160"/>
      <c r="DO7" s="160"/>
      <c r="DP7" s="160"/>
      <c r="DQ7" s="160"/>
      <c r="DR7" s="160"/>
      <c r="DS7" s="160"/>
      <c r="DT7" s="160"/>
      <c r="DU7" s="160"/>
      <c r="DV7" s="160"/>
      <c r="DW7" s="160"/>
      <c r="DX7" s="160"/>
      <c r="DY7" s="160"/>
      <c r="DZ7" s="160"/>
      <c r="EA7" s="160"/>
      <c r="EB7" s="160"/>
      <c r="EC7" s="160"/>
      <c r="ED7" s="160"/>
      <c r="EE7" s="160"/>
      <c r="EF7" s="160"/>
      <c r="EG7" s="160"/>
      <c r="EH7" s="160"/>
      <c r="EI7" s="160"/>
      <c r="EJ7" s="160"/>
      <c r="EK7" s="160"/>
      <c r="EL7" s="160"/>
      <c r="EM7" s="160"/>
      <c r="EN7" s="160"/>
      <c r="EO7" s="160"/>
      <c r="EP7" s="160"/>
      <c r="EQ7" s="160"/>
      <c r="ER7" s="160"/>
      <c r="ES7" s="160"/>
      <c r="ET7" s="160"/>
      <c r="EU7" s="160"/>
      <c r="EV7" s="160"/>
      <c r="EW7" s="160"/>
      <c r="EX7" s="160"/>
      <c r="EY7" s="160"/>
      <c r="EZ7" s="160"/>
      <c r="FA7" s="160"/>
      <c r="FB7" s="160"/>
      <c r="FC7" s="160"/>
      <c r="FD7" s="160"/>
      <c r="FE7" s="160"/>
      <c r="FF7" s="160"/>
      <c r="FG7" s="160"/>
      <c r="FH7" s="160"/>
      <c r="FI7" s="160"/>
      <c r="FJ7" s="160"/>
      <c r="FK7" s="160"/>
      <c r="FL7" s="160"/>
      <c r="FM7" s="160"/>
      <c r="FN7" s="160"/>
      <c r="FO7" s="160"/>
      <c r="FP7" s="160"/>
      <c r="FQ7" s="160"/>
      <c r="FR7" s="160"/>
      <c r="FS7" s="160"/>
      <c r="FT7" s="160"/>
    </row>
    <row r="8" spans="1:278" s="148" customFormat="1" ht="60.95" customHeight="1" thickTop="1" thickBot="1">
      <c r="A8" s="163" t="s">
        <v>30</v>
      </c>
      <c r="B8" s="163" t="s">
        <v>288</v>
      </c>
      <c r="C8" s="164" t="s">
        <v>228</v>
      </c>
      <c r="D8" s="155" t="s">
        <v>289</v>
      </c>
      <c r="E8" s="156" t="s">
        <v>232</v>
      </c>
      <c r="F8" s="156" t="s">
        <v>234</v>
      </c>
      <c r="G8" s="156" t="s">
        <v>236</v>
      </c>
      <c r="H8" s="157" t="s">
        <v>621</v>
      </c>
      <c r="I8" s="157" t="s">
        <v>584</v>
      </c>
      <c r="J8" s="157" t="s">
        <v>622</v>
      </c>
      <c r="K8" s="157" t="s">
        <v>621</v>
      </c>
      <c r="L8" s="157" t="s">
        <v>623</v>
      </c>
      <c r="M8" s="157" t="s">
        <v>622</v>
      </c>
      <c r="N8" s="551"/>
      <c r="O8" s="544"/>
      <c r="P8" s="158" t="s">
        <v>624</v>
      </c>
      <c r="Q8" s="158" t="s">
        <v>625</v>
      </c>
      <c r="R8" s="158" t="s">
        <v>626</v>
      </c>
      <c r="S8" s="158" t="s">
        <v>627</v>
      </c>
      <c r="T8" s="552"/>
      <c r="U8" s="161"/>
      <c r="V8" s="161"/>
      <c r="W8" s="161"/>
      <c r="X8" s="161"/>
      <c r="Y8" s="161"/>
      <c r="Z8" s="161"/>
      <c r="AA8" s="161"/>
      <c r="AB8" s="161"/>
      <c r="AC8" s="161"/>
      <c r="AD8" s="161"/>
      <c r="AE8" s="161"/>
      <c r="AF8" s="161"/>
      <c r="AG8" s="161"/>
      <c r="AH8" s="161"/>
      <c r="AI8" s="161"/>
      <c r="AJ8" s="161"/>
      <c r="AK8" s="161"/>
      <c r="AL8" s="161"/>
      <c r="AM8" s="161"/>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61"/>
      <c r="BR8" s="161"/>
      <c r="BS8" s="161"/>
      <c r="BT8" s="161"/>
      <c r="BU8" s="161"/>
      <c r="BV8" s="161"/>
      <c r="BW8" s="161"/>
      <c r="BX8" s="161"/>
      <c r="BY8" s="161"/>
      <c r="BZ8" s="161"/>
      <c r="CA8" s="161"/>
      <c r="CB8" s="161"/>
      <c r="CC8" s="161"/>
      <c r="CD8" s="161"/>
      <c r="CE8" s="161"/>
      <c r="CF8" s="161"/>
      <c r="CG8" s="161"/>
      <c r="CH8" s="161"/>
      <c r="CI8" s="161"/>
      <c r="CJ8" s="161"/>
      <c r="CK8" s="161"/>
      <c r="CL8" s="161"/>
      <c r="CM8" s="161"/>
      <c r="CN8" s="161"/>
      <c r="CO8" s="161"/>
      <c r="CP8" s="161"/>
      <c r="CQ8" s="161"/>
      <c r="CR8" s="161"/>
      <c r="CS8" s="161"/>
      <c r="CT8" s="161"/>
      <c r="CU8" s="161"/>
      <c r="CV8" s="161"/>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1"/>
      <c r="EA8" s="161"/>
      <c r="EB8" s="161"/>
      <c r="EC8" s="161"/>
      <c r="ED8" s="161"/>
      <c r="EE8" s="161"/>
      <c r="EF8" s="161"/>
      <c r="EG8" s="161"/>
      <c r="EH8" s="161"/>
      <c r="EI8" s="161"/>
      <c r="EJ8" s="161"/>
      <c r="EK8" s="161"/>
      <c r="EL8" s="161"/>
      <c r="EM8" s="161"/>
      <c r="EN8" s="161"/>
      <c r="EO8" s="161"/>
      <c r="EP8" s="161"/>
      <c r="EQ8" s="161"/>
      <c r="ER8" s="161"/>
      <c r="ES8" s="161"/>
      <c r="ET8" s="161"/>
      <c r="EU8" s="161"/>
      <c r="EV8" s="161"/>
      <c r="EW8" s="161"/>
      <c r="EX8" s="161"/>
      <c r="EY8" s="161"/>
      <c r="EZ8" s="161"/>
      <c r="FA8" s="161"/>
      <c r="FB8" s="161"/>
      <c r="FC8" s="161"/>
      <c r="FD8" s="161"/>
      <c r="FE8" s="161"/>
      <c r="FF8" s="161"/>
      <c r="FG8" s="161"/>
      <c r="FH8" s="161"/>
      <c r="FI8" s="161"/>
      <c r="FJ8" s="161"/>
      <c r="FK8" s="161"/>
      <c r="FL8" s="161"/>
      <c r="FM8" s="161"/>
      <c r="FN8" s="161"/>
      <c r="FO8" s="161"/>
      <c r="FP8" s="161"/>
      <c r="FQ8" s="161"/>
      <c r="FR8" s="161"/>
      <c r="FS8" s="161"/>
      <c r="FT8" s="161"/>
    </row>
    <row r="9" spans="1:278" s="149" customFormat="1" ht="10.5" customHeight="1" thickTop="1" thickBot="1">
      <c r="A9" s="537"/>
      <c r="B9" s="538"/>
      <c r="C9" s="538"/>
      <c r="D9" s="538"/>
      <c r="E9" s="538"/>
      <c r="F9" s="538"/>
      <c r="G9" s="538"/>
      <c r="H9" s="538"/>
      <c r="I9" s="538"/>
      <c r="J9" s="538"/>
      <c r="K9" s="538"/>
      <c r="L9" s="538"/>
      <c r="M9" s="538"/>
      <c r="N9" s="538"/>
      <c r="T9" s="159"/>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c r="AS9" s="162"/>
      <c r="AT9" s="162"/>
      <c r="AU9" s="162"/>
      <c r="AV9" s="162"/>
      <c r="AW9" s="162"/>
      <c r="AX9" s="162"/>
      <c r="AY9" s="162"/>
      <c r="AZ9" s="162"/>
      <c r="BA9" s="162"/>
      <c r="BB9" s="162"/>
      <c r="BC9" s="162"/>
      <c r="BD9" s="162"/>
      <c r="BE9" s="162"/>
      <c r="BF9" s="162"/>
      <c r="BG9" s="162"/>
      <c r="BH9" s="162"/>
      <c r="BI9" s="162"/>
      <c r="BJ9" s="162"/>
      <c r="BK9" s="162"/>
      <c r="BL9" s="162"/>
      <c r="BM9" s="162"/>
      <c r="BN9" s="162"/>
      <c r="BO9" s="162"/>
      <c r="BP9" s="162"/>
      <c r="BQ9" s="162"/>
      <c r="BR9" s="162"/>
      <c r="BS9" s="162"/>
      <c r="BT9" s="162"/>
      <c r="BU9" s="162"/>
      <c r="BV9" s="162"/>
      <c r="BW9" s="162"/>
      <c r="BX9" s="162"/>
      <c r="BY9" s="162"/>
      <c r="BZ9" s="162"/>
      <c r="CA9" s="162"/>
      <c r="CB9" s="162"/>
      <c r="CC9" s="162"/>
      <c r="CD9" s="162"/>
      <c r="CE9" s="162"/>
      <c r="CF9" s="162"/>
      <c r="CG9" s="162"/>
      <c r="CH9" s="162"/>
      <c r="CI9" s="162"/>
      <c r="CJ9" s="162"/>
      <c r="CK9" s="162"/>
      <c r="CL9" s="162"/>
      <c r="CM9" s="162"/>
      <c r="CN9" s="162"/>
      <c r="CO9" s="162"/>
      <c r="CP9" s="162"/>
      <c r="CQ9" s="162"/>
      <c r="CR9" s="162"/>
      <c r="CS9" s="162"/>
      <c r="CT9" s="162"/>
      <c r="CU9" s="162"/>
      <c r="CV9" s="162"/>
      <c r="CW9" s="162"/>
      <c r="CX9" s="162"/>
      <c r="CY9" s="162"/>
      <c r="CZ9" s="162"/>
      <c r="DA9" s="162"/>
      <c r="DB9" s="162"/>
      <c r="DC9" s="162"/>
      <c r="DD9" s="162"/>
      <c r="DE9" s="162"/>
      <c r="DF9" s="162"/>
      <c r="DG9" s="162"/>
      <c r="DH9" s="162"/>
      <c r="DI9" s="162"/>
      <c r="DJ9" s="162"/>
      <c r="DK9" s="162"/>
      <c r="DL9" s="162"/>
      <c r="DM9" s="162"/>
      <c r="DN9" s="162"/>
      <c r="DO9" s="162"/>
      <c r="DP9" s="162"/>
      <c r="DQ9" s="162"/>
      <c r="DR9" s="162"/>
      <c r="DS9" s="162"/>
      <c r="DT9" s="162"/>
      <c r="DU9" s="162"/>
      <c r="DV9" s="162"/>
      <c r="DW9" s="162"/>
      <c r="DX9" s="162"/>
      <c r="DY9" s="162"/>
      <c r="DZ9" s="162"/>
      <c r="EA9" s="162"/>
      <c r="EB9" s="162"/>
      <c r="EC9" s="162"/>
      <c r="ED9" s="162"/>
      <c r="EE9" s="162"/>
      <c r="EF9" s="162"/>
      <c r="EG9" s="162"/>
      <c r="EH9" s="162"/>
      <c r="EI9" s="162"/>
      <c r="EJ9" s="162"/>
      <c r="EK9" s="162"/>
      <c r="EL9" s="162"/>
      <c r="EM9" s="162"/>
      <c r="EN9" s="162"/>
      <c r="EO9" s="162"/>
      <c r="EP9" s="162"/>
      <c r="EQ9" s="162"/>
      <c r="ER9" s="162"/>
      <c r="ES9" s="162"/>
      <c r="ET9" s="162"/>
      <c r="EU9" s="162"/>
      <c r="EV9" s="162"/>
      <c r="EW9" s="162"/>
      <c r="EX9" s="162"/>
      <c r="EY9" s="162"/>
      <c r="EZ9" s="162"/>
      <c r="FA9" s="162"/>
      <c r="FB9" s="162"/>
      <c r="FC9" s="162"/>
      <c r="FD9" s="162"/>
      <c r="FE9" s="162"/>
      <c r="FF9" s="162"/>
      <c r="FG9" s="162"/>
      <c r="FH9" s="162"/>
      <c r="FI9" s="162"/>
      <c r="FJ9" s="162"/>
      <c r="FK9" s="162"/>
      <c r="FL9" s="162"/>
      <c r="FM9" s="162"/>
      <c r="FN9" s="162"/>
      <c r="FO9" s="162"/>
      <c r="FP9" s="162"/>
      <c r="FQ9" s="162"/>
      <c r="FR9" s="162"/>
      <c r="FS9" s="162"/>
      <c r="FT9" s="162"/>
    </row>
    <row r="10" spans="1:278" s="150" customFormat="1" ht="15" customHeight="1">
      <c r="A10" s="504">
        <f>'Mapa Final'!A10</f>
        <v>1</v>
      </c>
      <c r="B10" s="502" t="str">
        <f>'Mapa Final'!B10</f>
        <v>Incumplimiento en la satisfacción de las necesidades bienes y servicios de la Seccional</v>
      </c>
      <c r="C10" s="525" t="str">
        <f>'Mapa Final'!C10</f>
        <v>Afectación en la Prestación del Servicio de Justicia</v>
      </c>
      <c r="D10" s="525" t="str">
        <f>'Mapa Final'!D10</f>
        <v xml:space="preserve">
1.Indebida identificación de las necesidades a satisfacer (cantidades y caracteristicas tecnicas).
2. Falta de asignación o limitación de recursos presupuestales.
3. Incumplimiento del contrato por parte del proveedor.
</v>
      </c>
      <c r="E10" s="531" t="str">
        <f>'Mapa Final'!E10</f>
        <v>Falencias en la etapa de planeación y ejecución y/o falta de asignación o limitación de los recursos presupuestales.</v>
      </c>
      <c r="F10" s="531" t="str">
        <f>'Mapa Final'!F10</f>
        <v>Posibilidad de Afectación en la prestación del servicio de justicia por eventuales Falencias en la etapa de planeación y ejecución y/o falta de asignación o limitación de los recursos presupuestales que conlleven a la insatisfacción de las necesidades de funcionamiento e inversión de la seccional durante la vigencia</v>
      </c>
      <c r="G10" s="531" t="str">
        <f>'Mapa Final'!G10</f>
        <v>Ejecución y Administración de Procesos</v>
      </c>
      <c r="H10" s="534" t="str">
        <f>'Mapa Final'!I10</f>
        <v>Media</v>
      </c>
      <c r="I10" s="528" t="str">
        <f>'Mapa Final'!L10</f>
        <v>Moderado</v>
      </c>
      <c r="J10" s="513" t="str">
        <f>'Mapa Final'!N10</f>
        <v>Moderado</v>
      </c>
      <c r="K10" s="516" t="str">
        <f>'Mapa Final'!AA10</f>
        <v>Baja</v>
      </c>
      <c r="L10" s="516" t="str">
        <f>'Mapa Final'!AE10</f>
        <v>Moderado</v>
      </c>
      <c r="M10" s="519" t="str">
        <f>'Mapa Final'!AG10</f>
        <v>Moderado</v>
      </c>
      <c r="N10" s="516" t="str">
        <f>'Mapa Final'!AH10</f>
        <v>Aceptar</v>
      </c>
      <c r="O10" s="510" t="s">
        <v>628</v>
      </c>
      <c r="P10" s="522"/>
      <c r="Q10" s="553" t="s">
        <v>10</v>
      </c>
      <c r="R10" s="507">
        <v>45108</v>
      </c>
      <c r="S10" s="507">
        <v>45199</v>
      </c>
      <c r="T10" s="510" t="s">
        <v>629</v>
      </c>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row>
    <row r="11" spans="1:278" s="150" customFormat="1" ht="13.5" customHeight="1">
      <c r="A11" s="505"/>
      <c r="B11" s="368"/>
      <c r="C11" s="526"/>
      <c r="D11" s="526"/>
      <c r="E11" s="532"/>
      <c r="F11" s="532"/>
      <c r="G11" s="532"/>
      <c r="H11" s="535"/>
      <c r="I11" s="529"/>
      <c r="J11" s="514"/>
      <c r="K11" s="517"/>
      <c r="L11" s="517"/>
      <c r="M11" s="520"/>
      <c r="N11" s="517"/>
      <c r="O11" s="511"/>
      <c r="P11" s="523"/>
      <c r="Q11" s="508"/>
      <c r="R11" s="508"/>
      <c r="S11" s="508"/>
      <c r="T11" s="511"/>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row>
    <row r="12" spans="1:278" s="150" customFormat="1" ht="13.5" customHeight="1">
      <c r="A12" s="505"/>
      <c r="B12" s="368"/>
      <c r="C12" s="526"/>
      <c r="D12" s="526"/>
      <c r="E12" s="532"/>
      <c r="F12" s="532"/>
      <c r="G12" s="532"/>
      <c r="H12" s="535"/>
      <c r="I12" s="529"/>
      <c r="J12" s="514"/>
      <c r="K12" s="517"/>
      <c r="L12" s="517"/>
      <c r="M12" s="520"/>
      <c r="N12" s="517"/>
      <c r="O12" s="511"/>
      <c r="P12" s="523"/>
      <c r="Q12" s="508"/>
      <c r="R12" s="508"/>
      <c r="S12" s="508"/>
      <c r="T12" s="511"/>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row>
    <row r="13" spans="1:278" s="150" customFormat="1" ht="13.5" customHeight="1">
      <c r="A13" s="505"/>
      <c r="B13" s="368"/>
      <c r="C13" s="526"/>
      <c r="D13" s="526"/>
      <c r="E13" s="532"/>
      <c r="F13" s="532"/>
      <c r="G13" s="532"/>
      <c r="H13" s="535"/>
      <c r="I13" s="529"/>
      <c r="J13" s="514"/>
      <c r="K13" s="517"/>
      <c r="L13" s="517"/>
      <c r="M13" s="520"/>
      <c r="N13" s="517"/>
      <c r="O13" s="511"/>
      <c r="P13" s="523"/>
      <c r="Q13" s="508"/>
      <c r="R13" s="508"/>
      <c r="S13" s="508"/>
      <c r="T13" s="511"/>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row>
    <row r="14" spans="1:278" s="150" customFormat="1" ht="213.75" customHeight="1" thickBot="1">
      <c r="A14" s="506"/>
      <c r="B14" s="503"/>
      <c r="C14" s="527"/>
      <c r="D14" s="527"/>
      <c r="E14" s="533"/>
      <c r="F14" s="533"/>
      <c r="G14" s="533"/>
      <c r="H14" s="536"/>
      <c r="I14" s="530"/>
      <c r="J14" s="515"/>
      <c r="K14" s="518"/>
      <c r="L14" s="518"/>
      <c r="M14" s="521"/>
      <c r="N14" s="518"/>
      <c r="O14" s="512"/>
      <c r="P14" s="524"/>
      <c r="Q14" s="509"/>
      <c r="R14" s="509"/>
      <c r="S14" s="509"/>
      <c r="T14" s="512"/>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row>
    <row r="15" spans="1:278" s="150" customFormat="1" ht="15" customHeight="1">
      <c r="A15" s="504">
        <f>'Mapa Final'!A15</f>
        <v>2</v>
      </c>
      <c r="B15" s="502" t="str">
        <f>'Mapa Final'!B15</f>
        <v>Adquirir bienes, obras y servicios que incumplan con las especificaciones técnicas requeridas por la Entidad</v>
      </c>
      <c r="C15" s="525" t="str">
        <f>'Mapa Final'!C15</f>
        <v>Afectación Económica</v>
      </c>
      <c r="D15" s="525" t="str">
        <f>'Mapa Final'!D15</f>
        <v xml:space="preserve">1. Falta de claridad en la descripción detallada del bien, obra  o servicio a contratar.                        
2. Impresición en estudios de mercado, conveniencia y oportunidad.    
3. Calificación errónea de propuestas  por parte del Comité Evaluador. </v>
      </c>
      <c r="E15" s="531" t="str">
        <f>'Mapa Final'!E15</f>
        <v xml:space="preserve">Errada especificación o calificación de la descripción técnica del bien, obra o servicio a contratar </v>
      </c>
      <c r="F15" s="531" t="str">
        <f>'Mapa Final'!F15</f>
        <v xml:space="preserve">Posibilidad de afectación económica de la entidad, por la errada especificación o calificación de la descripción técnica del bien, obra o servicio a contratar.  </v>
      </c>
      <c r="G15" s="531" t="str">
        <f>'Mapa Final'!G15</f>
        <v>Ejecución y Administración de Procesos</v>
      </c>
      <c r="H15" s="534" t="str">
        <f>'Mapa Final'!I15</f>
        <v>Media</v>
      </c>
      <c r="I15" s="528" t="str">
        <f>'Mapa Final'!L15</f>
        <v>Moderado</v>
      </c>
      <c r="J15" s="513" t="str">
        <f>'Mapa Final'!N15</f>
        <v>Moderado</v>
      </c>
      <c r="K15" s="516" t="str">
        <f>'Mapa Final'!AA15</f>
        <v>Baja</v>
      </c>
      <c r="L15" s="516" t="str">
        <f>'Mapa Final'!AE15</f>
        <v>Moderado</v>
      </c>
      <c r="M15" s="519" t="str">
        <f>'Mapa Final'!AG15</f>
        <v>Moderado</v>
      </c>
      <c r="N15" s="516" t="str">
        <f>'Mapa Final'!AH15</f>
        <v>Aceptar</v>
      </c>
      <c r="O15" s="510" t="s">
        <v>630</v>
      </c>
      <c r="P15" s="510"/>
      <c r="Q15" s="510" t="s">
        <v>10</v>
      </c>
      <c r="R15" s="507">
        <v>45108</v>
      </c>
      <c r="S15" s="507">
        <v>45199</v>
      </c>
      <c r="T15" s="510" t="s">
        <v>631</v>
      </c>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c r="CV15" s="35"/>
      <c r="CW15" s="35"/>
      <c r="CX15" s="35"/>
      <c r="CY15" s="35"/>
      <c r="CZ15" s="35"/>
      <c r="DA15" s="35"/>
      <c r="DB15" s="35"/>
      <c r="DC15" s="35"/>
      <c r="DD15" s="35"/>
      <c r="DE15" s="35"/>
      <c r="DF15" s="35"/>
      <c r="DG15" s="35"/>
      <c r="DH15" s="35"/>
      <c r="DI15" s="35"/>
      <c r="DJ15" s="35"/>
      <c r="DK15" s="35"/>
      <c r="DL15" s="35"/>
      <c r="DM15" s="35"/>
      <c r="DN15" s="35"/>
      <c r="DO15" s="35"/>
      <c r="DP15" s="35"/>
      <c r="DQ15" s="35"/>
      <c r="DR15" s="35"/>
      <c r="DS15" s="35"/>
      <c r="DT15" s="35"/>
      <c r="DU15" s="35"/>
      <c r="DV15" s="35"/>
      <c r="DW15" s="35"/>
      <c r="DX15" s="35"/>
      <c r="DY15" s="35"/>
      <c r="DZ15" s="35"/>
      <c r="EA15" s="35"/>
      <c r="EB15" s="35"/>
      <c r="EC15" s="35"/>
      <c r="ED15" s="35"/>
      <c r="EE15" s="35"/>
      <c r="EF15" s="35"/>
      <c r="EG15" s="35"/>
      <c r="EH15" s="35"/>
      <c r="EI15" s="35"/>
      <c r="EJ15" s="35"/>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c r="FP15" s="35"/>
      <c r="FQ15" s="35"/>
      <c r="FR15" s="35"/>
      <c r="FS15" s="35"/>
      <c r="FT15" s="35"/>
    </row>
    <row r="16" spans="1:278" s="150" customFormat="1" ht="13.5" customHeight="1">
      <c r="A16" s="505"/>
      <c r="B16" s="368"/>
      <c r="C16" s="526"/>
      <c r="D16" s="526"/>
      <c r="E16" s="532"/>
      <c r="F16" s="532"/>
      <c r="G16" s="532"/>
      <c r="H16" s="535"/>
      <c r="I16" s="529"/>
      <c r="J16" s="514"/>
      <c r="K16" s="517"/>
      <c r="L16" s="517"/>
      <c r="M16" s="520"/>
      <c r="N16" s="517"/>
      <c r="O16" s="511"/>
      <c r="P16" s="511"/>
      <c r="Q16" s="511"/>
      <c r="R16" s="508"/>
      <c r="S16" s="508"/>
      <c r="T16" s="511"/>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c r="DG16" s="35"/>
      <c r="DH16" s="35"/>
      <c r="DI16" s="35"/>
      <c r="DJ16" s="35"/>
      <c r="DK16" s="35"/>
      <c r="DL16" s="35"/>
      <c r="DM16" s="35"/>
      <c r="DN16" s="35"/>
      <c r="DO16" s="35"/>
      <c r="DP16" s="35"/>
      <c r="DQ16" s="35"/>
      <c r="DR16" s="35"/>
      <c r="DS16" s="35"/>
      <c r="DT16" s="35"/>
      <c r="DU16" s="35"/>
      <c r="DV16" s="35"/>
      <c r="DW16" s="35"/>
      <c r="DX16" s="35"/>
      <c r="DY16" s="35"/>
      <c r="DZ16" s="35"/>
      <c r="EA16" s="35"/>
      <c r="EB16" s="35"/>
      <c r="EC16" s="35"/>
      <c r="ED16" s="35"/>
      <c r="EE16" s="35"/>
      <c r="EF16" s="35"/>
      <c r="EG16" s="35"/>
      <c r="EH16" s="35"/>
      <c r="EI16" s="35"/>
      <c r="EJ16" s="35"/>
      <c r="EK16" s="35"/>
      <c r="EL16" s="35"/>
      <c r="EM16" s="35"/>
      <c r="EN16" s="35"/>
      <c r="EO16" s="35"/>
      <c r="EP16" s="35"/>
      <c r="EQ16" s="35"/>
      <c r="ER16" s="35"/>
      <c r="ES16" s="35"/>
      <c r="ET16" s="35"/>
      <c r="EU16" s="35"/>
      <c r="EV16" s="35"/>
      <c r="EW16" s="35"/>
      <c r="EX16" s="35"/>
      <c r="EY16" s="35"/>
      <c r="EZ16" s="35"/>
      <c r="FA16" s="35"/>
      <c r="FB16" s="35"/>
      <c r="FC16" s="35"/>
      <c r="FD16" s="35"/>
      <c r="FE16" s="35"/>
      <c r="FF16" s="35"/>
      <c r="FG16" s="35"/>
      <c r="FH16" s="35"/>
      <c r="FI16" s="35"/>
      <c r="FJ16" s="35"/>
      <c r="FK16" s="35"/>
      <c r="FL16" s="35"/>
      <c r="FM16" s="35"/>
      <c r="FN16" s="35"/>
      <c r="FO16" s="35"/>
      <c r="FP16" s="35"/>
      <c r="FQ16" s="35"/>
      <c r="FR16" s="35"/>
      <c r="FS16" s="35"/>
      <c r="FT16" s="35"/>
    </row>
    <row r="17" spans="1:176" s="150" customFormat="1" ht="13.5" customHeight="1">
      <c r="A17" s="505"/>
      <c r="B17" s="368"/>
      <c r="C17" s="526"/>
      <c r="D17" s="526"/>
      <c r="E17" s="532"/>
      <c r="F17" s="532"/>
      <c r="G17" s="532"/>
      <c r="H17" s="535"/>
      <c r="I17" s="529"/>
      <c r="J17" s="514"/>
      <c r="K17" s="517"/>
      <c r="L17" s="517"/>
      <c r="M17" s="520"/>
      <c r="N17" s="517"/>
      <c r="O17" s="511"/>
      <c r="P17" s="511"/>
      <c r="Q17" s="511"/>
      <c r="R17" s="508"/>
      <c r="S17" s="508"/>
      <c r="T17" s="511"/>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c r="DL17" s="35"/>
      <c r="DM17" s="35"/>
      <c r="DN17" s="35"/>
      <c r="DO17" s="35"/>
      <c r="DP17" s="35"/>
      <c r="DQ17" s="35"/>
      <c r="DR17" s="35"/>
      <c r="DS17" s="35"/>
      <c r="DT17" s="35"/>
      <c r="DU17" s="35"/>
      <c r="DV17" s="35"/>
      <c r="DW17" s="35"/>
      <c r="DX17" s="35"/>
      <c r="DY17" s="35"/>
      <c r="DZ17" s="35"/>
      <c r="EA17" s="35"/>
      <c r="EB17" s="35"/>
      <c r="EC17" s="35"/>
      <c r="ED17" s="35"/>
      <c r="EE17" s="35"/>
      <c r="EF17" s="35"/>
      <c r="EG17" s="35"/>
      <c r="EH17" s="35"/>
      <c r="EI17" s="35"/>
      <c r="EJ17" s="35"/>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5"/>
      <c r="FJ17" s="35"/>
      <c r="FK17" s="35"/>
      <c r="FL17" s="35"/>
      <c r="FM17" s="35"/>
      <c r="FN17" s="35"/>
      <c r="FO17" s="35"/>
      <c r="FP17" s="35"/>
      <c r="FQ17" s="35"/>
      <c r="FR17" s="35"/>
      <c r="FS17" s="35"/>
      <c r="FT17" s="35"/>
    </row>
    <row r="18" spans="1:176" s="150" customFormat="1" ht="13.5" customHeight="1">
      <c r="A18" s="505"/>
      <c r="B18" s="368"/>
      <c r="C18" s="526"/>
      <c r="D18" s="526"/>
      <c r="E18" s="532"/>
      <c r="F18" s="532"/>
      <c r="G18" s="532"/>
      <c r="H18" s="535"/>
      <c r="I18" s="529"/>
      <c r="J18" s="514"/>
      <c r="K18" s="517"/>
      <c r="L18" s="517"/>
      <c r="M18" s="520"/>
      <c r="N18" s="517"/>
      <c r="O18" s="511"/>
      <c r="P18" s="511"/>
      <c r="Q18" s="511"/>
      <c r="R18" s="508"/>
      <c r="S18" s="508"/>
      <c r="T18" s="511"/>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c r="CV18" s="35"/>
      <c r="CW18" s="35"/>
      <c r="CX18" s="35"/>
      <c r="CY18" s="35"/>
      <c r="CZ18" s="35"/>
      <c r="DA18" s="35"/>
      <c r="DB18" s="35"/>
      <c r="DC18" s="35"/>
      <c r="DD18" s="35"/>
      <c r="DE18" s="35"/>
      <c r="DF18" s="35"/>
      <c r="DG18" s="35"/>
      <c r="DH18" s="35"/>
      <c r="DI18" s="35"/>
      <c r="DJ18" s="35"/>
      <c r="DK18" s="35"/>
      <c r="DL18" s="35"/>
      <c r="DM18" s="35"/>
      <c r="DN18" s="35"/>
      <c r="DO18" s="35"/>
      <c r="DP18" s="35"/>
      <c r="DQ18" s="35"/>
      <c r="DR18" s="35"/>
      <c r="DS18" s="35"/>
      <c r="DT18" s="35"/>
      <c r="DU18" s="35"/>
      <c r="DV18" s="35"/>
      <c r="DW18" s="35"/>
      <c r="DX18" s="35"/>
      <c r="DY18" s="35"/>
      <c r="DZ18" s="35"/>
      <c r="EA18" s="35"/>
      <c r="EB18" s="35"/>
      <c r="EC18" s="35"/>
      <c r="ED18" s="35"/>
      <c r="EE18" s="35"/>
      <c r="EF18" s="35"/>
      <c r="EG18" s="35"/>
      <c r="EH18" s="35"/>
      <c r="EI18" s="35"/>
      <c r="EJ18" s="35"/>
      <c r="EK18" s="35"/>
      <c r="EL18" s="35"/>
      <c r="EM18" s="35"/>
      <c r="EN18" s="35"/>
      <c r="EO18" s="35"/>
      <c r="EP18" s="35"/>
      <c r="EQ18" s="35"/>
      <c r="ER18" s="35"/>
      <c r="ES18" s="35"/>
      <c r="ET18" s="35"/>
      <c r="EU18" s="35"/>
      <c r="EV18" s="35"/>
      <c r="EW18" s="35"/>
      <c r="EX18" s="35"/>
      <c r="EY18" s="35"/>
      <c r="EZ18" s="35"/>
      <c r="FA18" s="35"/>
      <c r="FB18" s="35"/>
      <c r="FC18" s="35"/>
      <c r="FD18" s="35"/>
      <c r="FE18" s="35"/>
      <c r="FF18" s="35"/>
      <c r="FG18" s="35"/>
      <c r="FH18" s="35"/>
      <c r="FI18" s="35"/>
      <c r="FJ18" s="35"/>
      <c r="FK18" s="35"/>
      <c r="FL18" s="35"/>
      <c r="FM18" s="35"/>
      <c r="FN18" s="35"/>
      <c r="FO18" s="35"/>
      <c r="FP18" s="35"/>
      <c r="FQ18" s="35"/>
      <c r="FR18" s="35"/>
      <c r="FS18" s="35"/>
      <c r="FT18" s="35"/>
    </row>
    <row r="19" spans="1:176" s="150" customFormat="1" ht="255.75" customHeight="1" thickBot="1">
      <c r="A19" s="506"/>
      <c r="B19" s="503"/>
      <c r="C19" s="527"/>
      <c r="D19" s="527"/>
      <c r="E19" s="533"/>
      <c r="F19" s="533"/>
      <c r="G19" s="533"/>
      <c r="H19" s="536"/>
      <c r="I19" s="530"/>
      <c r="J19" s="515"/>
      <c r="K19" s="518"/>
      <c r="L19" s="518"/>
      <c r="M19" s="521"/>
      <c r="N19" s="518"/>
      <c r="O19" s="512"/>
      <c r="P19" s="512"/>
      <c r="Q19" s="512"/>
      <c r="R19" s="509"/>
      <c r="S19" s="509"/>
      <c r="T19" s="512"/>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c r="CV19" s="35"/>
      <c r="CW19" s="35"/>
      <c r="CX19" s="35"/>
      <c r="CY19" s="35"/>
      <c r="CZ19" s="35"/>
      <c r="DA19" s="35"/>
      <c r="DB19" s="35"/>
      <c r="DC19" s="35"/>
      <c r="DD19" s="35"/>
      <c r="DE19" s="35"/>
      <c r="DF19" s="35"/>
      <c r="DG19" s="35"/>
      <c r="DH19" s="35"/>
      <c r="DI19" s="35"/>
      <c r="DJ19" s="35"/>
      <c r="DK19" s="35"/>
      <c r="DL19" s="35"/>
      <c r="DM19" s="35"/>
      <c r="DN19" s="35"/>
      <c r="DO19" s="35"/>
      <c r="DP19" s="35"/>
      <c r="DQ19" s="35"/>
      <c r="DR19" s="35"/>
      <c r="DS19" s="35"/>
      <c r="DT19" s="35"/>
      <c r="DU19" s="35"/>
      <c r="DV19" s="35"/>
      <c r="DW19" s="35"/>
      <c r="DX19" s="35"/>
      <c r="DY19" s="35"/>
      <c r="DZ19" s="35"/>
      <c r="EA19" s="35"/>
      <c r="EB19" s="35"/>
      <c r="EC19" s="35"/>
      <c r="ED19" s="35"/>
      <c r="EE19" s="35"/>
      <c r="EF19" s="35"/>
      <c r="EG19" s="35"/>
      <c r="EH19" s="35"/>
      <c r="EI19" s="35"/>
      <c r="EJ19" s="35"/>
      <c r="EK19" s="35"/>
      <c r="EL19" s="35"/>
      <c r="EM19" s="35"/>
      <c r="EN19" s="35"/>
      <c r="EO19" s="35"/>
      <c r="EP19" s="35"/>
      <c r="EQ19" s="35"/>
      <c r="ER19" s="35"/>
      <c r="ES19" s="35"/>
      <c r="ET19" s="35"/>
      <c r="EU19" s="35"/>
      <c r="EV19" s="35"/>
      <c r="EW19" s="35"/>
      <c r="EX19" s="35"/>
      <c r="EY19" s="35"/>
      <c r="EZ19" s="35"/>
      <c r="FA19" s="35"/>
      <c r="FB19" s="35"/>
      <c r="FC19" s="35"/>
      <c r="FD19" s="35"/>
      <c r="FE19" s="35"/>
      <c r="FF19" s="35"/>
      <c r="FG19" s="35"/>
      <c r="FH19" s="35"/>
      <c r="FI19" s="35"/>
      <c r="FJ19" s="35"/>
      <c r="FK19" s="35"/>
      <c r="FL19" s="35"/>
      <c r="FM19" s="35"/>
      <c r="FN19" s="35"/>
      <c r="FO19" s="35"/>
      <c r="FP19" s="35"/>
      <c r="FQ19" s="35"/>
      <c r="FR19" s="35"/>
      <c r="FS19" s="35"/>
      <c r="FT19" s="35"/>
    </row>
    <row r="20" spans="1:176">
      <c r="A20" s="504">
        <f>'Mapa Final'!A17</f>
        <v>3</v>
      </c>
      <c r="B20" s="502" t="str">
        <f>'Mapa Final'!B17</f>
        <v>Mora en el trámite de procesos contractuales</v>
      </c>
      <c r="C20" s="525" t="str">
        <f>'Mapa Final'!C17</f>
        <v>Incumplimiento de las metas establecidas</v>
      </c>
      <c r="D20" s="525" t="str">
        <f>'Mapa Final'!D17</f>
        <v>1. Falla en la Plataforma Transaccional SECOP II.                       
2.  Falla en la Plataforma de la T.V.E.</v>
      </c>
      <c r="E20" s="531" t="str">
        <f>'Mapa Final'!E17</f>
        <v>Dificultades técnicas de las plataformas transaccioanales que impidan o afecten la oportuna  publicación de las actuaciones de los procesos de contratación</v>
      </c>
      <c r="F20" s="531" t="str">
        <f>'Mapa Final'!F17</f>
        <v xml:space="preserve">Posibilidad de Incumplimiento de las metas establecidas por las eventuales Dificultades técnicas de las plataformas transaccionales que impidan o afecten la oportuna  publicación de las actuaciones de los procesos de contratación y que representen Mora en el trámite de los procesos  de contratación, que afecta la prestación del servicio o entrega de los bienes, en las depencias administrativas y judiciales de la Seccional, debido a dificultades técnicas de las plataformas transaccioanales destinadas para tal fin.  </v>
      </c>
      <c r="G20" s="531" t="str">
        <f>'Mapa Final'!G17</f>
        <v>Fallas Tecnológicas</v>
      </c>
      <c r="H20" s="534" t="str">
        <f>'Mapa Final'!I17</f>
        <v>Media</v>
      </c>
      <c r="I20" s="528" t="str">
        <f>'Mapa Final'!L17</f>
        <v>Moderado</v>
      </c>
      <c r="J20" s="513" t="str">
        <f>'Mapa Final'!N17</f>
        <v>Moderado</v>
      </c>
      <c r="K20" s="516" t="str">
        <f>'Mapa Final'!AA17</f>
        <v>Baja</v>
      </c>
      <c r="L20" s="516" t="str">
        <f>'Mapa Final'!AE17</f>
        <v>Moderado</v>
      </c>
      <c r="M20" s="519" t="str">
        <f>'Mapa Final'!AG17</f>
        <v>Moderado</v>
      </c>
      <c r="N20" s="516" t="str">
        <f>'Mapa Final'!AH17</f>
        <v>Reducir(mitigar)</v>
      </c>
      <c r="O20" s="510" t="s">
        <v>632</v>
      </c>
      <c r="P20" s="510"/>
      <c r="Q20" s="510" t="s">
        <v>10</v>
      </c>
      <c r="R20" s="507">
        <v>45108</v>
      </c>
      <c r="S20" s="507">
        <v>45199</v>
      </c>
      <c r="T20" s="510" t="s">
        <v>633</v>
      </c>
      <c r="U20" s="35"/>
      <c r="V20" s="35"/>
    </row>
    <row r="21" spans="1:176">
      <c r="A21" s="505"/>
      <c r="B21" s="368"/>
      <c r="C21" s="526"/>
      <c r="D21" s="526"/>
      <c r="E21" s="532"/>
      <c r="F21" s="532"/>
      <c r="G21" s="532"/>
      <c r="H21" s="535"/>
      <c r="I21" s="529"/>
      <c r="J21" s="514"/>
      <c r="K21" s="517"/>
      <c r="L21" s="517"/>
      <c r="M21" s="520"/>
      <c r="N21" s="517"/>
      <c r="O21" s="511"/>
      <c r="P21" s="511"/>
      <c r="Q21" s="511"/>
      <c r="R21" s="508"/>
      <c r="S21" s="508"/>
      <c r="T21" s="511"/>
      <c r="U21" s="35"/>
      <c r="V21" s="35"/>
    </row>
    <row r="22" spans="1:176">
      <c r="A22" s="505"/>
      <c r="B22" s="368"/>
      <c r="C22" s="526"/>
      <c r="D22" s="526"/>
      <c r="E22" s="532"/>
      <c r="F22" s="532"/>
      <c r="G22" s="532"/>
      <c r="H22" s="535"/>
      <c r="I22" s="529"/>
      <c r="J22" s="514"/>
      <c r="K22" s="517"/>
      <c r="L22" s="517"/>
      <c r="M22" s="520"/>
      <c r="N22" s="517"/>
      <c r="O22" s="511"/>
      <c r="P22" s="511"/>
      <c r="Q22" s="511"/>
      <c r="R22" s="508"/>
      <c r="S22" s="508"/>
      <c r="T22" s="511"/>
      <c r="U22" s="35"/>
      <c r="V22" s="35"/>
    </row>
    <row r="23" spans="1:176">
      <c r="A23" s="505"/>
      <c r="B23" s="368"/>
      <c r="C23" s="526"/>
      <c r="D23" s="526"/>
      <c r="E23" s="532"/>
      <c r="F23" s="532"/>
      <c r="G23" s="532"/>
      <c r="H23" s="535"/>
      <c r="I23" s="529"/>
      <c r="J23" s="514"/>
      <c r="K23" s="517"/>
      <c r="L23" s="517"/>
      <c r="M23" s="520"/>
      <c r="N23" s="517"/>
      <c r="O23" s="511"/>
      <c r="P23" s="511"/>
      <c r="Q23" s="511"/>
      <c r="R23" s="508"/>
      <c r="S23" s="508"/>
      <c r="T23" s="511"/>
      <c r="U23" s="35"/>
      <c r="V23" s="35"/>
    </row>
    <row r="24" spans="1:176" ht="307.5" customHeight="1" thickBot="1">
      <c r="A24" s="506"/>
      <c r="B24" s="503"/>
      <c r="C24" s="527"/>
      <c r="D24" s="527"/>
      <c r="E24" s="533"/>
      <c r="F24" s="533"/>
      <c r="G24" s="533"/>
      <c r="H24" s="536"/>
      <c r="I24" s="530"/>
      <c r="J24" s="515"/>
      <c r="K24" s="518"/>
      <c r="L24" s="518"/>
      <c r="M24" s="521"/>
      <c r="N24" s="518"/>
      <c r="O24" s="512"/>
      <c r="P24" s="512"/>
      <c r="Q24" s="512"/>
      <c r="R24" s="509"/>
      <c r="S24" s="509"/>
      <c r="T24" s="512"/>
      <c r="U24" s="35"/>
      <c r="V24" s="35"/>
    </row>
    <row r="25" spans="1:176">
      <c r="A25" s="504">
        <f>'Mapa Final'!A19</f>
        <v>4</v>
      </c>
      <c r="B25" s="502" t="str">
        <f>'Mapa Final'!B19</f>
        <v>Incumplimiento de los requisitos ambientales</v>
      </c>
      <c r="C25" s="525" t="str">
        <f>'Mapa Final'!C19</f>
        <v xml:space="preserve"> Afectación Ambiental</v>
      </c>
      <c r="D25" s="525" t="str">
        <f>'Mapa Final'!D19</f>
        <v>1. Desconocimiento de las actualizaciones a la información publicada en la plataforma estrategica para los temas ambientales.
2. Falta de socialización de la aplicabilidad de los documentos publicados por la DEAJ.
3. Desconocimientos de términos tecnicos por carencia del perfil ambiental en la Seccional.</v>
      </c>
      <c r="E25" s="531" t="str">
        <f>'Mapa Final'!E19</f>
        <v>Desconocimiento de los lineamientos ambientales y normatividad  ambiental vigente para la contratación de bienes, obras y servicios.</v>
      </c>
      <c r="F25" s="531" t="str">
        <f>'Mapa Final'!F19</f>
        <v>Posibilidad de afectación ambiental por 
Desconocimiento de los lineamientos ambientales y normatividad  ambiental vigente para la contratación de bienes, obras y servicios al no cumplir con los requisitos ambientales que la Entidad ha establecido dentro de la Plataforma Estrátegica para los procesos de contratación de bienes, obras y servicios.</v>
      </c>
      <c r="G25" s="531" t="str">
        <f>'Mapa Final'!G19</f>
        <v>Eventos Ambientales Internos</v>
      </c>
      <c r="H25" s="534" t="str">
        <f>'Mapa Final'!I19</f>
        <v>Media</v>
      </c>
      <c r="I25" s="528" t="str">
        <f>'Mapa Final'!L19</f>
        <v>Moderado</v>
      </c>
      <c r="J25" s="513" t="str">
        <f>'Mapa Final'!N19</f>
        <v>Moderado</v>
      </c>
      <c r="K25" s="516" t="str">
        <f>'Mapa Final'!AA19</f>
        <v>Baja</v>
      </c>
      <c r="L25" s="516" t="str">
        <f>'Mapa Final'!AE19</f>
        <v>Moderado</v>
      </c>
      <c r="M25" s="519" t="str">
        <f>'Mapa Final'!AG19</f>
        <v>Moderado</v>
      </c>
      <c r="N25" s="516" t="str">
        <f>'Mapa Final'!AH19</f>
        <v>Aceptar</v>
      </c>
      <c r="O25" s="510" t="s">
        <v>634</v>
      </c>
      <c r="P25" s="510"/>
      <c r="Q25" s="510" t="s">
        <v>10</v>
      </c>
      <c r="R25" s="507">
        <v>45108</v>
      </c>
      <c r="S25" s="507">
        <v>45199</v>
      </c>
      <c r="T25" s="510" t="s">
        <v>635</v>
      </c>
    </row>
    <row r="26" spans="1:176">
      <c r="A26" s="505"/>
      <c r="B26" s="368"/>
      <c r="C26" s="526"/>
      <c r="D26" s="526"/>
      <c r="E26" s="532"/>
      <c r="F26" s="532"/>
      <c r="G26" s="532"/>
      <c r="H26" s="535"/>
      <c r="I26" s="529"/>
      <c r="J26" s="514"/>
      <c r="K26" s="517"/>
      <c r="L26" s="517"/>
      <c r="M26" s="520"/>
      <c r="N26" s="517"/>
      <c r="O26" s="511"/>
      <c r="P26" s="511"/>
      <c r="Q26" s="511"/>
      <c r="R26" s="508"/>
      <c r="S26" s="508"/>
      <c r="T26" s="511"/>
    </row>
    <row r="27" spans="1:176">
      <c r="A27" s="505"/>
      <c r="B27" s="368"/>
      <c r="C27" s="526"/>
      <c r="D27" s="526"/>
      <c r="E27" s="532"/>
      <c r="F27" s="532"/>
      <c r="G27" s="532"/>
      <c r="H27" s="535"/>
      <c r="I27" s="529"/>
      <c r="J27" s="514"/>
      <c r="K27" s="517"/>
      <c r="L27" s="517"/>
      <c r="M27" s="520"/>
      <c r="N27" s="517"/>
      <c r="O27" s="511"/>
      <c r="P27" s="511"/>
      <c r="Q27" s="511"/>
      <c r="R27" s="508"/>
      <c r="S27" s="508"/>
      <c r="T27" s="511"/>
    </row>
    <row r="28" spans="1:176">
      <c r="A28" s="505"/>
      <c r="B28" s="368"/>
      <c r="C28" s="526"/>
      <c r="D28" s="526"/>
      <c r="E28" s="532"/>
      <c r="F28" s="532"/>
      <c r="G28" s="532"/>
      <c r="H28" s="535"/>
      <c r="I28" s="529"/>
      <c r="J28" s="514"/>
      <c r="K28" s="517"/>
      <c r="L28" s="517"/>
      <c r="M28" s="520"/>
      <c r="N28" s="517"/>
      <c r="O28" s="511"/>
      <c r="P28" s="511"/>
      <c r="Q28" s="511"/>
      <c r="R28" s="508"/>
      <c r="S28" s="508"/>
      <c r="T28" s="511"/>
    </row>
    <row r="29" spans="1:176" ht="277.5" customHeight="1" thickBot="1">
      <c r="A29" s="506"/>
      <c r="B29" s="503"/>
      <c r="C29" s="527"/>
      <c r="D29" s="527"/>
      <c r="E29" s="533"/>
      <c r="F29" s="533"/>
      <c r="G29" s="533"/>
      <c r="H29" s="536"/>
      <c r="I29" s="530"/>
      <c r="J29" s="515"/>
      <c r="K29" s="518"/>
      <c r="L29" s="518"/>
      <c r="M29" s="521"/>
      <c r="N29" s="518"/>
      <c r="O29" s="512"/>
      <c r="P29" s="512"/>
      <c r="Q29" s="512"/>
      <c r="R29" s="509"/>
      <c r="S29" s="509"/>
      <c r="T29" s="512"/>
    </row>
    <row r="30" spans="1:176">
      <c r="A30" s="504">
        <f>'Mapa Final'!A24</f>
        <v>5</v>
      </c>
      <c r="B30" s="502" t="str">
        <f>'Mapa Final'!B24</f>
        <v>Pérdida de recursos físicos del almacén</v>
      </c>
      <c r="C30" s="525" t="str">
        <f>'Mapa Final'!C24</f>
        <v>Reputacional</v>
      </c>
      <c r="D30" s="525" t="str">
        <f>'Mapa Final'!D24</f>
        <v>1. Falencias en los controles establecidos para la seguridad de los bienes.
2.Por causa fortuito.
3.Hurto.
4. Ingreso de personas ajenas al almacén en horarios no laborales.
5. Traslado de los elementos.</v>
      </c>
      <c r="E30" s="531" t="str">
        <f>'Mapa Final'!E24</f>
        <v>Deficiencias en el proceso de control de inventarios por causas internas o por deficiencias en el servicio de seguridad y vigilancia privada</v>
      </c>
      <c r="F30" s="531" t="str">
        <f>'Mapa Final'!F24</f>
        <v>Posibilidad de afectación reputacional por 
eventuales deficiencias en el proceso de control de inventarios por causas internas o por deficiencias en el servicio de seguridad y vigilancia privada que representen extravío o pérdida de elementos de la entidad de manera ilegítima o sin acuerdo o aceptación del funcionario responsable.</v>
      </c>
      <c r="G30" s="531" t="str">
        <f>'Mapa Final'!G24</f>
        <v>Fraude Interno</v>
      </c>
      <c r="H30" s="534" t="str">
        <f>'Mapa Final'!I24</f>
        <v>Alta</v>
      </c>
      <c r="I30" s="528" t="str">
        <f>'Mapa Final'!L24</f>
        <v>Mayor</v>
      </c>
      <c r="J30" s="513" t="str">
        <f>'Mapa Final'!N24</f>
        <v xml:space="preserve">Alto </v>
      </c>
      <c r="K30" s="516" t="str">
        <f>'Mapa Final'!AA24</f>
        <v>Media</v>
      </c>
      <c r="L30" s="516" t="str">
        <f>'Mapa Final'!AE24</f>
        <v>Mayor</v>
      </c>
      <c r="M30" s="519" t="str">
        <f>'Mapa Final'!AG24</f>
        <v xml:space="preserve">Alto </v>
      </c>
      <c r="N30" s="516" t="str">
        <f>'Mapa Final'!AH24</f>
        <v>Reducir(compartir)</v>
      </c>
      <c r="O30" s="510" t="s">
        <v>636</v>
      </c>
      <c r="P30" s="510"/>
      <c r="Q30" s="510" t="s">
        <v>10</v>
      </c>
      <c r="R30" s="507">
        <v>45108</v>
      </c>
      <c r="S30" s="507">
        <v>45199</v>
      </c>
      <c r="T30" s="510" t="s">
        <v>637</v>
      </c>
    </row>
    <row r="31" spans="1:176">
      <c r="A31" s="505"/>
      <c r="B31" s="368"/>
      <c r="C31" s="526"/>
      <c r="D31" s="526"/>
      <c r="E31" s="532"/>
      <c r="F31" s="532"/>
      <c r="G31" s="532"/>
      <c r="H31" s="535"/>
      <c r="I31" s="529"/>
      <c r="J31" s="514"/>
      <c r="K31" s="517"/>
      <c r="L31" s="517"/>
      <c r="M31" s="520"/>
      <c r="N31" s="517"/>
      <c r="O31" s="511"/>
      <c r="P31" s="511"/>
      <c r="Q31" s="511"/>
      <c r="R31" s="508"/>
      <c r="S31" s="508"/>
      <c r="T31" s="511"/>
    </row>
    <row r="32" spans="1:176">
      <c r="A32" s="505"/>
      <c r="B32" s="368"/>
      <c r="C32" s="526"/>
      <c r="D32" s="526"/>
      <c r="E32" s="532"/>
      <c r="F32" s="532"/>
      <c r="G32" s="532"/>
      <c r="H32" s="535"/>
      <c r="I32" s="529"/>
      <c r="J32" s="514"/>
      <c r="K32" s="517"/>
      <c r="L32" s="517"/>
      <c r="M32" s="520"/>
      <c r="N32" s="517"/>
      <c r="O32" s="511"/>
      <c r="P32" s="511"/>
      <c r="Q32" s="511"/>
      <c r="R32" s="508"/>
      <c r="S32" s="508"/>
      <c r="T32" s="511"/>
    </row>
    <row r="33" spans="1:20">
      <c r="A33" s="505"/>
      <c r="B33" s="368"/>
      <c r="C33" s="526"/>
      <c r="D33" s="526"/>
      <c r="E33" s="532"/>
      <c r="F33" s="532"/>
      <c r="G33" s="532"/>
      <c r="H33" s="535"/>
      <c r="I33" s="529"/>
      <c r="J33" s="514"/>
      <c r="K33" s="517"/>
      <c r="L33" s="517"/>
      <c r="M33" s="520"/>
      <c r="N33" s="517"/>
      <c r="O33" s="511"/>
      <c r="P33" s="511"/>
      <c r="Q33" s="511"/>
      <c r="R33" s="508"/>
      <c r="S33" s="508"/>
      <c r="T33" s="511"/>
    </row>
    <row r="34" spans="1:20" ht="141.75" customHeight="1" thickBot="1">
      <c r="A34" s="506"/>
      <c r="B34" s="503"/>
      <c r="C34" s="527"/>
      <c r="D34" s="527"/>
      <c r="E34" s="533"/>
      <c r="F34" s="533"/>
      <c r="G34" s="533"/>
      <c r="H34" s="536"/>
      <c r="I34" s="530"/>
      <c r="J34" s="515"/>
      <c r="K34" s="518"/>
      <c r="L34" s="518"/>
      <c r="M34" s="521"/>
      <c r="N34" s="518"/>
      <c r="O34" s="512"/>
      <c r="P34" s="512"/>
      <c r="Q34" s="512"/>
      <c r="R34" s="509"/>
      <c r="S34" s="509"/>
      <c r="T34" s="512"/>
    </row>
    <row r="35" spans="1:20">
      <c r="A35" s="504">
        <f>'Mapa Final'!A29</f>
        <v>6</v>
      </c>
      <c r="B35" s="502" t="str">
        <f>'Mapa Final'!B29</f>
        <v>Corrupción</v>
      </c>
      <c r="C35" s="525" t="str">
        <f>'Mapa Final'!C29</f>
        <v>Reputacional(Corrupción)</v>
      </c>
      <c r="D35" s="525" t="str">
        <f>'Mapa Final'!D29</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35" s="531" t="str">
        <f>'Mapa Final'!E29</f>
        <v>Carencia de transparencia, imparcialidad, moralidad y ética Judicial</v>
      </c>
      <c r="F35" s="531" t="str">
        <f>'Mapa Final'!F29</f>
        <v xml:space="preserve">Posibilidad de afectación reputacional por eventuales actos de corrupción que evidencien actos indebidos de  los servidores judiciales debido a la carencia de transparencia, imparcialidad, moralidad y ética Judicial </v>
      </c>
      <c r="G35" s="531" t="str">
        <f>'Mapa Final'!G29</f>
        <v>Fraude Interno</v>
      </c>
      <c r="H35" s="534" t="str">
        <f>'Mapa Final'!I29</f>
        <v>Media</v>
      </c>
      <c r="I35" s="528" t="str">
        <f>'Mapa Final'!L29</f>
        <v>Moderado</v>
      </c>
      <c r="J35" s="513" t="str">
        <f>'Mapa Final'!N29</f>
        <v>Moderado</v>
      </c>
      <c r="K35" s="516" t="str">
        <f>'Mapa Final'!AA29</f>
        <v>Baja</v>
      </c>
      <c r="L35" s="516" t="str">
        <f>'Mapa Final'!AE29</f>
        <v>Moderado</v>
      </c>
      <c r="M35" s="519" t="str">
        <f>'Mapa Final'!AG29</f>
        <v>Moderado</v>
      </c>
      <c r="N35" s="516" t="str">
        <f>'Mapa Final'!AH29</f>
        <v>Aceptar</v>
      </c>
      <c r="O35" s="510" t="s">
        <v>638</v>
      </c>
      <c r="P35" s="522"/>
      <c r="Q35" s="510" t="s">
        <v>10</v>
      </c>
      <c r="R35" s="507">
        <v>45108</v>
      </c>
      <c r="S35" s="507">
        <v>45199</v>
      </c>
      <c r="T35" s="510" t="s">
        <v>639</v>
      </c>
    </row>
    <row r="36" spans="1:20">
      <c r="A36" s="505"/>
      <c r="B36" s="368"/>
      <c r="C36" s="526"/>
      <c r="D36" s="526"/>
      <c r="E36" s="532"/>
      <c r="F36" s="532"/>
      <c r="G36" s="532"/>
      <c r="H36" s="535"/>
      <c r="I36" s="529"/>
      <c r="J36" s="514"/>
      <c r="K36" s="517"/>
      <c r="L36" s="517"/>
      <c r="M36" s="520"/>
      <c r="N36" s="517"/>
      <c r="O36" s="511"/>
      <c r="P36" s="523"/>
      <c r="Q36" s="511"/>
      <c r="R36" s="508"/>
      <c r="S36" s="508"/>
      <c r="T36" s="511"/>
    </row>
    <row r="37" spans="1:20">
      <c r="A37" s="505"/>
      <c r="B37" s="368"/>
      <c r="C37" s="526"/>
      <c r="D37" s="526"/>
      <c r="E37" s="532"/>
      <c r="F37" s="532"/>
      <c r="G37" s="532"/>
      <c r="H37" s="535"/>
      <c r="I37" s="529"/>
      <c r="J37" s="514"/>
      <c r="K37" s="517"/>
      <c r="L37" s="517"/>
      <c r="M37" s="520"/>
      <c r="N37" s="517"/>
      <c r="O37" s="511"/>
      <c r="P37" s="523"/>
      <c r="Q37" s="511"/>
      <c r="R37" s="508"/>
      <c r="S37" s="508"/>
      <c r="T37" s="511"/>
    </row>
    <row r="38" spans="1:20">
      <c r="A38" s="505"/>
      <c r="B38" s="368"/>
      <c r="C38" s="526"/>
      <c r="D38" s="526"/>
      <c r="E38" s="532"/>
      <c r="F38" s="532"/>
      <c r="G38" s="532"/>
      <c r="H38" s="535"/>
      <c r="I38" s="529"/>
      <c r="J38" s="514"/>
      <c r="K38" s="517"/>
      <c r="L38" s="517"/>
      <c r="M38" s="520"/>
      <c r="N38" s="517"/>
      <c r="O38" s="511"/>
      <c r="P38" s="523"/>
      <c r="Q38" s="511"/>
      <c r="R38" s="508"/>
      <c r="S38" s="508"/>
      <c r="T38" s="511"/>
    </row>
    <row r="39" spans="1:20" ht="223.5" customHeight="1" thickBot="1">
      <c r="A39" s="506"/>
      <c r="B39" s="503"/>
      <c r="C39" s="527"/>
      <c r="D39" s="527"/>
      <c r="E39" s="533"/>
      <c r="F39" s="533"/>
      <c r="G39" s="533"/>
      <c r="H39" s="536"/>
      <c r="I39" s="530"/>
      <c r="J39" s="515"/>
      <c r="K39" s="518"/>
      <c r="L39" s="518"/>
      <c r="M39" s="521"/>
      <c r="N39" s="518"/>
      <c r="O39" s="512"/>
      <c r="P39" s="524"/>
      <c r="Q39" s="512"/>
      <c r="R39" s="509"/>
      <c r="S39" s="509"/>
      <c r="T39" s="512"/>
    </row>
    <row r="40" spans="1:20">
      <c r="A40" s="504">
        <f>'Mapa Final'!A33</f>
        <v>7</v>
      </c>
      <c r="B40" s="502" t="str">
        <f>'Mapa Final'!B33</f>
        <v>Interrupción o demora en el proceso de adquisición de bienes y servicios</v>
      </c>
      <c r="C40" s="525" t="str">
        <f>'Mapa Final'!C33</f>
        <v>Incumplimiento de las metas establecidas</v>
      </c>
      <c r="D40" s="525" t="str">
        <f>'Mapa Final'!D33</f>
        <v xml:space="preserve">1. Paros/movilizaciones que afectan el proceso
2. Disturbios o hechos violentos
3.Decreto de estado de emergencia económica y social
4.Emergencias Ambientales
6. Fallas técnologicas </v>
      </c>
      <c r="E40" s="531" t="str">
        <f>'Mapa Final'!E33</f>
        <v>Sucesos de fuerza mayor que imposibilitan el cumplimiento de las actividades asociadas al proceso</v>
      </c>
      <c r="F40" s="531" t="str">
        <f>'Mapa Final'!F33</f>
        <v>Posibilidad de incumplimiento de las metas establecidas por la ocurrencia de Sucesos de fuerza mayor que imposibilitan el cumplimiento de las actividades asociadas al proceso y desemboquen en una afectación en la prestación oportuna de las actividades a cargo del proceso de asistencial legal</v>
      </c>
      <c r="G40" s="531" t="str">
        <f>'Mapa Final'!G33</f>
        <v>Ejecución y Administración de Procesos</v>
      </c>
      <c r="H40" s="534" t="str">
        <f>'Mapa Final'!I33</f>
        <v>Media</v>
      </c>
      <c r="I40" s="528" t="str">
        <f>'Mapa Final'!L33</f>
        <v>Moderado</v>
      </c>
      <c r="J40" s="513" t="str">
        <f>'Mapa Final'!N33</f>
        <v>Moderado</v>
      </c>
      <c r="K40" s="516" t="str">
        <f>'Mapa Final'!AA33</f>
        <v>Baja</v>
      </c>
      <c r="L40" s="516" t="str">
        <f>'Mapa Final'!AE33</f>
        <v>Moderado</v>
      </c>
      <c r="M40" s="519" t="str">
        <f>'Mapa Final'!AG33</f>
        <v>Moderado</v>
      </c>
      <c r="N40" s="516" t="str">
        <f>'Mapa Final'!AH33</f>
        <v>Aceptar</v>
      </c>
      <c r="O40" s="510" t="s">
        <v>640</v>
      </c>
      <c r="P40" s="522"/>
      <c r="Q40" s="510" t="s">
        <v>10</v>
      </c>
      <c r="R40" s="507">
        <v>45108</v>
      </c>
      <c r="S40" s="507">
        <v>45199</v>
      </c>
      <c r="T40" s="510" t="s">
        <v>641</v>
      </c>
    </row>
    <row r="41" spans="1:20">
      <c r="A41" s="505"/>
      <c r="B41" s="368"/>
      <c r="C41" s="526"/>
      <c r="D41" s="526"/>
      <c r="E41" s="532"/>
      <c r="F41" s="532"/>
      <c r="G41" s="532"/>
      <c r="H41" s="535"/>
      <c r="I41" s="529"/>
      <c r="J41" s="514"/>
      <c r="K41" s="517"/>
      <c r="L41" s="517"/>
      <c r="M41" s="520"/>
      <c r="N41" s="517"/>
      <c r="O41" s="511"/>
      <c r="P41" s="523"/>
      <c r="Q41" s="511"/>
      <c r="R41" s="508"/>
      <c r="S41" s="508"/>
      <c r="T41" s="511"/>
    </row>
    <row r="42" spans="1:20">
      <c r="A42" s="505"/>
      <c r="B42" s="368"/>
      <c r="C42" s="526"/>
      <c r="D42" s="526"/>
      <c r="E42" s="532"/>
      <c r="F42" s="532"/>
      <c r="G42" s="532"/>
      <c r="H42" s="535"/>
      <c r="I42" s="529"/>
      <c r="J42" s="514"/>
      <c r="K42" s="517"/>
      <c r="L42" s="517"/>
      <c r="M42" s="520"/>
      <c r="N42" s="517"/>
      <c r="O42" s="511"/>
      <c r="P42" s="523"/>
      <c r="Q42" s="511"/>
      <c r="R42" s="508"/>
      <c r="S42" s="508"/>
      <c r="T42" s="511"/>
    </row>
    <row r="43" spans="1:20">
      <c r="A43" s="505"/>
      <c r="B43" s="368"/>
      <c r="C43" s="526"/>
      <c r="D43" s="526"/>
      <c r="E43" s="532"/>
      <c r="F43" s="532"/>
      <c r="G43" s="532"/>
      <c r="H43" s="535"/>
      <c r="I43" s="529"/>
      <c r="J43" s="514"/>
      <c r="K43" s="517"/>
      <c r="L43" s="517"/>
      <c r="M43" s="520"/>
      <c r="N43" s="517"/>
      <c r="O43" s="511"/>
      <c r="P43" s="523"/>
      <c r="Q43" s="511"/>
      <c r="R43" s="508"/>
      <c r="S43" s="508"/>
      <c r="T43" s="511"/>
    </row>
    <row r="44" spans="1:20" ht="86.25" customHeight="1" thickBot="1">
      <c r="A44" s="506"/>
      <c r="B44" s="503"/>
      <c r="C44" s="527"/>
      <c r="D44" s="527"/>
      <c r="E44" s="533"/>
      <c r="F44" s="533"/>
      <c r="G44" s="533"/>
      <c r="H44" s="536"/>
      <c r="I44" s="530"/>
      <c r="J44" s="515"/>
      <c r="K44" s="518"/>
      <c r="L44" s="518"/>
      <c r="M44" s="521"/>
      <c r="N44" s="518"/>
      <c r="O44" s="512"/>
      <c r="P44" s="524"/>
      <c r="Q44" s="512"/>
      <c r="R44" s="509"/>
      <c r="S44" s="509"/>
      <c r="T44" s="512"/>
    </row>
  </sheetData>
  <mergeCells count="159">
    <mergeCell ref="R1:T3"/>
    <mergeCell ref="A4:C4"/>
    <mergeCell ref="D4:N4"/>
    <mergeCell ref="O4:Q4"/>
    <mergeCell ref="A5:C5"/>
    <mergeCell ref="D5:N5"/>
    <mergeCell ref="A6:C6"/>
    <mergeCell ref="D6:N6"/>
    <mergeCell ref="A7:F7"/>
    <mergeCell ref="H7:J7"/>
    <mergeCell ref="K7:M7"/>
    <mergeCell ref="N7:N8"/>
    <mergeCell ref="A1:C2"/>
    <mergeCell ref="D1:Q3"/>
    <mergeCell ref="O7:O8"/>
    <mergeCell ref="P7:Q7"/>
    <mergeCell ref="R7:S7"/>
    <mergeCell ref="T7:T8"/>
    <mergeCell ref="A9:N9"/>
    <mergeCell ref="A10:A14"/>
    <mergeCell ref="B10:B14"/>
    <mergeCell ref="C10:C14"/>
    <mergeCell ref="D10:D14"/>
    <mergeCell ref="E10:E14"/>
    <mergeCell ref="R10:R14"/>
    <mergeCell ref="S10:S14"/>
    <mergeCell ref="T10:T14"/>
    <mergeCell ref="A15:A19"/>
    <mergeCell ref="B15:B19"/>
    <mergeCell ref="C15:C19"/>
    <mergeCell ref="D15:D19"/>
    <mergeCell ref="E15:E19"/>
    <mergeCell ref="F15:F19"/>
    <mergeCell ref="G15:G19"/>
    <mergeCell ref="L10:L14"/>
    <mergeCell ref="M10:M14"/>
    <mergeCell ref="N10:N14"/>
    <mergeCell ref="O10:O14"/>
    <mergeCell ref="P10:P14"/>
    <mergeCell ref="Q10:Q14"/>
    <mergeCell ref="F10:F14"/>
    <mergeCell ref="G10:G14"/>
    <mergeCell ref="H10:H14"/>
    <mergeCell ref="I10:I14"/>
    <mergeCell ref="J10:J14"/>
    <mergeCell ref="K10:K14"/>
    <mergeCell ref="T15:T19"/>
    <mergeCell ref="A20:A24"/>
    <mergeCell ref="B20:B24"/>
    <mergeCell ref="C20:C24"/>
    <mergeCell ref="D20:D24"/>
    <mergeCell ref="E20:E24"/>
    <mergeCell ref="F20:F24"/>
    <mergeCell ref="G20:G24"/>
    <mergeCell ref="H20:H24"/>
    <mergeCell ref="I20:I24"/>
    <mergeCell ref="N15:N19"/>
    <mergeCell ref="O15:O19"/>
    <mergeCell ref="P15:P19"/>
    <mergeCell ref="Q15:Q19"/>
    <mergeCell ref="R15:R19"/>
    <mergeCell ref="S15:S19"/>
    <mergeCell ref="H15:H19"/>
    <mergeCell ref="I15:I19"/>
    <mergeCell ref="J15:J19"/>
    <mergeCell ref="K15:K19"/>
    <mergeCell ref="L15:L19"/>
    <mergeCell ref="M15:M19"/>
    <mergeCell ref="P20:P24"/>
    <mergeCell ref="Q20:Q24"/>
    <mergeCell ref="R20:R24"/>
    <mergeCell ref="S20:S24"/>
    <mergeCell ref="T20:T24"/>
    <mergeCell ref="A25:A29"/>
    <mergeCell ref="B25:B29"/>
    <mergeCell ref="C25:C29"/>
    <mergeCell ref="D25:D29"/>
    <mergeCell ref="E25:E29"/>
    <mergeCell ref="J20:J24"/>
    <mergeCell ref="K20:K24"/>
    <mergeCell ref="L20:L24"/>
    <mergeCell ref="M20:M24"/>
    <mergeCell ref="N20:N24"/>
    <mergeCell ref="O20:O24"/>
    <mergeCell ref="R25:R29"/>
    <mergeCell ref="S25:S29"/>
    <mergeCell ref="T25:T29"/>
    <mergeCell ref="A30:A34"/>
    <mergeCell ref="B30:B34"/>
    <mergeCell ref="C30:C34"/>
    <mergeCell ref="D30:D34"/>
    <mergeCell ref="E30:E34"/>
    <mergeCell ref="F30:F34"/>
    <mergeCell ref="G30:G34"/>
    <mergeCell ref="L25:L29"/>
    <mergeCell ref="M25:M29"/>
    <mergeCell ref="N25:N29"/>
    <mergeCell ref="O25:O29"/>
    <mergeCell ref="P25:P29"/>
    <mergeCell ref="Q25:Q29"/>
    <mergeCell ref="F25:F29"/>
    <mergeCell ref="G25:G29"/>
    <mergeCell ref="H25:H29"/>
    <mergeCell ref="I25:I29"/>
    <mergeCell ref="J25:J29"/>
    <mergeCell ref="K25:K29"/>
    <mergeCell ref="T30:T34"/>
    <mergeCell ref="A35:A39"/>
    <mergeCell ref="B35:B39"/>
    <mergeCell ref="C35:C39"/>
    <mergeCell ref="D35:D39"/>
    <mergeCell ref="E35:E39"/>
    <mergeCell ref="F35:F39"/>
    <mergeCell ref="G35:G39"/>
    <mergeCell ref="H35:H39"/>
    <mergeCell ref="I35:I39"/>
    <mergeCell ref="N30:N34"/>
    <mergeCell ref="O30:O34"/>
    <mergeCell ref="P30:P34"/>
    <mergeCell ref="Q30:Q34"/>
    <mergeCell ref="R30:R34"/>
    <mergeCell ref="S30:S34"/>
    <mergeCell ref="H30:H34"/>
    <mergeCell ref="I30:I34"/>
    <mergeCell ref="J30:J34"/>
    <mergeCell ref="K30:K34"/>
    <mergeCell ref="L30:L34"/>
    <mergeCell ref="M30:M34"/>
    <mergeCell ref="S35:S39"/>
    <mergeCell ref="T35:T39"/>
    <mergeCell ref="A40:A44"/>
    <mergeCell ref="B40:B44"/>
    <mergeCell ref="C40:C44"/>
    <mergeCell ref="D40:D44"/>
    <mergeCell ref="E40:E44"/>
    <mergeCell ref="J35:J39"/>
    <mergeCell ref="K35:K39"/>
    <mergeCell ref="L35:L39"/>
    <mergeCell ref="M35:M39"/>
    <mergeCell ref="N35:N39"/>
    <mergeCell ref="O35:O39"/>
    <mergeCell ref="F40:F44"/>
    <mergeCell ref="G40:G44"/>
    <mergeCell ref="H40:H44"/>
    <mergeCell ref="I40:I44"/>
    <mergeCell ref="J40:J44"/>
    <mergeCell ref="K40:K44"/>
    <mergeCell ref="P35:P39"/>
    <mergeCell ref="Q35:Q39"/>
    <mergeCell ref="R35:R39"/>
    <mergeCell ref="R40:R44"/>
    <mergeCell ref="S40:S44"/>
    <mergeCell ref="T40:T44"/>
    <mergeCell ref="L40:L44"/>
    <mergeCell ref="M40:M44"/>
    <mergeCell ref="N40:N44"/>
    <mergeCell ref="O40:O44"/>
    <mergeCell ref="P40:P44"/>
    <mergeCell ref="Q40:Q44"/>
  </mergeCells>
  <conditionalFormatting sqref="A7:B7 H7 H45:J1048576">
    <cfRule type="containsText" dxfId="1017" priority="213" operator="containsText" text="3- Bajo">
      <formula>NOT(ISERROR(SEARCH("3- Bajo",A7)))</formula>
    </cfRule>
    <cfRule type="containsText" dxfId="1016" priority="214" operator="containsText" text="4- Bajo">
      <formula>NOT(ISERROR(SEARCH("4- Bajo",A7)))</formula>
    </cfRule>
    <cfRule type="containsText" dxfId="1015" priority="215" operator="containsText" text="1- Bajo">
      <formula>NOT(ISERROR(SEARCH("1- Bajo",A7)))</formula>
    </cfRule>
  </conditionalFormatting>
  <conditionalFormatting sqref="A15:D15">
    <cfRule type="containsText" dxfId="1014" priority="147" operator="containsText" text="3- Moderado">
      <formula>NOT(ISERROR(SEARCH("3- Moderado",A15)))</formula>
    </cfRule>
    <cfRule type="containsText" dxfId="1013" priority="148" operator="containsText" text="6- Moderado">
      <formula>NOT(ISERROR(SEARCH("6- Moderado",A15)))</formula>
    </cfRule>
    <cfRule type="containsText" dxfId="1012" priority="149" operator="containsText" text="4- Moderado">
      <formula>NOT(ISERROR(SEARCH("4- Moderado",A15)))</formula>
    </cfRule>
    <cfRule type="containsText" dxfId="1011" priority="150" operator="containsText" text="3- Bajo">
      <formula>NOT(ISERROR(SEARCH("3- Bajo",A15)))</formula>
    </cfRule>
    <cfRule type="containsText" dxfId="1010" priority="151" operator="containsText" text="4- Bajo">
      <formula>NOT(ISERROR(SEARCH("4- Bajo",A15)))</formula>
    </cfRule>
    <cfRule type="containsText" dxfId="1009" priority="152" operator="containsText" text="1- Bajo">
      <formula>NOT(ISERROR(SEARCH("1- Bajo",A15)))</formula>
    </cfRule>
  </conditionalFormatting>
  <conditionalFormatting sqref="A20:G20">
    <cfRule type="containsText" dxfId="1008" priority="141" operator="containsText" text="3- Moderado">
      <formula>NOT(ISERROR(SEARCH("3- Moderado",A20)))</formula>
    </cfRule>
    <cfRule type="containsText" dxfId="1007" priority="142" operator="containsText" text="6- Moderado">
      <formula>NOT(ISERROR(SEARCH("6- Moderado",A20)))</formula>
    </cfRule>
    <cfRule type="containsText" dxfId="1006" priority="143" operator="containsText" text="4- Moderado">
      <formula>NOT(ISERROR(SEARCH("4- Moderado",A20)))</formula>
    </cfRule>
    <cfRule type="containsText" dxfId="1005" priority="144" operator="containsText" text="3- Bajo">
      <formula>NOT(ISERROR(SEARCH("3- Bajo",A20)))</formula>
    </cfRule>
    <cfRule type="containsText" dxfId="1004" priority="145" operator="containsText" text="4- Bajo">
      <formula>NOT(ISERROR(SEARCH("4- Bajo",A20)))</formula>
    </cfRule>
    <cfRule type="containsText" dxfId="1003" priority="146" operator="containsText" text="1- Bajo">
      <formula>NOT(ISERROR(SEARCH("1- Bajo",A20)))</formula>
    </cfRule>
  </conditionalFormatting>
  <conditionalFormatting sqref="A10:I10 E15:I15">
    <cfRule type="containsText" dxfId="1002" priority="174" operator="containsText" text="3- Moderado">
      <formula>NOT(ISERROR(SEARCH("3- Moderado",A10)))</formula>
    </cfRule>
    <cfRule type="containsText" dxfId="1001" priority="175" operator="containsText" text="6- Moderado">
      <formula>NOT(ISERROR(SEARCH("6- Moderado",A10)))</formula>
    </cfRule>
    <cfRule type="containsText" dxfId="1000" priority="176" operator="containsText" text="4- Moderado">
      <formula>NOT(ISERROR(SEARCH("4- Moderado",A10)))</formula>
    </cfRule>
    <cfRule type="containsText" dxfId="999" priority="177" operator="containsText" text="3- Bajo">
      <formula>NOT(ISERROR(SEARCH("3- Bajo",A10)))</formula>
    </cfRule>
    <cfRule type="containsText" dxfId="998" priority="178" operator="containsText" text="4- Bajo">
      <formula>NOT(ISERROR(SEARCH("4- Bajo",A10)))</formula>
    </cfRule>
    <cfRule type="containsText" dxfId="997" priority="179" operator="containsText" text="1- Bajo">
      <formula>NOT(ISERROR(SEARCH("1- Bajo",A10)))</formula>
    </cfRule>
  </conditionalFormatting>
  <conditionalFormatting sqref="A25:I25">
    <cfRule type="containsText" dxfId="996" priority="129" operator="containsText" text="3- Moderado">
      <formula>NOT(ISERROR(SEARCH("3- Moderado",A25)))</formula>
    </cfRule>
    <cfRule type="containsText" dxfId="995" priority="130" operator="containsText" text="6- Moderado">
      <formula>NOT(ISERROR(SEARCH("6- Moderado",A25)))</formula>
    </cfRule>
    <cfRule type="containsText" dxfId="994" priority="131" operator="containsText" text="4- Moderado">
      <formula>NOT(ISERROR(SEARCH("4- Moderado",A25)))</formula>
    </cfRule>
    <cfRule type="containsText" dxfId="993" priority="132" operator="containsText" text="3- Bajo">
      <formula>NOT(ISERROR(SEARCH("3- Bajo",A25)))</formula>
    </cfRule>
    <cfRule type="containsText" dxfId="992" priority="133" operator="containsText" text="4- Bajo">
      <formula>NOT(ISERROR(SEARCH("4- Bajo",A25)))</formula>
    </cfRule>
    <cfRule type="containsText" dxfId="991" priority="134" operator="containsText" text="1- Bajo">
      <formula>NOT(ISERROR(SEARCH("1- Bajo",A25)))</formula>
    </cfRule>
  </conditionalFormatting>
  <conditionalFormatting sqref="A30:I30">
    <cfRule type="containsText" dxfId="990" priority="102" operator="containsText" text="3- Moderado">
      <formula>NOT(ISERROR(SEARCH("3- Moderado",A30)))</formula>
    </cfRule>
    <cfRule type="containsText" dxfId="989" priority="103" operator="containsText" text="6- Moderado">
      <formula>NOT(ISERROR(SEARCH("6- Moderado",A30)))</formula>
    </cfRule>
    <cfRule type="containsText" dxfId="988" priority="104" operator="containsText" text="4- Moderado">
      <formula>NOT(ISERROR(SEARCH("4- Moderado",A30)))</formula>
    </cfRule>
    <cfRule type="containsText" dxfId="987" priority="105" operator="containsText" text="3- Bajo">
      <formula>NOT(ISERROR(SEARCH("3- Bajo",A30)))</formula>
    </cfRule>
    <cfRule type="containsText" dxfId="986" priority="106" operator="containsText" text="4- Bajo">
      <formula>NOT(ISERROR(SEARCH("4- Bajo",A30)))</formula>
    </cfRule>
    <cfRule type="containsText" dxfId="985" priority="107" operator="containsText" text="1- Bajo">
      <formula>NOT(ISERROR(SEARCH("1- Bajo",A30)))</formula>
    </cfRule>
  </conditionalFormatting>
  <conditionalFormatting sqref="A35:I35">
    <cfRule type="containsText" dxfId="984" priority="75" operator="containsText" text="3- Moderado">
      <formula>NOT(ISERROR(SEARCH("3- Moderado",A35)))</formula>
    </cfRule>
    <cfRule type="containsText" dxfId="983" priority="76" operator="containsText" text="6- Moderado">
      <formula>NOT(ISERROR(SEARCH("6- Moderado",A35)))</formula>
    </cfRule>
    <cfRule type="containsText" dxfId="982" priority="77" operator="containsText" text="4- Moderado">
      <formula>NOT(ISERROR(SEARCH("4- Moderado",A35)))</formula>
    </cfRule>
    <cfRule type="containsText" dxfId="981" priority="78" operator="containsText" text="3- Bajo">
      <formula>NOT(ISERROR(SEARCH("3- Bajo",A35)))</formula>
    </cfRule>
    <cfRule type="containsText" dxfId="980" priority="79" operator="containsText" text="4- Bajo">
      <formula>NOT(ISERROR(SEARCH("4- Bajo",A35)))</formula>
    </cfRule>
    <cfRule type="containsText" dxfId="979" priority="80" operator="containsText" text="1- Bajo">
      <formula>NOT(ISERROR(SEARCH("1- Bajo",A35)))</formula>
    </cfRule>
  </conditionalFormatting>
  <conditionalFormatting sqref="A40:I40">
    <cfRule type="containsText" dxfId="978" priority="43" operator="containsText" text="3- Moderado">
      <formula>NOT(ISERROR(SEARCH("3- Moderado",A40)))</formula>
    </cfRule>
    <cfRule type="containsText" dxfId="977" priority="44" operator="containsText" text="6- Moderado">
      <formula>NOT(ISERROR(SEARCH("6- Moderado",A40)))</formula>
    </cfRule>
    <cfRule type="containsText" dxfId="976" priority="45" operator="containsText" text="4- Moderado">
      <formula>NOT(ISERROR(SEARCH("4- Moderado",A40)))</formula>
    </cfRule>
    <cfRule type="containsText" dxfId="975" priority="46" operator="containsText" text="3- Bajo">
      <formula>NOT(ISERROR(SEARCH("3- Bajo",A40)))</formula>
    </cfRule>
    <cfRule type="containsText" dxfId="974" priority="47" operator="containsText" text="4- Bajo">
      <formula>NOT(ISERROR(SEARCH("4- Bajo",A40)))</formula>
    </cfRule>
    <cfRule type="containsText" dxfId="973" priority="48" operator="containsText" text="1- Bajo">
      <formula>NOT(ISERROR(SEARCH("1- Bajo",A40)))</formula>
    </cfRule>
  </conditionalFormatting>
  <conditionalFormatting sqref="D8:J8">
    <cfRule type="containsText" dxfId="972" priority="203" operator="containsText" text="3- Moderado">
      <formula>NOT(ISERROR(SEARCH("3- Moderado",D8)))</formula>
    </cfRule>
    <cfRule type="containsText" dxfId="971" priority="204" operator="containsText" text="6- Moderado">
      <formula>NOT(ISERROR(SEARCH("6- Moderado",D8)))</formula>
    </cfRule>
    <cfRule type="containsText" dxfId="970" priority="205" operator="containsText" text="4- Moderado">
      <formula>NOT(ISERROR(SEARCH("4- Moderado",D8)))</formula>
    </cfRule>
    <cfRule type="containsText" dxfId="969" priority="206" operator="containsText" text="3- Bajo">
      <formula>NOT(ISERROR(SEARCH("3- Bajo",D8)))</formula>
    </cfRule>
    <cfRule type="containsText" dxfId="968" priority="207" operator="containsText" text="4- Bajo">
      <formula>NOT(ISERROR(SEARCH("4- Bajo",D8)))</formula>
    </cfRule>
    <cfRule type="containsText" dxfId="967" priority="209" operator="containsText" text="1- Bajo">
      <formula>NOT(ISERROR(SEARCH("1- Bajo",D8)))</formula>
    </cfRule>
  </conditionalFormatting>
  <conditionalFormatting sqref="H10:H24">
    <cfRule type="containsText" dxfId="966" priority="153" operator="containsText" text="Alta">
      <formula>NOT(ISERROR(SEARCH("Alta",H10)))</formula>
    </cfRule>
    <cfRule type="containsText" dxfId="965" priority="154" operator="containsText" text="Muy Alta">
      <formula>NOT(ISERROR(SEARCH("Muy Alta",H10)))</formula>
    </cfRule>
    <cfRule type="containsText" dxfId="964" priority="155" operator="containsText" text="Muy Baja">
      <formula>NOT(ISERROR(SEARCH("Muy Baja",H10)))</formula>
    </cfRule>
    <cfRule type="containsText" dxfId="963" priority="156" operator="containsText" text="Baja">
      <formula>NOT(ISERROR(SEARCH("Baja",H10)))</formula>
    </cfRule>
    <cfRule type="containsText" dxfId="962" priority="157" operator="containsText" text="Media">
      <formula>NOT(ISERROR(SEARCH("Media",H10)))</formula>
    </cfRule>
    <cfRule type="containsText" dxfId="961" priority="158" operator="containsText" text="Alta">
      <formula>NOT(ISERROR(SEARCH("Alta",H10)))</formula>
    </cfRule>
    <cfRule type="containsText" dxfId="960" priority="159" operator="containsText" text="Muy Alta">
      <formula>NOT(ISERROR(SEARCH("Muy Alta",H10)))</formula>
    </cfRule>
  </conditionalFormatting>
  <conditionalFormatting sqref="H10:H29">
    <cfRule type="containsText" dxfId="959" priority="120" operator="containsText" text="Muy Alta">
      <formula>NOT(ISERROR(SEARCH("Muy Alta",H10)))</formula>
    </cfRule>
  </conditionalFormatting>
  <conditionalFormatting sqref="H25:H29">
    <cfRule type="containsText" dxfId="958" priority="114" operator="containsText" text="Alta">
      <formula>NOT(ISERROR(SEARCH("Alta",H25)))</formula>
    </cfRule>
    <cfRule type="containsText" dxfId="957" priority="115" operator="containsText" text="Muy Alta">
      <formula>NOT(ISERROR(SEARCH("Muy Alta",H25)))</formula>
    </cfRule>
    <cfRule type="containsText" dxfId="956" priority="116" operator="containsText" text="Muy Baja">
      <formula>NOT(ISERROR(SEARCH("Muy Baja",H25)))</formula>
    </cfRule>
    <cfRule type="containsText" dxfId="955" priority="117" operator="containsText" text="Baja">
      <formula>NOT(ISERROR(SEARCH("Baja",H25)))</formula>
    </cfRule>
    <cfRule type="containsText" dxfId="954" priority="118" operator="containsText" text="Media">
      <formula>NOT(ISERROR(SEARCH("Media",H25)))</formula>
    </cfRule>
    <cfRule type="containsText" dxfId="953" priority="119" operator="containsText" text="Alta">
      <formula>NOT(ISERROR(SEARCH("Alta",H25)))</formula>
    </cfRule>
  </conditionalFormatting>
  <conditionalFormatting sqref="H25:H34">
    <cfRule type="containsText" dxfId="952" priority="93" operator="containsText" text="Muy Alta">
      <formula>NOT(ISERROR(SEARCH("Muy Alta",H25)))</formula>
    </cfRule>
  </conditionalFormatting>
  <conditionalFormatting sqref="H30:H34">
    <cfRule type="containsText" dxfId="951" priority="87" operator="containsText" text="Alta">
      <formula>NOT(ISERROR(SEARCH("Alta",H30)))</formula>
    </cfRule>
    <cfRule type="containsText" dxfId="950" priority="88" operator="containsText" text="Muy Alta">
      <formula>NOT(ISERROR(SEARCH("Muy Alta",H30)))</formula>
    </cfRule>
    <cfRule type="containsText" dxfId="949" priority="89" operator="containsText" text="Muy Baja">
      <formula>NOT(ISERROR(SEARCH("Muy Baja",H30)))</formula>
    </cfRule>
    <cfRule type="containsText" dxfId="948" priority="90" operator="containsText" text="Baja">
      <formula>NOT(ISERROR(SEARCH("Baja",H30)))</formula>
    </cfRule>
    <cfRule type="containsText" dxfId="947" priority="91" operator="containsText" text="Media">
      <formula>NOT(ISERROR(SEARCH("Media",H30)))</formula>
    </cfRule>
    <cfRule type="containsText" dxfId="946" priority="92" operator="containsText" text="Alta">
      <formula>NOT(ISERROR(SEARCH("Alta",H30)))</formula>
    </cfRule>
  </conditionalFormatting>
  <conditionalFormatting sqref="H30:H39">
    <cfRule type="containsText" dxfId="945" priority="62" operator="containsText" text="Muy Alta">
      <formula>NOT(ISERROR(SEARCH("Muy Alta",H30)))</formula>
    </cfRule>
  </conditionalFormatting>
  <conditionalFormatting sqref="H35:H39">
    <cfRule type="containsText" dxfId="944" priority="56" operator="containsText" text="Alta">
      <formula>NOT(ISERROR(SEARCH("Alta",H35)))</formula>
    </cfRule>
    <cfRule type="containsText" dxfId="943" priority="57" operator="containsText" text="Muy Alta">
      <formula>NOT(ISERROR(SEARCH("Muy Alta",H35)))</formula>
    </cfRule>
    <cfRule type="containsText" dxfId="942" priority="58" operator="containsText" text="Muy Baja">
      <formula>NOT(ISERROR(SEARCH("Muy Baja",H35)))</formula>
    </cfRule>
    <cfRule type="containsText" dxfId="941" priority="59" operator="containsText" text="Baja">
      <formula>NOT(ISERROR(SEARCH("Baja",H35)))</formula>
    </cfRule>
    <cfRule type="containsText" dxfId="940" priority="60" operator="containsText" text="Media">
      <formula>NOT(ISERROR(SEARCH("Media",H35)))</formula>
    </cfRule>
    <cfRule type="containsText" dxfId="939" priority="61" operator="containsText" text="Alta">
      <formula>NOT(ISERROR(SEARCH("Alta",H35)))</formula>
    </cfRule>
  </conditionalFormatting>
  <conditionalFormatting sqref="H35:H44">
    <cfRule type="containsText" dxfId="938" priority="26" operator="containsText" text="Muy Alta">
      <formula>NOT(ISERROR(SEARCH("Muy Alta",H35)))</formula>
    </cfRule>
  </conditionalFormatting>
  <conditionalFormatting sqref="H40:H44">
    <cfRule type="containsText" dxfId="937" priority="14" operator="containsText" text="Muy Alta">
      <formula>NOT(ISERROR(SEARCH("Muy Alta",H40)))</formula>
    </cfRule>
    <cfRule type="containsText" dxfId="936" priority="15" operator="containsText" text="Alta">
      <formula>NOT(ISERROR(SEARCH("Alta",H40)))</formula>
    </cfRule>
    <cfRule type="containsText" dxfId="935" priority="16" operator="containsText" text="Muy Alta">
      <formula>NOT(ISERROR(SEARCH("Muy Alta",H40)))</formula>
    </cfRule>
    <cfRule type="containsText" dxfId="934" priority="21" operator="containsText" text="Muy Baja">
      <formula>NOT(ISERROR(SEARCH("Muy Baja",H40)))</formula>
    </cfRule>
    <cfRule type="containsText" dxfId="933" priority="22" operator="containsText" text="Baja">
      <formula>NOT(ISERROR(SEARCH("Baja",H40)))</formula>
    </cfRule>
    <cfRule type="containsText" dxfId="932" priority="23" operator="containsText" text="Media">
      <formula>NOT(ISERROR(SEARCH("Media",H40)))</formula>
    </cfRule>
    <cfRule type="containsText" dxfId="931" priority="24" operator="containsText" text="Alta">
      <formula>NOT(ISERROR(SEARCH("Alta",H40)))</formula>
    </cfRule>
  </conditionalFormatting>
  <conditionalFormatting sqref="H20:I20">
    <cfRule type="containsText" dxfId="930" priority="180" operator="containsText" text="3- Moderado">
      <formula>NOT(ISERROR(SEARCH("3- Moderado",H20)))</formula>
    </cfRule>
    <cfRule type="containsText" dxfId="929" priority="181" operator="containsText" text="6- Moderado">
      <formula>NOT(ISERROR(SEARCH("6- Moderado",H20)))</formula>
    </cfRule>
    <cfRule type="containsText" dxfId="928" priority="182" operator="containsText" text="4- Moderado">
      <formula>NOT(ISERROR(SEARCH("4- Moderado",H20)))</formula>
    </cfRule>
    <cfRule type="containsText" dxfId="927" priority="183" operator="containsText" text="3- Bajo">
      <formula>NOT(ISERROR(SEARCH("3- Bajo",H20)))</formula>
    </cfRule>
    <cfRule type="containsText" dxfId="926" priority="184" operator="containsText" text="4- Bajo">
      <formula>NOT(ISERROR(SEARCH("4- Bajo",H20)))</formula>
    </cfRule>
    <cfRule type="containsText" dxfId="925" priority="185" operator="containsText" text="1- Bajo">
      <formula>NOT(ISERROR(SEARCH("1- Bajo",H20)))</formula>
    </cfRule>
  </conditionalFormatting>
  <conditionalFormatting sqref="H45:J1048576 A7:B7 H7">
    <cfRule type="containsText" dxfId="924" priority="210" operator="containsText" text="3- Moderado">
      <formula>NOT(ISERROR(SEARCH("3- Moderado",A7)))</formula>
    </cfRule>
    <cfRule type="containsText" dxfId="923" priority="211" operator="containsText" text="6- Moderado">
      <formula>NOT(ISERROR(SEARCH("6- Moderado",A7)))</formula>
    </cfRule>
    <cfRule type="containsText" dxfId="922" priority="212" operator="containsText" text="4- Moderado">
      <formula>NOT(ISERROR(SEARCH("4- Moderado",A7)))</formula>
    </cfRule>
  </conditionalFormatting>
  <conditionalFormatting sqref="I10:I44">
    <cfRule type="containsText" dxfId="921" priority="17" operator="containsText" text="Catastrófico">
      <formula>NOT(ISERROR(SEARCH("Catastrófico",I10)))</formula>
    </cfRule>
    <cfRule type="containsText" dxfId="920" priority="18" operator="containsText" text="Mayor">
      <formula>NOT(ISERROR(SEARCH("Mayor",I10)))</formula>
    </cfRule>
    <cfRule type="containsText" dxfId="919" priority="19" operator="containsText" text="Menor">
      <formula>NOT(ISERROR(SEARCH("Menor",I10)))</formula>
    </cfRule>
    <cfRule type="containsText" dxfId="918" priority="20" operator="containsText" text="Leve">
      <formula>NOT(ISERROR(SEARCH("Leve",I10)))</formula>
    </cfRule>
  </conditionalFormatting>
  <conditionalFormatting sqref="I40:I44">
    <cfRule type="containsText" dxfId="917" priority="25" operator="containsText" text="Moderado">
      <formula>NOT(ISERROR(SEARCH("Moderado",I40)))</formula>
    </cfRule>
  </conditionalFormatting>
  <conditionalFormatting sqref="I10:J39">
    <cfRule type="containsText" dxfId="916" priority="55" operator="containsText" text="Moderado">
      <formula>NOT(ISERROR(SEARCH("Moderado",I10)))</formula>
    </cfRule>
  </conditionalFormatting>
  <conditionalFormatting sqref="J8 J45:J1048576">
    <cfRule type="containsText" dxfId="915" priority="192" operator="containsText" text="25- Extremo">
      <formula>NOT(ISERROR(SEARCH("25- Extremo",J8)))</formula>
    </cfRule>
    <cfRule type="containsText" dxfId="914" priority="193" operator="containsText" text="20- Extremo">
      <formula>NOT(ISERROR(SEARCH("20- Extremo",J8)))</formula>
    </cfRule>
    <cfRule type="containsText" dxfId="913" priority="194" operator="containsText" text="15- Extremo">
      <formula>NOT(ISERROR(SEARCH("15- Extremo",J8)))</formula>
    </cfRule>
    <cfRule type="containsText" dxfId="912" priority="195" operator="containsText" text="10- Extremo">
      <formula>NOT(ISERROR(SEARCH("10- Extremo",J8)))</formula>
    </cfRule>
    <cfRule type="containsText" dxfId="911" priority="196" operator="containsText" text="5- Extremo">
      <formula>NOT(ISERROR(SEARCH("5- Extremo",J8)))</formula>
    </cfRule>
    <cfRule type="containsText" dxfId="910" priority="197" operator="containsText" text="12- Alto">
      <formula>NOT(ISERROR(SEARCH("12- Alto",J8)))</formula>
    </cfRule>
    <cfRule type="containsText" dxfId="909" priority="198" operator="containsText" text="10- Alto">
      <formula>NOT(ISERROR(SEARCH("10- Alto",J8)))</formula>
    </cfRule>
    <cfRule type="containsText" dxfId="908" priority="199" operator="containsText" text="9- Alto">
      <formula>NOT(ISERROR(SEARCH("9- Alto",J8)))</formula>
    </cfRule>
    <cfRule type="containsText" dxfId="907" priority="200" operator="containsText" text="8- Alto">
      <formula>NOT(ISERROR(SEARCH("8- Alto",J8)))</formula>
    </cfRule>
    <cfRule type="containsText" dxfId="906" priority="201" operator="containsText" text="5- Alto">
      <formula>NOT(ISERROR(SEARCH("5- Alto",J8)))</formula>
    </cfRule>
    <cfRule type="containsText" dxfId="905" priority="202" operator="containsText" text="4- Alto">
      <formula>NOT(ISERROR(SEARCH("4- Alto",J8)))</formula>
    </cfRule>
    <cfRule type="containsText" dxfId="904" priority="208" operator="containsText" text="2- Bajo">
      <formula>NOT(ISERROR(SEARCH("2- Bajo",J8)))</formula>
    </cfRule>
  </conditionalFormatting>
  <conditionalFormatting sqref="J10:J24">
    <cfRule type="colorScale" priority="167">
      <colorScale>
        <cfvo type="min"/>
        <cfvo type="max"/>
        <color rgb="FFFF7128"/>
        <color rgb="FFFFEF9C"/>
      </colorScale>
    </cfRule>
  </conditionalFormatting>
  <conditionalFormatting sqref="J10:J39">
    <cfRule type="containsText" dxfId="903" priority="70" operator="containsText" text="Bajo">
      <formula>NOT(ISERROR(SEARCH("Bajo",J10)))</formula>
    </cfRule>
    <cfRule type="containsText" dxfId="902" priority="71" operator="containsText" text="Moderado">
      <formula>NOT(ISERROR(SEARCH("Moderado",J10)))</formula>
    </cfRule>
    <cfRule type="containsText" dxfId="901" priority="72" operator="containsText" text="Alto">
      <formula>NOT(ISERROR(SEARCH("Alto",J10)))</formula>
    </cfRule>
    <cfRule type="containsText" dxfId="900" priority="73" operator="containsText" text="Extremo">
      <formula>NOT(ISERROR(SEARCH("Extremo",J10)))</formula>
    </cfRule>
  </conditionalFormatting>
  <conditionalFormatting sqref="J10:J44">
    <cfRule type="containsText" dxfId="899" priority="9" operator="containsText" text="Bajo">
      <formula>NOT(ISERROR(SEARCH("Bajo",J10)))</formula>
    </cfRule>
    <cfRule type="containsText" dxfId="898" priority="10" operator="containsText" text="Extremo">
      <formula>NOT(ISERROR(SEARCH("Extremo",J10)))</formula>
    </cfRule>
  </conditionalFormatting>
  <conditionalFormatting sqref="J25:J29">
    <cfRule type="colorScale" priority="128">
      <colorScale>
        <cfvo type="min"/>
        <cfvo type="max"/>
        <color rgb="FFFF7128"/>
        <color rgb="FFFFEF9C"/>
      </colorScale>
    </cfRule>
  </conditionalFormatting>
  <conditionalFormatting sqref="J30:J34">
    <cfRule type="colorScale" priority="101">
      <colorScale>
        <cfvo type="min"/>
        <cfvo type="max"/>
        <color rgb="FFFF7128"/>
        <color rgb="FFFFEF9C"/>
      </colorScale>
    </cfRule>
  </conditionalFormatting>
  <conditionalFormatting sqref="J35:J39">
    <cfRule type="colorScale" priority="74">
      <colorScale>
        <cfvo type="min"/>
        <cfvo type="max"/>
        <color rgb="FFFF7128"/>
        <color rgb="FFFFEF9C"/>
      </colorScale>
    </cfRule>
  </conditionalFormatting>
  <conditionalFormatting sqref="J40:J44">
    <cfRule type="containsText" dxfId="897" priority="11" operator="containsText" text="Moderado">
      <formula>NOT(ISERROR(SEARCH("Moderado",J40)))</formula>
    </cfRule>
    <cfRule type="containsText" dxfId="896" priority="38" operator="containsText" text="Bajo">
      <formula>NOT(ISERROR(SEARCH("Bajo",J40)))</formula>
    </cfRule>
    <cfRule type="containsText" dxfId="895" priority="39" operator="containsText" text="Moderado">
      <formula>NOT(ISERROR(SEARCH("Moderado",J40)))</formula>
    </cfRule>
    <cfRule type="containsText" dxfId="894" priority="40" operator="containsText" text="Alto">
      <formula>NOT(ISERROR(SEARCH("Alto",J40)))</formula>
    </cfRule>
    <cfRule type="containsText" dxfId="893" priority="41" operator="containsText" text="Extremo">
      <formula>NOT(ISERROR(SEARCH("Extremo",J40)))</formula>
    </cfRule>
    <cfRule type="colorScale" priority="42">
      <colorScale>
        <cfvo type="min"/>
        <cfvo type="max"/>
        <color rgb="FFFF7128"/>
        <color rgb="FFFFEF9C"/>
      </colorScale>
    </cfRule>
  </conditionalFormatting>
  <conditionalFormatting sqref="K10:K44">
    <cfRule type="containsText" dxfId="892" priority="5" operator="containsText" text="Muy Alta">
      <formula>NOT(ISERROR(SEARCH("Muy Alta",K10)))</formula>
    </cfRule>
    <cfRule type="containsText" dxfId="891" priority="6" operator="containsText" text="Alta">
      <formula>NOT(ISERROR(SEARCH("Alta",K10)))</formula>
    </cfRule>
    <cfRule type="containsText" dxfId="890" priority="7" operator="containsText" text="Baja">
      <formula>NOT(ISERROR(SEARCH("Baja",K10)))</formula>
    </cfRule>
    <cfRule type="containsText" dxfId="889" priority="8" operator="containsText" text="Muy Baja">
      <formula>NOT(ISERROR(SEARCH("Muy Baja",K10)))</formula>
    </cfRule>
    <cfRule type="containsText" dxfId="888" priority="13" operator="containsText" text="Media">
      <formula>NOT(ISERROR(SEARCH("Media",K10)))</formula>
    </cfRule>
  </conditionalFormatting>
  <conditionalFormatting sqref="K10:L10 K15:L15 K20:L20">
    <cfRule type="containsText" dxfId="887" priority="186" operator="containsText" text="3- Moderado">
      <formula>NOT(ISERROR(SEARCH("3- Moderado",K10)))</formula>
    </cfRule>
    <cfRule type="containsText" dxfId="886" priority="187" operator="containsText" text="6- Moderado">
      <formula>NOT(ISERROR(SEARCH("6- Moderado",K10)))</formula>
    </cfRule>
    <cfRule type="containsText" dxfId="885" priority="188" operator="containsText" text="4- Moderado">
      <formula>NOT(ISERROR(SEARCH("4- Moderado",K10)))</formula>
    </cfRule>
    <cfRule type="containsText" dxfId="884" priority="189" operator="containsText" text="3- Bajo">
      <formula>NOT(ISERROR(SEARCH("3- Bajo",K10)))</formula>
    </cfRule>
    <cfRule type="containsText" dxfId="883" priority="190" operator="containsText" text="4- Bajo">
      <formula>NOT(ISERROR(SEARCH("4- Bajo",K10)))</formula>
    </cfRule>
    <cfRule type="containsText" dxfId="882" priority="191" operator="containsText" text="1- Bajo">
      <formula>NOT(ISERROR(SEARCH("1- Bajo",K10)))</formula>
    </cfRule>
  </conditionalFormatting>
  <conditionalFormatting sqref="K25:L25">
    <cfRule type="containsText" dxfId="881" priority="135" operator="containsText" text="3- Moderado">
      <formula>NOT(ISERROR(SEARCH("3- Moderado",K25)))</formula>
    </cfRule>
    <cfRule type="containsText" dxfId="880" priority="136" operator="containsText" text="6- Moderado">
      <formula>NOT(ISERROR(SEARCH("6- Moderado",K25)))</formula>
    </cfRule>
    <cfRule type="containsText" dxfId="879" priority="137" operator="containsText" text="4- Moderado">
      <formula>NOT(ISERROR(SEARCH("4- Moderado",K25)))</formula>
    </cfRule>
    <cfRule type="containsText" dxfId="878" priority="138" operator="containsText" text="3- Bajo">
      <formula>NOT(ISERROR(SEARCH("3- Bajo",K25)))</formula>
    </cfRule>
    <cfRule type="containsText" dxfId="877" priority="139" operator="containsText" text="4- Bajo">
      <formula>NOT(ISERROR(SEARCH("4- Bajo",K25)))</formula>
    </cfRule>
    <cfRule type="containsText" dxfId="876" priority="140" operator="containsText" text="1- Bajo">
      <formula>NOT(ISERROR(SEARCH("1- Bajo",K25)))</formula>
    </cfRule>
  </conditionalFormatting>
  <conditionalFormatting sqref="K30:L30">
    <cfRule type="containsText" dxfId="875" priority="108" operator="containsText" text="3- Moderado">
      <formula>NOT(ISERROR(SEARCH("3- Moderado",K30)))</formula>
    </cfRule>
    <cfRule type="containsText" dxfId="874" priority="109" operator="containsText" text="6- Moderado">
      <formula>NOT(ISERROR(SEARCH("6- Moderado",K30)))</formula>
    </cfRule>
    <cfRule type="containsText" dxfId="873" priority="110" operator="containsText" text="4- Moderado">
      <formula>NOT(ISERROR(SEARCH("4- Moderado",K30)))</formula>
    </cfRule>
    <cfRule type="containsText" dxfId="872" priority="111" operator="containsText" text="3- Bajo">
      <formula>NOT(ISERROR(SEARCH("3- Bajo",K30)))</formula>
    </cfRule>
    <cfRule type="containsText" dxfId="871" priority="112" operator="containsText" text="4- Bajo">
      <formula>NOT(ISERROR(SEARCH("4- Bajo",K30)))</formula>
    </cfRule>
    <cfRule type="containsText" dxfId="870" priority="113" operator="containsText" text="1- Bajo">
      <formula>NOT(ISERROR(SEARCH("1- Bajo",K30)))</formula>
    </cfRule>
  </conditionalFormatting>
  <conditionalFormatting sqref="K35:L35">
    <cfRule type="containsText" dxfId="869" priority="81" operator="containsText" text="3- Moderado">
      <formula>NOT(ISERROR(SEARCH("3- Moderado",K35)))</formula>
    </cfRule>
    <cfRule type="containsText" dxfId="868" priority="82" operator="containsText" text="6- Moderado">
      <formula>NOT(ISERROR(SEARCH("6- Moderado",K35)))</formula>
    </cfRule>
    <cfRule type="containsText" dxfId="867" priority="83" operator="containsText" text="4- Moderado">
      <formula>NOT(ISERROR(SEARCH("4- Moderado",K35)))</formula>
    </cfRule>
    <cfRule type="containsText" dxfId="866" priority="84" operator="containsText" text="3- Bajo">
      <formula>NOT(ISERROR(SEARCH("3- Bajo",K35)))</formula>
    </cfRule>
    <cfRule type="containsText" dxfId="865" priority="85" operator="containsText" text="4- Bajo">
      <formula>NOT(ISERROR(SEARCH("4- Bajo",K35)))</formula>
    </cfRule>
    <cfRule type="containsText" dxfId="864" priority="86" operator="containsText" text="1- Bajo">
      <formula>NOT(ISERROR(SEARCH("1- Bajo",K35)))</formula>
    </cfRule>
  </conditionalFormatting>
  <conditionalFormatting sqref="K40:L40">
    <cfRule type="containsText" dxfId="863" priority="49" operator="containsText" text="3- Moderado">
      <formula>NOT(ISERROR(SEARCH("3- Moderado",K40)))</formula>
    </cfRule>
    <cfRule type="containsText" dxfId="862" priority="50" operator="containsText" text="6- Moderado">
      <formula>NOT(ISERROR(SEARCH("6- Moderado",K40)))</formula>
    </cfRule>
    <cfRule type="containsText" dxfId="861" priority="51" operator="containsText" text="4- Moderado">
      <formula>NOT(ISERROR(SEARCH("4- Moderado",K40)))</formula>
    </cfRule>
    <cfRule type="containsText" dxfId="860" priority="52" operator="containsText" text="3- Bajo">
      <formula>NOT(ISERROR(SEARCH("3- Bajo",K40)))</formula>
    </cfRule>
    <cfRule type="containsText" dxfId="859" priority="53" operator="containsText" text="4- Bajo">
      <formula>NOT(ISERROR(SEARCH("4- Bajo",K40)))</formula>
    </cfRule>
    <cfRule type="containsText" dxfId="858" priority="54" operator="containsText" text="1- Bajo">
      <formula>NOT(ISERROR(SEARCH("1- Bajo",K40)))</formula>
    </cfRule>
  </conditionalFormatting>
  <conditionalFormatting sqref="K8:M8">
    <cfRule type="containsText" dxfId="857" priority="168" operator="containsText" text="3- Moderado">
      <formula>NOT(ISERROR(SEARCH("3- Moderado",K8)))</formula>
    </cfRule>
    <cfRule type="containsText" dxfId="856" priority="169" operator="containsText" text="6- Moderado">
      <formula>NOT(ISERROR(SEARCH("6- Moderado",K8)))</formula>
    </cfRule>
    <cfRule type="containsText" dxfId="855" priority="170" operator="containsText" text="4- Moderado">
      <formula>NOT(ISERROR(SEARCH("4- Moderado",K8)))</formula>
    </cfRule>
    <cfRule type="containsText" dxfId="854" priority="171" operator="containsText" text="3- Bajo">
      <formula>NOT(ISERROR(SEARCH("3- Bajo",K8)))</formula>
    </cfRule>
    <cfRule type="containsText" dxfId="853" priority="172" operator="containsText" text="4- Bajo">
      <formula>NOT(ISERROR(SEARCH("4- Bajo",K8)))</formula>
    </cfRule>
    <cfRule type="containsText" dxfId="852" priority="173" operator="containsText" text="1- Bajo">
      <formula>NOT(ISERROR(SEARCH("1- Bajo",K8)))</formula>
    </cfRule>
  </conditionalFormatting>
  <conditionalFormatting sqref="L10:L44">
    <cfRule type="containsText" dxfId="851" priority="1" operator="containsText" text="Catastrófico">
      <formula>NOT(ISERROR(SEARCH("Catastrófico",L10)))</formula>
    </cfRule>
    <cfRule type="containsText" dxfId="850" priority="2" operator="containsText" text="Mayor">
      <formula>NOT(ISERROR(SEARCH("Mayor",L10)))</formula>
    </cfRule>
    <cfRule type="containsText" dxfId="849" priority="3" operator="containsText" text="Menor">
      <formula>NOT(ISERROR(SEARCH("Menor",L10)))</formula>
    </cfRule>
    <cfRule type="containsText" dxfId="848" priority="4" operator="containsText" text="Leve">
      <formula>NOT(ISERROR(SEARCH("Leve",L10)))</formula>
    </cfRule>
  </conditionalFormatting>
  <conditionalFormatting sqref="L10:M44">
    <cfRule type="containsText" dxfId="847" priority="12" operator="containsText" text="Moderado">
      <formula>NOT(ISERROR(SEARCH("Moderado",L10)))</formula>
    </cfRule>
  </conditionalFormatting>
  <conditionalFormatting sqref="M10:M24">
    <cfRule type="colorScale" priority="166">
      <colorScale>
        <cfvo type="min"/>
        <cfvo type="max"/>
        <color rgb="FFFF7128"/>
        <color rgb="FFFFEF9C"/>
      </colorScale>
    </cfRule>
  </conditionalFormatting>
  <conditionalFormatting sqref="M10:M44">
    <cfRule type="containsText" dxfId="846" priority="33" operator="containsText" text="Bajo">
      <formula>NOT(ISERROR(SEARCH("Bajo",M10)))</formula>
    </cfRule>
    <cfRule type="containsText" dxfId="845" priority="34" operator="containsText" text="Moderado">
      <formula>NOT(ISERROR(SEARCH("Moderado",M10)))</formula>
    </cfRule>
    <cfRule type="containsText" dxfId="844" priority="35" operator="containsText" text="Alto">
      <formula>NOT(ISERROR(SEARCH("Alto",M10)))</formula>
    </cfRule>
    <cfRule type="containsText" dxfId="843" priority="36" operator="containsText" text="Extremo">
      <formula>NOT(ISERROR(SEARCH("Extremo",M10)))</formula>
    </cfRule>
  </conditionalFormatting>
  <conditionalFormatting sqref="M25:M29">
    <cfRule type="colorScale" priority="127">
      <colorScale>
        <cfvo type="min"/>
        <cfvo type="max"/>
        <color rgb="FFFF7128"/>
        <color rgb="FFFFEF9C"/>
      </colorScale>
    </cfRule>
  </conditionalFormatting>
  <conditionalFormatting sqref="M30:M34">
    <cfRule type="colorScale" priority="100">
      <colorScale>
        <cfvo type="min"/>
        <cfvo type="max"/>
        <color rgb="FFFF7128"/>
        <color rgb="FFFFEF9C"/>
      </colorScale>
    </cfRule>
  </conditionalFormatting>
  <conditionalFormatting sqref="M35:M39">
    <cfRule type="colorScale" priority="69">
      <colorScale>
        <cfvo type="min"/>
        <cfvo type="max"/>
        <color rgb="FFFF7128"/>
        <color rgb="FFFFEF9C"/>
      </colorScale>
    </cfRule>
  </conditionalFormatting>
  <conditionalFormatting sqref="M40:M44">
    <cfRule type="colorScale" priority="37">
      <colorScale>
        <cfvo type="min"/>
        <cfvo type="max"/>
        <color rgb="FFFF7128"/>
        <color rgb="FFFFEF9C"/>
      </colorScale>
    </cfRule>
  </conditionalFormatting>
  <conditionalFormatting sqref="N10 N15 N20">
    <cfRule type="containsText" dxfId="842" priority="160" operator="containsText" text="3- Moderado">
      <formula>NOT(ISERROR(SEARCH("3- Moderado",N10)))</formula>
    </cfRule>
    <cfRule type="containsText" dxfId="841" priority="161" operator="containsText" text="6- Moderado">
      <formula>NOT(ISERROR(SEARCH("6- Moderado",N10)))</formula>
    </cfRule>
    <cfRule type="containsText" dxfId="840" priority="162" operator="containsText" text="4- Moderado">
      <formula>NOT(ISERROR(SEARCH("4- Moderado",N10)))</formula>
    </cfRule>
    <cfRule type="containsText" dxfId="839" priority="163" operator="containsText" text="3- Bajo">
      <formula>NOT(ISERROR(SEARCH("3- Bajo",N10)))</formula>
    </cfRule>
    <cfRule type="containsText" dxfId="838" priority="164" operator="containsText" text="4- Bajo">
      <formula>NOT(ISERROR(SEARCH("4- Bajo",N10)))</formula>
    </cfRule>
    <cfRule type="containsText" dxfId="837" priority="165" operator="containsText" text="1- Bajo">
      <formula>NOT(ISERROR(SEARCH("1- Bajo",N10)))</formula>
    </cfRule>
  </conditionalFormatting>
  <conditionalFormatting sqref="N25">
    <cfRule type="containsText" dxfId="836" priority="121" operator="containsText" text="3- Moderado">
      <formula>NOT(ISERROR(SEARCH("3- Moderado",N25)))</formula>
    </cfRule>
    <cfRule type="containsText" dxfId="835" priority="122" operator="containsText" text="6- Moderado">
      <formula>NOT(ISERROR(SEARCH("6- Moderado",N25)))</formula>
    </cfRule>
    <cfRule type="containsText" dxfId="834" priority="123" operator="containsText" text="4- Moderado">
      <formula>NOT(ISERROR(SEARCH("4- Moderado",N25)))</formula>
    </cfRule>
    <cfRule type="containsText" dxfId="833" priority="124" operator="containsText" text="3- Bajo">
      <formula>NOT(ISERROR(SEARCH("3- Bajo",N25)))</formula>
    </cfRule>
    <cfRule type="containsText" dxfId="832" priority="125" operator="containsText" text="4- Bajo">
      <formula>NOT(ISERROR(SEARCH("4- Bajo",N25)))</formula>
    </cfRule>
    <cfRule type="containsText" dxfId="831" priority="126" operator="containsText" text="1- Bajo">
      <formula>NOT(ISERROR(SEARCH("1- Bajo",N25)))</formula>
    </cfRule>
  </conditionalFormatting>
  <conditionalFormatting sqref="N30">
    <cfRule type="containsText" dxfId="830" priority="94" operator="containsText" text="3- Moderado">
      <formula>NOT(ISERROR(SEARCH("3- Moderado",N30)))</formula>
    </cfRule>
    <cfRule type="containsText" dxfId="829" priority="95" operator="containsText" text="6- Moderado">
      <formula>NOT(ISERROR(SEARCH("6- Moderado",N30)))</formula>
    </cfRule>
    <cfRule type="containsText" dxfId="828" priority="96" operator="containsText" text="4- Moderado">
      <formula>NOT(ISERROR(SEARCH("4- Moderado",N30)))</formula>
    </cfRule>
    <cfRule type="containsText" dxfId="827" priority="97" operator="containsText" text="3- Bajo">
      <formula>NOT(ISERROR(SEARCH("3- Bajo",N30)))</formula>
    </cfRule>
    <cfRule type="containsText" dxfId="826" priority="98" operator="containsText" text="4- Bajo">
      <formula>NOT(ISERROR(SEARCH("4- Bajo",N30)))</formula>
    </cfRule>
    <cfRule type="containsText" dxfId="825" priority="99" operator="containsText" text="1- Bajo">
      <formula>NOT(ISERROR(SEARCH("1- Bajo",N30)))</formula>
    </cfRule>
  </conditionalFormatting>
  <conditionalFormatting sqref="N35">
    <cfRule type="containsText" dxfId="824" priority="63" operator="containsText" text="3- Moderado">
      <formula>NOT(ISERROR(SEARCH("3- Moderado",N35)))</formula>
    </cfRule>
    <cfRule type="containsText" dxfId="823" priority="64" operator="containsText" text="6- Moderado">
      <formula>NOT(ISERROR(SEARCH("6- Moderado",N35)))</formula>
    </cfRule>
    <cfRule type="containsText" dxfId="822" priority="65" operator="containsText" text="4- Moderado">
      <formula>NOT(ISERROR(SEARCH("4- Moderado",N35)))</formula>
    </cfRule>
    <cfRule type="containsText" dxfId="821" priority="66" operator="containsText" text="3- Bajo">
      <formula>NOT(ISERROR(SEARCH("3- Bajo",N35)))</formula>
    </cfRule>
    <cfRule type="containsText" dxfId="820" priority="67" operator="containsText" text="4- Bajo">
      <formula>NOT(ISERROR(SEARCH("4- Bajo",N35)))</formula>
    </cfRule>
    <cfRule type="containsText" dxfId="819" priority="68" operator="containsText" text="1- Bajo">
      <formula>NOT(ISERROR(SEARCH("1- Bajo",N35)))</formula>
    </cfRule>
  </conditionalFormatting>
  <conditionalFormatting sqref="N40">
    <cfRule type="containsText" dxfId="818" priority="27" operator="containsText" text="3- Moderado">
      <formula>NOT(ISERROR(SEARCH("3- Moderado",N40)))</formula>
    </cfRule>
    <cfRule type="containsText" dxfId="817" priority="28" operator="containsText" text="6- Moderado">
      <formula>NOT(ISERROR(SEARCH("6- Moderado",N40)))</formula>
    </cfRule>
    <cfRule type="containsText" dxfId="816" priority="29" operator="containsText" text="4- Moderado">
      <formula>NOT(ISERROR(SEARCH("4- Moderado",N40)))</formula>
    </cfRule>
    <cfRule type="containsText" dxfId="815" priority="30" operator="containsText" text="3- Bajo">
      <formula>NOT(ISERROR(SEARCH("3- Bajo",N40)))</formula>
    </cfRule>
    <cfRule type="containsText" dxfId="814" priority="31" operator="containsText" text="4- Bajo">
      <formula>NOT(ISERROR(SEARCH("4- Bajo",N40)))</formula>
    </cfRule>
    <cfRule type="containsText" dxfId="813" priority="32" operator="containsText" text="1- Bajo">
      <formula>NOT(ISERROR(SEARCH("1- Bajo",N40)))</formula>
    </cfRule>
  </conditionalFormatting>
  <dataValidations count="7">
    <dataValidation allowBlank="1" showInputMessage="1" showErrorMessage="1" prompt="seleccionar si el responsable de ejecutar las acciones es el nivel central" sqref="Q8" xr:uid="{F3034F7C-DCFD-4723-B0C6-F39789A34D0A}"/>
    <dataValidation allowBlank="1" showInputMessage="1" showErrorMessage="1" prompt="Seleccionar si el responsable es el responsable de las acciones es el nivel central" sqref="P7:P8" xr:uid="{2EBE04AC-C93E-40FB-A87A-8BAAD52BFC0D}"/>
    <dataValidation allowBlank="1" showInputMessage="1" showErrorMessage="1" prompt="Describir las actividades que se van a desarrollar para el proyecto" sqref="O7" xr:uid="{9646A52B-AF89-41C1-9B3C-0A35983F4FCB}"/>
    <dataValidation allowBlank="1" showInputMessage="1" showErrorMessage="1" prompt="El grado de afectación puede ser " sqref="I8" xr:uid="{F6656EF4-6591-4878-9D97-708996F53437}"/>
    <dataValidation allowBlank="1" showInputMessage="1" showErrorMessage="1" prompt="Que tan factible es que materialize el riesgo?" sqref="H8" xr:uid="{D3A5F2F5-3A83-4242-AC6A-A9A2CFC876F7}"/>
    <dataValidation allowBlank="1" showInputMessage="1" showErrorMessage="1" prompt="Registrar qué factor  que ocasina el riesgo: un facot identtficado el contexto._x000a_O  personas, recursos, estilo de direccion , factores externos, , codiciones ambientales" sqref="F8:G8" xr:uid="{EE2E56C5-AAB1-42FB-95F0-49E9CDFF0EE6}"/>
    <dataValidation allowBlank="1" showInputMessage="1" showErrorMessage="1" prompt="Seleccionar el tipo de riesgo teniendo en cuenta que  factor organizaconal afecta. Ver explicacion en hoja " sqref="E8" xr:uid="{7B2CB647-A448-400D-AD00-88562133FFD2}"/>
  </dataValidation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E1614C-74E9-4760-920F-17FE2AD34DC0}">
  <dimension ref="A1:JR44"/>
  <sheetViews>
    <sheetView tabSelected="1" topLeftCell="A2" workbookViewId="0">
      <selection activeCell="F8" sqref="F8"/>
    </sheetView>
  </sheetViews>
  <sheetFormatPr defaultColWidth="11.42578125" defaultRowHeight="15"/>
  <cols>
    <col min="1" max="2" width="18.42578125" style="82" customWidth="1"/>
    <col min="3" max="3" width="15.5703125" customWidth="1"/>
    <col min="4" max="4" width="27.5703125" style="82" customWidth="1"/>
    <col min="5" max="5" width="18" style="151" customWidth="1"/>
    <col min="6" max="6" width="40.140625" customWidth="1"/>
    <col min="7" max="7" width="20.42578125" customWidth="1"/>
    <col min="8" max="8" width="10.42578125" style="152" customWidth="1"/>
    <col min="9" max="9" width="11.42578125" style="152"/>
    <col min="10" max="10" width="10.140625" style="153" customWidth="1"/>
    <col min="11" max="11" width="11.42578125" style="152"/>
    <col min="12" max="12" width="10.85546875" style="152" customWidth="1"/>
    <col min="13" max="13" width="18.28515625" style="152" bestFit="1" customWidth="1"/>
    <col min="14" max="14" width="18.28515625" bestFit="1" customWidth="1"/>
    <col min="15" max="15" width="56.5703125" customWidth="1"/>
    <col min="16" max="16" width="16.5703125" customWidth="1"/>
    <col min="17" max="17" width="14.28515625" customWidth="1"/>
    <col min="18" max="18" width="17.85546875" customWidth="1"/>
    <col min="19" max="19" width="15.140625" customWidth="1"/>
    <col min="20" max="20" width="51.85546875" customWidth="1"/>
    <col min="21" max="176" width="11.42578125" style="7"/>
  </cols>
  <sheetData>
    <row r="1" spans="1:278" s="137" customFormat="1" ht="16.5" customHeight="1">
      <c r="A1" s="420"/>
      <c r="B1" s="421"/>
      <c r="C1" s="421"/>
      <c r="D1" s="539" t="s">
        <v>612</v>
      </c>
      <c r="E1" s="539"/>
      <c r="F1" s="539"/>
      <c r="G1" s="539"/>
      <c r="H1" s="539"/>
      <c r="I1" s="539"/>
      <c r="J1" s="539"/>
      <c r="K1" s="539"/>
      <c r="L1" s="539"/>
      <c r="M1" s="539"/>
      <c r="N1" s="539"/>
      <c r="O1" s="539"/>
      <c r="P1" s="539"/>
      <c r="Q1" s="540"/>
      <c r="R1" s="412" t="s">
        <v>275</v>
      </c>
      <c r="S1" s="412"/>
      <c r="T1" s="412"/>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c r="BS1" s="136"/>
      <c r="BT1" s="136"/>
      <c r="BU1" s="136"/>
      <c r="BV1" s="136"/>
      <c r="BW1" s="136"/>
      <c r="BX1" s="136"/>
      <c r="BY1" s="136"/>
      <c r="BZ1" s="136"/>
      <c r="CA1" s="136"/>
      <c r="CB1" s="136"/>
      <c r="CC1" s="136"/>
      <c r="CD1" s="136"/>
      <c r="CE1" s="136"/>
      <c r="CF1" s="136"/>
      <c r="CG1" s="136"/>
      <c r="CH1" s="136"/>
      <c r="CI1" s="136"/>
      <c r="CJ1" s="136"/>
      <c r="CK1" s="136"/>
      <c r="CL1" s="136"/>
      <c r="CM1" s="136"/>
      <c r="CN1" s="136"/>
      <c r="CO1" s="136"/>
      <c r="CP1" s="136"/>
      <c r="CQ1" s="136"/>
      <c r="CR1" s="136"/>
      <c r="CS1" s="136"/>
      <c r="CT1" s="136"/>
      <c r="CU1" s="136"/>
      <c r="CV1" s="136"/>
      <c r="CW1" s="136"/>
      <c r="CX1" s="136"/>
      <c r="CY1" s="136"/>
      <c r="CZ1" s="136"/>
      <c r="DA1" s="136"/>
      <c r="DB1" s="136"/>
      <c r="DC1" s="136"/>
      <c r="DD1" s="136"/>
      <c r="DE1" s="136"/>
      <c r="DF1" s="136"/>
      <c r="DG1" s="136"/>
      <c r="DH1" s="136"/>
      <c r="DI1" s="136"/>
      <c r="DJ1" s="136"/>
      <c r="DK1" s="136"/>
      <c r="DL1" s="136"/>
      <c r="DM1" s="136"/>
      <c r="DN1" s="136"/>
      <c r="DO1" s="136"/>
      <c r="DP1" s="136"/>
      <c r="DQ1" s="136"/>
      <c r="DR1" s="136"/>
      <c r="DS1" s="136"/>
      <c r="DT1" s="136"/>
      <c r="DU1" s="136"/>
      <c r="DV1" s="136"/>
      <c r="DW1" s="136"/>
      <c r="DX1" s="136"/>
      <c r="DY1" s="136"/>
      <c r="DZ1" s="136"/>
      <c r="EA1" s="136"/>
      <c r="EB1" s="136"/>
      <c r="EC1" s="136"/>
      <c r="ED1" s="136"/>
      <c r="EE1" s="136"/>
      <c r="EF1" s="136"/>
      <c r="EG1" s="136"/>
      <c r="EH1" s="136"/>
      <c r="EI1" s="136"/>
      <c r="EJ1" s="136"/>
      <c r="EK1" s="136"/>
      <c r="EL1" s="136"/>
      <c r="EM1" s="136"/>
      <c r="EN1" s="136"/>
      <c r="EO1" s="136"/>
      <c r="EP1" s="136"/>
      <c r="EQ1" s="136"/>
      <c r="ER1" s="136"/>
      <c r="ES1" s="136"/>
      <c r="ET1" s="136"/>
      <c r="EU1" s="136"/>
      <c r="EV1" s="136"/>
      <c r="EW1" s="136"/>
      <c r="EX1" s="136"/>
      <c r="EY1" s="136"/>
      <c r="EZ1" s="136"/>
      <c r="FA1" s="136"/>
      <c r="FB1" s="136"/>
      <c r="FC1" s="136"/>
      <c r="FD1" s="136"/>
      <c r="FE1" s="136"/>
      <c r="FF1" s="136"/>
      <c r="FG1" s="136"/>
      <c r="FH1" s="136"/>
      <c r="FI1" s="136"/>
      <c r="FJ1" s="136"/>
      <c r="FK1" s="136"/>
      <c r="FL1" s="136"/>
      <c r="FM1" s="136"/>
      <c r="FN1" s="136"/>
      <c r="FO1" s="136"/>
      <c r="FP1" s="136"/>
      <c r="FQ1" s="136"/>
      <c r="FR1" s="136"/>
      <c r="FS1" s="136"/>
      <c r="FT1" s="136"/>
      <c r="FU1" s="136"/>
      <c r="FV1" s="136"/>
      <c r="FW1" s="136"/>
      <c r="FX1" s="136"/>
      <c r="FY1" s="136"/>
      <c r="FZ1" s="136"/>
      <c r="GA1" s="136"/>
      <c r="GB1" s="136"/>
      <c r="GC1" s="136"/>
      <c r="GD1" s="136"/>
      <c r="GE1" s="136"/>
      <c r="GF1" s="136"/>
      <c r="GG1" s="136"/>
      <c r="GH1" s="136"/>
      <c r="GI1" s="136"/>
      <c r="GJ1" s="136"/>
      <c r="GK1" s="136"/>
      <c r="GL1" s="136"/>
      <c r="GM1" s="136"/>
      <c r="GN1" s="136"/>
      <c r="GO1" s="136"/>
      <c r="GP1" s="136"/>
      <c r="GQ1" s="136"/>
      <c r="GR1" s="136"/>
      <c r="GS1" s="136"/>
      <c r="GT1" s="136"/>
      <c r="GU1" s="136"/>
      <c r="GV1" s="136"/>
      <c r="GW1" s="136"/>
      <c r="GX1" s="136"/>
      <c r="GY1" s="136"/>
      <c r="GZ1" s="136"/>
      <c r="HA1" s="136"/>
      <c r="HB1" s="136"/>
      <c r="HC1" s="136"/>
      <c r="HD1" s="136"/>
      <c r="HE1" s="136"/>
      <c r="HF1" s="136"/>
      <c r="HG1" s="136"/>
      <c r="HH1" s="136"/>
      <c r="HI1" s="136"/>
      <c r="HJ1" s="136"/>
      <c r="HK1" s="136"/>
      <c r="HL1" s="136"/>
      <c r="HM1" s="136"/>
      <c r="HN1" s="136"/>
      <c r="HO1" s="136"/>
      <c r="HP1" s="136"/>
      <c r="HQ1" s="136"/>
      <c r="HR1" s="136"/>
      <c r="HS1" s="136"/>
      <c r="HT1" s="136"/>
      <c r="HU1" s="136"/>
      <c r="HV1" s="136"/>
      <c r="HW1" s="136"/>
      <c r="HX1" s="136"/>
      <c r="HY1" s="136"/>
      <c r="HZ1" s="136"/>
      <c r="IA1" s="136"/>
      <c r="IB1" s="136"/>
      <c r="IC1" s="136"/>
      <c r="ID1" s="136"/>
      <c r="IE1" s="136"/>
      <c r="IF1" s="136"/>
      <c r="IG1" s="136"/>
      <c r="IH1" s="136"/>
      <c r="II1" s="136"/>
      <c r="IJ1" s="136"/>
      <c r="IK1" s="136"/>
      <c r="IL1" s="136"/>
      <c r="IM1" s="136"/>
      <c r="IN1" s="136"/>
      <c r="IO1" s="136"/>
      <c r="IP1" s="136"/>
      <c r="IQ1" s="136"/>
      <c r="IR1" s="136"/>
      <c r="IS1" s="136"/>
      <c r="IT1" s="136"/>
      <c r="IU1" s="136"/>
      <c r="IV1" s="136"/>
      <c r="IW1" s="136"/>
      <c r="IX1" s="136"/>
      <c r="IY1" s="136"/>
      <c r="IZ1" s="136"/>
      <c r="JA1" s="136"/>
      <c r="JB1" s="136"/>
      <c r="JC1" s="136"/>
      <c r="JD1" s="136"/>
      <c r="JE1" s="136"/>
      <c r="JF1" s="136"/>
      <c r="JG1" s="136"/>
      <c r="JH1" s="136"/>
      <c r="JI1" s="136"/>
      <c r="JJ1" s="136"/>
      <c r="JK1" s="136"/>
      <c r="JL1" s="136"/>
      <c r="JM1" s="136"/>
      <c r="JN1" s="136"/>
      <c r="JO1" s="136"/>
      <c r="JP1" s="136"/>
      <c r="JQ1" s="136"/>
      <c r="JR1" s="136"/>
    </row>
    <row r="2" spans="1:278" s="137" customFormat="1" ht="39.75" customHeight="1">
      <c r="A2" s="422"/>
      <c r="B2" s="423"/>
      <c r="C2" s="423"/>
      <c r="D2" s="541"/>
      <c r="E2" s="541"/>
      <c r="F2" s="541"/>
      <c r="G2" s="541"/>
      <c r="H2" s="541"/>
      <c r="I2" s="541"/>
      <c r="J2" s="541"/>
      <c r="K2" s="541"/>
      <c r="L2" s="541"/>
      <c r="M2" s="541"/>
      <c r="N2" s="541"/>
      <c r="O2" s="541"/>
      <c r="P2" s="541"/>
      <c r="Q2" s="542"/>
      <c r="R2" s="412"/>
      <c r="S2" s="412"/>
      <c r="T2" s="412"/>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row>
    <row r="3" spans="1:278" s="137" customFormat="1" ht="3" customHeight="1">
      <c r="A3" s="2"/>
      <c r="B3" s="2"/>
      <c r="C3" s="3"/>
      <c r="D3" s="541"/>
      <c r="E3" s="541"/>
      <c r="F3" s="541"/>
      <c r="G3" s="541"/>
      <c r="H3" s="541"/>
      <c r="I3" s="541"/>
      <c r="J3" s="541"/>
      <c r="K3" s="541"/>
      <c r="L3" s="541"/>
      <c r="M3" s="541"/>
      <c r="N3" s="541"/>
      <c r="O3" s="541"/>
      <c r="P3" s="541"/>
      <c r="Q3" s="542"/>
      <c r="R3" s="412"/>
      <c r="S3" s="412"/>
      <c r="T3" s="412"/>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row>
    <row r="4" spans="1:278" s="137" customFormat="1" ht="27" customHeight="1">
      <c r="A4" s="413" t="s">
        <v>276</v>
      </c>
      <c r="B4" s="414"/>
      <c r="C4" s="415"/>
      <c r="D4" s="416" t="str">
        <f>'Mapa Final'!D4</f>
        <v>Adquisición de Bienes y Servicios.</v>
      </c>
      <c r="E4" s="417"/>
      <c r="F4" s="417"/>
      <c r="G4" s="417"/>
      <c r="H4" s="417"/>
      <c r="I4" s="417"/>
      <c r="J4" s="417"/>
      <c r="K4" s="417"/>
      <c r="L4" s="417"/>
      <c r="M4" s="417"/>
      <c r="N4" s="418"/>
      <c r="O4" s="419"/>
      <c r="P4" s="419"/>
      <c r="Q4" s="419"/>
      <c r="R4" s="1"/>
      <c r="S4" s="1"/>
      <c r="T4" s="1"/>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row>
    <row r="5" spans="1:278" s="137" customFormat="1" ht="45" customHeight="1">
      <c r="A5" s="413" t="s">
        <v>278</v>
      </c>
      <c r="B5" s="414"/>
      <c r="C5" s="415"/>
      <c r="D5" s="424" t="str">
        <f>'Mapa Final'!D5</f>
        <v>Adquirir oportunamente los bienes y servicios requeridos por la Rama Judicial para garantizar una óptima gestión en cada vigencia, en el marco del sistema de gestión de la calidad, medio ambiente y seguridad y salud en el trabajo.</v>
      </c>
      <c r="E5" s="425"/>
      <c r="F5" s="425"/>
      <c r="G5" s="425"/>
      <c r="H5" s="425"/>
      <c r="I5" s="425"/>
      <c r="J5" s="425"/>
      <c r="K5" s="425"/>
      <c r="L5" s="425"/>
      <c r="M5" s="425"/>
      <c r="N5" s="426"/>
      <c r="O5" s="1"/>
      <c r="P5" s="1"/>
      <c r="Q5" s="1"/>
      <c r="R5" s="1"/>
      <c r="S5" s="1"/>
      <c r="T5" s="1"/>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c r="AW5" s="136"/>
      <c r="AX5" s="136"/>
      <c r="AY5" s="136"/>
      <c r="AZ5" s="136"/>
      <c r="BA5" s="136"/>
      <c r="BB5" s="136"/>
      <c r="BC5" s="136"/>
      <c r="BD5" s="136"/>
      <c r="BE5" s="136"/>
      <c r="BF5" s="136"/>
      <c r="BG5" s="136"/>
      <c r="BH5" s="136"/>
      <c r="BI5" s="136"/>
      <c r="BJ5" s="136"/>
      <c r="BK5" s="136"/>
      <c r="BL5" s="136"/>
      <c r="BM5" s="136"/>
      <c r="BN5" s="136"/>
      <c r="BO5" s="136"/>
      <c r="BP5" s="136"/>
      <c r="BQ5" s="136"/>
      <c r="BR5" s="136"/>
      <c r="BS5" s="136"/>
      <c r="BT5" s="136"/>
      <c r="BU5" s="136"/>
      <c r="BV5" s="136"/>
      <c r="BW5" s="136"/>
      <c r="BX5" s="136"/>
      <c r="BY5" s="136"/>
      <c r="BZ5" s="136"/>
      <c r="CA5" s="136"/>
      <c r="CB5" s="136"/>
      <c r="CC5" s="136"/>
      <c r="CD5" s="136"/>
      <c r="CE5" s="136"/>
      <c r="CF5" s="136"/>
      <c r="CG5" s="136"/>
      <c r="CH5" s="136"/>
      <c r="CI5" s="136"/>
      <c r="CJ5" s="136"/>
      <c r="CK5" s="136"/>
      <c r="CL5" s="136"/>
      <c r="CM5" s="136"/>
      <c r="CN5" s="136"/>
      <c r="CO5" s="136"/>
      <c r="CP5" s="136"/>
      <c r="CQ5" s="136"/>
      <c r="CR5" s="136"/>
      <c r="CS5" s="136"/>
      <c r="CT5" s="136"/>
      <c r="CU5" s="136"/>
      <c r="CV5" s="136"/>
      <c r="CW5" s="136"/>
      <c r="CX5" s="136"/>
      <c r="CY5" s="136"/>
      <c r="CZ5" s="136"/>
      <c r="DA5" s="136"/>
      <c r="DB5" s="136"/>
      <c r="DC5" s="136"/>
      <c r="DD5" s="136"/>
      <c r="DE5" s="136"/>
      <c r="DF5" s="136"/>
      <c r="DG5" s="136"/>
      <c r="DH5" s="136"/>
      <c r="DI5" s="136"/>
      <c r="DJ5" s="136"/>
      <c r="DK5" s="136"/>
      <c r="DL5" s="136"/>
      <c r="DM5" s="136"/>
      <c r="DN5" s="136"/>
      <c r="DO5" s="136"/>
      <c r="DP5" s="136"/>
      <c r="DQ5" s="136"/>
      <c r="DR5" s="136"/>
      <c r="DS5" s="136"/>
      <c r="DT5" s="136"/>
      <c r="DU5" s="136"/>
      <c r="DV5" s="136"/>
      <c r="DW5" s="136"/>
      <c r="DX5" s="136"/>
      <c r="DY5" s="136"/>
      <c r="DZ5" s="136"/>
      <c r="EA5" s="136"/>
      <c r="EB5" s="136"/>
      <c r="EC5" s="136"/>
      <c r="ED5" s="136"/>
      <c r="EE5" s="136"/>
      <c r="EF5" s="136"/>
      <c r="EG5" s="136"/>
      <c r="EH5" s="136"/>
      <c r="EI5" s="136"/>
      <c r="EJ5" s="136"/>
      <c r="EK5" s="136"/>
      <c r="EL5" s="136"/>
      <c r="EM5" s="136"/>
      <c r="EN5" s="136"/>
      <c r="EO5" s="136"/>
      <c r="EP5" s="136"/>
      <c r="EQ5" s="136"/>
      <c r="ER5" s="136"/>
      <c r="ES5" s="136"/>
      <c r="ET5" s="136"/>
      <c r="EU5" s="136"/>
      <c r="EV5" s="136"/>
      <c r="EW5" s="136"/>
      <c r="EX5" s="136"/>
      <c r="EY5" s="136"/>
      <c r="EZ5" s="136"/>
      <c r="FA5" s="136"/>
      <c r="FB5" s="136"/>
      <c r="FC5" s="136"/>
      <c r="FD5" s="136"/>
      <c r="FE5" s="136"/>
      <c r="FF5" s="136"/>
      <c r="FG5" s="136"/>
      <c r="FH5" s="136"/>
      <c r="FI5" s="136"/>
      <c r="FJ5" s="136"/>
      <c r="FK5" s="136"/>
      <c r="FL5" s="136"/>
      <c r="FM5" s="136"/>
      <c r="FN5" s="136"/>
      <c r="FO5" s="136"/>
      <c r="FP5" s="136"/>
      <c r="FQ5" s="136"/>
      <c r="FR5" s="136"/>
      <c r="FS5" s="136"/>
      <c r="FT5" s="136"/>
      <c r="FU5" s="136"/>
      <c r="FV5" s="136"/>
      <c r="FW5" s="136"/>
      <c r="FX5" s="136"/>
      <c r="FY5" s="136"/>
      <c r="FZ5" s="136"/>
      <c r="GA5" s="136"/>
      <c r="GB5" s="136"/>
      <c r="GC5" s="136"/>
      <c r="GD5" s="136"/>
      <c r="GE5" s="136"/>
      <c r="GF5" s="136"/>
      <c r="GG5" s="136"/>
      <c r="GH5" s="136"/>
      <c r="GI5" s="136"/>
      <c r="GJ5" s="136"/>
      <c r="GK5" s="136"/>
      <c r="GL5" s="136"/>
      <c r="GM5" s="136"/>
      <c r="GN5" s="136"/>
      <c r="GO5" s="136"/>
      <c r="GP5" s="136"/>
      <c r="GQ5" s="136"/>
      <c r="GR5" s="136"/>
      <c r="GS5" s="136"/>
      <c r="GT5" s="136"/>
      <c r="GU5" s="136"/>
      <c r="GV5" s="136"/>
      <c r="GW5" s="136"/>
      <c r="GX5" s="136"/>
      <c r="GY5" s="136"/>
      <c r="GZ5" s="136"/>
      <c r="HA5" s="136"/>
      <c r="HB5" s="136"/>
      <c r="HC5" s="136"/>
      <c r="HD5" s="136"/>
      <c r="HE5" s="136"/>
      <c r="HF5" s="136"/>
      <c r="HG5" s="136"/>
      <c r="HH5" s="136"/>
      <c r="HI5" s="136"/>
      <c r="HJ5" s="136"/>
      <c r="HK5" s="136"/>
      <c r="HL5" s="136"/>
      <c r="HM5" s="136"/>
      <c r="HN5" s="136"/>
      <c r="HO5" s="136"/>
      <c r="HP5" s="136"/>
      <c r="HQ5" s="136"/>
      <c r="HR5" s="136"/>
      <c r="HS5" s="136"/>
      <c r="HT5" s="136"/>
      <c r="HU5" s="136"/>
      <c r="HV5" s="136"/>
      <c r="HW5" s="136"/>
      <c r="HX5" s="136"/>
      <c r="HY5" s="136"/>
      <c r="HZ5" s="136"/>
      <c r="IA5" s="136"/>
      <c r="IB5" s="136"/>
      <c r="IC5" s="136"/>
      <c r="ID5" s="136"/>
      <c r="IE5" s="136"/>
      <c r="IF5" s="136"/>
      <c r="IG5" s="136"/>
      <c r="IH5" s="136"/>
      <c r="II5" s="136"/>
      <c r="IJ5" s="136"/>
      <c r="IK5" s="136"/>
      <c r="IL5" s="136"/>
      <c r="IM5" s="136"/>
      <c r="IN5" s="136"/>
      <c r="IO5" s="136"/>
      <c r="IP5" s="136"/>
      <c r="IQ5" s="136"/>
      <c r="IR5" s="136"/>
      <c r="IS5" s="136"/>
      <c r="IT5" s="136"/>
      <c r="IU5" s="136"/>
      <c r="IV5" s="136"/>
      <c r="IW5" s="136"/>
      <c r="IX5" s="136"/>
      <c r="IY5" s="136"/>
      <c r="IZ5" s="136"/>
      <c r="JA5" s="136"/>
      <c r="JB5" s="136"/>
      <c r="JC5" s="136"/>
      <c r="JD5" s="136"/>
      <c r="JE5" s="136"/>
      <c r="JF5" s="136"/>
      <c r="JG5" s="136"/>
      <c r="JH5" s="136"/>
      <c r="JI5" s="136"/>
      <c r="JJ5" s="136"/>
      <c r="JK5" s="136"/>
      <c r="JL5" s="136"/>
      <c r="JM5" s="136"/>
      <c r="JN5" s="136"/>
      <c r="JO5" s="136"/>
      <c r="JP5" s="136"/>
      <c r="JQ5" s="136"/>
      <c r="JR5" s="136"/>
    </row>
    <row r="6" spans="1:278" s="137" customFormat="1" ht="26.25" customHeight="1" thickBot="1">
      <c r="A6" s="413" t="s">
        <v>280</v>
      </c>
      <c r="B6" s="414"/>
      <c r="C6" s="415"/>
      <c r="D6" s="424" t="str">
        <f>'Mapa Final'!D6</f>
        <v>Nivel Central y Seccional</v>
      </c>
      <c r="E6" s="425"/>
      <c r="F6" s="425"/>
      <c r="G6" s="425"/>
      <c r="H6" s="425"/>
      <c r="I6" s="425"/>
      <c r="J6" s="425"/>
      <c r="K6" s="425"/>
      <c r="L6" s="425"/>
      <c r="M6" s="425"/>
      <c r="N6" s="426"/>
      <c r="O6" s="1"/>
      <c r="P6" s="1"/>
      <c r="Q6" s="1"/>
      <c r="R6" s="1"/>
      <c r="S6" s="1"/>
      <c r="T6" s="1"/>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136"/>
      <c r="GA6" s="136"/>
      <c r="GB6" s="136"/>
      <c r="GC6" s="136"/>
      <c r="GD6" s="136"/>
      <c r="GE6" s="136"/>
      <c r="GF6" s="136"/>
      <c r="GG6" s="136"/>
      <c r="GH6" s="136"/>
      <c r="GI6" s="136"/>
      <c r="GJ6" s="136"/>
      <c r="GK6" s="136"/>
      <c r="GL6" s="136"/>
      <c r="GM6" s="136"/>
      <c r="GN6" s="136"/>
      <c r="GO6" s="136"/>
      <c r="GP6" s="136"/>
      <c r="GQ6" s="136"/>
      <c r="GR6" s="136"/>
      <c r="GS6" s="136"/>
      <c r="GT6" s="136"/>
      <c r="GU6" s="136"/>
      <c r="GV6" s="136"/>
      <c r="GW6" s="136"/>
      <c r="GX6" s="136"/>
      <c r="GY6" s="136"/>
      <c r="GZ6" s="136"/>
      <c r="HA6" s="136"/>
      <c r="HB6" s="136"/>
      <c r="HC6" s="136"/>
      <c r="HD6" s="136"/>
      <c r="HE6" s="136"/>
      <c r="HF6" s="136"/>
      <c r="HG6" s="136"/>
      <c r="HH6" s="136"/>
      <c r="HI6" s="136"/>
      <c r="HJ6" s="136"/>
      <c r="HK6" s="136"/>
      <c r="HL6" s="136"/>
      <c r="HM6" s="136"/>
      <c r="HN6" s="136"/>
      <c r="HO6" s="136"/>
      <c r="HP6" s="136"/>
      <c r="HQ6" s="136"/>
      <c r="HR6" s="136"/>
      <c r="HS6" s="136"/>
      <c r="HT6" s="136"/>
      <c r="HU6" s="136"/>
      <c r="HV6" s="136"/>
      <c r="HW6" s="136"/>
      <c r="HX6" s="136"/>
      <c r="HY6" s="136"/>
      <c r="HZ6" s="136"/>
      <c r="IA6" s="136"/>
      <c r="IB6" s="136"/>
      <c r="IC6" s="136"/>
      <c r="ID6" s="136"/>
      <c r="IE6" s="136"/>
      <c r="IF6" s="136"/>
      <c r="IG6" s="136"/>
      <c r="IH6" s="136"/>
      <c r="II6" s="136"/>
      <c r="IJ6" s="136"/>
      <c r="IK6" s="136"/>
      <c r="IL6" s="136"/>
      <c r="IM6" s="136"/>
      <c r="IN6" s="136"/>
      <c r="IO6" s="136"/>
      <c r="IP6" s="136"/>
      <c r="IQ6" s="136"/>
      <c r="IR6" s="136"/>
      <c r="IS6" s="136"/>
      <c r="IT6" s="136"/>
      <c r="IU6" s="136"/>
      <c r="IV6" s="136"/>
      <c r="IW6" s="136"/>
      <c r="IX6" s="136"/>
      <c r="IY6" s="136"/>
      <c r="IZ6" s="136"/>
      <c r="JA6" s="136"/>
      <c r="JB6" s="136"/>
      <c r="JC6" s="136"/>
      <c r="JD6" s="136"/>
      <c r="JE6" s="136"/>
      <c r="JF6" s="136"/>
      <c r="JG6" s="136"/>
      <c r="JH6" s="136"/>
      <c r="JI6" s="136"/>
      <c r="JJ6" s="136"/>
      <c r="JK6" s="136"/>
      <c r="JL6" s="136"/>
      <c r="JM6" s="136"/>
      <c r="JN6" s="136"/>
      <c r="JO6" s="136"/>
      <c r="JP6" s="136"/>
      <c r="JQ6" s="136"/>
      <c r="JR6" s="136"/>
    </row>
    <row r="7" spans="1:278" s="147" customFormat="1" ht="26.25" customHeight="1" thickTop="1" thickBot="1">
      <c r="A7" s="547" t="s">
        <v>613</v>
      </c>
      <c r="B7" s="548"/>
      <c r="C7" s="548"/>
      <c r="D7" s="548"/>
      <c r="E7" s="548"/>
      <c r="F7" s="549"/>
      <c r="G7" s="154"/>
      <c r="H7" s="550" t="s">
        <v>614</v>
      </c>
      <c r="I7" s="550"/>
      <c r="J7" s="550"/>
      <c r="K7" s="550" t="s">
        <v>615</v>
      </c>
      <c r="L7" s="550"/>
      <c r="M7" s="550"/>
      <c r="N7" s="551" t="s">
        <v>616</v>
      </c>
      <c r="O7" s="543" t="s">
        <v>617</v>
      </c>
      <c r="P7" s="545" t="s">
        <v>618</v>
      </c>
      <c r="Q7" s="546"/>
      <c r="R7" s="545" t="s">
        <v>619</v>
      </c>
      <c r="S7" s="546"/>
      <c r="T7" s="552" t="s">
        <v>620</v>
      </c>
      <c r="U7" s="160"/>
      <c r="V7" s="160"/>
      <c r="W7" s="160"/>
      <c r="X7" s="160"/>
      <c r="Y7" s="160"/>
      <c r="Z7" s="160"/>
      <c r="AA7" s="160"/>
      <c r="AB7" s="160"/>
      <c r="AC7" s="160"/>
      <c r="AD7" s="160"/>
      <c r="AE7" s="160"/>
      <c r="AF7" s="160"/>
      <c r="AG7" s="160"/>
      <c r="AH7" s="160"/>
      <c r="AI7" s="160"/>
      <c r="AJ7" s="160"/>
      <c r="AK7" s="160"/>
      <c r="AL7" s="160"/>
      <c r="AM7" s="160"/>
      <c r="AN7" s="160"/>
      <c r="AO7" s="160"/>
      <c r="AP7" s="160"/>
      <c r="AQ7" s="160"/>
      <c r="AR7" s="160"/>
      <c r="AS7" s="160"/>
      <c r="AT7" s="160"/>
      <c r="AU7" s="160"/>
      <c r="AV7" s="160"/>
      <c r="AW7" s="160"/>
      <c r="AX7" s="160"/>
      <c r="AY7" s="160"/>
      <c r="AZ7" s="160"/>
      <c r="BA7" s="160"/>
      <c r="BB7" s="160"/>
      <c r="BC7" s="160"/>
      <c r="BD7" s="160"/>
      <c r="BE7" s="160"/>
      <c r="BF7" s="160"/>
      <c r="BG7" s="160"/>
      <c r="BH7" s="160"/>
      <c r="BI7" s="160"/>
      <c r="BJ7" s="160"/>
      <c r="BK7" s="160"/>
      <c r="BL7" s="160"/>
      <c r="BM7" s="160"/>
      <c r="BN7" s="160"/>
      <c r="BO7" s="160"/>
      <c r="BP7" s="160"/>
      <c r="BQ7" s="160"/>
      <c r="BR7" s="160"/>
      <c r="BS7" s="160"/>
      <c r="BT7" s="160"/>
      <c r="BU7" s="160"/>
      <c r="BV7" s="160"/>
      <c r="BW7" s="160"/>
      <c r="BX7" s="160"/>
      <c r="BY7" s="160"/>
      <c r="BZ7" s="160"/>
      <c r="CA7" s="160"/>
      <c r="CB7" s="160"/>
      <c r="CC7" s="160"/>
      <c r="CD7" s="160"/>
      <c r="CE7" s="160"/>
      <c r="CF7" s="160"/>
      <c r="CG7" s="160"/>
      <c r="CH7" s="160"/>
      <c r="CI7" s="160"/>
      <c r="CJ7" s="160"/>
      <c r="CK7" s="160"/>
      <c r="CL7" s="160"/>
      <c r="CM7" s="160"/>
      <c r="CN7" s="160"/>
      <c r="CO7" s="160"/>
      <c r="CP7" s="160"/>
      <c r="CQ7" s="160"/>
      <c r="CR7" s="160"/>
      <c r="CS7" s="160"/>
      <c r="CT7" s="160"/>
      <c r="CU7" s="160"/>
      <c r="CV7" s="160"/>
      <c r="CW7" s="160"/>
      <c r="CX7" s="160"/>
      <c r="CY7" s="160"/>
      <c r="CZ7" s="160"/>
      <c r="DA7" s="160"/>
      <c r="DB7" s="160"/>
      <c r="DC7" s="160"/>
      <c r="DD7" s="160"/>
      <c r="DE7" s="160"/>
      <c r="DF7" s="160"/>
      <c r="DG7" s="160"/>
      <c r="DH7" s="160"/>
      <c r="DI7" s="160"/>
      <c r="DJ7" s="160"/>
      <c r="DK7" s="160"/>
      <c r="DL7" s="160"/>
      <c r="DM7" s="160"/>
      <c r="DN7" s="160"/>
      <c r="DO7" s="160"/>
      <c r="DP7" s="160"/>
      <c r="DQ7" s="160"/>
      <c r="DR7" s="160"/>
      <c r="DS7" s="160"/>
      <c r="DT7" s="160"/>
      <c r="DU7" s="160"/>
      <c r="DV7" s="160"/>
      <c r="DW7" s="160"/>
      <c r="DX7" s="160"/>
      <c r="DY7" s="160"/>
      <c r="DZ7" s="160"/>
      <c r="EA7" s="160"/>
      <c r="EB7" s="160"/>
      <c r="EC7" s="160"/>
      <c r="ED7" s="160"/>
      <c r="EE7" s="160"/>
      <c r="EF7" s="160"/>
      <c r="EG7" s="160"/>
      <c r="EH7" s="160"/>
      <c r="EI7" s="160"/>
      <c r="EJ7" s="160"/>
      <c r="EK7" s="160"/>
      <c r="EL7" s="160"/>
      <c r="EM7" s="160"/>
      <c r="EN7" s="160"/>
      <c r="EO7" s="160"/>
      <c r="EP7" s="160"/>
      <c r="EQ7" s="160"/>
      <c r="ER7" s="160"/>
      <c r="ES7" s="160"/>
      <c r="ET7" s="160"/>
      <c r="EU7" s="160"/>
      <c r="EV7" s="160"/>
      <c r="EW7" s="160"/>
      <c r="EX7" s="160"/>
      <c r="EY7" s="160"/>
      <c r="EZ7" s="160"/>
      <c r="FA7" s="160"/>
      <c r="FB7" s="160"/>
      <c r="FC7" s="160"/>
      <c r="FD7" s="160"/>
      <c r="FE7" s="160"/>
      <c r="FF7" s="160"/>
      <c r="FG7" s="160"/>
      <c r="FH7" s="160"/>
      <c r="FI7" s="160"/>
      <c r="FJ7" s="160"/>
      <c r="FK7" s="160"/>
      <c r="FL7" s="160"/>
      <c r="FM7" s="160"/>
      <c r="FN7" s="160"/>
      <c r="FO7" s="160"/>
      <c r="FP7" s="160"/>
      <c r="FQ7" s="160"/>
      <c r="FR7" s="160"/>
      <c r="FS7" s="160"/>
      <c r="FT7" s="160"/>
    </row>
    <row r="8" spans="1:278" s="148" customFormat="1" ht="60.75" customHeight="1" thickTop="1" thickBot="1">
      <c r="A8" s="163" t="s">
        <v>30</v>
      </c>
      <c r="B8" s="163" t="s">
        <v>288</v>
      </c>
      <c r="C8" s="164" t="s">
        <v>228</v>
      </c>
      <c r="D8" s="155" t="s">
        <v>289</v>
      </c>
      <c r="E8" s="156" t="s">
        <v>232</v>
      </c>
      <c r="F8" s="156" t="s">
        <v>234</v>
      </c>
      <c r="G8" s="156" t="s">
        <v>236</v>
      </c>
      <c r="H8" s="157" t="s">
        <v>621</v>
      </c>
      <c r="I8" s="157" t="s">
        <v>584</v>
      </c>
      <c r="J8" s="157" t="s">
        <v>622</v>
      </c>
      <c r="K8" s="157" t="s">
        <v>621</v>
      </c>
      <c r="L8" s="157" t="s">
        <v>623</v>
      </c>
      <c r="M8" s="157" t="s">
        <v>622</v>
      </c>
      <c r="N8" s="551"/>
      <c r="O8" s="544"/>
      <c r="P8" s="158" t="s">
        <v>624</v>
      </c>
      <c r="Q8" s="158" t="s">
        <v>625</v>
      </c>
      <c r="R8" s="158" t="s">
        <v>626</v>
      </c>
      <c r="S8" s="158" t="s">
        <v>627</v>
      </c>
      <c r="T8" s="552"/>
      <c r="U8" s="161"/>
      <c r="V8" s="161"/>
      <c r="W8" s="161"/>
      <c r="X8" s="161"/>
      <c r="Y8" s="161"/>
      <c r="Z8" s="161"/>
      <c r="AA8" s="161"/>
      <c r="AB8" s="161"/>
      <c r="AC8" s="161"/>
      <c r="AD8" s="161"/>
      <c r="AE8" s="161"/>
      <c r="AF8" s="161"/>
      <c r="AG8" s="161"/>
      <c r="AH8" s="161"/>
      <c r="AI8" s="161"/>
      <c r="AJ8" s="161"/>
      <c r="AK8" s="161"/>
      <c r="AL8" s="161"/>
      <c r="AM8" s="161"/>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61"/>
      <c r="BR8" s="161"/>
      <c r="BS8" s="161"/>
      <c r="BT8" s="161"/>
      <c r="BU8" s="161"/>
      <c r="BV8" s="161"/>
      <c r="BW8" s="161"/>
      <c r="BX8" s="161"/>
      <c r="BY8" s="161"/>
      <c r="BZ8" s="161"/>
      <c r="CA8" s="161"/>
      <c r="CB8" s="161"/>
      <c r="CC8" s="161"/>
      <c r="CD8" s="161"/>
      <c r="CE8" s="161"/>
      <c r="CF8" s="161"/>
      <c r="CG8" s="161"/>
      <c r="CH8" s="161"/>
      <c r="CI8" s="161"/>
      <c r="CJ8" s="161"/>
      <c r="CK8" s="161"/>
      <c r="CL8" s="161"/>
      <c r="CM8" s="161"/>
      <c r="CN8" s="161"/>
      <c r="CO8" s="161"/>
      <c r="CP8" s="161"/>
      <c r="CQ8" s="161"/>
      <c r="CR8" s="161"/>
      <c r="CS8" s="161"/>
      <c r="CT8" s="161"/>
      <c r="CU8" s="161"/>
      <c r="CV8" s="161"/>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1"/>
      <c r="EA8" s="161"/>
      <c r="EB8" s="161"/>
      <c r="EC8" s="161"/>
      <c r="ED8" s="161"/>
      <c r="EE8" s="161"/>
      <c r="EF8" s="161"/>
      <c r="EG8" s="161"/>
      <c r="EH8" s="161"/>
      <c r="EI8" s="161"/>
      <c r="EJ8" s="161"/>
      <c r="EK8" s="161"/>
      <c r="EL8" s="161"/>
      <c r="EM8" s="161"/>
      <c r="EN8" s="161"/>
      <c r="EO8" s="161"/>
      <c r="EP8" s="161"/>
      <c r="EQ8" s="161"/>
      <c r="ER8" s="161"/>
      <c r="ES8" s="161"/>
      <c r="ET8" s="161"/>
      <c r="EU8" s="161"/>
      <c r="EV8" s="161"/>
      <c r="EW8" s="161"/>
      <c r="EX8" s="161"/>
      <c r="EY8" s="161"/>
      <c r="EZ8" s="161"/>
      <c r="FA8" s="161"/>
      <c r="FB8" s="161"/>
      <c r="FC8" s="161"/>
      <c r="FD8" s="161"/>
      <c r="FE8" s="161"/>
      <c r="FF8" s="161"/>
      <c r="FG8" s="161"/>
      <c r="FH8" s="161"/>
      <c r="FI8" s="161"/>
      <c r="FJ8" s="161"/>
      <c r="FK8" s="161"/>
      <c r="FL8" s="161"/>
      <c r="FM8" s="161"/>
      <c r="FN8" s="161"/>
      <c r="FO8" s="161"/>
      <c r="FP8" s="161"/>
      <c r="FQ8" s="161"/>
      <c r="FR8" s="161"/>
      <c r="FS8" s="161"/>
      <c r="FT8" s="161"/>
    </row>
    <row r="9" spans="1:278" s="149" customFormat="1" ht="10.5" customHeight="1" thickTop="1" thickBot="1">
      <c r="A9" s="537"/>
      <c r="B9" s="538"/>
      <c r="C9" s="538"/>
      <c r="D9" s="538"/>
      <c r="E9" s="538"/>
      <c r="F9" s="538"/>
      <c r="G9" s="538"/>
      <c r="H9" s="538"/>
      <c r="I9" s="538"/>
      <c r="J9" s="538"/>
      <c r="K9" s="538"/>
      <c r="L9" s="538"/>
      <c r="M9" s="538"/>
      <c r="N9" s="538"/>
      <c r="T9" s="159"/>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c r="AS9" s="162"/>
      <c r="AT9" s="162"/>
      <c r="AU9" s="162"/>
      <c r="AV9" s="162"/>
      <c r="AW9" s="162"/>
      <c r="AX9" s="162"/>
      <c r="AY9" s="162"/>
      <c r="AZ9" s="162"/>
      <c r="BA9" s="162"/>
      <c r="BB9" s="162"/>
      <c r="BC9" s="162"/>
      <c r="BD9" s="162"/>
      <c r="BE9" s="162"/>
      <c r="BF9" s="162"/>
      <c r="BG9" s="162"/>
      <c r="BH9" s="162"/>
      <c r="BI9" s="162"/>
      <c r="BJ9" s="162"/>
      <c r="BK9" s="162"/>
      <c r="BL9" s="162"/>
      <c r="BM9" s="162"/>
      <c r="BN9" s="162"/>
      <c r="BO9" s="162"/>
      <c r="BP9" s="162"/>
      <c r="BQ9" s="162"/>
      <c r="BR9" s="162"/>
      <c r="BS9" s="162"/>
      <c r="BT9" s="162"/>
      <c r="BU9" s="162"/>
      <c r="BV9" s="162"/>
      <c r="BW9" s="162"/>
      <c r="BX9" s="162"/>
      <c r="BY9" s="162"/>
      <c r="BZ9" s="162"/>
      <c r="CA9" s="162"/>
      <c r="CB9" s="162"/>
      <c r="CC9" s="162"/>
      <c r="CD9" s="162"/>
      <c r="CE9" s="162"/>
      <c r="CF9" s="162"/>
      <c r="CG9" s="162"/>
      <c r="CH9" s="162"/>
      <c r="CI9" s="162"/>
      <c r="CJ9" s="162"/>
      <c r="CK9" s="162"/>
      <c r="CL9" s="162"/>
      <c r="CM9" s="162"/>
      <c r="CN9" s="162"/>
      <c r="CO9" s="162"/>
      <c r="CP9" s="162"/>
      <c r="CQ9" s="162"/>
      <c r="CR9" s="162"/>
      <c r="CS9" s="162"/>
      <c r="CT9" s="162"/>
      <c r="CU9" s="162"/>
      <c r="CV9" s="162"/>
      <c r="CW9" s="162"/>
      <c r="CX9" s="162"/>
      <c r="CY9" s="162"/>
      <c r="CZ9" s="162"/>
      <c r="DA9" s="162"/>
      <c r="DB9" s="162"/>
      <c r="DC9" s="162"/>
      <c r="DD9" s="162"/>
      <c r="DE9" s="162"/>
      <c r="DF9" s="162"/>
      <c r="DG9" s="162"/>
      <c r="DH9" s="162"/>
      <c r="DI9" s="162"/>
      <c r="DJ9" s="162"/>
      <c r="DK9" s="162"/>
      <c r="DL9" s="162"/>
      <c r="DM9" s="162"/>
      <c r="DN9" s="162"/>
      <c r="DO9" s="162"/>
      <c r="DP9" s="162"/>
      <c r="DQ9" s="162"/>
      <c r="DR9" s="162"/>
      <c r="DS9" s="162"/>
      <c r="DT9" s="162"/>
      <c r="DU9" s="162"/>
      <c r="DV9" s="162"/>
      <c r="DW9" s="162"/>
      <c r="DX9" s="162"/>
      <c r="DY9" s="162"/>
      <c r="DZ9" s="162"/>
      <c r="EA9" s="162"/>
      <c r="EB9" s="162"/>
      <c r="EC9" s="162"/>
      <c r="ED9" s="162"/>
      <c r="EE9" s="162"/>
      <c r="EF9" s="162"/>
      <c r="EG9" s="162"/>
      <c r="EH9" s="162"/>
      <c r="EI9" s="162"/>
      <c r="EJ9" s="162"/>
      <c r="EK9" s="162"/>
      <c r="EL9" s="162"/>
      <c r="EM9" s="162"/>
      <c r="EN9" s="162"/>
      <c r="EO9" s="162"/>
      <c r="EP9" s="162"/>
      <c r="EQ9" s="162"/>
      <c r="ER9" s="162"/>
      <c r="ES9" s="162"/>
      <c r="ET9" s="162"/>
      <c r="EU9" s="162"/>
      <c r="EV9" s="162"/>
      <c r="EW9" s="162"/>
      <c r="EX9" s="162"/>
      <c r="EY9" s="162"/>
      <c r="EZ9" s="162"/>
      <c r="FA9" s="162"/>
      <c r="FB9" s="162"/>
      <c r="FC9" s="162"/>
      <c r="FD9" s="162"/>
      <c r="FE9" s="162"/>
      <c r="FF9" s="162"/>
      <c r="FG9" s="162"/>
      <c r="FH9" s="162"/>
      <c r="FI9" s="162"/>
      <c r="FJ9" s="162"/>
      <c r="FK9" s="162"/>
      <c r="FL9" s="162"/>
      <c r="FM9" s="162"/>
      <c r="FN9" s="162"/>
      <c r="FO9" s="162"/>
      <c r="FP9" s="162"/>
      <c r="FQ9" s="162"/>
      <c r="FR9" s="162"/>
      <c r="FS9" s="162"/>
      <c r="FT9" s="162"/>
    </row>
    <row r="10" spans="1:278" s="150" customFormat="1" ht="15" customHeight="1">
      <c r="A10" s="504">
        <f>'Mapa Final'!A10</f>
        <v>1</v>
      </c>
      <c r="B10" s="502" t="str">
        <f>'Mapa Final'!B10</f>
        <v>Incumplimiento en la satisfacción de las necesidades bienes y servicios de la Seccional</v>
      </c>
      <c r="C10" s="525" t="str">
        <f>'Mapa Final'!C10</f>
        <v>Afectación en la Prestación del Servicio de Justicia</v>
      </c>
      <c r="D10" s="525" t="str">
        <f>'Mapa Final'!D10</f>
        <v xml:space="preserve">
1.Indebida identificación de las necesidades a satisfacer (cantidades y caracteristicas tecnicas).
2. Falta de asignación o limitación de recursos presupuestales.
3. Incumplimiento del contrato por parte del proveedor.
</v>
      </c>
      <c r="E10" s="531" t="str">
        <f>'Mapa Final'!E10</f>
        <v>Falencias en la etapa de planeación y ejecución y/o falta de asignación o limitación de los recursos presupuestales.</v>
      </c>
      <c r="F10" s="531" t="str">
        <f>'Mapa Final'!F10</f>
        <v>Posibilidad de Afectación en la prestación del servicio de justicia por eventuales Falencias en la etapa de planeación y ejecución y/o falta de asignación o limitación de los recursos presupuestales que conlleven a la insatisfacción de las necesidades de funcionamiento e inversión de la seccional durante la vigencia</v>
      </c>
      <c r="G10" s="531" t="str">
        <f>'Mapa Final'!G10</f>
        <v>Ejecución y Administración de Procesos</v>
      </c>
      <c r="H10" s="534" t="str">
        <f>'Mapa Final'!I10</f>
        <v>Media</v>
      </c>
      <c r="I10" s="528" t="str">
        <f>'Mapa Final'!L10</f>
        <v>Moderado</v>
      </c>
      <c r="J10" s="513" t="str">
        <f>'Mapa Final'!N10</f>
        <v>Moderado</v>
      </c>
      <c r="K10" s="516" t="str">
        <f>'Mapa Final'!AA10</f>
        <v>Baja</v>
      </c>
      <c r="L10" s="516" t="str">
        <f>'Mapa Final'!AE10</f>
        <v>Moderado</v>
      </c>
      <c r="M10" s="519" t="str">
        <f>'Mapa Final'!AG10</f>
        <v>Moderado</v>
      </c>
      <c r="N10" s="516" t="str">
        <f>'Mapa Final'!AH10</f>
        <v>Aceptar</v>
      </c>
      <c r="O10" s="510" t="s">
        <v>628</v>
      </c>
      <c r="P10" s="522"/>
      <c r="Q10" s="553" t="s">
        <v>10</v>
      </c>
      <c r="R10" s="507">
        <v>45200</v>
      </c>
      <c r="S10" s="507">
        <v>45291</v>
      </c>
      <c r="T10" s="510" t="s">
        <v>629</v>
      </c>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row>
    <row r="11" spans="1:278" s="150" customFormat="1" ht="13.5" customHeight="1">
      <c r="A11" s="505"/>
      <c r="B11" s="368"/>
      <c r="C11" s="526"/>
      <c r="D11" s="526"/>
      <c r="E11" s="532"/>
      <c r="F11" s="532"/>
      <c r="G11" s="532"/>
      <c r="H11" s="535"/>
      <c r="I11" s="529"/>
      <c r="J11" s="514"/>
      <c r="K11" s="517"/>
      <c r="L11" s="517"/>
      <c r="M11" s="520"/>
      <c r="N11" s="517"/>
      <c r="O11" s="511"/>
      <c r="P11" s="523"/>
      <c r="Q11" s="508"/>
      <c r="R11" s="508"/>
      <c r="S11" s="508"/>
      <c r="T11" s="511"/>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row>
    <row r="12" spans="1:278" s="150" customFormat="1" ht="13.5" customHeight="1">
      <c r="A12" s="505"/>
      <c r="B12" s="368"/>
      <c r="C12" s="526"/>
      <c r="D12" s="526"/>
      <c r="E12" s="532"/>
      <c r="F12" s="532"/>
      <c r="G12" s="532"/>
      <c r="H12" s="535"/>
      <c r="I12" s="529"/>
      <c r="J12" s="514"/>
      <c r="K12" s="517"/>
      <c r="L12" s="517"/>
      <c r="M12" s="520"/>
      <c r="N12" s="517"/>
      <c r="O12" s="511"/>
      <c r="P12" s="523"/>
      <c r="Q12" s="508"/>
      <c r="R12" s="508"/>
      <c r="S12" s="508"/>
      <c r="T12" s="511"/>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row>
    <row r="13" spans="1:278" s="150" customFormat="1" ht="13.5" customHeight="1">
      <c r="A13" s="505"/>
      <c r="B13" s="368"/>
      <c r="C13" s="526"/>
      <c r="D13" s="526"/>
      <c r="E13" s="532"/>
      <c r="F13" s="532"/>
      <c r="G13" s="532"/>
      <c r="H13" s="535"/>
      <c r="I13" s="529"/>
      <c r="J13" s="514"/>
      <c r="K13" s="517"/>
      <c r="L13" s="517"/>
      <c r="M13" s="520"/>
      <c r="N13" s="517"/>
      <c r="O13" s="511"/>
      <c r="P13" s="523"/>
      <c r="Q13" s="508"/>
      <c r="R13" s="508"/>
      <c r="S13" s="508"/>
      <c r="T13" s="511"/>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row>
    <row r="14" spans="1:278" s="150" customFormat="1" ht="238.5" customHeight="1" thickBot="1">
      <c r="A14" s="506"/>
      <c r="B14" s="503"/>
      <c r="C14" s="527"/>
      <c r="D14" s="527"/>
      <c r="E14" s="533"/>
      <c r="F14" s="533"/>
      <c r="G14" s="533"/>
      <c r="H14" s="536"/>
      <c r="I14" s="530"/>
      <c r="J14" s="515"/>
      <c r="K14" s="518"/>
      <c r="L14" s="518"/>
      <c r="M14" s="521"/>
      <c r="N14" s="518"/>
      <c r="O14" s="512"/>
      <c r="P14" s="524"/>
      <c r="Q14" s="509"/>
      <c r="R14" s="509"/>
      <c r="S14" s="509"/>
      <c r="T14" s="512"/>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row>
    <row r="15" spans="1:278" s="150" customFormat="1" ht="15" customHeight="1">
      <c r="A15" s="504">
        <f>'Mapa Final'!A15</f>
        <v>2</v>
      </c>
      <c r="B15" s="502" t="str">
        <f>'Mapa Final'!B15</f>
        <v>Adquirir bienes, obras y servicios que incumplan con las especificaciones técnicas requeridas por la Entidad</v>
      </c>
      <c r="C15" s="525" t="str">
        <f>'Mapa Final'!C15</f>
        <v>Afectación Económica</v>
      </c>
      <c r="D15" s="525" t="str">
        <f>'Mapa Final'!D15</f>
        <v xml:space="preserve">1. Falta de claridad en la descripción detallada del bien, obra  o servicio a contratar.                        
2. Impresición en estudios de mercado, conveniencia y oportunidad.    
3. Calificación errónea de propuestas  por parte del Comité Evaluador. </v>
      </c>
      <c r="E15" s="531" t="str">
        <f>'Mapa Final'!E15</f>
        <v xml:space="preserve">Errada especificación o calificación de la descripción técnica del bien, obra o servicio a contratar </v>
      </c>
      <c r="F15" s="531" t="str">
        <f>'Mapa Final'!F15</f>
        <v xml:space="preserve">Posibilidad de afectación económica de la entidad, por la errada especificación o calificación de la descripción técnica del bien, obra o servicio a contratar.  </v>
      </c>
      <c r="G15" s="531" t="str">
        <f>'Mapa Final'!G15</f>
        <v>Ejecución y Administración de Procesos</v>
      </c>
      <c r="H15" s="534" t="str">
        <f>'Mapa Final'!I15</f>
        <v>Media</v>
      </c>
      <c r="I15" s="528" t="str">
        <f>'Mapa Final'!L15</f>
        <v>Moderado</v>
      </c>
      <c r="J15" s="513" t="str">
        <f>'Mapa Final'!N15</f>
        <v>Moderado</v>
      </c>
      <c r="K15" s="516" t="str">
        <f>'Mapa Final'!AA15</f>
        <v>Baja</v>
      </c>
      <c r="L15" s="516" t="str">
        <f>'Mapa Final'!AE15</f>
        <v>Moderado</v>
      </c>
      <c r="M15" s="519" t="str">
        <f>'Mapa Final'!AG15</f>
        <v>Moderado</v>
      </c>
      <c r="N15" s="516" t="str">
        <f>'Mapa Final'!AH15</f>
        <v>Aceptar</v>
      </c>
      <c r="O15" s="510" t="s">
        <v>630</v>
      </c>
      <c r="P15" s="510"/>
      <c r="Q15" s="510" t="s">
        <v>10</v>
      </c>
      <c r="R15" s="507">
        <v>45200</v>
      </c>
      <c r="S15" s="507">
        <v>45291</v>
      </c>
      <c r="T15" s="510" t="s">
        <v>631</v>
      </c>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c r="CV15" s="35"/>
      <c r="CW15" s="35"/>
      <c r="CX15" s="35"/>
      <c r="CY15" s="35"/>
      <c r="CZ15" s="35"/>
      <c r="DA15" s="35"/>
      <c r="DB15" s="35"/>
      <c r="DC15" s="35"/>
      <c r="DD15" s="35"/>
      <c r="DE15" s="35"/>
      <c r="DF15" s="35"/>
      <c r="DG15" s="35"/>
      <c r="DH15" s="35"/>
      <c r="DI15" s="35"/>
      <c r="DJ15" s="35"/>
      <c r="DK15" s="35"/>
      <c r="DL15" s="35"/>
      <c r="DM15" s="35"/>
      <c r="DN15" s="35"/>
      <c r="DO15" s="35"/>
      <c r="DP15" s="35"/>
      <c r="DQ15" s="35"/>
      <c r="DR15" s="35"/>
      <c r="DS15" s="35"/>
      <c r="DT15" s="35"/>
      <c r="DU15" s="35"/>
      <c r="DV15" s="35"/>
      <c r="DW15" s="35"/>
      <c r="DX15" s="35"/>
      <c r="DY15" s="35"/>
      <c r="DZ15" s="35"/>
      <c r="EA15" s="35"/>
      <c r="EB15" s="35"/>
      <c r="EC15" s="35"/>
      <c r="ED15" s="35"/>
      <c r="EE15" s="35"/>
      <c r="EF15" s="35"/>
      <c r="EG15" s="35"/>
      <c r="EH15" s="35"/>
      <c r="EI15" s="35"/>
      <c r="EJ15" s="35"/>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c r="FP15" s="35"/>
      <c r="FQ15" s="35"/>
      <c r="FR15" s="35"/>
      <c r="FS15" s="35"/>
      <c r="FT15" s="35"/>
    </row>
    <row r="16" spans="1:278" s="150" customFormat="1" ht="13.5" customHeight="1">
      <c r="A16" s="505"/>
      <c r="B16" s="368"/>
      <c r="C16" s="526"/>
      <c r="D16" s="526"/>
      <c r="E16" s="532"/>
      <c r="F16" s="532"/>
      <c r="G16" s="532"/>
      <c r="H16" s="535"/>
      <c r="I16" s="529"/>
      <c r="J16" s="514"/>
      <c r="K16" s="517"/>
      <c r="L16" s="517"/>
      <c r="M16" s="520"/>
      <c r="N16" s="517"/>
      <c r="O16" s="511"/>
      <c r="P16" s="511"/>
      <c r="Q16" s="511"/>
      <c r="R16" s="508"/>
      <c r="S16" s="508"/>
      <c r="T16" s="511"/>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c r="DG16" s="35"/>
      <c r="DH16" s="35"/>
      <c r="DI16" s="35"/>
      <c r="DJ16" s="35"/>
      <c r="DK16" s="35"/>
      <c r="DL16" s="35"/>
      <c r="DM16" s="35"/>
      <c r="DN16" s="35"/>
      <c r="DO16" s="35"/>
      <c r="DP16" s="35"/>
      <c r="DQ16" s="35"/>
      <c r="DR16" s="35"/>
      <c r="DS16" s="35"/>
      <c r="DT16" s="35"/>
      <c r="DU16" s="35"/>
      <c r="DV16" s="35"/>
      <c r="DW16" s="35"/>
      <c r="DX16" s="35"/>
      <c r="DY16" s="35"/>
      <c r="DZ16" s="35"/>
      <c r="EA16" s="35"/>
      <c r="EB16" s="35"/>
      <c r="EC16" s="35"/>
      <c r="ED16" s="35"/>
      <c r="EE16" s="35"/>
      <c r="EF16" s="35"/>
      <c r="EG16" s="35"/>
      <c r="EH16" s="35"/>
      <c r="EI16" s="35"/>
      <c r="EJ16" s="35"/>
      <c r="EK16" s="35"/>
      <c r="EL16" s="35"/>
      <c r="EM16" s="35"/>
      <c r="EN16" s="35"/>
      <c r="EO16" s="35"/>
      <c r="EP16" s="35"/>
      <c r="EQ16" s="35"/>
      <c r="ER16" s="35"/>
      <c r="ES16" s="35"/>
      <c r="ET16" s="35"/>
      <c r="EU16" s="35"/>
      <c r="EV16" s="35"/>
      <c r="EW16" s="35"/>
      <c r="EX16" s="35"/>
      <c r="EY16" s="35"/>
      <c r="EZ16" s="35"/>
      <c r="FA16" s="35"/>
      <c r="FB16" s="35"/>
      <c r="FC16" s="35"/>
      <c r="FD16" s="35"/>
      <c r="FE16" s="35"/>
      <c r="FF16" s="35"/>
      <c r="FG16" s="35"/>
      <c r="FH16" s="35"/>
      <c r="FI16" s="35"/>
      <c r="FJ16" s="35"/>
      <c r="FK16" s="35"/>
      <c r="FL16" s="35"/>
      <c r="FM16" s="35"/>
      <c r="FN16" s="35"/>
      <c r="FO16" s="35"/>
      <c r="FP16" s="35"/>
      <c r="FQ16" s="35"/>
      <c r="FR16" s="35"/>
      <c r="FS16" s="35"/>
      <c r="FT16" s="35"/>
    </row>
    <row r="17" spans="1:176" s="150" customFormat="1" ht="13.5" customHeight="1">
      <c r="A17" s="505"/>
      <c r="B17" s="368"/>
      <c r="C17" s="526"/>
      <c r="D17" s="526"/>
      <c r="E17" s="532"/>
      <c r="F17" s="532"/>
      <c r="G17" s="532"/>
      <c r="H17" s="535"/>
      <c r="I17" s="529"/>
      <c r="J17" s="514"/>
      <c r="K17" s="517"/>
      <c r="L17" s="517"/>
      <c r="M17" s="520"/>
      <c r="N17" s="517"/>
      <c r="O17" s="511"/>
      <c r="P17" s="511"/>
      <c r="Q17" s="511"/>
      <c r="R17" s="508"/>
      <c r="S17" s="508"/>
      <c r="T17" s="511"/>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c r="DL17" s="35"/>
      <c r="DM17" s="35"/>
      <c r="DN17" s="35"/>
      <c r="DO17" s="35"/>
      <c r="DP17" s="35"/>
      <c r="DQ17" s="35"/>
      <c r="DR17" s="35"/>
      <c r="DS17" s="35"/>
      <c r="DT17" s="35"/>
      <c r="DU17" s="35"/>
      <c r="DV17" s="35"/>
      <c r="DW17" s="35"/>
      <c r="DX17" s="35"/>
      <c r="DY17" s="35"/>
      <c r="DZ17" s="35"/>
      <c r="EA17" s="35"/>
      <c r="EB17" s="35"/>
      <c r="EC17" s="35"/>
      <c r="ED17" s="35"/>
      <c r="EE17" s="35"/>
      <c r="EF17" s="35"/>
      <c r="EG17" s="35"/>
      <c r="EH17" s="35"/>
      <c r="EI17" s="35"/>
      <c r="EJ17" s="35"/>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5"/>
      <c r="FJ17" s="35"/>
      <c r="FK17" s="35"/>
      <c r="FL17" s="35"/>
      <c r="FM17" s="35"/>
      <c r="FN17" s="35"/>
      <c r="FO17" s="35"/>
      <c r="FP17" s="35"/>
      <c r="FQ17" s="35"/>
      <c r="FR17" s="35"/>
      <c r="FS17" s="35"/>
      <c r="FT17" s="35"/>
    </row>
    <row r="18" spans="1:176" s="150" customFormat="1" ht="13.5" customHeight="1">
      <c r="A18" s="505"/>
      <c r="B18" s="368"/>
      <c r="C18" s="526"/>
      <c r="D18" s="526"/>
      <c r="E18" s="532"/>
      <c r="F18" s="532"/>
      <c r="G18" s="532"/>
      <c r="H18" s="535"/>
      <c r="I18" s="529"/>
      <c r="J18" s="514"/>
      <c r="K18" s="517"/>
      <c r="L18" s="517"/>
      <c r="M18" s="520"/>
      <c r="N18" s="517"/>
      <c r="O18" s="511"/>
      <c r="P18" s="511"/>
      <c r="Q18" s="511"/>
      <c r="R18" s="508"/>
      <c r="S18" s="508"/>
      <c r="T18" s="511"/>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c r="CV18" s="35"/>
      <c r="CW18" s="35"/>
      <c r="CX18" s="35"/>
      <c r="CY18" s="35"/>
      <c r="CZ18" s="35"/>
      <c r="DA18" s="35"/>
      <c r="DB18" s="35"/>
      <c r="DC18" s="35"/>
      <c r="DD18" s="35"/>
      <c r="DE18" s="35"/>
      <c r="DF18" s="35"/>
      <c r="DG18" s="35"/>
      <c r="DH18" s="35"/>
      <c r="DI18" s="35"/>
      <c r="DJ18" s="35"/>
      <c r="DK18" s="35"/>
      <c r="DL18" s="35"/>
      <c r="DM18" s="35"/>
      <c r="DN18" s="35"/>
      <c r="DO18" s="35"/>
      <c r="DP18" s="35"/>
      <c r="DQ18" s="35"/>
      <c r="DR18" s="35"/>
      <c r="DS18" s="35"/>
      <c r="DT18" s="35"/>
      <c r="DU18" s="35"/>
      <c r="DV18" s="35"/>
      <c r="DW18" s="35"/>
      <c r="DX18" s="35"/>
      <c r="DY18" s="35"/>
      <c r="DZ18" s="35"/>
      <c r="EA18" s="35"/>
      <c r="EB18" s="35"/>
      <c r="EC18" s="35"/>
      <c r="ED18" s="35"/>
      <c r="EE18" s="35"/>
      <c r="EF18" s="35"/>
      <c r="EG18" s="35"/>
      <c r="EH18" s="35"/>
      <c r="EI18" s="35"/>
      <c r="EJ18" s="35"/>
      <c r="EK18" s="35"/>
      <c r="EL18" s="35"/>
      <c r="EM18" s="35"/>
      <c r="EN18" s="35"/>
      <c r="EO18" s="35"/>
      <c r="EP18" s="35"/>
      <c r="EQ18" s="35"/>
      <c r="ER18" s="35"/>
      <c r="ES18" s="35"/>
      <c r="ET18" s="35"/>
      <c r="EU18" s="35"/>
      <c r="EV18" s="35"/>
      <c r="EW18" s="35"/>
      <c r="EX18" s="35"/>
      <c r="EY18" s="35"/>
      <c r="EZ18" s="35"/>
      <c r="FA18" s="35"/>
      <c r="FB18" s="35"/>
      <c r="FC18" s="35"/>
      <c r="FD18" s="35"/>
      <c r="FE18" s="35"/>
      <c r="FF18" s="35"/>
      <c r="FG18" s="35"/>
      <c r="FH18" s="35"/>
      <c r="FI18" s="35"/>
      <c r="FJ18" s="35"/>
      <c r="FK18" s="35"/>
      <c r="FL18" s="35"/>
      <c r="FM18" s="35"/>
      <c r="FN18" s="35"/>
      <c r="FO18" s="35"/>
      <c r="FP18" s="35"/>
      <c r="FQ18" s="35"/>
      <c r="FR18" s="35"/>
      <c r="FS18" s="35"/>
      <c r="FT18" s="35"/>
    </row>
    <row r="19" spans="1:176" s="150" customFormat="1" ht="255.75" customHeight="1" thickBot="1">
      <c r="A19" s="506"/>
      <c r="B19" s="503"/>
      <c r="C19" s="527"/>
      <c r="D19" s="527"/>
      <c r="E19" s="533"/>
      <c r="F19" s="533"/>
      <c r="G19" s="533"/>
      <c r="H19" s="536"/>
      <c r="I19" s="530"/>
      <c r="J19" s="515"/>
      <c r="K19" s="518"/>
      <c r="L19" s="518"/>
      <c r="M19" s="521"/>
      <c r="N19" s="518"/>
      <c r="O19" s="512"/>
      <c r="P19" s="512"/>
      <c r="Q19" s="512"/>
      <c r="R19" s="509"/>
      <c r="S19" s="509"/>
      <c r="T19" s="512"/>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c r="CV19" s="35"/>
      <c r="CW19" s="35"/>
      <c r="CX19" s="35"/>
      <c r="CY19" s="35"/>
      <c r="CZ19" s="35"/>
      <c r="DA19" s="35"/>
      <c r="DB19" s="35"/>
      <c r="DC19" s="35"/>
      <c r="DD19" s="35"/>
      <c r="DE19" s="35"/>
      <c r="DF19" s="35"/>
      <c r="DG19" s="35"/>
      <c r="DH19" s="35"/>
      <c r="DI19" s="35"/>
      <c r="DJ19" s="35"/>
      <c r="DK19" s="35"/>
      <c r="DL19" s="35"/>
      <c r="DM19" s="35"/>
      <c r="DN19" s="35"/>
      <c r="DO19" s="35"/>
      <c r="DP19" s="35"/>
      <c r="DQ19" s="35"/>
      <c r="DR19" s="35"/>
      <c r="DS19" s="35"/>
      <c r="DT19" s="35"/>
      <c r="DU19" s="35"/>
      <c r="DV19" s="35"/>
      <c r="DW19" s="35"/>
      <c r="DX19" s="35"/>
      <c r="DY19" s="35"/>
      <c r="DZ19" s="35"/>
      <c r="EA19" s="35"/>
      <c r="EB19" s="35"/>
      <c r="EC19" s="35"/>
      <c r="ED19" s="35"/>
      <c r="EE19" s="35"/>
      <c r="EF19" s="35"/>
      <c r="EG19" s="35"/>
      <c r="EH19" s="35"/>
      <c r="EI19" s="35"/>
      <c r="EJ19" s="35"/>
      <c r="EK19" s="35"/>
      <c r="EL19" s="35"/>
      <c r="EM19" s="35"/>
      <c r="EN19" s="35"/>
      <c r="EO19" s="35"/>
      <c r="EP19" s="35"/>
      <c r="EQ19" s="35"/>
      <c r="ER19" s="35"/>
      <c r="ES19" s="35"/>
      <c r="ET19" s="35"/>
      <c r="EU19" s="35"/>
      <c r="EV19" s="35"/>
      <c r="EW19" s="35"/>
      <c r="EX19" s="35"/>
      <c r="EY19" s="35"/>
      <c r="EZ19" s="35"/>
      <c r="FA19" s="35"/>
      <c r="FB19" s="35"/>
      <c r="FC19" s="35"/>
      <c r="FD19" s="35"/>
      <c r="FE19" s="35"/>
      <c r="FF19" s="35"/>
      <c r="FG19" s="35"/>
      <c r="FH19" s="35"/>
      <c r="FI19" s="35"/>
      <c r="FJ19" s="35"/>
      <c r="FK19" s="35"/>
      <c r="FL19" s="35"/>
      <c r="FM19" s="35"/>
      <c r="FN19" s="35"/>
      <c r="FO19" s="35"/>
      <c r="FP19" s="35"/>
      <c r="FQ19" s="35"/>
      <c r="FR19" s="35"/>
      <c r="FS19" s="35"/>
      <c r="FT19" s="35"/>
    </row>
    <row r="20" spans="1:176">
      <c r="A20" s="504">
        <f>'Mapa Final'!A17</f>
        <v>3</v>
      </c>
      <c r="B20" s="502" t="str">
        <f>'Mapa Final'!B17</f>
        <v>Mora en el trámite de procesos contractuales</v>
      </c>
      <c r="C20" s="525" t="str">
        <f>'Mapa Final'!C17</f>
        <v>Incumplimiento de las metas establecidas</v>
      </c>
      <c r="D20" s="525" t="str">
        <f>'Mapa Final'!D17</f>
        <v>1. Falla en la Plataforma Transaccional SECOP II.                       
2.  Falla en la Plataforma de la T.V.E.</v>
      </c>
      <c r="E20" s="531" t="str">
        <f>'Mapa Final'!E17</f>
        <v>Dificultades técnicas de las plataformas transaccioanales que impidan o afecten la oportuna  publicación de las actuaciones de los procesos de contratación</v>
      </c>
      <c r="F20" s="531" t="str">
        <f>'Mapa Final'!F17</f>
        <v xml:space="preserve">Posibilidad de Incumplimiento de las metas establecidas por las eventuales Dificultades técnicas de las plataformas transaccionales que impidan o afecten la oportuna  publicación de las actuaciones de los procesos de contratación y que representen Mora en el trámite de los procesos  de contratación, que afecta la prestación del servicio o entrega de los bienes, en las depencias administrativas y judiciales de la Seccional, debido a dificultades técnicas de las plataformas transaccioanales destinadas para tal fin.  </v>
      </c>
      <c r="G20" s="531" t="str">
        <f>'Mapa Final'!G17</f>
        <v>Fallas Tecnológicas</v>
      </c>
      <c r="H20" s="534" t="str">
        <f>'Mapa Final'!I17</f>
        <v>Media</v>
      </c>
      <c r="I20" s="528" t="str">
        <f>'Mapa Final'!L17</f>
        <v>Moderado</v>
      </c>
      <c r="J20" s="513" t="str">
        <f>'Mapa Final'!N17</f>
        <v>Moderado</v>
      </c>
      <c r="K20" s="516" t="str">
        <f>'Mapa Final'!AA17</f>
        <v>Baja</v>
      </c>
      <c r="L20" s="516" t="str">
        <f>'Mapa Final'!AE17</f>
        <v>Moderado</v>
      </c>
      <c r="M20" s="519" t="str">
        <f>'Mapa Final'!AG17</f>
        <v>Moderado</v>
      </c>
      <c r="N20" s="516" t="str">
        <f>'Mapa Final'!AH17</f>
        <v>Reducir(mitigar)</v>
      </c>
      <c r="O20" s="510" t="s">
        <v>632</v>
      </c>
      <c r="P20" s="510"/>
      <c r="Q20" s="510" t="s">
        <v>10</v>
      </c>
      <c r="R20" s="507">
        <v>45200</v>
      </c>
      <c r="S20" s="507">
        <v>45291</v>
      </c>
      <c r="T20" s="510" t="s">
        <v>633</v>
      </c>
      <c r="U20" s="35"/>
      <c r="V20" s="35"/>
    </row>
    <row r="21" spans="1:176">
      <c r="A21" s="505"/>
      <c r="B21" s="368"/>
      <c r="C21" s="526"/>
      <c r="D21" s="526"/>
      <c r="E21" s="532"/>
      <c r="F21" s="532"/>
      <c r="G21" s="532"/>
      <c r="H21" s="535"/>
      <c r="I21" s="529"/>
      <c r="J21" s="514"/>
      <c r="K21" s="517"/>
      <c r="L21" s="517"/>
      <c r="M21" s="520"/>
      <c r="N21" s="517"/>
      <c r="O21" s="511"/>
      <c r="P21" s="511"/>
      <c r="Q21" s="511"/>
      <c r="R21" s="508"/>
      <c r="S21" s="508"/>
      <c r="T21" s="511"/>
      <c r="U21" s="35"/>
      <c r="V21" s="35"/>
    </row>
    <row r="22" spans="1:176">
      <c r="A22" s="505"/>
      <c r="B22" s="368"/>
      <c r="C22" s="526"/>
      <c r="D22" s="526"/>
      <c r="E22" s="532"/>
      <c r="F22" s="532"/>
      <c r="G22" s="532"/>
      <c r="H22" s="535"/>
      <c r="I22" s="529"/>
      <c r="J22" s="514"/>
      <c r="K22" s="517"/>
      <c r="L22" s="517"/>
      <c r="M22" s="520"/>
      <c r="N22" s="517"/>
      <c r="O22" s="511"/>
      <c r="P22" s="511"/>
      <c r="Q22" s="511"/>
      <c r="R22" s="508"/>
      <c r="S22" s="508"/>
      <c r="T22" s="511"/>
      <c r="U22" s="35"/>
      <c r="V22" s="35"/>
    </row>
    <row r="23" spans="1:176">
      <c r="A23" s="505"/>
      <c r="B23" s="368"/>
      <c r="C23" s="526"/>
      <c r="D23" s="526"/>
      <c r="E23" s="532"/>
      <c r="F23" s="532"/>
      <c r="G23" s="532"/>
      <c r="H23" s="535"/>
      <c r="I23" s="529"/>
      <c r="J23" s="514"/>
      <c r="K23" s="517"/>
      <c r="L23" s="517"/>
      <c r="M23" s="520"/>
      <c r="N23" s="517"/>
      <c r="O23" s="511"/>
      <c r="P23" s="511"/>
      <c r="Q23" s="511"/>
      <c r="R23" s="508"/>
      <c r="S23" s="508"/>
      <c r="T23" s="511"/>
      <c r="U23" s="35"/>
      <c r="V23" s="35"/>
    </row>
    <row r="24" spans="1:176" ht="307.5" customHeight="1" thickBot="1">
      <c r="A24" s="506"/>
      <c r="B24" s="503"/>
      <c r="C24" s="527"/>
      <c r="D24" s="527"/>
      <c r="E24" s="533"/>
      <c r="F24" s="533"/>
      <c r="G24" s="533"/>
      <c r="H24" s="536"/>
      <c r="I24" s="530"/>
      <c r="J24" s="515"/>
      <c r="K24" s="518"/>
      <c r="L24" s="518"/>
      <c r="M24" s="521"/>
      <c r="N24" s="518"/>
      <c r="O24" s="512"/>
      <c r="P24" s="512"/>
      <c r="Q24" s="512"/>
      <c r="R24" s="509"/>
      <c r="S24" s="509"/>
      <c r="T24" s="512"/>
      <c r="U24" s="35"/>
      <c r="V24" s="35"/>
    </row>
    <row r="25" spans="1:176">
      <c r="A25" s="504">
        <f>'Mapa Final'!A19</f>
        <v>4</v>
      </c>
      <c r="B25" s="502" t="str">
        <f>'Mapa Final'!B19</f>
        <v>Incumplimiento de los requisitos ambientales</v>
      </c>
      <c r="C25" s="525" t="str">
        <f>'Mapa Final'!C19</f>
        <v xml:space="preserve"> Afectación Ambiental</v>
      </c>
      <c r="D25" s="525" t="str">
        <f>'Mapa Final'!D19</f>
        <v>1. Desconocimiento de las actualizaciones a la información publicada en la plataforma estrategica para los temas ambientales.
2. Falta de socialización de la aplicabilidad de los documentos publicados por la DEAJ.
3. Desconocimientos de términos tecnicos por carencia del perfil ambiental en la Seccional.</v>
      </c>
      <c r="E25" s="531" t="str">
        <f>'Mapa Final'!E19</f>
        <v>Desconocimiento de los lineamientos ambientales y normatividad  ambiental vigente para la contratación de bienes, obras y servicios.</v>
      </c>
      <c r="F25" s="531" t="str">
        <f>'Mapa Final'!F19</f>
        <v>Posibilidad de afectación ambiental por 
Desconocimiento de los lineamientos ambientales y normatividad  ambiental vigente para la contratación de bienes, obras y servicios al no cumplir con los requisitos ambientales que la Entidad ha establecido dentro de la Plataforma Estrátegica para los procesos de contratación de bienes, obras y servicios.</v>
      </c>
      <c r="G25" s="531" t="str">
        <f>'Mapa Final'!G19</f>
        <v>Eventos Ambientales Internos</v>
      </c>
      <c r="H25" s="534" t="str">
        <f>'Mapa Final'!I19</f>
        <v>Media</v>
      </c>
      <c r="I25" s="528" t="str">
        <f>'Mapa Final'!L19</f>
        <v>Moderado</v>
      </c>
      <c r="J25" s="513" t="str">
        <f>'Mapa Final'!N19</f>
        <v>Moderado</v>
      </c>
      <c r="K25" s="516" t="str">
        <f>'Mapa Final'!AA19</f>
        <v>Baja</v>
      </c>
      <c r="L25" s="516" t="str">
        <f>'Mapa Final'!AE19</f>
        <v>Moderado</v>
      </c>
      <c r="M25" s="519" t="str">
        <f>'Mapa Final'!AG19</f>
        <v>Moderado</v>
      </c>
      <c r="N25" s="516" t="str">
        <f>'Mapa Final'!AH19</f>
        <v>Aceptar</v>
      </c>
      <c r="O25" s="510" t="s">
        <v>634</v>
      </c>
      <c r="P25" s="510"/>
      <c r="Q25" s="510" t="s">
        <v>10</v>
      </c>
      <c r="R25" s="507">
        <v>45200</v>
      </c>
      <c r="S25" s="507">
        <v>45291</v>
      </c>
      <c r="T25" s="510" t="s">
        <v>635</v>
      </c>
    </row>
    <row r="26" spans="1:176">
      <c r="A26" s="505"/>
      <c r="B26" s="368"/>
      <c r="C26" s="526"/>
      <c r="D26" s="526"/>
      <c r="E26" s="532"/>
      <c r="F26" s="532"/>
      <c r="G26" s="532"/>
      <c r="H26" s="535"/>
      <c r="I26" s="529"/>
      <c r="J26" s="514"/>
      <c r="K26" s="517"/>
      <c r="L26" s="517"/>
      <c r="M26" s="520"/>
      <c r="N26" s="517"/>
      <c r="O26" s="511"/>
      <c r="P26" s="511"/>
      <c r="Q26" s="511"/>
      <c r="R26" s="508"/>
      <c r="S26" s="508"/>
      <c r="T26" s="511"/>
    </row>
    <row r="27" spans="1:176">
      <c r="A27" s="505"/>
      <c r="B27" s="368"/>
      <c r="C27" s="526"/>
      <c r="D27" s="526"/>
      <c r="E27" s="532"/>
      <c r="F27" s="532"/>
      <c r="G27" s="532"/>
      <c r="H27" s="535"/>
      <c r="I27" s="529"/>
      <c r="J27" s="514"/>
      <c r="K27" s="517"/>
      <c r="L27" s="517"/>
      <c r="M27" s="520"/>
      <c r="N27" s="517"/>
      <c r="O27" s="511"/>
      <c r="P27" s="511"/>
      <c r="Q27" s="511"/>
      <c r="R27" s="508"/>
      <c r="S27" s="508"/>
      <c r="T27" s="511"/>
    </row>
    <row r="28" spans="1:176">
      <c r="A28" s="505"/>
      <c r="B28" s="368"/>
      <c r="C28" s="526"/>
      <c r="D28" s="526"/>
      <c r="E28" s="532"/>
      <c r="F28" s="532"/>
      <c r="G28" s="532"/>
      <c r="H28" s="535"/>
      <c r="I28" s="529"/>
      <c r="J28" s="514"/>
      <c r="K28" s="517"/>
      <c r="L28" s="517"/>
      <c r="M28" s="520"/>
      <c r="N28" s="517"/>
      <c r="O28" s="511"/>
      <c r="P28" s="511"/>
      <c r="Q28" s="511"/>
      <c r="R28" s="508"/>
      <c r="S28" s="508"/>
      <c r="T28" s="511"/>
    </row>
    <row r="29" spans="1:176" ht="277.5" customHeight="1" thickBot="1">
      <c r="A29" s="506"/>
      <c r="B29" s="503"/>
      <c r="C29" s="527"/>
      <c r="D29" s="527"/>
      <c r="E29" s="533"/>
      <c r="F29" s="533"/>
      <c r="G29" s="533"/>
      <c r="H29" s="536"/>
      <c r="I29" s="530"/>
      <c r="J29" s="515"/>
      <c r="K29" s="518"/>
      <c r="L29" s="518"/>
      <c r="M29" s="521"/>
      <c r="N29" s="518"/>
      <c r="O29" s="512"/>
      <c r="P29" s="512"/>
      <c r="Q29" s="512"/>
      <c r="R29" s="509"/>
      <c r="S29" s="509"/>
      <c r="T29" s="512"/>
    </row>
    <row r="30" spans="1:176">
      <c r="A30" s="504">
        <f>'Mapa Final'!A24</f>
        <v>5</v>
      </c>
      <c r="B30" s="502" t="str">
        <f>'Mapa Final'!B24</f>
        <v>Pérdida de recursos físicos del almacén</v>
      </c>
      <c r="C30" s="525" t="str">
        <f>'Mapa Final'!C24</f>
        <v>Reputacional</v>
      </c>
      <c r="D30" s="525" t="str">
        <f>'Mapa Final'!D24</f>
        <v>1. Falencias en los controles establecidos para la seguridad de los bienes.
2.Por causa fortuito.
3.Hurto.
4. Ingreso de personas ajenas al almacén en horarios no laborales.
5. Traslado de los elementos.</v>
      </c>
      <c r="E30" s="531" t="str">
        <f>'Mapa Final'!E24</f>
        <v>Deficiencias en el proceso de control de inventarios por causas internas o por deficiencias en el servicio de seguridad y vigilancia privada</v>
      </c>
      <c r="F30" s="531" t="str">
        <f>'Mapa Final'!F24</f>
        <v>Posibilidad de afectación reputacional por 
eventuales deficiencias en el proceso de control de inventarios por causas internas o por deficiencias en el servicio de seguridad y vigilancia privada que representen extravío o pérdida de elementos de la entidad de manera ilegítima o sin acuerdo o aceptación del funcionario responsable.</v>
      </c>
      <c r="G30" s="531" t="str">
        <f>'Mapa Final'!G24</f>
        <v>Fraude Interno</v>
      </c>
      <c r="H30" s="534" t="str">
        <f>'Mapa Final'!I24</f>
        <v>Alta</v>
      </c>
      <c r="I30" s="528" t="str">
        <f>'Mapa Final'!L24</f>
        <v>Mayor</v>
      </c>
      <c r="J30" s="513" t="str">
        <f>'Mapa Final'!N24</f>
        <v xml:space="preserve">Alto </v>
      </c>
      <c r="K30" s="516" t="str">
        <f>'Mapa Final'!AA24</f>
        <v>Media</v>
      </c>
      <c r="L30" s="516" t="str">
        <f>'Mapa Final'!AE24</f>
        <v>Mayor</v>
      </c>
      <c r="M30" s="519" t="str">
        <f>'Mapa Final'!AG24</f>
        <v xml:space="preserve">Alto </v>
      </c>
      <c r="N30" s="516" t="str">
        <f>'Mapa Final'!AH24</f>
        <v>Reducir(compartir)</v>
      </c>
      <c r="O30" s="510" t="s">
        <v>636</v>
      </c>
      <c r="P30" s="510"/>
      <c r="Q30" s="510" t="s">
        <v>10</v>
      </c>
      <c r="R30" s="507">
        <v>45200</v>
      </c>
      <c r="S30" s="507">
        <v>45291</v>
      </c>
      <c r="T30" s="510" t="s">
        <v>637</v>
      </c>
    </row>
    <row r="31" spans="1:176">
      <c r="A31" s="505"/>
      <c r="B31" s="368"/>
      <c r="C31" s="526"/>
      <c r="D31" s="526"/>
      <c r="E31" s="532"/>
      <c r="F31" s="532"/>
      <c r="G31" s="532"/>
      <c r="H31" s="535"/>
      <c r="I31" s="529"/>
      <c r="J31" s="514"/>
      <c r="K31" s="517"/>
      <c r="L31" s="517"/>
      <c r="M31" s="520"/>
      <c r="N31" s="517"/>
      <c r="O31" s="511"/>
      <c r="P31" s="511"/>
      <c r="Q31" s="511"/>
      <c r="R31" s="508"/>
      <c r="S31" s="508"/>
      <c r="T31" s="511"/>
    </row>
    <row r="32" spans="1:176">
      <c r="A32" s="505"/>
      <c r="B32" s="368"/>
      <c r="C32" s="526"/>
      <c r="D32" s="526"/>
      <c r="E32" s="532"/>
      <c r="F32" s="532"/>
      <c r="G32" s="532"/>
      <c r="H32" s="535"/>
      <c r="I32" s="529"/>
      <c r="J32" s="514"/>
      <c r="K32" s="517"/>
      <c r="L32" s="517"/>
      <c r="M32" s="520"/>
      <c r="N32" s="517"/>
      <c r="O32" s="511"/>
      <c r="P32" s="511"/>
      <c r="Q32" s="511"/>
      <c r="R32" s="508"/>
      <c r="S32" s="508"/>
      <c r="T32" s="511"/>
    </row>
    <row r="33" spans="1:20">
      <c r="A33" s="505"/>
      <c r="B33" s="368"/>
      <c r="C33" s="526"/>
      <c r="D33" s="526"/>
      <c r="E33" s="532"/>
      <c r="F33" s="532"/>
      <c r="G33" s="532"/>
      <c r="H33" s="535"/>
      <c r="I33" s="529"/>
      <c r="J33" s="514"/>
      <c r="K33" s="517"/>
      <c r="L33" s="517"/>
      <c r="M33" s="520"/>
      <c r="N33" s="517"/>
      <c r="O33" s="511"/>
      <c r="P33" s="511"/>
      <c r="Q33" s="511"/>
      <c r="R33" s="508"/>
      <c r="S33" s="508"/>
      <c r="T33" s="511"/>
    </row>
    <row r="34" spans="1:20" ht="141.75" customHeight="1" thickBot="1">
      <c r="A34" s="506"/>
      <c r="B34" s="503"/>
      <c r="C34" s="527"/>
      <c r="D34" s="527"/>
      <c r="E34" s="533"/>
      <c r="F34" s="533"/>
      <c r="G34" s="533"/>
      <c r="H34" s="536"/>
      <c r="I34" s="530"/>
      <c r="J34" s="515"/>
      <c r="K34" s="518"/>
      <c r="L34" s="518"/>
      <c r="M34" s="521"/>
      <c r="N34" s="518"/>
      <c r="O34" s="512"/>
      <c r="P34" s="512"/>
      <c r="Q34" s="512"/>
      <c r="R34" s="509"/>
      <c r="S34" s="509"/>
      <c r="T34" s="512"/>
    </row>
    <row r="35" spans="1:20">
      <c r="A35" s="504">
        <f>'Mapa Final'!A29</f>
        <v>6</v>
      </c>
      <c r="B35" s="502" t="str">
        <f>'Mapa Final'!B29</f>
        <v>Corrupción</v>
      </c>
      <c r="C35" s="525" t="str">
        <f>'Mapa Final'!C29</f>
        <v>Reputacional(Corrupción)</v>
      </c>
      <c r="D35" s="525" t="str">
        <f>'Mapa Final'!D29</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35" s="531" t="str">
        <f>'Mapa Final'!E29</f>
        <v>Carencia de transparencia, imparcialidad, moralidad y ética Judicial</v>
      </c>
      <c r="F35" s="531" t="str">
        <f>'Mapa Final'!F29</f>
        <v xml:space="preserve">Posibilidad de afectación reputacional por eventuales actos de corrupción que evidencien actos indebidos de  los servidores judiciales debido a la carencia de transparencia, imparcialidad, moralidad y ética Judicial </v>
      </c>
      <c r="G35" s="531" t="str">
        <f>'Mapa Final'!G29</f>
        <v>Fraude Interno</v>
      </c>
      <c r="H35" s="534" t="str">
        <f>'Mapa Final'!I29</f>
        <v>Media</v>
      </c>
      <c r="I35" s="528" t="str">
        <f>'Mapa Final'!L29</f>
        <v>Moderado</v>
      </c>
      <c r="J35" s="513" t="str">
        <f>'Mapa Final'!N29</f>
        <v>Moderado</v>
      </c>
      <c r="K35" s="516" t="str">
        <f>'Mapa Final'!AA29</f>
        <v>Baja</v>
      </c>
      <c r="L35" s="516" t="str">
        <f>'Mapa Final'!AE29</f>
        <v>Moderado</v>
      </c>
      <c r="M35" s="519" t="str">
        <f>'Mapa Final'!AG29</f>
        <v>Moderado</v>
      </c>
      <c r="N35" s="516" t="str">
        <f>'Mapa Final'!AH29</f>
        <v>Aceptar</v>
      </c>
      <c r="O35" s="510" t="s">
        <v>638</v>
      </c>
      <c r="P35" s="522"/>
      <c r="Q35" s="510" t="s">
        <v>10</v>
      </c>
      <c r="R35" s="507">
        <v>45200</v>
      </c>
      <c r="S35" s="507">
        <v>45291</v>
      </c>
      <c r="T35" s="510" t="s">
        <v>639</v>
      </c>
    </row>
    <row r="36" spans="1:20">
      <c r="A36" s="505"/>
      <c r="B36" s="368"/>
      <c r="C36" s="526"/>
      <c r="D36" s="526"/>
      <c r="E36" s="532"/>
      <c r="F36" s="532"/>
      <c r="G36" s="532"/>
      <c r="H36" s="535"/>
      <c r="I36" s="529"/>
      <c r="J36" s="514"/>
      <c r="K36" s="517"/>
      <c r="L36" s="517"/>
      <c r="M36" s="520"/>
      <c r="N36" s="517"/>
      <c r="O36" s="511"/>
      <c r="P36" s="523"/>
      <c r="Q36" s="511"/>
      <c r="R36" s="508"/>
      <c r="S36" s="508"/>
      <c r="T36" s="511"/>
    </row>
    <row r="37" spans="1:20">
      <c r="A37" s="505"/>
      <c r="B37" s="368"/>
      <c r="C37" s="526"/>
      <c r="D37" s="526"/>
      <c r="E37" s="532"/>
      <c r="F37" s="532"/>
      <c r="G37" s="532"/>
      <c r="H37" s="535"/>
      <c r="I37" s="529"/>
      <c r="J37" s="514"/>
      <c r="K37" s="517"/>
      <c r="L37" s="517"/>
      <c r="M37" s="520"/>
      <c r="N37" s="517"/>
      <c r="O37" s="511"/>
      <c r="P37" s="523"/>
      <c r="Q37" s="511"/>
      <c r="R37" s="508"/>
      <c r="S37" s="508"/>
      <c r="T37" s="511"/>
    </row>
    <row r="38" spans="1:20">
      <c r="A38" s="505"/>
      <c r="B38" s="368"/>
      <c r="C38" s="526"/>
      <c r="D38" s="526"/>
      <c r="E38" s="532"/>
      <c r="F38" s="532"/>
      <c r="G38" s="532"/>
      <c r="H38" s="535"/>
      <c r="I38" s="529"/>
      <c r="J38" s="514"/>
      <c r="K38" s="517"/>
      <c r="L38" s="517"/>
      <c r="M38" s="520"/>
      <c r="N38" s="517"/>
      <c r="O38" s="511"/>
      <c r="P38" s="523"/>
      <c r="Q38" s="511"/>
      <c r="R38" s="508"/>
      <c r="S38" s="508"/>
      <c r="T38" s="511"/>
    </row>
    <row r="39" spans="1:20" ht="223.5" customHeight="1" thickBot="1">
      <c r="A39" s="506"/>
      <c r="B39" s="503"/>
      <c r="C39" s="527"/>
      <c r="D39" s="527"/>
      <c r="E39" s="533"/>
      <c r="F39" s="533"/>
      <c r="G39" s="533"/>
      <c r="H39" s="536"/>
      <c r="I39" s="530"/>
      <c r="J39" s="515"/>
      <c r="K39" s="518"/>
      <c r="L39" s="518"/>
      <c r="M39" s="521"/>
      <c r="N39" s="518"/>
      <c r="O39" s="512"/>
      <c r="P39" s="524"/>
      <c r="Q39" s="512"/>
      <c r="R39" s="509"/>
      <c r="S39" s="509"/>
      <c r="T39" s="512"/>
    </row>
    <row r="40" spans="1:20">
      <c r="A40" s="504">
        <f>'Mapa Final'!A33</f>
        <v>7</v>
      </c>
      <c r="B40" s="502" t="str">
        <f>'Mapa Final'!B33</f>
        <v>Interrupción o demora en el proceso de adquisición de bienes y servicios</v>
      </c>
      <c r="C40" s="525" t="str">
        <f>'Mapa Final'!C33</f>
        <v>Incumplimiento de las metas establecidas</v>
      </c>
      <c r="D40" s="525" t="str">
        <f>'Mapa Final'!D33</f>
        <v xml:space="preserve">1. Paros/movilizaciones que afectan el proceso
2. Disturbios o hechos violentos
3.Decreto de estado de emergencia económica y social
4.Emergencias Ambientales
6. Fallas técnologicas </v>
      </c>
      <c r="E40" s="531" t="str">
        <f>'Mapa Final'!E33</f>
        <v>Sucesos de fuerza mayor que imposibilitan el cumplimiento de las actividades asociadas al proceso</v>
      </c>
      <c r="F40" s="531" t="str">
        <f>'Mapa Final'!F33</f>
        <v>Posibilidad de incumplimiento de las metas establecidas por la ocurrencia de Sucesos de fuerza mayor que imposibilitan el cumplimiento de las actividades asociadas al proceso y desemboquen en una afectación en la prestación oportuna de las actividades a cargo del proceso de asistencial legal</v>
      </c>
      <c r="G40" s="531" t="str">
        <f>'Mapa Final'!G33</f>
        <v>Ejecución y Administración de Procesos</v>
      </c>
      <c r="H40" s="534" t="str">
        <f>'Mapa Final'!I33</f>
        <v>Media</v>
      </c>
      <c r="I40" s="528" t="str">
        <f>'Mapa Final'!L33</f>
        <v>Moderado</v>
      </c>
      <c r="J40" s="513" t="str">
        <f>'Mapa Final'!N33</f>
        <v>Moderado</v>
      </c>
      <c r="K40" s="516" t="str">
        <f>'Mapa Final'!AA33</f>
        <v>Baja</v>
      </c>
      <c r="L40" s="516" t="str">
        <f>'Mapa Final'!AE33</f>
        <v>Moderado</v>
      </c>
      <c r="M40" s="519" t="str">
        <f>'Mapa Final'!AG33</f>
        <v>Moderado</v>
      </c>
      <c r="N40" s="516" t="str">
        <f>'Mapa Final'!AH33</f>
        <v>Aceptar</v>
      </c>
      <c r="O40" s="510" t="s">
        <v>640</v>
      </c>
      <c r="P40" s="522"/>
      <c r="Q40" s="510" t="s">
        <v>10</v>
      </c>
      <c r="R40" s="507">
        <v>45200</v>
      </c>
      <c r="S40" s="507">
        <v>45291</v>
      </c>
      <c r="T40" s="510" t="s">
        <v>641</v>
      </c>
    </row>
    <row r="41" spans="1:20">
      <c r="A41" s="505"/>
      <c r="B41" s="368"/>
      <c r="C41" s="526"/>
      <c r="D41" s="526"/>
      <c r="E41" s="532"/>
      <c r="F41" s="532"/>
      <c r="G41" s="532"/>
      <c r="H41" s="535"/>
      <c r="I41" s="529"/>
      <c r="J41" s="514"/>
      <c r="K41" s="517"/>
      <c r="L41" s="517"/>
      <c r="M41" s="520"/>
      <c r="N41" s="517"/>
      <c r="O41" s="511"/>
      <c r="P41" s="523"/>
      <c r="Q41" s="511"/>
      <c r="R41" s="508"/>
      <c r="S41" s="508"/>
      <c r="T41" s="511"/>
    </row>
    <row r="42" spans="1:20">
      <c r="A42" s="505"/>
      <c r="B42" s="368"/>
      <c r="C42" s="526"/>
      <c r="D42" s="526"/>
      <c r="E42" s="532"/>
      <c r="F42" s="532"/>
      <c r="G42" s="532"/>
      <c r="H42" s="535"/>
      <c r="I42" s="529"/>
      <c r="J42" s="514"/>
      <c r="K42" s="517"/>
      <c r="L42" s="517"/>
      <c r="M42" s="520"/>
      <c r="N42" s="517"/>
      <c r="O42" s="511"/>
      <c r="P42" s="523"/>
      <c r="Q42" s="511"/>
      <c r="R42" s="508"/>
      <c r="S42" s="508"/>
      <c r="T42" s="511"/>
    </row>
    <row r="43" spans="1:20">
      <c r="A43" s="505"/>
      <c r="B43" s="368"/>
      <c r="C43" s="526"/>
      <c r="D43" s="526"/>
      <c r="E43" s="532"/>
      <c r="F43" s="532"/>
      <c r="G43" s="532"/>
      <c r="H43" s="535"/>
      <c r="I43" s="529"/>
      <c r="J43" s="514"/>
      <c r="K43" s="517"/>
      <c r="L43" s="517"/>
      <c r="M43" s="520"/>
      <c r="N43" s="517"/>
      <c r="O43" s="511"/>
      <c r="P43" s="523"/>
      <c r="Q43" s="511"/>
      <c r="R43" s="508"/>
      <c r="S43" s="508"/>
      <c r="T43" s="511"/>
    </row>
    <row r="44" spans="1:20" ht="86.25" customHeight="1" thickBot="1">
      <c r="A44" s="506"/>
      <c r="B44" s="503"/>
      <c r="C44" s="527"/>
      <c r="D44" s="527"/>
      <c r="E44" s="533"/>
      <c r="F44" s="533"/>
      <c r="G44" s="533"/>
      <c r="H44" s="536"/>
      <c r="I44" s="530"/>
      <c r="J44" s="515"/>
      <c r="K44" s="518"/>
      <c r="L44" s="518"/>
      <c r="M44" s="521"/>
      <c r="N44" s="518"/>
      <c r="O44" s="512"/>
      <c r="P44" s="524"/>
      <c r="Q44" s="512"/>
      <c r="R44" s="509"/>
      <c r="S44" s="509"/>
      <c r="T44" s="512"/>
    </row>
  </sheetData>
  <mergeCells count="159">
    <mergeCell ref="R1:T3"/>
    <mergeCell ref="A4:C4"/>
    <mergeCell ref="D4:N4"/>
    <mergeCell ref="O4:Q4"/>
    <mergeCell ref="A5:C5"/>
    <mergeCell ref="D5:N5"/>
    <mergeCell ref="A6:C6"/>
    <mergeCell ref="D6:N6"/>
    <mergeCell ref="A7:F7"/>
    <mergeCell ref="H7:J7"/>
    <mergeCell ref="K7:M7"/>
    <mergeCell ref="N7:N8"/>
    <mergeCell ref="A1:C2"/>
    <mergeCell ref="D1:Q3"/>
    <mergeCell ref="O7:O8"/>
    <mergeCell ref="P7:Q7"/>
    <mergeCell ref="R7:S7"/>
    <mergeCell ref="T7:T8"/>
    <mergeCell ref="A9:N9"/>
    <mergeCell ref="A10:A14"/>
    <mergeCell ref="B10:B14"/>
    <mergeCell ref="C10:C14"/>
    <mergeCell ref="D10:D14"/>
    <mergeCell ref="E10:E14"/>
    <mergeCell ref="R10:R14"/>
    <mergeCell ref="S10:S14"/>
    <mergeCell ref="T10:T14"/>
    <mergeCell ref="A15:A19"/>
    <mergeCell ref="B15:B19"/>
    <mergeCell ref="C15:C19"/>
    <mergeCell ref="D15:D19"/>
    <mergeCell ref="E15:E19"/>
    <mergeCell ref="F15:F19"/>
    <mergeCell ref="G15:G19"/>
    <mergeCell ref="L10:L14"/>
    <mergeCell ref="M10:M14"/>
    <mergeCell ref="N10:N14"/>
    <mergeCell ref="O10:O14"/>
    <mergeCell ref="P10:P14"/>
    <mergeCell ref="Q10:Q14"/>
    <mergeCell ref="F10:F14"/>
    <mergeCell ref="G10:G14"/>
    <mergeCell ref="H10:H14"/>
    <mergeCell ref="I10:I14"/>
    <mergeCell ref="J10:J14"/>
    <mergeCell ref="K10:K14"/>
    <mergeCell ref="T15:T19"/>
    <mergeCell ref="A20:A24"/>
    <mergeCell ref="B20:B24"/>
    <mergeCell ref="C20:C24"/>
    <mergeCell ref="D20:D24"/>
    <mergeCell ref="E20:E24"/>
    <mergeCell ref="F20:F24"/>
    <mergeCell ref="G20:G24"/>
    <mergeCell ref="H20:H24"/>
    <mergeCell ref="I20:I24"/>
    <mergeCell ref="N15:N19"/>
    <mergeCell ref="O15:O19"/>
    <mergeCell ref="P15:P19"/>
    <mergeCell ref="Q15:Q19"/>
    <mergeCell ref="R15:R19"/>
    <mergeCell ref="S15:S19"/>
    <mergeCell ref="H15:H19"/>
    <mergeCell ref="I15:I19"/>
    <mergeCell ref="J15:J19"/>
    <mergeCell ref="K15:K19"/>
    <mergeCell ref="L15:L19"/>
    <mergeCell ref="M15:M19"/>
    <mergeCell ref="P20:P24"/>
    <mergeCell ref="Q20:Q24"/>
    <mergeCell ref="R20:R24"/>
    <mergeCell ref="S20:S24"/>
    <mergeCell ref="T20:T24"/>
    <mergeCell ref="A25:A29"/>
    <mergeCell ref="B25:B29"/>
    <mergeCell ref="C25:C29"/>
    <mergeCell ref="D25:D29"/>
    <mergeCell ref="E25:E29"/>
    <mergeCell ref="J20:J24"/>
    <mergeCell ref="K20:K24"/>
    <mergeCell ref="L20:L24"/>
    <mergeCell ref="M20:M24"/>
    <mergeCell ref="N20:N24"/>
    <mergeCell ref="O20:O24"/>
    <mergeCell ref="R25:R29"/>
    <mergeCell ref="S25:S29"/>
    <mergeCell ref="T25:T29"/>
    <mergeCell ref="A30:A34"/>
    <mergeCell ref="B30:B34"/>
    <mergeCell ref="C30:C34"/>
    <mergeCell ref="D30:D34"/>
    <mergeCell ref="E30:E34"/>
    <mergeCell ref="F30:F34"/>
    <mergeCell ref="G30:G34"/>
    <mergeCell ref="L25:L29"/>
    <mergeCell ref="M25:M29"/>
    <mergeCell ref="N25:N29"/>
    <mergeCell ref="O25:O29"/>
    <mergeCell ref="P25:P29"/>
    <mergeCell ref="Q25:Q29"/>
    <mergeCell ref="F25:F29"/>
    <mergeCell ref="G25:G29"/>
    <mergeCell ref="H25:H29"/>
    <mergeCell ref="I25:I29"/>
    <mergeCell ref="J25:J29"/>
    <mergeCell ref="K25:K29"/>
    <mergeCell ref="T30:T34"/>
    <mergeCell ref="A35:A39"/>
    <mergeCell ref="B35:B39"/>
    <mergeCell ref="C35:C39"/>
    <mergeCell ref="D35:D39"/>
    <mergeCell ref="E35:E39"/>
    <mergeCell ref="F35:F39"/>
    <mergeCell ref="G35:G39"/>
    <mergeCell ref="H35:H39"/>
    <mergeCell ref="I35:I39"/>
    <mergeCell ref="N30:N34"/>
    <mergeCell ref="O30:O34"/>
    <mergeCell ref="P30:P34"/>
    <mergeCell ref="Q30:Q34"/>
    <mergeCell ref="R30:R34"/>
    <mergeCell ref="S30:S34"/>
    <mergeCell ref="H30:H34"/>
    <mergeCell ref="I30:I34"/>
    <mergeCell ref="J30:J34"/>
    <mergeCell ref="K30:K34"/>
    <mergeCell ref="L30:L34"/>
    <mergeCell ref="M30:M34"/>
    <mergeCell ref="S35:S39"/>
    <mergeCell ref="T35:T39"/>
    <mergeCell ref="A40:A44"/>
    <mergeCell ref="B40:B44"/>
    <mergeCell ref="C40:C44"/>
    <mergeCell ref="D40:D44"/>
    <mergeCell ref="E40:E44"/>
    <mergeCell ref="J35:J39"/>
    <mergeCell ref="K35:K39"/>
    <mergeCell ref="L35:L39"/>
    <mergeCell ref="M35:M39"/>
    <mergeCell ref="N35:N39"/>
    <mergeCell ref="O35:O39"/>
    <mergeCell ref="F40:F44"/>
    <mergeCell ref="G40:G44"/>
    <mergeCell ref="H40:H44"/>
    <mergeCell ref="I40:I44"/>
    <mergeCell ref="J40:J44"/>
    <mergeCell ref="K40:K44"/>
    <mergeCell ref="P35:P39"/>
    <mergeCell ref="Q35:Q39"/>
    <mergeCell ref="R35:R39"/>
    <mergeCell ref="R40:R44"/>
    <mergeCell ref="S40:S44"/>
    <mergeCell ref="T40:T44"/>
    <mergeCell ref="L40:L44"/>
    <mergeCell ref="M40:M44"/>
    <mergeCell ref="N40:N44"/>
    <mergeCell ref="O40:O44"/>
    <mergeCell ref="P40:P44"/>
    <mergeCell ref="Q40:Q44"/>
  </mergeCells>
  <conditionalFormatting sqref="A7:B7 H7 H45:J1048576">
    <cfRule type="containsText" dxfId="812" priority="213" operator="containsText" text="3- Bajo">
      <formula>NOT(ISERROR(SEARCH("3- Bajo",A7)))</formula>
    </cfRule>
    <cfRule type="containsText" dxfId="811" priority="214" operator="containsText" text="4- Bajo">
      <formula>NOT(ISERROR(SEARCH("4- Bajo",A7)))</formula>
    </cfRule>
    <cfRule type="containsText" dxfId="810" priority="215" operator="containsText" text="1- Bajo">
      <formula>NOT(ISERROR(SEARCH("1- Bajo",A7)))</formula>
    </cfRule>
  </conditionalFormatting>
  <conditionalFormatting sqref="A15:D15">
    <cfRule type="containsText" dxfId="809" priority="147" operator="containsText" text="3- Moderado">
      <formula>NOT(ISERROR(SEARCH("3- Moderado",A15)))</formula>
    </cfRule>
    <cfRule type="containsText" dxfId="808" priority="148" operator="containsText" text="6- Moderado">
      <formula>NOT(ISERROR(SEARCH("6- Moderado",A15)))</formula>
    </cfRule>
    <cfRule type="containsText" dxfId="807" priority="149" operator="containsText" text="4- Moderado">
      <formula>NOT(ISERROR(SEARCH("4- Moderado",A15)))</formula>
    </cfRule>
    <cfRule type="containsText" dxfId="806" priority="150" operator="containsText" text="3- Bajo">
      <formula>NOT(ISERROR(SEARCH("3- Bajo",A15)))</formula>
    </cfRule>
    <cfRule type="containsText" dxfId="805" priority="151" operator="containsText" text="4- Bajo">
      <formula>NOT(ISERROR(SEARCH("4- Bajo",A15)))</formula>
    </cfRule>
    <cfRule type="containsText" dxfId="804" priority="152" operator="containsText" text="1- Bajo">
      <formula>NOT(ISERROR(SEARCH("1- Bajo",A15)))</formula>
    </cfRule>
  </conditionalFormatting>
  <conditionalFormatting sqref="A20:G20">
    <cfRule type="containsText" dxfId="803" priority="141" operator="containsText" text="3- Moderado">
      <formula>NOT(ISERROR(SEARCH("3- Moderado",A20)))</formula>
    </cfRule>
    <cfRule type="containsText" dxfId="802" priority="142" operator="containsText" text="6- Moderado">
      <formula>NOT(ISERROR(SEARCH("6- Moderado",A20)))</formula>
    </cfRule>
    <cfRule type="containsText" dxfId="801" priority="143" operator="containsText" text="4- Moderado">
      <formula>NOT(ISERROR(SEARCH("4- Moderado",A20)))</formula>
    </cfRule>
    <cfRule type="containsText" dxfId="800" priority="144" operator="containsText" text="3- Bajo">
      <formula>NOT(ISERROR(SEARCH("3- Bajo",A20)))</formula>
    </cfRule>
    <cfRule type="containsText" dxfId="799" priority="145" operator="containsText" text="4- Bajo">
      <formula>NOT(ISERROR(SEARCH("4- Bajo",A20)))</formula>
    </cfRule>
    <cfRule type="containsText" dxfId="798" priority="146" operator="containsText" text="1- Bajo">
      <formula>NOT(ISERROR(SEARCH("1- Bajo",A20)))</formula>
    </cfRule>
  </conditionalFormatting>
  <conditionalFormatting sqref="A10:I10 E15:I15">
    <cfRule type="containsText" dxfId="797" priority="174" operator="containsText" text="3- Moderado">
      <formula>NOT(ISERROR(SEARCH("3- Moderado",A10)))</formula>
    </cfRule>
    <cfRule type="containsText" dxfId="796" priority="175" operator="containsText" text="6- Moderado">
      <formula>NOT(ISERROR(SEARCH("6- Moderado",A10)))</formula>
    </cfRule>
    <cfRule type="containsText" dxfId="795" priority="176" operator="containsText" text="4- Moderado">
      <formula>NOT(ISERROR(SEARCH("4- Moderado",A10)))</formula>
    </cfRule>
    <cfRule type="containsText" dxfId="794" priority="177" operator="containsText" text="3- Bajo">
      <formula>NOT(ISERROR(SEARCH("3- Bajo",A10)))</formula>
    </cfRule>
    <cfRule type="containsText" dxfId="793" priority="178" operator="containsText" text="4- Bajo">
      <formula>NOT(ISERROR(SEARCH("4- Bajo",A10)))</formula>
    </cfRule>
    <cfRule type="containsText" dxfId="792" priority="179" operator="containsText" text="1- Bajo">
      <formula>NOT(ISERROR(SEARCH("1- Bajo",A10)))</formula>
    </cfRule>
  </conditionalFormatting>
  <conditionalFormatting sqref="A25:I25">
    <cfRule type="containsText" dxfId="791" priority="129" operator="containsText" text="3- Moderado">
      <formula>NOT(ISERROR(SEARCH("3- Moderado",A25)))</formula>
    </cfRule>
    <cfRule type="containsText" dxfId="790" priority="130" operator="containsText" text="6- Moderado">
      <formula>NOT(ISERROR(SEARCH("6- Moderado",A25)))</formula>
    </cfRule>
    <cfRule type="containsText" dxfId="789" priority="131" operator="containsText" text="4- Moderado">
      <formula>NOT(ISERROR(SEARCH("4- Moderado",A25)))</formula>
    </cfRule>
    <cfRule type="containsText" dxfId="788" priority="132" operator="containsText" text="3- Bajo">
      <formula>NOT(ISERROR(SEARCH("3- Bajo",A25)))</formula>
    </cfRule>
    <cfRule type="containsText" dxfId="787" priority="133" operator="containsText" text="4- Bajo">
      <formula>NOT(ISERROR(SEARCH("4- Bajo",A25)))</formula>
    </cfRule>
    <cfRule type="containsText" dxfId="786" priority="134" operator="containsText" text="1- Bajo">
      <formula>NOT(ISERROR(SEARCH("1- Bajo",A25)))</formula>
    </cfRule>
  </conditionalFormatting>
  <conditionalFormatting sqref="A30:I30">
    <cfRule type="containsText" dxfId="785" priority="102" operator="containsText" text="3- Moderado">
      <formula>NOT(ISERROR(SEARCH("3- Moderado",A30)))</formula>
    </cfRule>
    <cfRule type="containsText" dxfId="784" priority="103" operator="containsText" text="6- Moderado">
      <formula>NOT(ISERROR(SEARCH("6- Moderado",A30)))</formula>
    </cfRule>
    <cfRule type="containsText" dxfId="783" priority="104" operator="containsText" text="4- Moderado">
      <formula>NOT(ISERROR(SEARCH("4- Moderado",A30)))</formula>
    </cfRule>
    <cfRule type="containsText" dxfId="782" priority="105" operator="containsText" text="3- Bajo">
      <formula>NOT(ISERROR(SEARCH("3- Bajo",A30)))</formula>
    </cfRule>
    <cfRule type="containsText" dxfId="781" priority="106" operator="containsText" text="4- Bajo">
      <formula>NOT(ISERROR(SEARCH("4- Bajo",A30)))</formula>
    </cfRule>
    <cfRule type="containsText" dxfId="780" priority="107" operator="containsText" text="1- Bajo">
      <formula>NOT(ISERROR(SEARCH("1- Bajo",A30)))</formula>
    </cfRule>
  </conditionalFormatting>
  <conditionalFormatting sqref="A35:I35">
    <cfRule type="containsText" dxfId="779" priority="75" operator="containsText" text="3- Moderado">
      <formula>NOT(ISERROR(SEARCH("3- Moderado",A35)))</formula>
    </cfRule>
    <cfRule type="containsText" dxfId="778" priority="76" operator="containsText" text="6- Moderado">
      <formula>NOT(ISERROR(SEARCH("6- Moderado",A35)))</formula>
    </cfRule>
    <cfRule type="containsText" dxfId="777" priority="77" operator="containsText" text="4- Moderado">
      <formula>NOT(ISERROR(SEARCH("4- Moderado",A35)))</formula>
    </cfRule>
    <cfRule type="containsText" dxfId="776" priority="78" operator="containsText" text="3- Bajo">
      <formula>NOT(ISERROR(SEARCH("3- Bajo",A35)))</formula>
    </cfRule>
    <cfRule type="containsText" dxfId="775" priority="79" operator="containsText" text="4- Bajo">
      <formula>NOT(ISERROR(SEARCH("4- Bajo",A35)))</formula>
    </cfRule>
    <cfRule type="containsText" dxfId="774" priority="80" operator="containsText" text="1- Bajo">
      <formula>NOT(ISERROR(SEARCH("1- Bajo",A35)))</formula>
    </cfRule>
  </conditionalFormatting>
  <conditionalFormatting sqref="A40:I40">
    <cfRule type="containsText" dxfId="773" priority="43" operator="containsText" text="3- Moderado">
      <formula>NOT(ISERROR(SEARCH("3- Moderado",A40)))</formula>
    </cfRule>
    <cfRule type="containsText" dxfId="772" priority="44" operator="containsText" text="6- Moderado">
      <formula>NOT(ISERROR(SEARCH("6- Moderado",A40)))</formula>
    </cfRule>
    <cfRule type="containsText" dxfId="771" priority="45" operator="containsText" text="4- Moderado">
      <formula>NOT(ISERROR(SEARCH("4- Moderado",A40)))</formula>
    </cfRule>
    <cfRule type="containsText" dxfId="770" priority="46" operator="containsText" text="3- Bajo">
      <formula>NOT(ISERROR(SEARCH("3- Bajo",A40)))</formula>
    </cfRule>
    <cfRule type="containsText" dxfId="769" priority="47" operator="containsText" text="4- Bajo">
      <formula>NOT(ISERROR(SEARCH("4- Bajo",A40)))</formula>
    </cfRule>
    <cfRule type="containsText" dxfId="768" priority="48" operator="containsText" text="1- Bajo">
      <formula>NOT(ISERROR(SEARCH("1- Bajo",A40)))</formula>
    </cfRule>
  </conditionalFormatting>
  <conditionalFormatting sqref="D8:J8">
    <cfRule type="containsText" dxfId="767" priority="203" operator="containsText" text="3- Moderado">
      <formula>NOT(ISERROR(SEARCH("3- Moderado",D8)))</formula>
    </cfRule>
    <cfRule type="containsText" dxfId="766" priority="204" operator="containsText" text="6- Moderado">
      <formula>NOT(ISERROR(SEARCH("6- Moderado",D8)))</formula>
    </cfRule>
    <cfRule type="containsText" dxfId="765" priority="205" operator="containsText" text="4- Moderado">
      <formula>NOT(ISERROR(SEARCH("4- Moderado",D8)))</formula>
    </cfRule>
    <cfRule type="containsText" dxfId="764" priority="206" operator="containsText" text="3- Bajo">
      <formula>NOT(ISERROR(SEARCH("3- Bajo",D8)))</formula>
    </cfRule>
    <cfRule type="containsText" dxfId="763" priority="207" operator="containsText" text="4- Bajo">
      <formula>NOT(ISERROR(SEARCH("4- Bajo",D8)))</formula>
    </cfRule>
    <cfRule type="containsText" dxfId="762" priority="209" operator="containsText" text="1- Bajo">
      <formula>NOT(ISERROR(SEARCH("1- Bajo",D8)))</formula>
    </cfRule>
  </conditionalFormatting>
  <conditionalFormatting sqref="H10:H24">
    <cfRule type="containsText" dxfId="761" priority="153" operator="containsText" text="Alta">
      <formula>NOT(ISERROR(SEARCH("Alta",H10)))</formula>
    </cfRule>
    <cfRule type="containsText" dxfId="760" priority="154" operator="containsText" text="Muy Alta">
      <formula>NOT(ISERROR(SEARCH("Muy Alta",H10)))</formula>
    </cfRule>
    <cfRule type="containsText" dxfId="759" priority="155" operator="containsText" text="Muy Baja">
      <formula>NOT(ISERROR(SEARCH("Muy Baja",H10)))</formula>
    </cfRule>
    <cfRule type="containsText" dxfId="758" priority="156" operator="containsText" text="Baja">
      <formula>NOT(ISERROR(SEARCH("Baja",H10)))</formula>
    </cfRule>
    <cfRule type="containsText" dxfId="757" priority="157" operator="containsText" text="Media">
      <formula>NOT(ISERROR(SEARCH("Media",H10)))</formula>
    </cfRule>
    <cfRule type="containsText" dxfId="756" priority="158" operator="containsText" text="Alta">
      <formula>NOT(ISERROR(SEARCH("Alta",H10)))</formula>
    </cfRule>
    <cfRule type="containsText" dxfId="755" priority="159" operator="containsText" text="Muy Alta">
      <formula>NOT(ISERROR(SEARCH("Muy Alta",H10)))</formula>
    </cfRule>
  </conditionalFormatting>
  <conditionalFormatting sqref="H10:H29">
    <cfRule type="containsText" dxfId="754" priority="120" operator="containsText" text="Muy Alta">
      <formula>NOT(ISERROR(SEARCH("Muy Alta",H10)))</formula>
    </cfRule>
  </conditionalFormatting>
  <conditionalFormatting sqref="H25:H29">
    <cfRule type="containsText" dxfId="753" priority="114" operator="containsText" text="Alta">
      <formula>NOT(ISERROR(SEARCH("Alta",H25)))</formula>
    </cfRule>
    <cfRule type="containsText" dxfId="752" priority="115" operator="containsText" text="Muy Alta">
      <formula>NOT(ISERROR(SEARCH("Muy Alta",H25)))</formula>
    </cfRule>
    <cfRule type="containsText" dxfId="751" priority="116" operator="containsText" text="Muy Baja">
      <formula>NOT(ISERROR(SEARCH("Muy Baja",H25)))</formula>
    </cfRule>
    <cfRule type="containsText" dxfId="750" priority="117" operator="containsText" text="Baja">
      <formula>NOT(ISERROR(SEARCH("Baja",H25)))</formula>
    </cfRule>
    <cfRule type="containsText" dxfId="749" priority="118" operator="containsText" text="Media">
      <formula>NOT(ISERROR(SEARCH("Media",H25)))</formula>
    </cfRule>
    <cfRule type="containsText" dxfId="748" priority="119" operator="containsText" text="Alta">
      <formula>NOT(ISERROR(SEARCH("Alta",H25)))</formula>
    </cfRule>
  </conditionalFormatting>
  <conditionalFormatting sqref="H25:H34">
    <cfRule type="containsText" dxfId="747" priority="93" operator="containsText" text="Muy Alta">
      <formula>NOT(ISERROR(SEARCH("Muy Alta",H25)))</formula>
    </cfRule>
  </conditionalFormatting>
  <conditionalFormatting sqref="H30:H34">
    <cfRule type="containsText" dxfId="746" priority="87" operator="containsText" text="Alta">
      <formula>NOT(ISERROR(SEARCH("Alta",H30)))</formula>
    </cfRule>
    <cfRule type="containsText" dxfId="745" priority="88" operator="containsText" text="Muy Alta">
      <formula>NOT(ISERROR(SEARCH("Muy Alta",H30)))</formula>
    </cfRule>
    <cfRule type="containsText" dxfId="744" priority="89" operator="containsText" text="Muy Baja">
      <formula>NOT(ISERROR(SEARCH("Muy Baja",H30)))</formula>
    </cfRule>
    <cfRule type="containsText" dxfId="743" priority="90" operator="containsText" text="Baja">
      <formula>NOT(ISERROR(SEARCH("Baja",H30)))</formula>
    </cfRule>
    <cfRule type="containsText" dxfId="742" priority="91" operator="containsText" text="Media">
      <formula>NOT(ISERROR(SEARCH("Media",H30)))</formula>
    </cfRule>
    <cfRule type="containsText" dxfId="741" priority="92" operator="containsText" text="Alta">
      <formula>NOT(ISERROR(SEARCH("Alta",H30)))</formula>
    </cfRule>
  </conditionalFormatting>
  <conditionalFormatting sqref="H30:H39">
    <cfRule type="containsText" dxfId="740" priority="62" operator="containsText" text="Muy Alta">
      <formula>NOT(ISERROR(SEARCH("Muy Alta",H30)))</formula>
    </cfRule>
  </conditionalFormatting>
  <conditionalFormatting sqref="H35:H39">
    <cfRule type="containsText" dxfId="739" priority="56" operator="containsText" text="Alta">
      <formula>NOT(ISERROR(SEARCH("Alta",H35)))</formula>
    </cfRule>
    <cfRule type="containsText" dxfId="738" priority="57" operator="containsText" text="Muy Alta">
      <formula>NOT(ISERROR(SEARCH("Muy Alta",H35)))</formula>
    </cfRule>
    <cfRule type="containsText" dxfId="737" priority="58" operator="containsText" text="Muy Baja">
      <formula>NOT(ISERROR(SEARCH("Muy Baja",H35)))</formula>
    </cfRule>
    <cfRule type="containsText" dxfId="736" priority="59" operator="containsText" text="Baja">
      <formula>NOT(ISERROR(SEARCH("Baja",H35)))</formula>
    </cfRule>
    <cfRule type="containsText" dxfId="735" priority="60" operator="containsText" text="Media">
      <formula>NOT(ISERROR(SEARCH("Media",H35)))</formula>
    </cfRule>
    <cfRule type="containsText" dxfId="734" priority="61" operator="containsText" text="Alta">
      <formula>NOT(ISERROR(SEARCH("Alta",H35)))</formula>
    </cfRule>
  </conditionalFormatting>
  <conditionalFormatting sqref="H35:H44">
    <cfRule type="containsText" dxfId="733" priority="26" operator="containsText" text="Muy Alta">
      <formula>NOT(ISERROR(SEARCH("Muy Alta",H35)))</formula>
    </cfRule>
  </conditionalFormatting>
  <conditionalFormatting sqref="H40:H44">
    <cfRule type="containsText" dxfId="732" priority="14" operator="containsText" text="Muy Alta">
      <formula>NOT(ISERROR(SEARCH("Muy Alta",H40)))</formula>
    </cfRule>
    <cfRule type="containsText" dxfId="731" priority="15" operator="containsText" text="Alta">
      <formula>NOT(ISERROR(SEARCH("Alta",H40)))</formula>
    </cfRule>
    <cfRule type="containsText" dxfId="730" priority="16" operator="containsText" text="Muy Alta">
      <formula>NOT(ISERROR(SEARCH("Muy Alta",H40)))</formula>
    </cfRule>
    <cfRule type="containsText" dxfId="729" priority="21" operator="containsText" text="Muy Baja">
      <formula>NOT(ISERROR(SEARCH("Muy Baja",H40)))</formula>
    </cfRule>
    <cfRule type="containsText" dxfId="728" priority="22" operator="containsText" text="Baja">
      <formula>NOT(ISERROR(SEARCH("Baja",H40)))</formula>
    </cfRule>
    <cfRule type="containsText" dxfId="727" priority="23" operator="containsText" text="Media">
      <formula>NOT(ISERROR(SEARCH("Media",H40)))</formula>
    </cfRule>
    <cfRule type="containsText" dxfId="726" priority="24" operator="containsText" text="Alta">
      <formula>NOT(ISERROR(SEARCH("Alta",H40)))</formula>
    </cfRule>
  </conditionalFormatting>
  <conditionalFormatting sqref="H20:I20">
    <cfRule type="containsText" dxfId="725" priority="180" operator="containsText" text="3- Moderado">
      <formula>NOT(ISERROR(SEARCH("3- Moderado",H20)))</formula>
    </cfRule>
    <cfRule type="containsText" dxfId="724" priority="181" operator="containsText" text="6- Moderado">
      <formula>NOT(ISERROR(SEARCH("6- Moderado",H20)))</formula>
    </cfRule>
    <cfRule type="containsText" dxfId="723" priority="182" operator="containsText" text="4- Moderado">
      <formula>NOT(ISERROR(SEARCH("4- Moderado",H20)))</formula>
    </cfRule>
    <cfRule type="containsText" dxfId="722" priority="183" operator="containsText" text="3- Bajo">
      <formula>NOT(ISERROR(SEARCH("3- Bajo",H20)))</formula>
    </cfRule>
    <cfRule type="containsText" dxfId="721" priority="184" operator="containsText" text="4- Bajo">
      <formula>NOT(ISERROR(SEARCH("4- Bajo",H20)))</formula>
    </cfRule>
    <cfRule type="containsText" dxfId="720" priority="185" operator="containsText" text="1- Bajo">
      <formula>NOT(ISERROR(SEARCH("1- Bajo",H20)))</formula>
    </cfRule>
  </conditionalFormatting>
  <conditionalFormatting sqref="H45:J1048576 A7:B7 H7">
    <cfRule type="containsText" dxfId="719" priority="210" operator="containsText" text="3- Moderado">
      <formula>NOT(ISERROR(SEARCH("3- Moderado",A7)))</formula>
    </cfRule>
    <cfRule type="containsText" dxfId="718" priority="211" operator="containsText" text="6- Moderado">
      <formula>NOT(ISERROR(SEARCH("6- Moderado",A7)))</formula>
    </cfRule>
    <cfRule type="containsText" dxfId="717" priority="212" operator="containsText" text="4- Moderado">
      <formula>NOT(ISERROR(SEARCH("4- Moderado",A7)))</formula>
    </cfRule>
  </conditionalFormatting>
  <conditionalFormatting sqref="I10:I44">
    <cfRule type="containsText" dxfId="716" priority="17" operator="containsText" text="Catastrófico">
      <formula>NOT(ISERROR(SEARCH("Catastrófico",I10)))</formula>
    </cfRule>
    <cfRule type="containsText" dxfId="715" priority="18" operator="containsText" text="Mayor">
      <formula>NOT(ISERROR(SEARCH("Mayor",I10)))</formula>
    </cfRule>
    <cfRule type="containsText" dxfId="714" priority="19" operator="containsText" text="Menor">
      <formula>NOT(ISERROR(SEARCH("Menor",I10)))</formula>
    </cfRule>
    <cfRule type="containsText" dxfId="713" priority="20" operator="containsText" text="Leve">
      <formula>NOT(ISERROR(SEARCH("Leve",I10)))</formula>
    </cfRule>
  </conditionalFormatting>
  <conditionalFormatting sqref="I40:I44">
    <cfRule type="containsText" dxfId="712" priority="25" operator="containsText" text="Moderado">
      <formula>NOT(ISERROR(SEARCH("Moderado",I40)))</formula>
    </cfRule>
  </conditionalFormatting>
  <conditionalFormatting sqref="I10:J39">
    <cfRule type="containsText" dxfId="711" priority="55" operator="containsText" text="Moderado">
      <formula>NOT(ISERROR(SEARCH("Moderado",I10)))</formula>
    </cfRule>
  </conditionalFormatting>
  <conditionalFormatting sqref="J8 J45:J1048576">
    <cfRule type="containsText" dxfId="710" priority="192" operator="containsText" text="25- Extremo">
      <formula>NOT(ISERROR(SEARCH("25- Extremo",J8)))</formula>
    </cfRule>
    <cfRule type="containsText" dxfId="709" priority="193" operator="containsText" text="20- Extremo">
      <formula>NOT(ISERROR(SEARCH("20- Extremo",J8)))</formula>
    </cfRule>
    <cfRule type="containsText" dxfId="708" priority="194" operator="containsText" text="15- Extremo">
      <formula>NOT(ISERROR(SEARCH("15- Extremo",J8)))</formula>
    </cfRule>
    <cfRule type="containsText" dxfId="707" priority="195" operator="containsText" text="10- Extremo">
      <formula>NOT(ISERROR(SEARCH("10- Extremo",J8)))</formula>
    </cfRule>
    <cfRule type="containsText" dxfId="706" priority="196" operator="containsText" text="5- Extremo">
      <formula>NOT(ISERROR(SEARCH("5- Extremo",J8)))</formula>
    </cfRule>
    <cfRule type="containsText" dxfId="705" priority="197" operator="containsText" text="12- Alto">
      <formula>NOT(ISERROR(SEARCH("12- Alto",J8)))</formula>
    </cfRule>
    <cfRule type="containsText" dxfId="704" priority="198" operator="containsText" text="10- Alto">
      <formula>NOT(ISERROR(SEARCH("10- Alto",J8)))</formula>
    </cfRule>
    <cfRule type="containsText" dxfId="703" priority="199" operator="containsText" text="9- Alto">
      <formula>NOT(ISERROR(SEARCH("9- Alto",J8)))</formula>
    </cfRule>
    <cfRule type="containsText" dxfId="702" priority="200" operator="containsText" text="8- Alto">
      <formula>NOT(ISERROR(SEARCH("8- Alto",J8)))</formula>
    </cfRule>
    <cfRule type="containsText" dxfId="701" priority="201" operator="containsText" text="5- Alto">
      <formula>NOT(ISERROR(SEARCH("5- Alto",J8)))</formula>
    </cfRule>
    <cfRule type="containsText" dxfId="700" priority="202" operator="containsText" text="4- Alto">
      <formula>NOT(ISERROR(SEARCH("4- Alto",J8)))</formula>
    </cfRule>
    <cfRule type="containsText" dxfId="699" priority="208" operator="containsText" text="2- Bajo">
      <formula>NOT(ISERROR(SEARCH("2- Bajo",J8)))</formula>
    </cfRule>
  </conditionalFormatting>
  <conditionalFormatting sqref="J10:J24">
    <cfRule type="colorScale" priority="167">
      <colorScale>
        <cfvo type="min"/>
        <cfvo type="max"/>
        <color rgb="FFFF7128"/>
        <color rgb="FFFFEF9C"/>
      </colorScale>
    </cfRule>
  </conditionalFormatting>
  <conditionalFormatting sqref="J10:J39">
    <cfRule type="containsText" dxfId="698" priority="70" operator="containsText" text="Bajo">
      <formula>NOT(ISERROR(SEARCH("Bajo",J10)))</formula>
    </cfRule>
    <cfRule type="containsText" dxfId="697" priority="71" operator="containsText" text="Moderado">
      <formula>NOT(ISERROR(SEARCH("Moderado",J10)))</formula>
    </cfRule>
    <cfRule type="containsText" dxfId="696" priority="72" operator="containsText" text="Alto">
      <formula>NOT(ISERROR(SEARCH("Alto",J10)))</formula>
    </cfRule>
    <cfRule type="containsText" dxfId="695" priority="73" operator="containsText" text="Extremo">
      <formula>NOT(ISERROR(SEARCH("Extremo",J10)))</formula>
    </cfRule>
  </conditionalFormatting>
  <conditionalFormatting sqref="J10:J44">
    <cfRule type="containsText" dxfId="694" priority="9" operator="containsText" text="Bajo">
      <formula>NOT(ISERROR(SEARCH("Bajo",J10)))</formula>
    </cfRule>
    <cfRule type="containsText" dxfId="693" priority="10" operator="containsText" text="Extremo">
      <formula>NOT(ISERROR(SEARCH("Extremo",J10)))</formula>
    </cfRule>
  </conditionalFormatting>
  <conditionalFormatting sqref="J25:J29">
    <cfRule type="colorScale" priority="128">
      <colorScale>
        <cfvo type="min"/>
        <cfvo type="max"/>
        <color rgb="FFFF7128"/>
        <color rgb="FFFFEF9C"/>
      </colorScale>
    </cfRule>
  </conditionalFormatting>
  <conditionalFormatting sqref="J30:J34">
    <cfRule type="colorScale" priority="101">
      <colorScale>
        <cfvo type="min"/>
        <cfvo type="max"/>
        <color rgb="FFFF7128"/>
        <color rgb="FFFFEF9C"/>
      </colorScale>
    </cfRule>
  </conditionalFormatting>
  <conditionalFormatting sqref="J35:J39">
    <cfRule type="colorScale" priority="74">
      <colorScale>
        <cfvo type="min"/>
        <cfvo type="max"/>
        <color rgb="FFFF7128"/>
        <color rgb="FFFFEF9C"/>
      </colorScale>
    </cfRule>
  </conditionalFormatting>
  <conditionalFormatting sqref="J40:J44">
    <cfRule type="containsText" dxfId="692" priority="11" operator="containsText" text="Moderado">
      <formula>NOT(ISERROR(SEARCH("Moderado",J40)))</formula>
    </cfRule>
    <cfRule type="containsText" dxfId="691" priority="38" operator="containsText" text="Bajo">
      <formula>NOT(ISERROR(SEARCH("Bajo",J40)))</formula>
    </cfRule>
    <cfRule type="containsText" dxfId="690" priority="39" operator="containsText" text="Moderado">
      <formula>NOT(ISERROR(SEARCH("Moderado",J40)))</formula>
    </cfRule>
    <cfRule type="containsText" dxfId="689" priority="40" operator="containsText" text="Alto">
      <formula>NOT(ISERROR(SEARCH("Alto",J40)))</formula>
    </cfRule>
    <cfRule type="containsText" dxfId="688" priority="41" operator="containsText" text="Extremo">
      <formula>NOT(ISERROR(SEARCH("Extremo",J40)))</formula>
    </cfRule>
    <cfRule type="colorScale" priority="42">
      <colorScale>
        <cfvo type="min"/>
        <cfvo type="max"/>
        <color rgb="FFFF7128"/>
        <color rgb="FFFFEF9C"/>
      </colorScale>
    </cfRule>
  </conditionalFormatting>
  <conditionalFormatting sqref="K10:K44">
    <cfRule type="containsText" dxfId="687" priority="5" operator="containsText" text="Muy Alta">
      <formula>NOT(ISERROR(SEARCH("Muy Alta",K10)))</formula>
    </cfRule>
    <cfRule type="containsText" dxfId="686" priority="6" operator="containsText" text="Alta">
      <formula>NOT(ISERROR(SEARCH("Alta",K10)))</formula>
    </cfRule>
    <cfRule type="containsText" dxfId="685" priority="7" operator="containsText" text="Baja">
      <formula>NOT(ISERROR(SEARCH("Baja",K10)))</formula>
    </cfRule>
    <cfRule type="containsText" dxfId="684" priority="8" operator="containsText" text="Muy Baja">
      <formula>NOT(ISERROR(SEARCH("Muy Baja",K10)))</formula>
    </cfRule>
    <cfRule type="containsText" dxfId="683" priority="13" operator="containsText" text="Media">
      <formula>NOT(ISERROR(SEARCH("Media",K10)))</formula>
    </cfRule>
  </conditionalFormatting>
  <conditionalFormatting sqref="K10:L10 K15:L15 K20:L20">
    <cfRule type="containsText" dxfId="682" priority="186" operator="containsText" text="3- Moderado">
      <formula>NOT(ISERROR(SEARCH("3- Moderado",K10)))</formula>
    </cfRule>
    <cfRule type="containsText" dxfId="681" priority="187" operator="containsText" text="6- Moderado">
      <formula>NOT(ISERROR(SEARCH("6- Moderado",K10)))</formula>
    </cfRule>
    <cfRule type="containsText" dxfId="680" priority="188" operator="containsText" text="4- Moderado">
      <formula>NOT(ISERROR(SEARCH("4- Moderado",K10)))</formula>
    </cfRule>
    <cfRule type="containsText" dxfId="679" priority="189" operator="containsText" text="3- Bajo">
      <formula>NOT(ISERROR(SEARCH("3- Bajo",K10)))</formula>
    </cfRule>
    <cfRule type="containsText" dxfId="678" priority="190" operator="containsText" text="4- Bajo">
      <formula>NOT(ISERROR(SEARCH("4- Bajo",K10)))</formula>
    </cfRule>
    <cfRule type="containsText" dxfId="677" priority="191" operator="containsText" text="1- Bajo">
      <formula>NOT(ISERROR(SEARCH("1- Bajo",K10)))</formula>
    </cfRule>
  </conditionalFormatting>
  <conditionalFormatting sqref="K25:L25">
    <cfRule type="containsText" dxfId="676" priority="135" operator="containsText" text="3- Moderado">
      <formula>NOT(ISERROR(SEARCH("3- Moderado",K25)))</formula>
    </cfRule>
    <cfRule type="containsText" dxfId="675" priority="136" operator="containsText" text="6- Moderado">
      <formula>NOT(ISERROR(SEARCH("6- Moderado",K25)))</formula>
    </cfRule>
    <cfRule type="containsText" dxfId="674" priority="137" operator="containsText" text="4- Moderado">
      <formula>NOT(ISERROR(SEARCH("4- Moderado",K25)))</formula>
    </cfRule>
    <cfRule type="containsText" dxfId="673" priority="138" operator="containsText" text="3- Bajo">
      <formula>NOT(ISERROR(SEARCH("3- Bajo",K25)))</formula>
    </cfRule>
    <cfRule type="containsText" dxfId="672" priority="139" operator="containsText" text="4- Bajo">
      <formula>NOT(ISERROR(SEARCH("4- Bajo",K25)))</formula>
    </cfRule>
    <cfRule type="containsText" dxfId="671" priority="140" operator="containsText" text="1- Bajo">
      <formula>NOT(ISERROR(SEARCH("1- Bajo",K25)))</formula>
    </cfRule>
  </conditionalFormatting>
  <conditionalFormatting sqref="K30:L30">
    <cfRule type="containsText" dxfId="670" priority="108" operator="containsText" text="3- Moderado">
      <formula>NOT(ISERROR(SEARCH("3- Moderado",K30)))</formula>
    </cfRule>
    <cfRule type="containsText" dxfId="669" priority="109" operator="containsText" text="6- Moderado">
      <formula>NOT(ISERROR(SEARCH("6- Moderado",K30)))</formula>
    </cfRule>
    <cfRule type="containsText" dxfId="668" priority="110" operator="containsText" text="4- Moderado">
      <formula>NOT(ISERROR(SEARCH("4- Moderado",K30)))</formula>
    </cfRule>
    <cfRule type="containsText" dxfId="667" priority="111" operator="containsText" text="3- Bajo">
      <formula>NOT(ISERROR(SEARCH("3- Bajo",K30)))</formula>
    </cfRule>
    <cfRule type="containsText" dxfId="666" priority="112" operator="containsText" text="4- Bajo">
      <formula>NOT(ISERROR(SEARCH("4- Bajo",K30)))</formula>
    </cfRule>
    <cfRule type="containsText" dxfId="665" priority="113" operator="containsText" text="1- Bajo">
      <formula>NOT(ISERROR(SEARCH("1- Bajo",K30)))</formula>
    </cfRule>
  </conditionalFormatting>
  <conditionalFormatting sqref="K35:L35">
    <cfRule type="containsText" dxfId="664" priority="81" operator="containsText" text="3- Moderado">
      <formula>NOT(ISERROR(SEARCH("3- Moderado",K35)))</formula>
    </cfRule>
    <cfRule type="containsText" dxfId="663" priority="82" operator="containsText" text="6- Moderado">
      <formula>NOT(ISERROR(SEARCH("6- Moderado",K35)))</formula>
    </cfRule>
    <cfRule type="containsText" dxfId="662" priority="83" operator="containsText" text="4- Moderado">
      <formula>NOT(ISERROR(SEARCH("4- Moderado",K35)))</formula>
    </cfRule>
    <cfRule type="containsText" dxfId="661" priority="84" operator="containsText" text="3- Bajo">
      <formula>NOT(ISERROR(SEARCH("3- Bajo",K35)))</formula>
    </cfRule>
    <cfRule type="containsText" dxfId="660" priority="85" operator="containsText" text="4- Bajo">
      <formula>NOT(ISERROR(SEARCH("4- Bajo",K35)))</formula>
    </cfRule>
    <cfRule type="containsText" dxfId="659" priority="86" operator="containsText" text="1- Bajo">
      <formula>NOT(ISERROR(SEARCH("1- Bajo",K35)))</formula>
    </cfRule>
  </conditionalFormatting>
  <conditionalFormatting sqref="K40:L40">
    <cfRule type="containsText" dxfId="658" priority="49" operator="containsText" text="3- Moderado">
      <formula>NOT(ISERROR(SEARCH("3- Moderado",K40)))</formula>
    </cfRule>
    <cfRule type="containsText" dxfId="657" priority="50" operator="containsText" text="6- Moderado">
      <formula>NOT(ISERROR(SEARCH("6- Moderado",K40)))</formula>
    </cfRule>
    <cfRule type="containsText" dxfId="656" priority="51" operator="containsText" text="4- Moderado">
      <formula>NOT(ISERROR(SEARCH("4- Moderado",K40)))</formula>
    </cfRule>
    <cfRule type="containsText" dxfId="655" priority="52" operator="containsText" text="3- Bajo">
      <formula>NOT(ISERROR(SEARCH("3- Bajo",K40)))</formula>
    </cfRule>
    <cfRule type="containsText" dxfId="654" priority="53" operator="containsText" text="4- Bajo">
      <formula>NOT(ISERROR(SEARCH("4- Bajo",K40)))</formula>
    </cfRule>
    <cfRule type="containsText" dxfId="653" priority="54" operator="containsText" text="1- Bajo">
      <formula>NOT(ISERROR(SEARCH("1- Bajo",K40)))</formula>
    </cfRule>
  </conditionalFormatting>
  <conditionalFormatting sqref="K8:M8">
    <cfRule type="containsText" dxfId="652" priority="168" operator="containsText" text="3- Moderado">
      <formula>NOT(ISERROR(SEARCH("3- Moderado",K8)))</formula>
    </cfRule>
    <cfRule type="containsText" dxfId="651" priority="169" operator="containsText" text="6- Moderado">
      <formula>NOT(ISERROR(SEARCH("6- Moderado",K8)))</formula>
    </cfRule>
    <cfRule type="containsText" dxfId="650" priority="170" operator="containsText" text="4- Moderado">
      <formula>NOT(ISERROR(SEARCH("4- Moderado",K8)))</formula>
    </cfRule>
    <cfRule type="containsText" dxfId="649" priority="171" operator="containsText" text="3- Bajo">
      <formula>NOT(ISERROR(SEARCH("3- Bajo",K8)))</formula>
    </cfRule>
    <cfRule type="containsText" dxfId="648" priority="172" operator="containsText" text="4- Bajo">
      <formula>NOT(ISERROR(SEARCH("4- Bajo",K8)))</formula>
    </cfRule>
    <cfRule type="containsText" dxfId="647" priority="173" operator="containsText" text="1- Bajo">
      <formula>NOT(ISERROR(SEARCH("1- Bajo",K8)))</formula>
    </cfRule>
  </conditionalFormatting>
  <conditionalFormatting sqref="L10:L44">
    <cfRule type="containsText" dxfId="646" priority="1" operator="containsText" text="Catastrófico">
      <formula>NOT(ISERROR(SEARCH("Catastrófico",L10)))</formula>
    </cfRule>
    <cfRule type="containsText" dxfId="645" priority="2" operator="containsText" text="Mayor">
      <formula>NOT(ISERROR(SEARCH("Mayor",L10)))</formula>
    </cfRule>
    <cfRule type="containsText" dxfId="644" priority="3" operator="containsText" text="Menor">
      <formula>NOT(ISERROR(SEARCH("Menor",L10)))</formula>
    </cfRule>
    <cfRule type="containsText" dxfId="643" priority="4" operator="containsText" text="Leve">
      <formula>NOT(ISERROR(SEARCH("Leve",L10)))</formula>
    </cfRule>
  </conditionalFormatting>
  <conditionalFormatting sqref="L10:M44">
    <cfRule type="containsText" dxfId="642" priority="12" operator="containsText" text="Moderado">
      <formula>NOT(ISERROR(SEARCH("Moderado",L10)))</formula>
    </cfRule>
  </conditionalFormatting>
  <conditionalFormatting sqref="M10:M24">
    <cfRule type="colorScale" priority="166">
      <colorScale>
        <cfvo type="min"/>
        <cfvo type="max"/>
        <color rgb="FFFF7128"/>
        <color rgb="FFFFEF9C"/>
      </colorScale>
    </cfRule>
  </conditionalFormatting>
  <conditionalFormatting sqref="M10:M44">
    <cfRule type="containsText" dxfId="641" priority="33" operator="containsText" text="Bajo">
      <formula>NOT(ISERROR(SEARCH("Bajo",M10)))</formula>
    </cfRule>
    <cfRule type="containsText" dxfId="640" priority="34" operator="containsText" text="Moderado">
      <formula>NOT(ISERROR(SEARCH("Moderado",M10)))</formula>
    </cfRule>
    <cfRule type="containsText" dxfId="639" priority="35" operator="containsText" text="Alto">
      <formula>NOT(ISERROR(SEARCH("Alto",M10)))</formula>
    </cfRule>
    <cfRule type="containsText" dxfId="638" priority="36" operator="containsText" text="Extremo">
      <formula>NOT(ISERROR(SEARCH("Extremo",M10)))</formula>
    </cfRule>
  </conditionalFormatting>
  <conditionalFormatting sqref="M25:M29">
    <cfRule type="colorScale" priority="127">
      <colorScale>
        <cfvo type="min"/>
        <cfvo type="max"/>
        <color rgb="FFFF7128"/>
        <color rgb="FFFFEF9C"/>
      </colorScale>
    </cfRule>
  </conditionalFormatting>
  <conditionalFormatting sqref="M30:M34">
    <cfRule type="colorScale" priority="100">
      <colorScale>
        <cfvo type="min"/>
        <cfvo type="max"/>
        <color rgb="FFFF7128"/>
        <color rgb="FFFFEF9C"/>
      </colorScale>
    </cfRule>
  </conditionalFormatting>
  <conditionalFormatting sqref="M35:M39">
    <cfRule type="colorScale" priority="69">
      <colorScale>
        <cfvo type="min"/>
        <cfvo type="max"/>
        <color rgb="FFFF7128"/>
        <color rgb="FFFFEF9C"/>
      </colorScale>
    </cfRule>
  </conditionalFormatting>
  <conditionalFormatting sqref="M40:M44">
    <cfRule type="colorScale" priority="37">
      <colorScale>
        <cfvo type="min"/>
        <cfvo type="max"/>
        <color rgb="FFFF7128"/>
        <color rgb="FFFFEF9C"/>
      </colorScale>
    </cfRule>
  </conditionalFormatting>
  <conditionalFormatting sqref="N10 N15 N20">
    <cfRule type="containsText" dxfId="637" priority="160" operator="containsText" text="3- Moderado">
      <formula>NOT(ISERROR(SEARCH("3- Moderado",N10)))</formula>
    </cfRule>
    <cfRule type="containsText" dxfId="636" priority="161" operator="containsText" text="6- Moderado">
      <formula>NOT(ISERROR(SEARCH("6- Moderado",N10)))</formula>
    </cfRule>
    <cfRule type="containsText" dxfId="635" priority="162" operator="containsText" text="4- Moderado">
      <formula>NOT(ISERROR(SEARCH("4- Moderado",N10)))</formula>
    </cfRule>
    <cfRule type="containsText" dxfId="634" priority="163" operator="containsText" text="3- Bajo">
      <formula>NOT(ISERROR(SEARCH("3- Bajo",N10)))</formula>
    </cfRule>
    <cfRule type="containsText" dxfId="633" priority="164" operator="containsText" text="4- Bajo">
      <formula>NOT(ISERROR(SEARCH("4- Bajo",N10)))</formula>
    </cfRule>
    <cfRule type="containsText" dxfId="632" priority="165" operator="containsText" text="1- Bajo">
      <formula>NOT(ISERROR(SEARCH("1- Bajo",N10)))</formula>
    </cfRule>
  </conditionalFormatting>
  <conditionalFormatting sqref="N25">
    <cfRule type="containsText" dxfId="631" priority="121" operator="containsText" text="3- Moderado">
      <formula>NOT(ISERROR(SEARCH("3- Moderado",N25)))</formula>
    </cfRule>
    <cfRule type="containsText" dxfId="630" priority="122" operator="containsText" text="6- Moderado">
      <formula>NOT(ISERROR(SEARCH("6- Moderado",N25)))</formula>
    </cfRule>
    <cfRule type="containsText" dxfId="629" priority="123" operator="containsText" text="4- Moderado">
      <formula>NOT(ISERROR(SEARCH("4- Moderado",N25)))</formula>
    </cfRule>
    <cfRule type="containsText" dxfId="628" priority="124" operator="containsText" text="3- Bajo">
      <formula>NOT(ISERROR(SEARCH("3- Bajo",N25)))</formula>
    </cfRule>
    <cfRule type="containsText" dxfId="627" priority="125" operator="containsText" text="4- Bajo">
      <formula>NOT(ISERROR(SEARCH("4- Bajo",N25)))</formula>
    </cfRule>
    <cfRule type="containsText" dxfId="626" priority="126" operator="containsText" text="1- Bajo">
      <formula>NOT(ISERROR(SEARCH("1- Bajo",N25)))</formula>
    </cfRule>
  </conditionalFormatting>
  <conditionalFormatting sqref="N30">
    <cfRule type="containsText" dxfId="625" priority="94" operator="containsText" text="3- Moderado">
      <formula>NOT(ISERROR(SEARCH("3- Moderado",N30)))</formula>
    </cfRule>
    <cfRule type="containsText" dxfId="624" priority="95" operator="containsText" text="6- Moderado">
      <formula>NOT(ISERROR(SEARCH("6- Moderado",N30)))</formula>
    </cfRule>
    <cfRule type="containsText" dxfId="623" priority="96" operator="containsText" text="4- Moderado">
      <formula>NOT(ISERROR(SEARCH("4- Moderado",N30)))</formula>
    </cfRule>
    <cfRule type="containsText" dxfId="622" priority="97" operator="containsText" text="3- Bajo">
      <formula>NOT(ISERROR(SEARCH("3- Bajo",N30)))</formula>
    </cfRule>
    <cfRule type="containsText" dxfId="621" priority="98" operator="containsText" text="4- Bajo">
      <formula>NOT(ISERROR(SEARCH("4- Bajo",N30)))</formula>
    </cfRule>
    <cfRule type="containsText" dxfId="620" priority="99" operator="containsText" text="1- Bajo">
      <formula>NOT(ISERROR(SEARCH("1- Bajo",N30)))</formula>
    </cfRule>
  </conditionalFormatting>
  <conditionalFormatting sqref="N35">
    <cfRule type="containsText" dxfId="619" priority="63" operator="containsText" text="3- Moderado">
      <formula>NOT(ISERROR(SEARCH("3- Moderado",N35)))</formula>
    </cfRule>
    <cfRule type="containsText" dxfId="618" priority="64" operator="containsText" text="6- Moderado">
      <formula>NOT(ISERROR(SEARCH("6- Moderado",N35)))</formula>
    </cfRule>
    <cfRule type="containsText" dxfId="617" priority="65" operator="containsText" text="4- Moderado">
      <formula>NOT(ISERROR(SEARCH("4- Moderado",N35)))</formula>
    </cfRule>
    <cfRule type="containsText" dxfId="616" priority="66" operator="containsText" text="3- Bajo">
      <formula>NOT(ISERROR(SEARCH("3- Bajo",N35)))</formula>
    </cfRule>
    <cfRule type="containsText" dxfId="615" priority="67" operator="containsText" text="4- Bajo">
      <formula>NOT(ISERROR(SEARCH("4- Bajo",N35)))</formula>
    </cfRule>
    <cfRule type="containsText" dxfId="614" priority="68" operator="containsText" text="1- Bajo">
      <formula>NOT(ISERROR(SEARCH("1- Bajo",N35)))</formula>
    </cfRule>
  </conditionalFormatting>
  <conditionalFormatting sqref="N40">
    <cfRule type="containsText" dxfId="613" priority="27" operator="containsText" text="3- Moderado">
      <formula>NOT(ISERROR(SEARCH("3- Moderado",N40)))</formula>
    </cfRule>
    <cfRule type="containsText" dxfId="612" priority="28" operator="containsText" text="6- Moderado">
      <formula>NOT(ISERROR(SEARCH("6- Moderado",N40)))</formula>
    </cfRule>
    <cfRule type="containsText" dxfId="611" priority="29" operator="containsText" text="4- Moderado">
      <formula>NOT(ISERROR(SEARCH("4- Moderado",N40)))</formula>
    </cfRule>
    <cfRule type="containsText" dxfId="610" priority="30" operator="containsText" text="3- Bajo">
      <formula>NOT(ISERROR(SEARCH("3- Bajo",N40)))</formula>
    </cfRule>
    <cfRule type="containsText" dxfId="609" priority="31" operator="containsText" text="4- Bajo">
      <formula>NOT(ISERROR(SEARCH("4- Bajo",N40)))</formula>
    </cfRule>
    <cfRule type="containsText" dxfId="608" priority="32" operator="containsText" text="1- Bajo">
      <formula>NOT(ISERROR(SEARCH("1- Bajo",N40)))</formula>
    </cfRule>
  </conditionalFormatting>
  <dataValidations count="7">
    <dataValidation allowBlank="1" showInputMessage="1" showErrorMessage="1" prompt="seleccionar si el responsable de ejecutar las acciones es el nivel central" sqref="Q8" xr:uid="{D237DA2F-C7F4-486E-BE01-F0030DDEC372}"/>
    <dataValidation allowBlank="1" showInputMessage="1" showErrorMessage="1" prompt="Seleccionar si el responsable es el responsable de las acciones es el nivel central" sqref="P7:P8" xr:uid="{0CB32E67-EA34-4E6E-9C72-60FDBDB95A50}"/>
    <dataValidation allowBlank="1" showInputMessage="1" showErrorMessage="1" prompt="Describir las actividades que se van a desarrollar para el proyecto" sqref="O7" xr:uid="{4647C0A1-FA3D-4367-BE24-E148BDE8B453}"/>
    <dataValidation allowBlank="1" showInputMessage="1" showErrorMessage="1" prompt="El grado de afectación puede ser " sqref="I8" xr:uid="{4AFE50D4-F8A6-4FD3-B74E-348B5E2C7565}"/>
    <dataValidation allowBlank="1" showInputMessage="1" showErrorMessage="1" prompt="Que tan factible es que materialize el riesgo?" sqref="H8" xr:uid="{6C2C79E5-6F90-448D-9DC8-C1DCE3F0F69B}"/>
    <dataValidation allowBlank="1" showInputMessage="1" showErrorMessage="1" prompt="Registrar qué factor  que ocasina el riesgo: un facot identtficado el contexto._x000a_O  personas, recursos, estilo de direccion , factores externos, , codiciones ambientales" sqref="F8:G8" xr:uid="{AD360FEB-56AD-4DA2-A80A-9A2744840C75}"/>
    <dataValidation allowBlank="1" showInputMessage="1" showErrorMessage="1" prompt="Seleccionar el tipo de riesgo teniendo en cuenta que  factor organizaconal afecta. Ver explicacion en hoja " sqref="E8" xr:uid="{1C63D590-70DE-4936-88E4-45C141585EA0}"/>
  </dataValidation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B050"/>
  </sheetPr>
  <dimension ref="A1:JR44"/>
  <sheetViews>
    <sheetView topLeftCell="A25" zoomScale="71" zoomScaleNormal="71" workbookViewId="0">
      <selection activeCell="O10" sqref="O10:T44"/>
    </sheetView>
  </sheetViews>
  <sheetFormatPr defaultColWidth="11.42578125" defaultRowHeight="15"/>
  <cols>
    <col min="1" max="2" width="18.42578125" style="82" customWidth="1"/>
    <col min="3" max="3" width="15.5703125" customWidth="1"/>
    <col min="4" max="4" width="27.5703125" style="82" customWidth="1"/>
    <col min="5" max="5" width="18" style="151" customWidth="1"/>
    <col min="6" max="6" width="40.140625" customWidth="1"/>
    <col min="7" max="7" width="20.42578125" customWidth="1"/>
    <col min="8" max="8" width="10.42578125" style="152" customWidth="1"/>
    <col min="9" max="9" width="11.42578125" style="152" customWidth="1"/>
    <col min="10" max="10" width="10.140625" style="153" customWidth="1"/>
    <col min="11" max="11" width="11.42578125" style="152" customWidth="1"/>
    <col min="12" max="12" width="10.85546875" style="152" customWidth="1"/>
    <col min="13" max="13" width="18.28515625" style="152" bestFit="1" customWidth="1"/>
    <col min="14" max="14" width="18.28515625" bestFit="1" customWidth="1"/>
    <col min="15" max="15" width="41.7109375" customWidth="1"/>
    <col min="16" max="16" width="15" customWidth="1"/>
    <col min="17" max="17" width="15.85546875" customWidth="1"/>
    <col min="18" max="18" width="16" customWidth="1"/>
    <col min="19" max="19" width="16.28515625" customWidth="1"/>
    <col min="20" max="20" width="42.42578125" customWidth="1"/>
    <col min="21" max="176" width="11.42578125" style="7"/>
  </cols>
  <sheetData>
    <row r="1" spans="1:278" s="137" customFormat="1" ht="16.5" customHeight="1">
      <c r="A1" s="420"/>
      <c r="B1" s="421"/>
      <c r="C1" s="421"/>
      <c r="D1" s="539" t="s">
        <v>642</v>
      </c>
      <c r="E1" s="539"/>
      <c r="F1" s="539"/>
      <c r="G1" s="539"/>
      <c r="H1" s="539"/>
      <c r="I1" s="539"/>
      <c r="J1" s="539"/>
      <c r="K1" s="539"/>
      <c r="L1" s="539"/>
      <c r="M1" s="539"/>
      <c r="N1" s="539"/>
      <c r="O1" s="539"/>
      <c r="P1" s="539"/>
      <c r="Q1" s="540"/>
      <c r="R1" s="412" t="s">
        <v>275</v>
      </c>
      <c r="S1" s="412"/>
      <c r="T1" s="412"/>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c r="BS1" s="136"/>
      <c r="BT1" s="136"/>
      <c r="BU1" s="136"/>
      <c r="BV1" s="136"/>
      <c r="BW1" s="136"/>
      <c r="BX1" s="136"/>
      <c r="BY1" s="136"/>
      <c r="BZ1" s="136"/>
      <c r="CA1" s="136"/>
      <c r="CB1" s="136"/>
      <c r="CC1" s="136"/>
      <c r="CD1" s="136"/>
      <c r="CE1" s="136"/>
      <c r="CF1" s="136"/>
      <c r="CG1" s="136"/>
      <c r="CH1" s="136"/>
      <c r="CI1" s="136"/>
      <c r="CJ1" s="136"/>
      <c r="CK1" s="136"/>
      <c r="CL1" s="136"/>
      <c r="CM1" s="136"/>
      <c r="CN1" s="136"/>
      <c r="CO1" s="136"/>
      <c r="CP1" s="136"/>
      <c r="CQ1" s="136"/>
      <c r="CR1" s="136"/>
      <c r="CS1" s="136"/>
      <c r="CT1" s="136"/>
      <c r="CU1" s="136"/>
      <c r="CV1" s="136"/>
      <c r="CW1" s="136"/>
      <c r="CX1" s="136"/>
      <c r="CY1" s="136"/>
      <c r="CZ1" s="136"/>
      <c r="DA1" s="136"/>
      <c r="DB1" s="136"/>
      <c r="DC1" s="136"/>
      <c r="DD1" s="136"/>
      <c r="DE1" s="136"/>
      <c r="DF1" s="136"/>
      <c r="DG1" s="136"/>
      <c r="DH1" s="136"/>
      <c r="DI1" s="136"/>
      <c r="DJ1" s="136"/>
      <c r="DK1" s="136"/>
      <c r="DL1" s="136"/>
      <c r="DM1" s="136"/>
      <c r="DN1" s="136"/>
      <c r="DO1" s="136"/>
      <c r="DP1" s="136"/>
      <c r="DQ1" s="136"/>
      <c r="DR1" s="136"/>
      <c r="DS1" s="136"/>
      <c r="DT1" s="136"/>
      <c r="DU1" s="136"/>
      <c r="DV1" s="136"/>
      <c r="DW1" s="136"/>
      <c r="DX1" s="136"/>
      <c r="DY1" s="136"/>
      <c r="DZ1" s="136"/>
      <c r="EA1" s="136"/>
      <c r="EB1" s="136"/>
      <c r="EC1" s="136"/>
      <c r="ED1" s="136"/>
      <c r="EE1" s="136"/>
      <c r="EF1" s="136"/>
      <c r="EG1" s="136"/>
      <c r="EH1" s="136"/>
      <c r="EI1" s="136"/>
      <c r="EJ1" s="136"/>
      <c r="EK1" s="136"/>
      <c r="EL1" s="136"/>
      <c r="EM1" s="136"/>
      <c r="EN1" s="136"/>
      <c r="EO1" s="136"/>
      <c r="EP1" s="136"/>
      <c r="EQ1" s="136"/>
      <c r="ER1" s="136"/>
      <c r="ES1" s="136"/>
      <c r="ET1" s="136"/>
      <c r="EU1" s="136"/>
      <c r="EV1" s="136"/>
      <c r="EW1" s="136"/>
      <c r="EX1" s="136"/>
      <c r="EY1" s="136"/>
      <c r="EZ1" s="136"/>
      <c r="FA1" s="136"/>
      <c r="FB1" s="136"/>
      <c r="FC1" s="136"/>
      <c r="FD1" s="136"/>
      <c r="FE1" s="136"/>
      <c r="FF1" s="136"/>
      <c r="FG1" s="136"/>
      <c r="FH1" s="136"/>
      <c r="FI1" s="136"/>
      <c r="FJ1" s="136"/>
      <c r="FK1" s="136"/>
      <c r="FL1" s="136"/>
      <c r="FM1" s="136"/>
      <c r="FN1" s="136"/>
      <c r="FO1" s="136"/>
      <c r="FP1" s="136"/>
      <c r="FQ1" s="136"/>
      <c r="FR1" s="136"/>
      <c r="FS1" s="136"/>
      <c r="FT1" s="136"/>
      <c r="FU1" s="136"/>
      <c r="FV1" s="136"/>
      <c r="FW1" s="136"/>
      <c r="FX1" s="136"/>
      <c r="FY1" s="136"/>
      <c r="FZ1" s="136"/>
      <c r="GA1" s="136"/>
      <c r="GB1" s="136"/>
      <c r="GC1" s="136"/>
      <c r="GD1" s="136"/>
      <c r="GE1" s="136"/>
      <c r="GF1" s="136"/>
      <c r="GG1" s="136"/>
      <c r="GH1" s="136"/>
      <c r="GI1" s="136"/>
      <c r="GJ1" s="136"/>
      <c r="GK1" s="136"/>
      <c r="GL1" s="136"/>
      <c r="GM1" s="136"/>
      <c r="GN1" s="136"/>
      <c r="GO1" s="136"/>
      <c r="GP1" s="136"/>
      <c r="GQ1" s="136"/>
      <c r="GR1" s="136"/>
      <c r="GS1" s="136"/>
      <c r="GT1" s="136"/>
      <c r="GU1" s="136"/>
      <c r="GV1" s="136"/>
      <c r="GW1" s="136"/>
      <c r="GX1" s="136"/>
      <c r="GY1" s="136"/>
      <c r="GZ1" s="136"/>
      <c r="HA1" s="136"/>
      <c r="HB1" s="136"/>
      <c r="HC1" s="136"/>
      <c r="HD1" s="136"/>
      <c r="HE1" s="136"/>
      <c r="HF1" s="136"/>
      <c r="HG1" s="136"/>
      <c r="HH1" s="136"/>
      <c r="HI1" s="136"/>
      <c r="HJ1" s="136"/>
      <c r="HK1" s="136"/>
      <c r="HL1" s="136"/>
      <c r="HM1" s="136"/>
      <c r="HN1" s="136"/>
      <c r="HO1" s="136"/>
      <c r="HP1" s="136"/>
      <c r="HQ1" s="136"/>
      <c r="HR1" s="136"/>
      <c r="HS1" s="136"/>
      <c r="HT1" s="136"/>
      <c r="HU1" s="136"/>
      <c r="HV1" s="136"/>
      <c r="HW1" s="136"/>
      <c r="HX1" s="136"/>
      <c r="HY1" s="136"/>
      <c r="HZ1" s="136"/>
      <c r="IA1" s="136"/>
      <c r="IB1" s="136"/>
      <c r="IC1" s="136"/>
      <c r="ID1" s="136"/>
      <c r="IE1" s="136"/>
      <c r="IF1" s="136"/>
      <c r="IG1" s="136"/>
      <c r="IH1" s="136"/>
      <c r="II1" s="136"/>
      <c r="IJ1" s="136"/>
      <c r="IK1" s="136"/>
      <c r="IL1" s="136"/>
      <c r="IM1" s="136"/>
      <c r="IN1" s="136"/>
      <c r="IO1" s="136"/>
      <c r="IP1" s="136"/>
      <c r="IQ1" s="136"/>
      <c r="IR1" s="136"/>
      <c r="IS1" s="136"/>
      <c r="IT1" s="136"/>
      <c r="IU1" s="136"/>
      <c r="IV1" s="136"/>
      <c r="IW1" s="136"/>
      <c r="IX1" s="136"/>
      <c r="IY1" s="136"/>
      <c r="IZ1" s="136"/>
      <c r="JA1" s="136"/>
      <c r="JB1" s="136"/>
      <c r="JC1" s="136"/>
      <c r="JD1" s="136"/>
      <c r="JE1" s="136"/>
      <c r="JF1" s="136"/>
      <c r="JG1" s="136"/>
      <c r="JH1" s="136"/>
      <c r="JI1" s="136"/>
      <c r="JJ1" s="136"/>
      <c r="JK1" s="136"/>
      <c r="JL1" s="136"/>
      <c r="JM1" s="136"/>
      <c r="JN1" s="136"/>
      <c r="JO1" s="136"/>
      <c r="JP1" s="136"/>
      <c r="JQ1" s="136"/>
      <c r="JR1" s="136"/>
    </row>
    <row r="2" spans="1:278" s="137" customFormat="1" ht="39.75" customHeight="1">
      <c r="A2" s="422"/>
      <c r="B2" s="423"/>
      <c r="C2" s="423"/>
      <c r="D2" s="541"/>
      <c r="E2" s="541"/>
      <c r="F2" s="541"/>
      <c r="G2" s="541"/>
      <c r="H2" s="541"/>
      <c r="I2" s="541"/>
      <c r="J2" s="541"/>
      <c r="K2" s="541"/>
      <c r="L2" s="541"/>
      <c r="M2" s="541"/>
      <c r="N2" s="541"/>
      <c r="O2" s="541"/>
      <c r="P2" s="541"/>
      <c r="Q2" s="542"/>
      <c r="R2" s="412"/>
      <c r="S2" s="412"/>
      <c r="T2" s="412"/>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row>
    <row r="3" spans="1:278" s="137" customFormat="1" ht="3" customHeight="1">
      <c r="A3" s="2"/>
      <c r="B3" s="2"/>
      <c r="C3" s="3"/>
      <c r="D3" s="541"/>
      <c r="E3" s="541"/>
      <c r="F3" s="541"/>
      <c r="G3" s="541"/>
      <c r="H3" s="541"/>
      <c r="I3" s="541"/>
      <c r="J3" s="541"/>
      <c r="K3" s="541"/>
      <c r="L3" s="541"/>
      <c r="M3" s="541"/>
      <c r="N3" s="541"/>
      <c r="O3" s="541"/>
      <c r="P3" s="541"/>
      <c r="Q3" s="542"/>
      <c r="R3" s="412"/>
      <c r="S3" s="412"/>
      <c r="T3" s="412"/>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row>
    <row r="4" spans="1:278" s="137" customFormat="1" ht="41.25" customHeight="1">
      <c r="A4" s="413" t="s">
        <v>276</v>
      </c>
      <c r="B4" s="414"/>
      <c r="C4" s="415"/>
      <c r="D4" s="416" t="str">
        <f>'Mapa Final'!D4</f>
        <v>Adquisición de Bienes y Servicios.</v>
      </c>
      <c r="E4" s="417"/>
      <c r="F4" s="417"/>
      <c r="G4" s="417"/>
      <c r="H4" s="417"/>
      <c r="I4" s="417"/>
      <c r="J4" s="417"/>
      <c r="K4" s="417"/>
      <c r="L4" s="417"/>
      <c r="M4" s="417"/>
      <c r="N4" s="418"/>
      <c r="O4" s="419"/>
      <c r="P4" s="419"/>
      <c r="Q4" s="419"/>
      <c r="R4" s="1"/>
      <c r="S4" s="1"/>
      <c r="T4" s="1"/>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row>
    <row r="5" spans="1:278" s="137" customFormat="1" ht="52.5" customHeight="1">
      <c r="A5" s="413" t="s">
        <v>278</v>
      </c>
      <c r="B5" s="414"/>
      <c r="C5" s="415"/>
      <c r="D5" s="424" t="str">
        <f>'Mapa Final'!D5</f>
        <v>Adquirir oportunamente los bienes y servicios requeridos por la Rama Judicial para garantizar una óptima gestión en cada vigencia, en el marco del sistema de gestión de la calidad, medio ambiente y seguridad y salud en el trabajo.</v>
      </c>
      <c r="E5" s="425"/>
      <c r="F5" s="425"/>
      <c r="G5" s="425"/>
      <c r="H5" s="425"/>
      <c r="I5" s="425"/>
      <c r="J5" s="425"/>
      <c r="K5" s="425"/>
      <c r="L5" s="425"/>
      <c r="M5" s="425"/>
      <c r="N5" s="426"/>
      <c r="O5" s="1"/>
      <c r="P5" s="1"/>
      <c r="Q5" s="1"/>
      <c r="R5" s="1"/>
      <c r="S5" s="1"/>
      <c r="T5" s="1"/>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c r="AW5" s="136"/>
      <c r="AX5" s="136"/>
      <c r="AY5" s="136"/>
      <c r="AZ5" s="136"/>
      <c r="BA5" s="136"/>
      <c r="BB5" s="136"/>
      <c r="BC5" s="136"/>
      <c r="BD5" s="136"/>
      <c r="BE5" s="136"/>
      <c r="BF5" s="136"/>
      <c r="BG5" s="136"/>
      <c r="BH5" s="136"/>
      <c r="BI5" s="136"/>
      <c r="BJ5" s="136"/>
      <c r="BK5" s="136"/>
      <c r="BL5" s="136"/>
      <c r="BM5" s="136"/>
      <c r="BN5" s="136"/>
      <c r="BO5" s="136"/>
      <c r="BP5" s="136"/>
      <c r="BQ5" s="136"/>
      <c r="BR5" s="136"/>
      <c r="BS5" s="136"/>
      <c r="BT5" s="136"/>
      <c r="BU5" s="136"/>
      <c r="BV5" s="136"/>
      <c r="BW5" s="136"/>
      <c r="BX5" s="136"/>
      <c r="BY5" s="136"/>
      <c r="BZ5" s="136"/>
      <c r="CA5" s="136"/>
      <c r="CB5" s="136"/>
      <c r="CC5" s="136"/>
      <c r="CD5" s="136"/>
      <c r="CE5" s="136"/>
      <c r="CF5" s="136"/>
      <c r="CG5" s="136"/>
      <c r="CH5" s="136"/>
      <c r="CI5" s="136"/>
      <c r="CJ5" s="136"/>
      <c r="CK5" s="136"/>
      <c r="CL5" s="136"/>
      <c r="CM5" s="136"/>
      <c r="CN5" s="136"/>
      <c r="CO5" s="136"/>
      <c r="CP5" s="136"/>
      <c r="CQ5" s="136"/>
      <c r="CR5" s="136"/>
      <c r="CS5" s="136"/>
      <c r="CT5" s="136"/>
      <c r="CU5" s="136"/>
      <c r="CV5" s="136"/>
      <c r="CW5" s="136"/>
      <c r="CX5" s="136"/>
      <c r="CY5" s="136"/>
      <c r="CZ5" s="136"/>
      <c r="DA5" s="136"/>
      <c r="DB5" s="136"/>
      <c r="DC5" s="136"/>
      <c r="DD5" s="136"/>
      <c r="DE5" s="136"/>
      <c r="DF5" s="136"/>
      <c r="DG5" s="136"/>
      <c r="DH5" s="136"/>
      <c r="DI5" s="136"/>
      <c r="DJ5" s="136"/>
      <c r="DK5" s="136"/>
      <c r="DL5" s="136"/>
      <c r="DM5" s="136"/>
      <c r="DN5" s="136"/>
      <c r="DO5" s="136"/>
      <c r="DP5" s="136"/>
      <c r="DQ5" s="136"/>
      <c r="DR5" s="136"/>
      <c r="DS5" s="136"/>
      <c r="DT5" s="136"/>
      <c r="DU5" s="136"/>
      <c r="DV5" s="136"/>
      <c r="DW5" s="136"/>
      <c r="DX5" s="136"/>
      <c r="DY5" s="136"/>
      <c r="DZ5" s="136"/>
      <c r="EA5" s="136"/>
      <c r="EB5" s="136"/>
      <c r="EC5" s="136"/>
      <c r="ED5" s="136"/>
      <c r="EE5" s="136"/>
      <c r="EF5" s="136"/>
      <c r="EG5" s="136"/>
      <c r="EH5" s="136"/>
      <c r="EI5" s="136"/>
      <c r="EJ5" s="136"/>
      <c r="EK5" s="136"/>
      <c r="EL5" s="136"/>
      <c r="EM5" s="136"/>
      <c r="EN5" s="136"/>
      <c r="EO5" s="136"/>
      <c r="EP5" s="136"/>
      <c r="EQ5" s="136"/>
      <c r="ER5" s="136"/>
      <c r="ES5" s="136"/>
      <c r="ET5" s="136"/>
      <c r="EU5" s="136"/>
      <c r="EV5" s="136"/>
      <c r="EW5" s="136"/>
      <c r="EX5" s="136"/>
      <c r="EY5" s="136"/>
      <c r="EZ5" s="136"/>
      <c r="FA5" s="136"/>
      <c r="FB5" s="136"/>
      <c r="FC5" s="136"/>
      <c r="FD5" s="136"/>
      <c r="FE5" s="136"/>
      <c r="FF5" s="136"/>
      <c r="FG5" s="136"/>
      <c r="FH5" s="136"/>
      <c r="FI5" s="136"/>
      <c r="FJ5" s="136"/>
      <c r="FK5" s="136"/>
      <c r="FL5" s="136"/>
      <c r="FM5" s="136"/>
      <c r="FN5" s="136"/>
      <c r="FO5" s="136"/>
      <c r="FP5" s="136"/>
      <c r="FQ5" s="136"/>
      <c r="FR5" s="136"/>
      <c r="FS5" s="136"/>
      <c r="FT5" s="136"/>
      <c r="FU5" s="136"/>
      <c r="FV5" s="136"/>
      <c r="FW5" s="136"/>
      <c r="FX5" s="136"/>
      <c r="FY5" s="136"/>
      <c r="FZ5" s="136"/>
      <c r="GA5" s="136"/>
      <c r="GB5" s="136"/>
      <c r="GC5" s="136"/>
      <c r="GD5" s="136"/>
      <c r="GE5" s="136"/>
      <c r="GF5" s="136"/>
      <c r="GG5" s="136"/>
      <c r="GH5" s="136"/>
      <c r="GI5" s="136"/>
      <c r="GJ5" s="136"/>
      <c r="GK5" s="136"/>
      <c r="GL5" s="136"/>
      <c r="GM5" s="136"/>
      <c r="GN5" s="136"/>
      <c r="GO5" s="136"/>
      <c r="GP5" s="136"/>
      <c r="GQ5" s="136"/>
      <c r="GR5" s="136"/>
      <c r="GS5" s="136"/>
      <c r="GT5" s="136"/>
      <c r="GU5" s="136"/>
      <c r="GV5" s="136"/>
      <c r="GW5" s="136"/>
      <c r="GX5" s="136"/>
      <c r="GY5" s="136"/>
      <c r="GZ5" s="136"/>
      <c r="HA5" s="136"/>
      <c r="HB5" s="136"/>
      <c r="HC5" s="136"/>
      <c r="HD5" s="136"/>
      <c r="HE5" s="136"/>
      <c r="HF5" s="136"/>
      <c r="HG5" s="136"/>
      <c r="HH5" s="136"/>
      <c r="HI5" s="136"/>
      <c r="HJ5" s="136"/>
      <c r="HK5" s="136"/>
      <c r="HL5" s="136"/>
      <c r="HM5" s="136"/>
      <c r="HN5" s="136"/>
      <c r="HO5" s="136"/>
      <c r="HP5" s="136"/>
      <c r="HQ5" s="136"/>
      <c r="HR5" s="136"/>
      <c r="HS5" s="136"/>
      <c r="HT5" s="136"/>
      <c r="HU5" s="136"/>
      <c r="HV5" s="136"/>
      <c r="HW5" s="136"/>
      <c r="HX5" s="136"/>
      <c r="HY5" s="136"/>
      <c r="HZ5" s="136"/>
      <c r="IA5" s="136"/>
      <c r="IB5" s="136"/>
      <c r="IC5" s="136"/>
      <c r="ID5" s="136"/>
      <c r="IE5" s="136"/>
      <c r="IF5" s="136"/>
      <c r="IG5" s="136"/>
      <c r="IH5" s="136"/>
      <c r="II5" s="136"/>
      <c r="IJ5" s="136"/>
      <c r="IK5" s="136"/>
      <c r="IL5" s="136"/>
      <c r="IM5" s="136"/>
      <c r="IN5" s="136"/>
      <c r="IO5" s="136"/>
      <c r="IP5" s="136"/>
      <c r="IQ5" s="136"/>
      <c r="IR5" s="136"/>
      <c r="IS5" s="136"/>
      <c r="IT5" s="136"/>
      <c r="IU5" s="136"/>
      <c r="IV5" s="136"/>
      <c r="IW5" s="136"/>
      <c r="IX5" s="136"/>
      <c r="IY5" s="136"/>
      <c r="IZ5" s="136"/>
      <c r="JA5" s="136"/>
      <c r="JB5" s="136"/>
      <c r="JC5" s="136"/>
      <c r="JD5" s="136"/>
      <c r="JE5" s="136"/>
      <c r="JF5" s="136"/>
      <c r="JG5" s="136"/>
      <c r="JH5" s="136"/>
      <c r="JI5" s="136"/>
      <c r="JJ5" s="136"/>
      <c r="JK5" s="136"/>
      <c r="JL5" s="136"/>
      <c r="JM5" s="136"/>
      <c r="JN5" s="136"/>
      <c r="JO5" s="136"/>
      <c r="JP5" s="136"/>
      <c r="JQ5" s="136"/>
      <c r="JR5" s="136"/>
    </row>
    <row r="6" spans="1:278" s="137" customFormat="1" ht="32.25" customHeight="1" thickBot="1">
      <c r="A6" s="413" t="s">
        <v>280</v>
      </c>
      <c r="B6" s="414"/>
      <c r="C6" s="415"/>
      <c r="D6" s="424" t="str">
        <f>'Mapa Final'!D6</f>
        <v>Nivel Central y Seccional</v>
      </c>
      <c r="E6" s="425"/>
      <c r="F6" s="425"/>
      <c r="G6" s="425"/>
      <c r="H6" s="425"/>
      <c r="I6" s="425"/>
      <c r="J6" s="425"/>
      <c r="K6" s="425"/>
      <c r="L6" s="425"/>
      <c r="M6" s="425"/>
      <c r="N6" s="426"/>
      <c r="O6" s="1"/>
      <c r="P6" s="1"/>
      <c r="Q6" s="1"/>
      <c r="R6" s="1"/>
      <c r="S6" s="1"/>
      <c r="T6" s="1"/>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136"/>
      <c r="GA6" s="136"/>
      <c r="GB6" s="136"/>
      <c r="GC6" s="136"/>
      <c r="GD6" s="136"/>
      <c r="GE6" s="136"/>
      <c r="GF6" s="136"/>
      <c r="GG6" s="136"/>
      <c r="GH6" s="136"/>
      <c r="GI6" s="136"/>
      <c r="GJ6" s="136"/>
      <c r="GK6" s="136"/>
      <c r="GL6" s="136"/>
      <c r="GM6" s="136"/>
      <c r="GN6" s="136"/>
      <c r="GO6" s="136"/>
      <c r="GP6" s="136"/>
      <c r="GQ6" s="136"/>
      <c r="GR6" s="136"/>
      <c r="GS6" s="136"/>
      <c r="GT6" s="136"/>
      <c r="GU6" s="136"/>
      <c r="GV6" s="136"/>
      <c r="GW6" s="136"/>
      <c r="GX6" s="136"/>
      <c r="GY6" s="136"/>
      <c r="GZ6" s="136"/>
      <c r="HA6" s="136"/>
      <c r="HB6" s="136"/>
      <c r="HC6" s="136"/>
      <c r="HD6" s="136"/>
      <c r="HE6" s="136"/>
      <c r="HF6" s="136"/>
      <c r="HG6" s="136"/>
      <c r="HH6" s="136"/>
      <c r="HI6" s="136"/>
      <c r="HJ6" s="136"/>
      <c r="HK6" s="136"/>
      <c r="HL6" s="136"/>
      <c r="HM6" s="136"/>
      <c r="HN6" s="136"/>
      <c r="HO6" s="136"/>
      <c r="HP6" s="136"/>
      <c r="HQ6" s="136"/>
      <c r="HR6" s="136"/>
      <c r="HS6" s="136"/>
      <c r="HT6" s="136"/>
      <c r="HU6" s="136"/>
      <c r="HV6" s="136"/>
      <c r="HW6" s="136"/>
      <c r="HX6" s="136"/>
      <c r="HY6" s="136"/>
      <c r="HZ6" s="136"/>
      <c r="IA6" s="136"/>
      <c r="IB6" s="136"/>
      <c r="IC6" s="136"/>
      <c r="ID6" s="136"/>
      <c r="IE6" s="136"/>
      <c r="IF6" s="136"/>
      <c r="IG6" s="136"/>
      <c r="IH6" s="136"/>
      <c r="II6" s="136"/>
      <c r="IJ6" s="136"/>
      <c r="IK6" s="136"/>
      <c r="IL6" s="136"/>
      <c r="IM6" s="136"/>
      <c r="IN6" s="136"/>
      <c r="IO6" s="136"/>
      <c r="IP6" s="136"/>
      <c r="IQ6" s="136"/>
      <c r="IR6" s="136"/>
      <c r="IS6" s="136"/>
      <c r="IT6" s="136"/>
      <c r="IU6" s="136"/>
      <c r="IV6" s="136"/>
      <c r="IW6" s="136"/>
      <c r="IX6" s="136"/>
      <c r="IY6" s="136"/>
      <c r="IZ6" s="136"/>
      <c r="JA6" s="136"/>
      <c r="JB6" s="136"/>
      <c r="JC6" s="136"/>
      <c r="JD6" s="136"/>
      <c r="JE6" s="136"/>
      <c r="JF6" s="136"/>
      <c r="JG6" s="136"/>
      <c r="JH6" s="136"/>
      <c r="JI6" s="136"/>
      <c r="JJ6" s="136"/>
      <c r="JK6" s="136"/>
      <c r="JL6" s="136"/>
      <c r="JM6" s="136"/>
      <c r="JN6" s="136"/>
      <c r="JO6" s="136"/>
      <c r="JP6" s="136"/>
      <c r="JQ6" s="136"/>
      <c r="JR6" s="136"/>
    </row>
    <row r="7" spans="1:278" s="147" customFormat="1" ht="39.75" customHeight="1" thickTop="1" thickBot="1">
      <c r="A7" s="547" t="s">
        <v>613</v>
      </c>
      <c r="B7" s="548"/>
      <c r="C7" s="548"/>
      <c r="D7" s="548"/>
      <c r="E7" s="548"/>
      <c r="F7" s="549"/>
      <c r="G7" s="154"/>
      <c r="H7" s="550" t="s">
        <v>614</v>
      </c>
      <c r="I7" s="550"/>
      <c r="J7" s="550"/>
      <c r="K7" s="550" t="s">
        <v>615</v>
      </c>
      <c r="L7" s="550"/>
      <c r="M7" s="550"/>
      <c r="N7" s="551" t="s">
        <v>616</v>
      </c>
      <c r="O7" s="543" t="s">
        <v>617</v>
      </c>
      <c r="P7" s="545" t="s">
        <v>618</v>
      </c>
      <c r="Q7" s="546"/>
      <c r="R7" s="545" t="s">
        <v>619</v>
      </c>
      <c r="S7" s="546"/>
      <c r="T7" s="552" t="s">
        <v>643</v>
      </c>
      <c r="U7" s="160"/>
      <c r="V7" s="160"/>
      <c r="W7" s="160"/>
      <c r="X7" s="160"/>
      <c r="Y7" s="160"/>
      <c r="Z7" s="160"/>
      <c r="AA7" s="160"/>
      <c r="AB7" s="160"/>
      <c r="AC7" s="160"/>
      <c r="AD7" s="160"/>
      <c r="AE7" s="160"/>
      <c r="AF7" s="160"/>
      <c r="AG7" s="160"/>
      <c r="AH7" s="160"/>
      <c r="AI7" s="160"/>
      <c r="AJ7" s="160"/>
      <c r="AK7" s="160"/>
      <c r="AL7" s="160"/>
      <c r="AM7" s="160"/>
      <c r="AN7" s="160"/>
      <c r="AO7" s="160"/>
      <c r="AP7" s="160"/>
      <c r="AQ7" s="160"/>
      <c r="AR7" s="160"/>
      <c r="AS7" s="160"/>
      <c r="AT7" s="160"/>
      <c r="AU7" s="160"/>
      <c r="AV7" s="160"/>
      <c r="AW7" s="160"/>
      <c r="AX7" s="160"/>
      <c r="AY7" s="160"/>
      <c r="AZ7" s="160"/>
      <c r="BA7" s="160"/>
      <c r="BB7" s="160"/>
      <c r="BC7" s="160"/>
      <c r="BD7" s="160"/>
      <c r="BE7" s="160"/>
      <c r="BF7" s="160"/>
      <c r="BG7" s="160"/>
      <c r="BH7" s="160"/>
      <c r="BI7" s="160"/>
      <c r="BJ7" s="160"/>
      <c r="BK7" s="160"/>
      <c r="BL7" s="160"/>
      <c r="BM7" s="160"/>
      <c r="BN7" s="160"/>
      <c r="BO7" s="160"/>
      <c r="BP7" s="160"/>
      <c r="BQ7" s="160"/>
      <c r="BR7" s="160"/>
      <c r="BS7" s="160"/>
      <c r="BT7" s="160"/>
      <c r="BU7" s="160"/>
      <c r="BV7" s="160"/>
      <c r="BW7" s="160"/>
      <c r="BX7" s="160"/>
      <c r="BY7" s="160"/>
      <c r="BZ7" s="160"/>
      <c r="CA7" s="160"/>
      <c r="CB7" s="160"/>
      <c r="CC7" s="160"/>
      <c r="CD7" s="160"/>
      <c r="CE7" s="160"/>
      <c r="CF7" s="160"/>
      <c r="CG7" s="160"/>
      <c r="CH7" s="160"/>
      <c r="CI7" s="160"/>
      <c r="CJ7" s="160"/>
      <c r="CK7" s="160"/>
      <c r="CL7" s="160"/>
      <c r="CM7" s="160"/>
      <c r="CN7" s="160"/>
      <c r="CO7" s="160"/>
      <c r="CP7" s="160"/>
      <c r="CQ7" s="160"/>
      <c r="CR7" s="160"/>
      <c r="CS7" s="160"/>
      <c r="CT7" s="160"/>
      <c r="CU7" s="160"/>
      <c r="CV7" s="160"/>
      <c r="CW7" s="160"/>
      <c r="CX7" s="160"/>
      <c r="CY7" s="160"/>
      <c r="CZ7" s="160"/>
      <c r="DA7" s="160"/>
      <c r="DB7" s="160"/>
      <c r="DC7" s="160"/>
      <c r="DD7" s="160"/>
      <c r="DE7" s="160"/>
      <c r="DF7" s="160"/>
      <c r="DG7" s="160"/>
      <c r="DH7" s="160"/>
      <c r="DI7" s="160"/>
      <c r="DJ7" s="160"/>
      <c r="DK7" s="160"/>
      <c r="DL7" s="160"/>
      <c r="DM7" s="160"/>
      <c r="DN7" s="160"/>
      <c r="DO7" s="160"/>
      <c r="DP7" s="160"/>
      <c r="DQ7" s="160"/>
      <c r="DR7" s="160"/>
      <c r="DS7" s="160"/>
      <c r="DT7" s="160"/>
      <c r="DU7" s="160"/>
      <c r="DV7" s="160"/>
      <c r="DW7" s="160"/>
      <c r="DX7" s="160"/>
      <c r="DY7" s="160"/>
      <c r="DZ7" s="160"/>
      <c r="EA7" s="160"/>
      <c r="EB7" s="160"/>
      <c r="EC7" s="160"/>
      <c r="ED7" s="160"/>
      <c r="EE7" s="160"/>
      <c r="EF7" s="160"/>
      <c r="EG7" s="160"/>
      <c r="EH7" s="160"/>
      <c r="EI7" s="160"/>
      <c r="EJ7" s="160"/>
      <c r="EK7" s="160"/>
      <c r="EL7" s="160"/>
      <c r="EM7" s="160"/>
      <c r="EN7" s="160"/>
      <c r="EO7" s="160"/>
      <c r="EP7" s="160"/>
      <c r="EQ7" s="160"/>
      <c r="ER7" s="160"/>
      <c r="ES7" s="160"/>
      <c r="ET7" s="160"/>
      <c r="EU7" s="160"/>
      <c r="EV7" s="160"/>
      <c r="EW7" s="160"/>
      <c r="EX7" s="160"/>
      <c r="EY7" s="160"/>
      <c r="EZ7" s="160"/>
      <c r="FA7" s="160"/>
      <c r="FB7" s="160"/>
      <c r="FC7" s="160"/>
      <c r="FD7" s="160"/>
      <c r="FE7" s="160"/>
      <c r="FF7" s="160"/>
      <c r="FG7" s="160"/>
      <c r="FH7" s="160"/>
      <c r="FI7" s="160"/>
      <c r="FJ7" s="160"/>
      <c r="FK7" s="160"/>
      <c r="FL7" s="160"/>
      <c r="FM7" s="160"/>
      <c r="FN7" s="160"/>
      <c r="FO7" s="160"/>
      <c r="FP7" s="160"/>
      <c r="FQ7" s="160"/>
      <c r="FR7" s="160"/>
      <c r="FS7" s="160"/>
      <c r="FT7" s="160"/>
    </row>
    <row r="8" spans="1:278" s="148" customFormat="1" ht="60.95" customHeight="1" thickTop="1" thickBot="1">
      <c r="A8" s="163" t="s">
        <v>30</v>
      </c>
      <c r="B8" s="163" t="s">
        <v>288</v>
      </c>
      <c r="C8" s="164" t="s">
        <v>228</v>
      </c>
      <c r="D8" s="155" t="s">
        <v>289</v>
      </c>
      <c r="E8" s="156" t="s">
        <v>232</v>
      </c>
      <c r="F8" s="156" t="s">
        <v>234</v>
      </c>
      <c r="G8" s="156" t="s">
        <v>236</v>
      </c>
      <c r="H8" s="157" t="s">
        <v>621</v>
      </c>
      <c r="I8" s="157" t="s">
        <v>584</v>
      </c>
      <c r="J8" s="157" t="s">
        <v>622</v>
      </c>
      <c r="K8" s="157" t="s">
        <v>621</v>
      </c>
      <c r="L8" s="157" t="s">
        <v>623</v>
      </c>
      <c r="M8" s="157" t="s">
        <v>622</v>
      </c>
      <c r="N8" s="551"/>
      <c r="O8" s="544"/>
      <c r="P8" s="158" t="s">
        <v>624</v>
      </c>
      <c r="Q8" s="158" t="s">
        <v>625</v>
      </c>
      <c r="R8" s="158" t="s">
        <v>626</v>
      </c>
      <c r="S8" s="158" t="s">
        <v>627</v>
      </c>
      <c r="T8" s="552"/>
      <c r="U8" s="161"/>
      <c r="V8" s="161"/>
      <c r="W8" s="161"/>
      <c r="X8" s="161"/>
      <c r="Y8" s="161"/>
      <c r="Z8" s="161"/>
      <c r="AA8" s="161"/>
      <c r="AB8" s="161"/>
      <c r="AC8" s="161"/>
      <c r="AD8" s="161"/>
      <c r="AE8" s="161"/>
      <c r="AF8" s="161"/>
      <c r="AG8" s="161"/>
      <c r="AH8" s="161"/>
      <c r="AI8" s="161"/>
      <c r="AJ8" s="161"/>
      <c r="AK8" s="161"/>
      <c r="AL8" s="161"/>
      <c r="AM8" s="161"/>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61"/>
      <c r="BR8" s="161"/>
      <c r="BS8" s="161"/>
      <c r="BT8" s="161"/>
      <c r="BU8" s="161"/>
      <c r="BV8" s="161"/>
      <c r="BW8" s="161"/>
      <c r="BX8" s="161"/>
      <c r="BY8" s="161"/>
      <c r="BZ8" s="161"/>
      <c r="CA8" s="161"/>
      <c r="CB8" s="161"/>
      <c r="CC8" s="161"/>
      <c r="CD8" s="161"/>
      <c r="CE8" s="161"/>
      <c r="CF8" s="161"/>
      <c r="CG8" s="161"/>
      <c r="CH8" s="161"/>
      <c r="CI8" s="161"/>
      <c r="CJ8" s="161"/>
      <c r="CK8" s="161"/>
      <c r="CL8" s="161"/>
      <c r="CM8" s="161"/>
      <c r="CN8" s="161"/>
      <c r="CO8" s="161"/>
      <c r="CP8" s="161"/>
      <c r="CQ8" s="161"/>
      <c r="CR8" s="161"/>
      <c r="CS8" s="161"/>
      <c r="CT8" s="161"/>
      <c r="CU8" s="161"/>
      <c r="CV8" s="161"/>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1"/>
      <c r="EA8" s="161"/>
      <c r="EB8" s="161"/>
      <c r="EC8" s="161"/>
      <c r="ED8" s="161"/>
      <c r="EE8" s="161"/>
      <c r="EF8" s="161"/>
      <c r="EG8" s="161"/>
      <c r="EH8" s="161"/>
      <c r="EI8" s="161"/>
      <c r="EJ8" s="161"/>
      <c r="EK8" s="161"/>
      <c r="EL8" s="161"/>
      <c r="EM8" s="161"/>
      <c r="EN8" s="161"/>
      <c r="EO8" s="161"/>
      <c r="EP8" s="161"/>
      <c r="EQ8" s="161"/>
      <c r="ER8" s="161"/>
      <c r="ES8" s="161"/>
      <c r="ET8" s="161"/>
      <c r="EU8" s="161"/>
      <c r="EV8" s="161"/>
      <c r="EW8" s="161"/>
      <c r="EX8" s="161"/>
      <c r="EY8" s="161"/>
      <c r="EZ8" s="161"/>
      <c r="FA8" s="161"/>
      <c r="FB8" s="161"/>
      <c r="FC8" s="161"/>
      <c r="FD8" s="161"/>
      <c r="FE8" s="161"/>
      <c r="FF8" s="161"/>
      <c r="FG8" s="161"/>
      <c r="FH8" s="161"/>
      <c r="FI8" s="161"/>
      <c r="FJ8" s="161"/>
      <c r="FK8" s="161"/>
      <c r="FL8" s="161"/>
      <c r="FM8" s="161"/>
      <c r="FN8" s="161"/>
      <c r="FO8" s="161"/>
      <c r="FP8" s="161"/>
      <c r="FQ8" s="161"/>
      <c r="FR8" s="161"/>
      <c r="FS8" s="161"/>
      <c r="FT8" s="161"/>
    </row>
    <row r="9" spans="1:278" s="149" customFormat="1" ht="10.5" customHeight="1" thickTop="1" thickBot="1">
      <c r="A9" s="537"/>
      <c r="B9" s="538"/>
      <c r="C9" s="538"/>
      <c r="D9" s="538"/>
      <c r="E9" s="538"/>
      <c r="F9" s="538"/>
      <c r="G9" s="538"/>
      <c r="H9" s="538"/>
      <c r="I9" s="538"/>
      <c r="J9" s="538"/>
      <c r="K9" s="538"/>
      <c r="L9" s="538"/>
      <c r="M9" s="538"/>
      <c r="N9" s="538"/>
      <c r="T9" s="159"/>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c r="AS9" s="162"/>
      <c r="AT9" s="162"/>
      <c r="AU9" s="162"/>
      <c r="AV9" s="162"/>
      <c r="AW9" s="162"/>
      <c r="AX9" s="162"/>
      <c r="AY9" s="162"/>
      <c r="AZ9" s="162"/>
      <c r="BA9" s="162"/>
      <c r="BB9" s="162"/>
      <c r="BC9" s="162"/>
      <c r="BD9" s="162"/>
      <c r="BE9" s="162"/>
      <c r="BF9" s="162"/>
      <c r="BG9" s="162"/>
      <c r="BH9" s="162"/>
      <c r="BI9" s="162"/>
      <c r="BJ9" s="162"/>
      <c r="BK9" s="162"/>
      <c r="BL9" s="162"/>
      <c r="BM9" s="162"/>
      <c r="BN9" s="162"/>
      <c r="BO9" s="162"/>
      <c r="BP9" s="162"/>
      <c r="BQ9" s="162"/>
      <c r="BR9" s="162"/>
      <c r="BS9" s="162"/>
      <c r="BT9" s="162"/>
      <c r="BU9" s="162"/>
      <c r="BV9" s="162"/>
      <c r="BW9" s="162"/>
      <c r="BX9" s="162"/>
      <c r="BY9" s="162"/>
      <c r="BZ9" s="162"/>
      <c r="CA9" s="162"/>
      <c r="CB9" s="162"/>
      <c r="CC9" s="162"/>
      <c r="CD9" s="162"/>
      <c r="CE9" s="162"/>
      <c r="CF9" s="162"/>
      <c r="CG9" s="162"/>
      <c r="CH9" s="162"/>
      <c r="CI9" s="162"/>
      <c r="CJ9" s="162"/>
      <c r="CK9" s="162"/>
      <c r="CL9" s="162"/>
      <c r="CM9" s="162"/>
      <c r="CN9" s="162"/>
      <c r="CO9" s="162"/>
      <c r="CP9" s="162"/>
      <c r="CQ9" s="162"/>
      <c r="CR9" s="162"/>
      <c r="CS9" s="162"/>
      <c r="CT9" s="162"/>
      <c r="CU9" s="162"/>
      <c r="CV9" s="162"/>
      <c r="CW9" s="162"/>
      <c r="CX9" s="162"/>
      <c r="CY9" s="162"/>
      <c r="CZ9" s="162"/>
      <c r="DA9" s="162"/>
      <c r="DB9" s="162"/>
      <c r="DC9" s="162"/>
      <c r="DD9" s="162"/>
      <c r="DE9" s="162"/>
      <c r="DF9" s="162"/>
      <c r="DG9" s="162"/>
      <c r="DH9" s="162"/>
      <c r="DI9" s="162"/>
      <c r="DJ9" s="162"/>
      <c r="DK9" s="162"/>
      <c r="DL9" s="162"/>
      <c r="DM9" s="162"/>
      <c r="DN9" s="162"/>
      <c r="DO9" s="162"/>
      <c r="DP9" s="162"/>
      <c r="DQ9" s="162"/>
      <c r="DR9" s="162"/>
      <c r="DS9" s="162"/>
      <c r="DT9" s="162"/>
      <c r="DU9" s="162"/>
      <c r="DV9" s="162"/>
      <c r="DW9" s="162"/>
      <c r="DX9" s="162"/>
      <c r="DY9" s="162"/>
      <c r="DZ9" s="162"/>
      <c r="EA9" s="162"/>
      <c r="EB9" s="162"/>
      <c r="EC9" s="162"/>
      <c r="ED9" s="162"/>
      <c r="EE9" s="162"/>
      <c r="EF9" s="162"/>
      <c r="EG9" s="162"/>
      <c r="EH9" s="162"/>
      <c r="EI9" s="162"/>
      <c r="EJ9" s="162"/>
      <c r="EK9" s="162"/>
      <c r="EL9" s="162"/>
      <c r="EM9" s="162"/>
      <c r="EN9" s="162"/>
      <c r="EO9" s="162"/>
      <c r="EP9" s="162"/>
      <c r="EQ9" s="162"/>
      <c r="ER9" s="162"/>
      <c r="ES9" s="162"/>
      <c r="ET9" s="162"/>
      <c r="EU9" s="162"/>
      <c r="EV9" s="162"/>
      <c r="EW9" s="162"/>
      <c r="EX9" s="162"/>
      <c r="EY9" s="162"/>
      <c r="EZ9" s="162"/>
      <c r="FA9" s="162"/>
      <c r="FB9" s="162"/>
      <c r="FC9" s="162"/>
      <c r="FD9" s="162"/>
      <c r="FE9" s="162"/>
      <c r="FF9" s="162"/>
      <c r="FG9" s="162"/>
      <c r="FH9" s="162"/>
      <c r="FI9" s="162"/>
      <c r="FJ9" s="162"/>
      <c r="FK9" s="162"/>
      <c r="FL9" s="162"/>
      <c r="FM9" s="162"/>
      <c r="FN9" s="162"/>
      <c r="FO9" s="162"/>
      <c r="FP9" s="162"/>
      <c r="FQ9" s="162"/>
      <c r="FR9" s="162"/>
      <c r="FS9" s="162"/>
      <c r="FT9" s="162"/>
    </row>
    <row r="10" spans="1:278" s="150" customFormat="1" ht="15" customHeight="1">
      <c r="A10" s="504">
        <f>'Mapa Final'!A10</f>
        <v>1</v>
      </c>
      <c r="B10" s="502" t="str">
        <f>'Mapa Final'!B10</f>
        <v>Incumplimiento en la satisfacción de las necesidades bienes y servicios de la Seccional</v>
      </c>
      <c r="C10" s="525" t="str">
        <f>'Mapa Final'!C10</f>
        <v>Afectación en la Prestación del Servicio de Justicia</v>
      </c>
      <c r="D10" s="525" t="str">
        <f>'Mapa Final'!D10</f>
        <v xml:space="preserve">
1.Indebida identificación de las necesidades a satisfacer (cantidades y caracteristicas tecnicas).
2. Falta de asignación o limitación de recursos presupuestales.
3. Incumplimiento del contrato por parte del proveedor.
</v>
      </c>
      <c r="E10" s="531" t="str">
        <f>'Mapa Final'!E10</f>
        <v>Falencias en la etapa de planeación y ejecución y/o falta de asignación o limitación de los recursos presupuestales.</v>
      </c>
      <c r="F10" s="531" t="str">
        <f>'Mapa Final'!F10</f>
        <v>Posibilidad de Afectación en la prestación del servicio de justicia por eventuales Falencias en la etapa de planeación y ejecución y/o falta de asignación o limitación de los recursos presupuestales que conlleven a la insatisfacción de las necesidades de funcionamiento e inversión de la seccional durante la vigencia</v>
      </c>
      <c r="G10" s="531" t="str">
        <f>'Mapa Final'!G10</f>
        <v>Ejecución y Administración de Procesos</v>
      </c>
      <c r="H10" s="534" t="str">
        <f>'Mapa Final'!I10</f>
        <v>Media</v>
      </c>
      <c r="I10" s="528" t="str">
        <f>'Mapa Final'!L10</f>
        <v>Moderado</v>
      </c>
      <c r="J10" s="513" t="str">
        <f>'Mapa Final'!N10</f>
        <v>Moderado</v>
      </c>
      <c r="K10" s="516" t="str">
        <f>'Mapa Final'!AA10</f>
        <v>Baja</v>
      </c>
      <c r="L10" s="516" t="str">
        <f>'Mapa Final'!AE10</f>
        <v>Moderado</v>
      </c>
      <c r="M10" s="519" t="str">
        <f>'Mapa Final'!AG10</f>
        <v>Moderado</v>
      </c>
      <c r="N10" s="516" t="str">
        <f>'Mapa Final'!AH10</f>
        <v>Aceptar</v>
      </c>
      <c r="O10" s="510" t="s">
        <v>644</v>
      </c>
      <c r="P10" s="510"/>
      <c r="Q10" s="510" t="s">
        <v>10</v>
      </c>
      <c r="R10" s="554">
        <v>44378</v>
      </c>
      <c r="S10" s="554">
        <v>44469</v>
      </c>
      <c r="T10" s="510" t="s">
        <v>645</v>
      </c>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row>
    <row r="11" spans="1:278" s="150" customFormat="1" ht="13.5" customHeight="1">
      <c r="A11" s="505"/>
      <c r="B11" s="368"/>
      <c r="C11" s="526"/>
      <c r="D11" s="526"/>
      <c r="E11" s="532"/>
      <c r="F11" s="532"/>
      <c r="G11" s="532"/>
      <c r="H11" s="535"/>
      <c r="I11" s="529"/>
      <c r="J11" s="514"/>
      <c r="K11" s="517"/>
      <c r="L11" s="517"/>
      <c r="M11" s="520"/>
      <c r="N11" s="517"/>
      <c r="O11" s="508"/>
      <c r="P11" s="511"/>
      <c r="Q11" s="511"/>
      <c r="R11" s="511"/>
      <c r="S11" s="511"/>
      <c r="T11" s="511"/>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row>
    <row r="12" spans="1:278" s="150" customFormat="1" ht="13.5" customHeight="1">
      <c r="A12" s="505"/>
      <c r="B12" s="368"/>
      <c r="C12" s="526"/>
      <c r="D12" s="526"/>
      <c r="E12" s="532"/>
      <c r="F12" s="532"/>
      <c r="G12" s="532"/>
      <c r="H12" s="535"/>
      <c r="I12" s="529"/>
      <c r="J12" s="514"/>
      <c r="K12" s="517"/>
      <c r="L12" s="517"/>
      <c r="M12" s="520"/>
      <c r="N12" s="517"/>
      <c r="O12" s="508"/>
      <c r="P12" s="511"/>
      <c r="Q12" s="511"/>
      <c r="R12" s="511"/>
      <c r="S12" s="511"/>
      <c r="T12" s="511"/>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row>
    <row r="13" spans="1:278" s="150" customFormat="1" ht="13.5" customHeight="1">
      <c r="A13" s="505"/>
      <c r="B13" s="368"/>
      <c r="C13" s="526"/>
      <c r="D13" s="526"/>
      <c r="E13" s="532"/>
      <c r="F13" s="532"/>
      <c r="G13" s="532"/>
      <c r="H13" s="535"/>
      <c r="I13" s="529"/>
      <c r="J13" s="514"/>
      <c r="K13" s="517"/>
      <c r="L13" s="517"/>
      <c r="M13" s="520"/>
      <c r="N13" s="517"/>
      <c r="O13" s="508"/>
      <c r="P13" s="511"/>
      <c r="Q13" s="511"/>
      <c r="R13" s="511"/>
      <c r="S13" s="511"/>
      <c r="T13" s="511"/>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row>
    <row r="14" spans="1:278" s="150" customFormat="1" ht="264.75" customHeight="1" thickBot="1">
      <c r="A14" s="506"/>
      <c r="B14" s="503"/>
      <c r="C14" s="527"/>
      <c r="D14" s="527"/>
      <c r="E14" s="533"/>
      <c r="F14" s="533"/>
      <c r="G14" s="533"/>
      <c r="H14" s="536"/>
      <c r="I14" s="530"/>
      <c r="J14" s="515"/>
      <c r="K14" s="518"/>
      <c r="L14" s="518"/>
      <c r="M14" s="521"/>
      <c r="N14" s="518"/>
      <c r="O14" s="509"/>
      <c r="P14" s="512"/>
      <c r="Q14" s="512"/>
      <c r="R14" s="512"/>
      <c r="S14" s="512"/>
      <c r="T14" s="512"/>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row>
    <row r="15" spans="1:278" s="150" customFormat="1" ht="15" customHeight="1">
      <c r="A15" s="504">
        <f>'Mapa Final'!A15</f>
        <v>2</v>
      </c>
      <c r="B15" s="502" t="str">
        <f>'Mapa Final'!B15</f>
        <v>Adquirir bienes, obras y servicios que incumplan con las especificaciones técnicas requeridas por la Entidad</v>
      </c>
      <c r="C15" s="525" t="str">
        <f>'Mapa Final'!C15</f>
        <v>Afectación Económica</v>
      </c>
      <c r="D15" s="525" t="str">
        <f>'Mapa Final'!D15</f>
        <v xml:space="preserve">1. Falta de claridad en la descripción detallada del bien, obra  o servicio a contratar.                        
2. Impresición en estudios de mercado, conveniencia y oportunidad.    
3. Calificación errónea de propuestas  por parte del Comité Evaluador. </v>
      </c>
      <c r="E15" s="531" t="str">
        <f>'Mapa Final'!E15</f>
        <v xml:space="preserve">Errada especificación o calificación de la descripción técnica del bien, obra o servicio a contratar </v>
      </c>
      <c r="F15" s="531" t="str">
        <f>'Mapa Final'!F15</f>
        <v xml:space="preserve">Posibilidad de afectación económica de la entidad, por la errada especificación o calificación de la descripción técnica del bien, obra o servicio a contratar.  </v>
      </c>
      <c r="G15" s="531" t="str">
        <f>'Mapa Final'!G15</f>
        <v>Ejecución y Administración de Procesos</v>
      </c>
      <c r="H15" s="534" t="str">
        <f>'Mapa Final'!I15</f>
        <v>Media</v>
      </c>
      <c r="I15" s="528" t="str">
        <f>'Mapa Final'!L15</f>
        <v>Moderado</v>
      </c>
      <c r="J15" s="513" t="str">
        <f>'Mapa Final'!N15</f>
        <v>Moderado</v>
      </c>
      <c r="K15" s="516" t="str">
        <f>'Mapa Final'!AA15</f>
        <v>Baja</v>
      </c>
      <c r="L15" s="516" t="str">
        <f>'Mapa Final'!AE15</f>
        <v>Moderado</v>
      </c>
      <c r="M15" s="519" t="str">
        <f>'Mapa Final'!AG15</f>
        <v>Moderado</v>
      </c>
      <c r="N15" s="516" t="str">
        <f>'Mapa Final'!AH15</f>
        <v>Aceptar</v>
      </c>
      <c r="O15" s="510" t="s">
        <v>646</v>
      </c>
      <c r="P15" s="522"/>
      <c r="Q15" s="510" t="s">
        <v>10</v>
      </c>
      <c r="R15" s="554">
        <v>44378</v>
      </c>
      <c r="S15" s="554">
        <v>44469</v>
      </c>
      <c r="T15" s="510" t="s">
        <v>647</v>
      </c>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c r="CV15" s="35"/>
      <c r="CW15" s="35"/>
      <c r="CX15" s="35"/>
      <c r="CY15" s="35"/>
      <c r="CZ15" s="35"/>
      <c r="DA15" s="35"/>
      <c r="DB15" s="35"/>
      <c r="DC15" s="35"/>
      <c r="DD15" s="35"/>
      <c r="DE15" s="35"/>
      <c r="DF15" s="35"/>
      <c r="DG15" s="35"/>
      <c r="DH15" s="35"/>
      <c r="DI15" s="35"/>
      <c r="DJ15" s="35"/>
      <c r="DK15" s="35"/>
      <c r="DL15" s="35"/>
      <c r="DM15" s="35"/>
      <c r="DN15" s="35"/>
      <c r="DO15" s="35"/>
      <c r="DP15" s="35"/>
      <c r="DQ15" s="35"/>
      <c r="DR15" s="35"/>
      <c r="DS15" s="35"/>
      <c r="DT15" s="35"/>
      <c r="DU15" s="35"/>
      <c r="DV15" s="35"/>
      <c r="DW15" s="35"/>
      <c r="DX15" s="35"/>
      <c r="DY15" s="35"/>
      <c r="DZ15" s="35"/>
      <c r="EA15" s="35"/>
      <c r="EB15" s="35"/>
      <c r="EC15" s="35"/>
      <c r="ED15" s="35"/>
      <c r="EE15" s="35"/>
      <c r="EF15" s="35"/>
      <c r="EG15" s="35"/>
      <c r="EH15" s="35"/>
      <c r="EI15" s="35"/>
      <c r="EJ15" s="35"/>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c r="FP15" s="35"/>
      <c r="FQ15" s="35"/>
      <c r="FR15" s="35"/>
      <c r="FS15" s="35"/>
      <c r="FT15" s="35"/>
    </row>
    <row r="16" spans="1:278" s="150" customFormat="1" ht="13.5" customHeight="1">
      <c r="A16" s="505"/>
      <c r="B16" s="368"/>
      <c r="C16" s="526"/>
      <c r="D16" s="526"/>
      <c r="E16" s="532"/>
      <c r="F16" s="532"/>
      <c r="G16" s="532"/>
      <c r="H16" s="535"/>
      <c r="I16" s="529"/>
      <c r="J16" s="514"/>
      <c r="K16" s="517"/>
      <c r="L16" s="517"/>
      <c r="M16" s="520"/>
      <c r="N16" s="517"/>
      <c r="O16" s="511"/>
      <c r="P16" s="523"/>
      <c r="Q16" s="511"/>
      <c r="R16" s="511"/>
      <c r="S16" s="511"/>
      <c r="T16" s="511"/>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c r="DG16" s="35"/>
      <c r="DH16" s="35"/>
      <c r="DI16" s="35"/>
      <c r="DJ16" s="35"/>
      <c r="DK16" s="35"/>
      <c r="DL16" s="35"/>
      <c r="DM16" s="35"/>
      <c r="DN16" s="35"/>
      <c r="DO16" s="35"/>
      <c r="DP16" s="35"/>
      <c r="DQ16" s="35"/>
      <c r="DR16" s="35"/>
      <c r="DS16" s="35"/>
      <c r="DT16" s="35"/>
      <c r="DU16" s="35"/>
      <c r="DV16" s="35"/>
      <c r="DW16" s="35"/>
      <c r="DX16" s="35"/>
      <c r="DY16" s="35"/>
      <c r="DZ16" s="35"/>
      <c r="EA16" s="35"/>
      <c r="EB16" s="35"/>
      <c r="EC16" s="35"/>
      <c r="ED16" s="35"/>
      <c r="EE16" s="35"/>
      <c r="EF16" s="35"/>
      <c r="EG16" s="35"/>
      <c r="EH16" s="35"/>
      <c r="EI16" s="35"/>
      <c r="EJ16" s="35"/>
      <c r="EK16" s="35"/>
      <c r="EL16" s="35"/>
      <c r="EM16" s="35"/>
      <c r="EN16" s="35"/>
      <c r="EO16" s="35"/>
      <c r="EP16" s="35"/>
      <c r="EQ16" s="35"/>
      <c r="ER16" s="35"/>
      <c r="ES16" s="35"/>
      <c r="ET16" s="35"/>
      <c r="EU16" s="35"/>
      <c r="EV16" s="35"/>
      <c r="EW16" s="35"/>
      <c r="EX16" s="35"/>
      <c r="EY16" s="35"/>
      <c r="EZ16" s="35"/>
      <c r="FA16" s="35"/>
      <c r="FB16" s="35"/>
      <c r="FC16" s="35"/>
      <c r="FD16" s="35"/>
      <c r="FE16" s="35"/>
      <c r="FF16" s="35"/>
      <c r="FG16" s="35"/>
      <c r="FH16" s="35"/>
      <c r="FI16" s="35"/>
      <c r="FJ16" s="35"/>
      <c r="FK16" s="35"/>
      <c r="FL16" s="35"/>
      <c r="FM16" s="35"/>
      <c r="FN16" s="35"/>
      <c r="FO16" s="35"/>
      <c r="FP16" s="35"/>
      <c r="FQ16" s="35"/>
      <c r="FR16" s="35"/>
      <c r="FS16" s="35"/>
      <c r="FT16" s="35"/>
    </row>
    <row r="17" spans="1:176" s="150" customFormat="1" ht="13.5" customHeight="1">
      <c r="A17" s="505"/>
      <c r="B17" s="368"/>
      <c r="C17" s="526"/>
      <c r="D17" s="526"/>
      <c r="E17" s="532"/>
      <c r="F17" s="532"/>
      <c r="G17" s="532"/>
      <c r="H17" s="535"/>
      <c r="I17" s="529"/>
      <c r="J17" s="514"/>
      <c r="K17" s="517"/>
      <c r="L17" s="517"/>
      <c r="M17" s="520"/>
      <c r="N17" s="517"/>
      <c r="O17" s="511"/>
      <c r="P17" s="523"/>
      <c r="Q17" s="511"/>
      <c r="R17" s="511"/>
      <c r="S17" s="511"/>
      <c r="T17" s="511"/>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c r="DL17" s="35"/>
      <c r="DM17" s="35"/>
      <c r="DN17" s="35"/>
      <c r="DO17" s="35"/>
      <c r="DP17" s="35"/>
      <c r="DQ17" s="35"/>
      <c r="DR17" s="35"/>
      <c r="DS17" s="35"/>
      <c r="DT17" s="35"/>
      <c r="DU17" s="35"/>
      <c r="DV17" s="35"/>
      <c r="DW17" s="35"/>
      <c r="DX17" s="35"/>
      <c r="DY17" s="35"/>
      <c r="DZ17" s="35"/>
      <c r="EA17" s="35"/>
      <c r="EB17" s="35"/>
      <c r="EC17" s="35"/>
      <c r="ED17" s="35"/>
      <c r="EE17" s="35"/>
      <c r="EF17" s="35"/>
      <c r="EG17" s="35"/>
      <c r="EH17" s="35"/>
      <c r="EI17" s="35"/>
      <c r="EJ17" s="35"/>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5"/>
      <c r="FJ17" s="35"/>
      <c r="FK17" s="35"/>
      <c r="FL17" s="35"/>
      <c r="FM17" s="35"/>
      <c r="FN17" s="35"/>
      <c r="FO17" s="35"/>
      <c r="FP17" s="35"/>
      <c r="FQ17" s="35"/>
      <c r="FR17" s="35"/>
      <c r="FS17" s="35"/>
      <c r="FT17" s="35"/>
    </row>
    <row r="18" spans="1:176" s="150" customFormat="1" ht="13.5" customHeight="1">
      <c r="A18" s="505"/>
      <c r="B18" s="368"/>
      <c r="C18" s="526"/>
      <c r="D18" s="526"/>
      <c r="E18" s="532"/>
      <c r="F18" s="532"/>
      <c r="G18" s="532"/>
      <c r="H18" s="535"/>
      <c r="I18" s="529"/>
      <c r="J18" s="514"/>
      <c r="K18" s="517"/>
      <c r="L18" s="517"/>
      <c r="M18" s="520"/>
      <c r="N18" s="517"/>
      <c r="O18" s="511"/>
      <c r="P18" s="523"/>
      <c r="Q18" s="511"/>
      <c r="R18" s="511"/>
      <c r="S18" s="511"/>
      <c r="T18" s="511"/>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c r="CV18" s="35"/>
      <c r="CW18" s="35"/>
      <c r="CX18" s="35"/>
      <c r="CY18" s="35"/>
      <c r="CZ18" s="35"/>
      <c r="DA18" s="35"/>
      <c r="DB18" s="35"/>
      <c r="DC18" s="35"/>
      <c r="DD18" s="35"/>
      <c r="DE18" s="35"/>
      <c r="DF18" s="35"/>
      <c r="DG18" s="35"/>
      <c r="DH18" s="35"/>
      <c r="DI18" s="35"/>
      <c r="DJ18" s="35"/>
      <c r="DK18" s="35"/>
      <c r="DL18" s="35"/>
      <c r="DM18" s="35"/>
      <c r="DN18" s="35"/>
      <c r="DO18" s="35"/>
      <c r="DP18" s="35"/>
      <c r="DQ18" s="35"/>
      <c r="DR18" s="35"/>
      <c r="DS18" s="35"/>
      <c r="DT18" s="35"/>
      <c r="DU18" s="35"/>
      <c r="DV18" s="35"/>
      <c r="DW18" s="35"/>
      <c r="DX18" s="35"/>
      <c r="DY18" s="35"/>
      <c r="DZ18" s="35"/>
      <c r="EA18" s="35"/>
      <c r="EB18" s="35"/>
      <c r="EC18" s="35"/>
      <c r="ED18" s="35"/>
      <c r="EE18" s="35"/>
      <c r="EF18" s="35"/>
      <c r="EG18" s="35"/>
      <c r="EH18" s="35"/>
      <c r="EI18" s="35"/>
      <c r="EJ18" s="35"/>
      <c r="EK18" s="35"/>
      <c r="EL18" s="35"/>
      <c r="EM18" s="35"/>
      <c r="EN18" s="35"/>
      <c r="EO18" s="35"/>
      <c r="EP18" s="35"/>
      <c r="EQ18" s="35"/>
      <c r="ER18" s="35"/>
      <c r="ES18" s="35"/>
      <c r="ET18" s="35"/>
      <c r="EU18" s="35"/>
      <c r="EV18" s="35"/>
      <c r="EW18" s="35"/>
      <c r="EX18" s="35"/>
      <c r="EY18" s="35"/>
      <c r="EZ18" s="35"/>
      <c r="FA18" s="35"/>
      <c r="FB18" s="35"/>
      <c r="FC18" s="35"/>
      <c r="FD18" s="35"/>
      <c r="FE18" s="35"/>
      <c r="FF18" s="35"/>
      <c r="FG18" s="35"/>
      <c r="FH18" s="35"/>
      <c r="FI18" s="35"/>
      <c r="FJ18" s="35"/>
      <c r="FK18" s="35"/>
      <c r="FL18" s="35"/>
      <c r="FM18" s="35"/>
      <c r="FN18" s="35"/>
      <c r="FO18" s="35"/>
      <c r="FP18" s="35"/>
      <c r="FQ18" s="35"/>
      <c r="FR18" s="35"/>
      <c r="FS18" s="35"/>
      <c r="FT18" s="35"/>
    </row>
    <row r="19" spans="1:176" s="150" customFormat="1" ht="255.75" customHeight="1" thickBot="1">
      <c r="A19" s="506"/>
      <c r="B19" s="503"/>
      <c r="C19" s="527"/>
      <c r="D19" s="527"/>
      <c r="E19" s="533"/>
      <c r="F19" s="533"/>
      <c r="G19" s="533"/>
      <c r="H19" s="536"/>
      <c r="I19" s="530"/>
      <c r="J19" s="515"/>
      <c r="K19" s="518"/>
      <c r="L19" s="518"/>
      <c r="M19" s="521"/>
      <c r="N19" s="518"/>
      <c r="O19" s="512"/>
      <c r="P19" s="524"/>
      <c r="Q19" s="512"/>
      <c r="R19" s="512"/>
      <c r="S19" s="512"/>
      <c r="T19" s="512"/>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c r="CV19" s="35"/>
      <c r="CW19" s="35"/>
      <c r="CX19" s="35"/>
      <c r="CY19" s="35"/>
      <c r="CZ19" s="35"/>
      <c r="DA19" s="35"/>
      <c r="DB19" s="35"/>
      <c r="DC19" s="35"/>
      <c r="DD19" s="35"/>
      <c r="DE19" s="35"/>
      <c r="DF19" s="35"/>
      <c r="DG19" s="35"/>
      <c r="DH19" s="35"/>
      <c r="DI19" s="35"/>
      <c r="DJ19" s="35"/>
      <c r="DK19" s="35"/>
      <c r="DL19" s="35"/>
      <c r="DM19" s="35"/>
      <c r="DN19" s="35"/>
      <c r="DO19" s="35"/>
      <c r="DP19" s="35"/>
      <c r="DQ19" s="35"/>
      <c r="DR19" s="35"/>
      <c r="DS19" s="35"/>
      <c r="DT19" s="35"/>
      <c r="DU19" s="35"/>
      <c r="DV19" s="35"/>
      <c r="DW19" s="35"/>
      <c r="DX19" s="35"/>
      <c r="DY19" s="35"/>
      <c r="DZ19" s="35"/>
      <c r="EA19" s="35"/>
      <c r="EB19" s="35"/>
      <c r="EC19" s="35"/>
      <c r="ED19" s="35"/>
      <c r="EE19" s="35"/>
      <c r="EF19" s="35"/>
      <c r="EG19" s="35"/>
      <c r="EH19" s="35"/>
      <c r="EI19" s="35"/>
      <c r="EJ19" s="35"/>
      <c r="EK19" s="35"/>
      <c r="EL19" s="35"/>
      <c r="EM19" s="35"/>
      <c r="EN19" s="35"/>
      <c r="EO19" s="35"/>
      <c r="EP19" s="35"/>
      <c r="EQ19" s="35"/>
      <c r="ER19" s="35"/>
      <c r="ES19" s="35"/>
      <c r="ET19" s="35"/>
      <c r="EU19" s="35"/>
      <c r="EV19" s="35"/>
      <c r="EW19" s="35"/>
      <c r="EX19" s="35"/>
      <c r="EY19" s="35"/>
      <c r="EZ19" s="35"/>
      <c r="FA19" s="35"/>
      <c r="FB19" s="35"/>
      <c r="FC19" s="35"/>
      <c r="FD19" s="35"/>
      <c r="FE19" s="35"/>
      <c r="FF19" s="35"/>
      <c r="FG19" s="35"/>
      <c r="FH19" s="35"/>
      <c r="FI19" s="35"/>
      <c r="FJ19" s="35"/>
      <c r="FK19" s="35"/>
      <c r="FL19" s="35"/>
      <c r="FM19" s="35"/>
      <c r="FN19" s="35"/>
      <c r="FO19" s="35"/>
      <c r="FP19" s="35"/>
      <c r="FQ19" s="35"/>
      <c r="FR19" s="35"/>
      <c r="FS19" s="35"/>
      <c r="FT19" s="35"/>
    </row>
    <row r="20" spans="1:176" ht="15" customHeight="1">
      <c r="A20" s="504">
        <f>'Mapa Final'!A17</f>
        <v>3</v>
      </c>
      <c r="B20" s="502" t="str">
        <f>'Mapa Final'!B17</f>
        <v>Mora en el trámite de procesos contractuales</v>
      </c>
      <c r="C20" s="525" t="str">
        <f>'Mapa Final'!C17</f>
        <v>Incumplimiento de las metas establecidas</v>
      </c>
      <c r="D20" s="525" t="str">
        <f>'Mapa Final'!D17</f>
        <v>1. Falla en la Plataforma Transaccional SECOP II.                       
2.  Falla en la Plataforma de la T.V.E.</v>
      </c>
      <c r="E20" s="531" t="str">
        <f>'Mapa Final'!E17</f>
        <v>Dificultades técnicas de las plataformas transaccioanales que impidan o afecten la oportuna  publicación de las actuaciones de los procesos de contratación</v>
      </c>
      <c r="F20" s="531" t="str">
        <f>'Mapa Final'!F17</f>
        <v xml:space="preserve">Posibilidad de Incumplimiento de las metas establecidas por las eventuales Dificultades técnicas de las plataformas transaccionales que impidan o afecten la oportuna  publicación de las actuaciones de los procesos de contratación y que representen Mora en el trámite de los procesos  de contratación, que afecta la prestación del servicio o entrega de los bienes, en las depencias administrativas y judiciales de la Seccional, debido a dificultades técnicas de las plataformas transaccioanales destinadas para tal fin.  </v>
      </c>
      <c r="G20" s="531" t="str">
        <f>'Mapa Final'!G17</f>
        <v>Fallas Tecnológicas</v>
      </c>
      <c r="H20" s="534" t="str">
        <f>'Mapa Final'!I17</f>
        <v>Media</v>
      </c>
      <c r="I20" s="528" t="str">
        <f>'Mapa Final'!L17</f>
        <v>Moderado</v>
      </c>
      <c r="J20" s="513" t="str">
        <f>'Mapa Final'!N17</f>
        <v>Moderado</v>
      </c>
      <c r="K20" s="516" t="str">
        <f>'Mapa Final'!AA17</f>
        <v>Baja</v>
      </c>
      <c r="L20" s="516" t="str">
        <f>'Mapa Final'!AE17</f>
        <v>Moderado</v>
      </c>
      <c r="M20" s="519" t="str">
        <f>'Mapa Final'!AG17</f>
        <v>Moderado</v>
      </c>
      <c r="N20" s="516" t="str">
        <f>'Mapa Final'!AH17</f>
        <v>Reducir(mitigar)</v>
      </c>
      <c r="O20" s="510" t="s">
        <v>648</v>
      </c>
      <c r="P20" s="522"/>
      <c r="Q20" s="510" t="s">
        <v>10</v>
      </c>
      <c r="R20" s="554">
        <v>44378</v>
      </c>
      <c r="S20" s="554">
        <v>44469</v>
      </c>
      <c r="T20" s="510" t="s">
        <v>633</v>
      </c>
      <c r="U20" s="35"/>
      <c r="V20" s="35"/>
    </row>
    <row r="21" spans="1:176">
      <c r="A21" s="505"/>
      <c r="B21" s="368"/>
      <c r="C21" s="526"/>
      <c r="D21" s="526"/>
      <c r="E21" s="532"/>
      <c r="F21" s="532"/>
      <c r="G21" s="532"/>
      <c r="H21" s="535"/>
      <c r="I21" s="529"/>
      <c r="J21" s="514"/>
      <c r="K21" s="517"/>
      <c r="L21" s="517"/>
      <c r="M21" s="520"/>
      <c r="N21" s="517"/>
      <c r="O21" s="511"/>
      <c r="P21" s="523"/>
      <c r="Q21" s="511"/>
      <c r="R21" s="511"/>
      <c r="S21" s="511"/>
      <c r="T21" s="511"/>
      <c r="U21" s="35"/>
      <c r="V21" s="35"/>
    </row>
    <row r="22" spans="1:176">
      <c r="A22" s="505"/>
      <c r="B22" s="368"/>
      <c r="C22" s="526"/>
      <c r="D22" s="526"/>
      <c r="E22" s="532"/>
      <c r="F22" s="532"/>
      <c r="G22" s="532"/>
      <c r="H22" s="535"/>
      <c r="I22" s="529"/>
      <c r="J22" s="514"/>
      <c r="K22" s="517"/>
      <c r="L22" s="517"/>
      <c r="M22" s="520"/>
      <c r="N22" s="517"/>
      <c r="O22" s="511"/>
      <c r="P22" s="523"/>
      <c r="Q22" s="511"/>
      <c r="R22" s="511"/>
      <c r="S22" s="511"/>
      <c r="T22" s="511"/>
      <c r="U22" s="35"/>
      <c r="V22" s="35"/>
    </row>
    <row r="23" spans="1:176">
      <c r="A23" s="505"/>
      <c r="B23" s="368"/>
      <c r="C23" s="526"/>
      <c r="D23" s="526"/>
      <c r="E23" s="532"/>
      <c r="F23" s="532"/>
      <c r="G23" s="532"/>
      <c r="H23" s="535"/>
      <c r="I23" s="529"/>
      <c r="J23" s="514"/>
      <c r="K23" s="517"/>
      <c r="L23" s="517"/>
      <c r="M23" s="520"/>
      <c r="N23" s="517"/>
      <c r="O23" s="511"/>
      <c r="P23" s="523"/>
      <c r="Q23" s="511"/>
      <c r="R23" s="511"/>
      <c r="S23" s="511"/>
      <c r="T23" s="511"/>
      <c r="U23" s="35"/>
      <c r="V23" s="35"/>
    </row>
    <row r="24" spans="1:176" ht="307.5" customHeight="1" thickBot="1">
      <c r="A24" s="506"/>
      <c r="B24" s="503"/>
      <c r="C24" s="527"/>
      <c r="D24" s="527"/>
      <c r="E24" s="533"/>
      <c r="F24" s="533"/>
      <c r="G24" s="533"/>
      <c r="H24" s="536"/>
      <c r="I24" s="530"/>
      <c r="J24" s="515"/>
      <c r="K24" s="518"/>
      <c r="L24" s="518"/>
      <c r="M24" s="521"/>
      <c r="N24" s="518"/>
      <c r="O24" s="512"/>
      <c r="P24" s="524"/>
      <c r="Q24" s="512"/>
      <c r="R24" s="512"/>
      <c r="S24" s="512"/>
      <c r="T24" s="512"/>
      <c r="U24" s="35"/>
      <c r="V24" s="35"/>
    </row>
    <row r="25" spans="1:176" ht="15" customHeight="1">
      <c r="A25" s="504">
        <f>'Mapa Final'!A19</f>
        <v>4</v>
      </c>
      <c r="B25" s="502" t="str">
        <f>'Mapa Final'!B19</f>
        <v>Incumplimiento de los requisitos ambientales</v>
      </c>
      <c r="C25" s="525" t="str">
        <f>'Mapa Final'!C19</f>
        <v xml:space="preserve"> Afectación Ambiental</v>
      </c>
      <c r="D25" s="525" t="str">
        <f>'Mapa Final'!D19</f>
        <v>1. Desconocimiento de las actualizaciones a la información publicada en la plataforma estrategica para los temas ambientales.
2. Falta de socialización de la aplicabilidad de los documentos publicados por la DEAJ.
3. Desconocimientos de términos tecnicos por carencia del perfil ambiental en la Seccional.</v>
      </c>
      <c r="E25" s="531" t="str">
        <f>'Mapa Final'!E19</f>
        <v>Desconocimiento de los lineamientos ambientales y normatividad  ambiental vigente para la contratación de bienes, obras y servicios.</v>
      </c>
      <c r="F25" s="531" t="str">
        <f>'Mapa Final'!F19</f>
        <v>Posibilidad de afectación ambiental por 
Desconocimiento de los lineamientos ambientales y normatividad  ambiental vigente para la contratación de bienes, obras y servicios al no cumplir con los requisitos ambientales que la Entidad ha establecido dentro de la Plataforma Estrátegica para los procesos de contratación de bienes, obras y servicios.</v>
      </c>
      <c r="G25" s="531" t="str">
        <f>'Mapa Final'!G19</f>
        <v>Eventos Ambientales Internos</v>
      </c>
      <c r="H25" s="534" t="str">
        <f>'Mapa Final'!I19</f>
        <v>Media</v>
      </c>
      <c r="I25" s="528" t="str">
        <f>'Mapa Final'!L19</f>
        <v>Moderado</v>
      </c>
      <c r="J25" s="513" t="str">
        <f>'Mapa Final'!N19</f>
        <v>Moderado</v>
      </c>
      <c r="K25" s="516" t="str">
        <f>'Mapa Final'!AA19</f>
        <v>Baja</v>
      </c>
      <c r="L25" s="516" t="str">
        <f>'Mapa Final'!AE19</f>
        <v>Moderado</v>
      </c>
      <c r="M25" s="519" t="str">
        <f>'Mapa Final'!AG19</f>
        <v>Moderado</v>
      </c>
      <c r="N25" s="516" t="str">
        <f>'Mapa Final'!AH19</f>
        <v>Aceptar</v>
      </c>
      <c r="O25" s="510" t="s">
        <v>649</v>
      </c>
      <c r="P25" s="522"/>
      <c r="Q25" s="510" t="s">
        <v>10</v>
      </c>
      <c r="R25" s="554">
        <v>44378</v>
      </c>
      <c r="S25" s="554">
        <v>44469</v>
      </c>
      <c r="T25" s="510" t="s">
        <v>635</v>
      </c>
    </row>
    <row r="26" spans="1:176">
      <c r="A26" s="505"/>
      <c r="B26" s="368"/>
      <c r="C26" s="526"/>
      <c r="D26" s="526"/>
      <c r="E26" s="532"/>
      <c r="F26" s="532"/>
      <c r="G26" s="532"/>
      <c r="H26" s="535"/>
      <c r="I26" s="529"/>
      <c r="J26" s="514"/>
      <c r="K26" s="517"/>
      <c r="L26" s="517"/>
      <c r="M26" s="520"/>
      <c r="N26" s="517"/>
      <c r="O26" s="511"/>
      <c r="P26" s="523"/>
      <c r="Q26" s="511"/>
      <c r="R26" s="511"/>
      <c r="S26" s="511"/>
      <c r="T26" s="511"/>
    </row>
    <row r="27" spans="1:176">
      <c r="A27" s="505"/>
      <c r="B27" s="368"/>
      <c r="C27" s="526"/>
      <c r="D27" s="526"/>
      <c r="E27" s="532"/>
      <c r="F27" s="532"/>
      <c r="G27" s="532"/>
      <c r="H27" s="535"/>
      <c r="I27" s="529"/>
      <c r="J27" s="514"/>
      <c r="K27" s="517"/>
      <c r="L27" s="517"/>
      <c r="M27" s="520"/>
      <c r="N27" s="517"/>
      <c r="O27" s="511"/>
      <c r="P27" s="523"/>
      <c r="Q27" s="511"/>
      <c r="R27" s="511"/>
      <c r="S27" s="511"/>
      <c r="T27" s="511"/>
    </row>
    <row r="28" spans="1:176">
      <c r="A28" s="505"/>
      <c r="B28" s="368"/>
      <c r="C28" s="526"/>
      <c r="D28" s="526"/>
      <c r="E28" s="532"/>
      <c r="F28" s="532"/>
      <c r="G28" s="532"/>
      <c r="H28" s="535"/>
      <c r="I28" s="529"/>
      <c r="J28" s="514"/>
      <c r="K28" s="517"/>
      <c r="L28" s="517"/>
      <c r="M28" s="520"/>
      <c r="N28" s="517"/>
      <c r="O28" s="511"/>
      <c r="P28" s="523"/>
      <c r="Q28" s="511"/>
      <c r="R28" s="511"/>
      <c r="S28" s="511"/>
      <c r="T28" s="511"/>
    </row>
    <row r="29" spans="1:176" ht="277.5" customHeight="1" thickBot="1">
      <c r="A29" s="506"/>
      <c r="B29" s="503"/>
      <c r="C29" s="527"/>
      <c r="D29" s="527"/>
      <c r="E29" s="533"/>
      <c r="F29" s="533"/>
      <c r="G29" s="533"/>
      <c r="H29" s="536"/>
      <c r="I29" s="530"/>
      <c r="J29" s="515"/>
      <c r="K29" s="518"/>
      <c r="L29" s="518"/>
      <c r="M29" s="521"/>
      <c r="N29" s="518"/>
      <c r="O29" s="512"/>
      <c r="P29" s="524"/>
      <c r="Q29" s="512"/>
      <c r="R29" s="512"/>
      <c r="S29" s="512"/>
      <c r="T29" s="512"/>
    </row>
    <row r="30" spans="1:176">
      <c r="A30" s="504">
        <f>'Mapa Final'!A24</f>
        <v>5</v>
      </c>
      <c r="B30" s="502" t="str">
        <f>'Mapa Final'!B24</f>
        <v>Pérdida de recursos físicos del almacén</v>
      </c>
      <c r="C30" s="525" t="str">
        <f>'Mapa Final'!C24</f>
        <v>Reputacional</v>
      </c>
      <c r="D30" s="525" t="str">
        <f>'Mapa Final'!D24</f>
        <v>1. Falencias en los controles establecidos para la seguridad de los bienes.
2.Por causa fortuito.
3.Hurto.
4. Ingreso de personas ajenas al almacén en horarios no laborales.
5. Traslado de los elementos.</v>
      </c>
      <c r="E30" s="531" t="str">
        <f>'Mapa Final'!E24</f>
        <v>Deficiencias en el proceso de control de inventarios por causas internas o por deficiencias en el servicio de seguridad y vigilancia privada</v>
      </c>
      <c r="F30" s="531" t="str">
        <f>'Mapa Final'!F24</f>
        <v>Posibilidad de afectación reputacional por 
eventuales deficiencias en el proceso de control de inventarios por causas internas o por deficiencias en el servicio de seguridad y vigilancia privada que representen extravío o pérdida de elementos de la entidad de manera ilegítima o sin acuerdo o aceptación del funcionario responsable.</v>
      </c>
      <c r="G30" s="531" t="str">
        <f>'Mapa Final'!G24</f>
        <v>Fraude Interno</v>
      </c>
      <c r="H30" s="534" t="str">
        <f>'Mapa Final'!I24</f>
        <v>Alta</v>
      </c>
      <c r="I30" s="528" t="str">
        <f>'Mapa Final'!L24</f>
        <v>Mayor</v>
      </c>
      <c r="J30" s="513" t="str">
        <f>'Mapa Final'!N24</f>
        <v xml:space="preserve">Alto </v>
      </c>
      <c r="K30" s="516" t="str">
        <f>'Mapa Final'!AA24</f>
        <v>Media</v>
      </c>
      <c r="L30" s="516" t="str">
        <f>'Mapa Final'!AE24</f>
        <v>Mayor</v>
      </c>
      <c r="M30" s="519" t="str">
        <f>'Mapa Final'!AG24</f>
        <v xml:space="preserve">Alto </v>
      </c>
      <c r="N30" s="516" t="str">
        <f>'Mapa Final'!AH24</f>
        <v>Reducir(compartir)</v>
      </c>
      <c r="O30" s="510" t="s">
        <v>636</v>
      </c>
      <c r="P30" s="522"/>
      <c r="Q30" s="510" t="s">
        <v>10</v>
      </c>
      <c r="R30" s="554">
        <v>44378</v>
      </c>
      <c r="S30" s="554">
        <v>44469</v>
      </c>
      <c r="T30" s="556" t="s">
        <v>650</v>
      </c>
    </row>
    <row r="31" spans="1:176">
      <c r="A31" s="505"/>
      <c r="B31" s="368"/>
      <c r="C31" s="526"/>
      <c r="D31" s="526"/>
      <c r="E31" s="532"/>
      <c r="F31" s="532"/>
      <c r="G31" s="532"/>
      <c r="H31" s="535"/>
      <c r="I31" s="529"/>
      <c r="J31" s="514"/>
      <c r="K31" s="517"/>
      <c r="L31" s="517"/>
      <c r="M31" s="520"/>
      <c r="N31" s="517"/>
      <c r="O31" s="511"/>
      <c r="P31" s="523"/>
      <c r="Q31" s="511"/>
      <c r="R31" s="511"/>
      <c r="S31" s="511"/>
      <c r="T31" s="523"/>
    </row>
    <row r="32" spans="1:176">
      <c r="A32" s="505"/>
      <c r="B32" s="368"/>
      <c r="C32" s="526"/>
      <c r="D32" s="526"/>
      <c r="E32" s="532"/>
      <c r="F32" s="532"/>
      <c r="G32" s="532"/>
      <c r="H32" s="535"/>
      <c r="I32" s="529"/>
      <c r="J32" s="514"/>
      <c r="K32" s="517"/>
      <c r="L32" s="517"/>
      <c r="M32" s="520"/>
      <c r="N32" s="517"/>
      <c r="O32" s="511"/>
      <c r="P32" s="523"/>
      <c r="Q32" s="511"/>
      <c r="R32" s="511"/>
      <c r="S32" s="511"/>
      <c r="T32" s="523"/>
    </row>
    <row r="33" spans="1:20">
      <c r="A33" s="505"/>
      <c r="B33" s="368"/>
      <c r="C33" s="526"/>
      <c r="D33" s="526"/>
      <c r="E33" s="532"/>
      <c r="F33" s="532"/>
      <c r="G33" s="532"/>
      <c r="H33" s="535"/>
      <c r="I33" s="529"/>
      <c r="J33" s="514"/>
      <c r="K33" s="517"/>
      <c r="L33" s="517"/>
      <c r="M33" s="520"/>
      <c r="N33" s="517"/>
      <c r="O33" s="511"/>
      <c r="P33" s="523"/>
      <c r="Q33" s="511"/>
      <c r="R33" s="511"/>
      <c r="S33" s="511"/>
      <c r="T33" s="523"/>
    </row>
    <row r="34" spans="1:20" ht="102.75" customHeight="1" thickBot="1">
      <c r="A34" s="506"/>
      <c r="B34" s="503"/>
      <c r="C34" s="527"/>
      <c r="D34" s="527"/>
      <c r="E34" s="533"/>
      <c r="F34" s="533"/>
      <c r="G34" s="533"/>
      <c r="H34" s="536"/>
      <c r="I34" s="530"/>
      <c r="J34" s="515"/>
      <c r="K34" s="518"/>
      <c r="L34" s="518"/>
      <c r="M34" s="521"/>
      <c r="N34" s="518"/>
      <c r="O34" s="512"/>
      <c r="P34" s="524"/>
      <c r="Q34" s="512"/>
      <c r="R34" s="512"/>
      <c r="S34" s="512"/>
      <c r="T34" s="524"/>
    </row>
    <row r="35" spans="1:20" ht="15" customHeight="1">
      <c r="A35" s="504">
        <f>'Mapa Final'!A29</f>
        <v>6</v>
      </c>
      <c r="B35" s="502" t="str">
        <f>'Mapa Final'!B29</f>
        <v>Corrupción</v>
      </c>
      <c r="C35" s="525" t="str">
        <f>'Mapa Final'!C29</f>
        <v>Reputacional(Corrupción)</v>
      </c>
      <c r="D35" s="525" t="str">
        <f>'Mapa Final'!D29</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35" s="531" t="str">
        <f>'Mapa Final'!E29</f>
        <v>Carencia de transparencia, imparcialidad, moralidad y ética Judicial</v>
      </c>
      <c r="F35" s="531" t="str">
        <f>'Mapa Final'!F29</f>
        <v xml:space="preserve">Posibilidad de afectación reputacional por eventuales actos de corrupción que evidencien actos indebidos de  los servidores judiciales debido a la carencia de transparencia, imparcialidad, moralidad y ética Judicial </v>
      </c>
      <c r="G35" s="531" t="str">
        <f>'Mapa Final'!G29</f>
        <v>Fraude Interno</v>
      </c>
      <c r="H35" s="534" t="str">
        <f>'Mapa Final'!I29</f>
        <v>Media</v>
      </c>
      <c r="I35" s="528" t="str">
        <f>'Mapa Final'!L29</f>
        <v>Moderado</v>
      </c>
      <c r="J35" s="513" t="str">
        <f>'Mapa Final'!N29</f>
        <v>Moderado</v>
      </c>
      <c r="K35" s="516" t="str">
        <f>'Mapa Final'!AA29</f>
        <v>Baja</v>
      </c>
      <c r="L35" s="516" t="str">
        <f>'Mapa Final'!AE29</f>
        <v>Moderado</v>
      </c>
      <c r="M35" s="519" t="str">
        <f>'Mapa Final'!AG29</f>
        <v>Moderado</v>
      </c>
      <c r="N35" s="516" t="str">
        <f>'Mapa Final'!AH29</f>
        <v>Aceptar</v>
      </c>
      <c r="O35" s="555" t="s">
        <v>638</v>
      </c>
      <c r="P35" s="522"/>
      <c r="Q35" s="510" t="s">
        <v>10</v>
      </c>
      <c r="R35" s="554">
        <v>44378</v>
      </c>
      <c r="S35" s="554">
        <v>44469</v>
      </c>
      <c r="T35" s="510" t="s">
        <v>651</v>
      </c>
    </row>
    <row r="36" spans="1:20">
      <c r="A36" s="505"/>
      <c r="B36" s="368"/>
      <c r="C36" s="526"/>
      <c r="D36" s="526"/>
      <c r="E36" s="532"/>
      <c r="F36" s="532"/>
      <c r="G36" s="532"/>
      <c r="H36" s="535"/>
      <c r="I36" s="529"/>
      <c r="J36" s="514"/>
      <c r="K36" s="517"/>
      <c r="L36" s="517"/>
      <c r="M36" s="520"/>
      <c r="N36" s="517"/>
      <c r="O36" s="368"/>
      <c r="P36" s="523"/>
      <c r="Q36" s="511"/>
      <c r="R36" s="511"/>
      <c r="S36" s="511"/>
      <c r="T36" s="511"/>
    </row>
    <row r="37" spans="1:20">
      <c r="A37" s="505"/>
      <c r="B37" s="368"/>
      <c r="C37" s="526"/>
      <c r="D37" s="526"/>
      <c r="E37" s="532"/>
      <c r="F37" s="532"/>
      <c r="G37" s="532"/>
      <c r="H37" s="535"/>
      <c r="I37" s="529"/>
      <c r="J37" s="514"/>
      <c r="K37" s="517"/>
      <c r="L37" s="517"/>
      <c r="M37" s="520"/>
      <c r="N37" s="517"/>
      <c r="O37" s="368"/>
      <c r="P37" s="523"/>
      <c r="Q37" s="511"/>
      <c r="R37" s="511"/>
      <c r="S37" s="511"/>
      <c r="T37" s="511"/>
    </row>
    <row r="38" spans="1:20">
      <c r="A38" s="505"/>
      <c r="B38" s="368"/>
      <c r="C38" s="526"/>
      <c r="D38" s="526"/>
      <c r="E38" s="532"/>
      <c r="F38" s="532"/>
      <c r="G38" s="532"/>
      <c r="H38" s="535"/>
      <c r="I38" s="529"/>
      <c r="J38" s="514"/>
      <c r="K38" s="517"/>
      <c r="L38" s="517"/>
      <c r="M38" s="520"/>
      <c r="N38" s="517"/>
      <c r="O38" s="368"/>
      <c r="P38" s="523"/>
      <c r="Q38" s="511"/>
      <c r="R38" s="511"/>
      <c r="S38" s="511"/>
      <c r="T38" s="511"/>
    </row>
    <row r="39" spans="1:20" ht="15.75" thickBot="1">
      <c r="A39" s="506"/>
      <c r="B39" s="503"/>
      <c r="C39" s="527"/>
      <c r="D39" s="527"/>
      <c r="E39" s="533"/>
      <c r="F39" s="533"/>
      <c r="G39" s="533"/>
      <c r="H39" s="536"/>
      <c r="I39" s="530"/>
      <c r="J39" s="515"/>
      <c r="K39" s="518"/>
      <c r="L39" s="518"/>
      <c r="M39" s="521"/>
      <c r="N39" s="518"/>
      <c r="O39" s="503"/>
      <c r="P39" s="524"/>
      <c r="Q39" s="512"/>
      <c r="R39" s="512"/>
      <c r="S39" s="512"/>
      <c r="T39" s="512"/>
    </row>
    <row r="40" spans="1:20">
      <c r="A40" s="504">
        <f>'Mapa Final'!A33</f>
        <v>7</v>
      </c>
      <c r="B40" s="502" t="str">
        <f>'Mapa Final'!B33</f>
        <v>Interrupción o demora en el proceso de adquisición de bienes y servicios</v>
      </c>
      <c r="C40" s="525" t="str">
        <f>'Mapa Final'!C33</f>
        <v>Incumplimiento de las metas establecidas</v>
      </c>
      <c r="D40" s="525" t="str">
        <f>'Mapa Final'!D33</f>
        <v xml:space="preserve">1. Paros/movilizaciones que afectan el proceso
2. Disturbios o hechos violentos
3.Decreto de estado de emergencia económica y social
4.Emergencias Ambientales
6. Fallas técnologicas </v>
      </c>
      <c r="E40" s="531" t="str">
        <f>'Mapa Final'!E33</f>
        <v>Sucesos de fuerza mayor que imposibilitan el cumplimiento de las actividades asociadas al proceso</v>
      </c>
      <c r="F40" s="531" t="str">
        <f>'Mapa Final'!F33</f>
        <v>Posibilidad de incumplimiento de las metas establecidas por la ocurrencia de Sucesos de fuerza mayor que imposibilitan el cumplimiento de las actividades asociadas al proceso y desemboquen en una afectación en la prestación oportuna de las actividades a cargo del proceso de asistencial legal</v>
      </c>
      <c r="G40" s="531" t="str">
        <f>'Mapa Final'!G33</f>
        <v>Ejecución y Administración de Procesos</v>
      </c>
      <c r="H40" s="534" t="str">
        <f>'Mapa Final'!I33</f>
        <v>Media</v>
      </c>
      <c r="I40" s="528" t="str">
        <f>'Mapa Final'!L33</f>
        <v>Moderado</v>
      </c>
      <c r="J40" s="513" t="str">
        <f>'Mapa Final'!N33</f>
        <v>Moderado</v>
      </c>
      <c r="K40" s="516" t="str">
        <f>'Mapa Final'!AA33</f>
        <v>Baja</v>
      </c>
      <c r="L40" s="516" t="str">
        <f>'Mapa Final'!AE33</f>
        <v>Moderado</v>
      </c>
      <c r="M40" s="519" t="str">
        <f>'Mapa Final'!AG33</f>
        <v>Moderado</v>
      </c>
      <c r="N40" s="516" t="str">
        <f>'Mapa Final'!AH33</f>
        <v>Aceptar</v>
      </c>
      <c r="O40" s="510" t="s">
        <v>652</v>
      </c>
      <c r="P40" s="522"/>
      <c r="Q40" s="510" t="s">
        <v>10</v>
      </c>
      <c r="R40" s="554">
        <v>44378</v>
      </c>
      <c r="S40" s="554">
        <v>44469</v>
      </c>
      <c r="T40" s="510" t="s">
        <v>641</v>
      </c>
    </row>
    <row r="41" spans="1:20">
      <c r="A41" s="505"/>
      <c r="B41" s="368"/>
      <c r="C41" s="526"/>
      <c r="D41" s="526"/>
      <c r="E41" s="532"/>
      <c r="F41" s="532"/>
      <c r="G41" s="532"/>
      <c r="H41" s="535"/>
      <c r="I41" s="529"/>
      <c r="J41" s="514"/>
      <c r="K41" s="517"/>
      <c r="L41" s="517"/>
      <c r="M41" s="520"/>
      <c r="N41" s="517"/>
      <c r="O41" s="511"/>
      <c r="P41" s="523"/>
      <c r="Q41" s="511"/>
      <c r="R41" s="511"/>
      <c r="S41" s="511"/>
      <c r="T41" s="511"/>
    </row>
    <row r="42" spans="1:20">
      <c r="A42" s="505"/>
      <c r="B42" s="368"/>
      <c r="C42" s="526"/>
      <c r="D42" s="526"/>
      <c r="E42" s="532"/>
      <c r="F42" s="532"/>
      <c r="G42" s="532"/>
      <c r="H42" s="535"/>
      <c r="I42" s="529"/>
      <c r="J42" s="514"/>
      <c r="K42" s="517"/>
      <c r="L42" s="517"/>
      <c r="M42" s="520"/>
      <c r="N42" s="517"/>
      <c r="O42" s="511"/>
      <c r="P42" s="523"/>
      <c r="Q42" s="511"/>
      <c r="R42" s="511"/>
      <c r="S42" s="511"/>
      <c r="T42" s="511"/>
    </row>
    <row r="43" spans="1:20">
      <c r="A43" s="505"/>
      <c r="B43" s="368"/>
      <c r="C43" s="526"/>
      <c r="D43" s="526"/>
      <c r="E43" s="532"/>
      <c r="F43" s="532"/>
      <c r="G43" s="532"/>
      <c r="H43" s="535"/>
      <c r="I43" s="529"/>
      <c r="J43" s="514"/>
      <c r="K43" s="517"/>
      <c r="L43" s="517"/>
      <c r="M43" s="520"/>
      <c r="N43" s="517"/>
      <c r="O43" s="511"/>
      <c r="P43" s="523"/>
      <c r="Q43" s="511"/>
      <c r="R43" s="511"/>
      <c r="S43" s="511"/>
      <c r="T43" s="511"/>
    </row>
    <row r="44" spans="1:20" ht="15.75" thickBot="1">
      <c r="A44" s="506"/>
      <c r="B44" s="503"/>
      <c r="C44" s="527"/>
      <c r="D44" s="527"/>
      <c r="E44" s="533"/>
      <c r="F44" s="533"/>
      <c r="G44" s="533"/>
      <c r="H44" s="536"/>
      <c r="I44" s="530"/>
      <c r="J44" s="515"/>
      <c r="K44" s="518"/>
      <c r="L44" s="518"/>
      <c r="M44" s="521"/>
      <c r="N44" s="518"/>
      <c r="O44" s="512"/>
      <c r="P44" s="524"/>
      <c r="Q44" s="512"/>
      <c r="R44" s="512"/>
      <c r="S44" s="512"/>
      <c r="T44" s="512"/>
    </row>
  </sheetData>
  <mergeCells count="159">
    <mergeCell ref="A15:A19"/>
    <mergeCell ref="C15:C19"/>
    <mergeCell ref="D15:D19"/>
    <mergeCell ref="E15:E19"/>
    <mergeCell ref="F15:F19"/>
    <mergeCell ref="G15:G19"/>
    <mergeCell ref="H15:H19"/>
    <mergeCell ref="T7:T8"/>
    <mergeCell ref="N10:N14"/>
    <mergeCell ref="O10:O14"/>
    <mergeCell ref="P10:P14"/>
    <mergeCell ref="Q10:Q14"/>
    <mergeCell ref="R10:R14"/>
    <mergeCell ref="G10:G14"/>
    <mergeCell ref="H10:H14"/>
    <mergeCell ref="A9:N9"/>
    <mergeCell ref="A10:A14"/>
    <mergeCell ref="C10:C14"/>
    <mergeCell ref="D10:D14"/>
    <mergeCell ref="E10:E14"/>
    <mergeCell ref="F10:F14"/>
    <mergeCell ref="S10:S14"/>
    <mergeCell ref="T10:T14"/>
    <mergeCell ref="I15:I19"/>
    <mergeCell ref="R1:T3"/>
    <mergeCell ref="A1:C2"/>
    <mergeCell ref="D1:Q3"/>
    <mergeCell ref="O7:O8"/>
    <mergeCell ref="P7:Q7"/>
    <mergeCell ref="R7:S7"/>
    <mergeCell ref="P15:P19"/>
    <mergeCell ref="Q15:Q19"/>
    <mergeCell ref="R15:R19"/>
    <mergeCell ref="S15:S19"/>
    <mergeCell ref="A4:C4"/>
    <mergeCell ref="D4:N4"/>
    <mergeCell ref="O4:Q4"/>
    <mergeCell ref="A5:C5"/>
    <mergeCell ref="D5:N5"/>
    <mergeCell ref="A6:C6"/>
    <mergeCell ref="D6:N6"/>
    <mergeCell ref="A7:F7"/>
    <mergeCell ref="H7:J7"/>
    <mergeCell ref="K7:M7"/>
    <mergeCell ref="N7:N8"/>
    <mergeCell ref="T15:T19"/>
    <mergeCell ref="N15:N19"/>
    <mergeCell ref="O15:O19"/>
    <mergeCell ref="M10:M14"/>
    <mergeCell ref="C20:C24"/>
    <mergeCell ref="D20:D24"/>
    <mergeCell ref="E20:E24"/>
    <mergeCell ref="F20:F24"/>
    <mergeCell ref="J15:J19"/>
    <mergeCell ref="K15:K19"/>
    <mergeCell ref="L15:L19"/>
    <mergeCell ref="M15:M19"/>
    <mergeCell ref="I10:I14"/>
    <mergeCell ref="J10:J14"/>
    <mergeCell ref="K10:K14"/>
    <mergeCell ref="L10:L14"/>
    <mergeCell ref="S20:S24"/>
    <mergeCell ref="T20:T24"/>
    <mergeCell ref="A25:A29"/>
    <mergeCell ref="C25:C29"/>
    <mergeCell ref="D25:D29"/>
    <mergeCell ref="E25:E29"/>
    <mergeCell ref="F25:F29"/>
    <mergeCell ref="G25:G29"/>
    <mergeCell ref="H25:H29"/>
    <mergeCell ref="I25:I29"/>
    <mergeCell ref="M20:M24"/>
    <mergeCell ref="N20:N24"/>
    <mergeCell ref="O20:O24"/>
    <mergeCell ref="P20:P24"/>
    <mergeCell ref="Q20:Q24"/>
    <mergeCell ref="R20:R24"/>
    <mergeCell ref="G20:G24"/>
    <mergeCell ref="H20:H24"/>
    <mergeCell ref="I20:I24"/>
    <mergeCell ref="J20:J24"/>
    <mergeCell ref="K20:K24"/>
    <mergeCell ref="L20:L24"/>
    <mergeCell ref="P25:P29"/>
    <mergeCell ref="Q25:Q29"/>
    <mergeCell ref="R25:R29"/>
    <mergeCell ref="S25:S29"/>
    <mergeCell ref="T25:T29"/>
    <mergeCell ref="A30:A34"/>
    <mergeCell ref="C30:C34"/>
    <mergeCell ref="D30:D34"/>
    <mergeCell ref="E30:E34"/>
    <mergeCell ref="F30:F34"/>
    <mergeCell ref="J25:J29"/>
    <mergeCell ref="K25:K29"/>
    <mergeCell ref="L25:L29"/>
    <mergeCell ref="M25:M29"/>
    <mergeCell ref="N25:N29"/>
    <mergeCell ref="O25:O29"/>
    <mergeCell ref="S30:S34"/>
    <mergeCell ref="T30:T34"/>
    <mergeCell ref="N30:N34"/>
    <mergeCell ref="O30:O34"/>
    <mergeCell ref="P30:P34"/>
    <mergeCell ref="Q30:Q34"/>
    <mergeCell ref="R30:R34"/>
    <mergeCell ref="T35:T39"/>
    <mergeCell ref="N35:N39"/>
    <mergeCell ref="M30:M34"/>
    <mergeCell ref="G30:G34"/>
    <mergeCell ref="H30:H34"/>
    <mergeCell ref="I30:I34"/>
    <mergeCell ref="J30:J34"/>
    <mergeCell ref="K30:K34"/>
    <mergeCell ref="L30:L34"/>
    <mergeCell ref="O35:O39"/>
    <mergeCell ref="Q40:Q44"/>
    <mergeCell ref="R40:R44"/>
    <mergeCell ref="S35:S39"/>
    <mergeCell ref="A35:A39"/>
    <mergeCell ref="C35:C39"/>
    <mergeCell ref="D35:D39"/>
    <mergeCell ref="E35:E39"/>
    <mergeCell ref="F35:F39"/>
    <mergeCell ref="G40:G44"/>
    <mergeCell ref="H40:H44"/>
    <mergeCell ref="I40:I44"/>
    <mergeCell ref="M35:M39"/>
    <mergeCell ref="G35:G39"/>
    <mergeCell ref="H35:H39"/>
    <mergeCell ref="I35:I39"/>
    <mergeCell ref="J35:J39"/>
    <mergeCell ref="K35:K39"/>
    <mergeCell ref="L35:L39"/>
    <mergeCell ref="S40:S44"/>
    <mergeCell ref="T40:T44"/>
    <mergeCell ref="J40:J44"/>
    <mergeCell ref="K40:K44"/>
    <mergeCell ref="L40:L44"/>
    <mergeCell ref="M40:M44"/>
    <mergeCell ref="N40:N44"/>
    <mergeCell ref="A40:A44"/>
    <mergeCell ref="B10:B14"/>
    <mergeCell ref="B15:B19"/>
    <mergeCell ref="B20:B24"/>
    <mergeCell ref="B25:B29"/>
    <mergeCell ref="B30:B34"/>
    <mergeCell ref="B35:B39"/>
    <mergeCell ref="B40:B44"/>
    <mergeCell ref="A20:A24"/>
    <mergeCell ref="O40:O44"/>
    <mergeCell ref="P35:P39"/>
    <mergeCell ref="Q35:Q39"/>
    <mergeCell ref="R35:R39"/>
    <mergeCell ref="C40:C44"/>
    <mergeCell ref="D40:D44"/>
    <mergeCell ref="E40:E44"/>
    <mergeCell ref="F40:F44"/>
    <mergeCell ref="P40:P44"/>
  </mergeCells>
  <conditionalFormatting sqref="A7:B7 H7 H45:J1048576">
    <cfRule type="containsText" dxfId="607" priority="667" operator="containsText" text="4- Bajo">
      <formula>NOT(ISERROR(SEARCH("4- Bajo",A7)))</formula>
    </cfRule>
    <cfRule type="containsText" dxfId="606" priority="668" operator="containsText" text="1- Bajo">
      <formula>NOT(ISERROR(SEARCH("1- Bajo",A7)))</formula>
    </cfRule>
    <cfRule type="containsText" dxfId="605" priority="666" operator="containsText" text="3- Bajo">
      <formula>NOT(ISERROR(SEARCH("3- Bajo",A7)))</formula>
    </cfRule>
  </conditionalFormatting>
  <conditionalFormatting sqref="A15:D15">
    <cfRule type="containsText" dxfId="604" priority="561" operator="containsText" text="4- Moderado">
      <formula>NOT(ISERROR(SEARCH("4- Moderado",A15)))</formula>
    </cfRule>
    <cfRule type="containsText" dxfId="603" priority="562" operator="containsText" text="3- Bajo">
      <formula>NOT(ISERROR(SEARCH("3- Bajo",A15)))</formula>
    </cfRule>
    <cfRule type="containsText" dxfId="602" priority="560" operator="containsText" text="6- Moderado">
      <formula>NOT(ISERROR(SEARCH("6- Moderado",A15)))</formula>
    </cfRule>
    <cfRule type="containsText" dxfId="601" priority="564" operator="containsText" text="1- Bajo">
      <formula>NOT(ISERROR(SEARCH("1- Bajo",A15)))</formula>
    </cfRule>
    <cfRule type="containsText" dxfId="600" priority="559" operator="containsText" text="3- Moderado">
      <formula>NOT(ISERROR(SEARCH("3- Moderado",A15)))</formula>
    </cfRule>
    <cfRule type="containsText" dxfId="599" priority="563" operator="containsText" text="4- Bajo">
      <formula>NOT(ISERROR(SEARCH("4- Bajo",A15)))</formula>
    </cfRule>
  </conditionalFormatting>
  <conditionalFormatting sqref="A20:G20">
    <cfRule type="containsText" dxfId="598" priority="526" operator="containsText" text="4- Moderado">
      <formula>NOT(ISERROR(SEARCH("4- Moderado",A20)))</formula>
    </cfRule>
    <cfRule type="containsText" dxfId="597" priority="525" operator="containsText" text="6- Moderado">
      <formula>NOT(ISERROR(SEARCH("6- Moderado",A20)))</formula>
    </cfRule>
    <cfRule type="containsText" dxfId="596" priority="524" operator="containsText" text="3- Moderado">
      <formula>NOT(ISERROR(SEARCH("3- Moderado",A20)))</formula>
    </cfRule>
    <cfRule type="containsText" dxfId="595" priority="529" operator="containsText" text="1- Bajo">
      <formula>NOT(ISERROR(SEARCH("1- Bajo",A20)))</formula>
    </cfRule>
    <cfRule type="containsText" dxfId="594" priority="528" operator="containsText" text="4- Bajo">
      <formula>NOT(ISERROR(SEARCH("4- Bajo",A20)))</formula>
    </cfRule>
    <cfRule type="containsText" dxfId="593" priority="527" operator="containsText" text="3- Bajo">
      <formula>NOT(ISERROR(SEARCH("3- Bajo",A20)))</formula>
    </cfRule>
  </conditionalFormatting>
  <conditionalFormatting sqref="A10:I10 E15:I15">
    <cfRule type="containsText" dxfId="592" priority="625" operator="containsText" text="4- Bajo">
      <formula>NOT(ISERROR(SEARCH("4- Bajo",A10)))</formula>
    </cfRule>
    <cfRule type="containsText" dxfId="591" priority="624" operator="containsText" text="3- Bajo">
      <formula>NOT(ISERROR(SEARCH("3- Bajo",A10)))</formula>
    </cfRule>
    <cfRule type="containsText" dxfId="590" priority="623" operator="containsText" text="4- Moderado">
      <formula>NOT(ISERROR(SEARCH("4- Moderado",A10)))</formula>
    </cfRule>
    <cfRule type="containsText" dxfId="589" priority="622" operator="containsText" text="6- Moderado">
      <formula>NOT(ISERROR(SEARCH("6- Moderado",A10)))</formula>
    </cfRule>
    <cfRule type="containsText" dxfId="588" priority="621" operator="containsText" text="3- Moderado">
      <formula>NOT(ISERROR(SEARCH("3- Moderado",A10)))</formula>
    </cfRule>
    <cfRule type="containsText" dxfId="587" priority="626" operator="containsText" text="1- Bajo">
      <formula>NOT(ISERROR(SEARCH("1- Bajo",A10)))</formula>
    </cfRule>
  </conditionalFormatting>
  <conditionalFormatting sqref="A25:I25">
    <cfRule type="containsText" dxfId="586" priority="504" operator="containsText" text="4- Bajo">
      <formula>NOT(ISERROR(SEARCH("4- Bajo",A25)))</formula>
    </cfRule>
    <cfRule type="containsText" dxfId="585" priority="503" operator="containsText" text="3- Bajo">
      <formula>NOT(ISERROR(SEARCH("3- Bajo",A25)))</formula>
    </cfRule>
    <cfRule type="containsText" dxfId="584" priority="502" operator="containsText" text="4- Moderado">
      <formula>NOT(ISERROR(SEARCH("4- Moderado",A25)))</formula>
    </cfRule>
    <cfRule type="containsText" dxfId="583" priority="500" operator="containsText" text="3- Moderado">
      <formula>NOT(ISERROR(SEARCH("3- Moderado",A25)))</formula>
    </cfRule>
    <cfRule type="containsText" dxfId="582" priority="505" operator="containsText" text="1- Bajo">
      <formula>NOT(ISERROR(SEARCH("1- Bajo",A25)))</formula>
    </cfRule>
    <cfRule type="containsText" dxfId="581" priority="501" operator="containsText" text="6- Moderado">
      <formula>NOT(ISERROR(SEARCH("6- Moderado",A25)))</formula>
    </cfRule>
  </conditionalFormatting>
  <conditionalFormatting sqref="A30:I30">
    <cfRule type="containsText" dxfId="580" priority="436" operator="containsText" text="3- Bajo">
      <formula>NOT(ISERROR(SEARCH("3- Bajo",A30)))</formula>
    </cfRule>
    <cfRule type="containsText" dxfId="579" priority="433" operator="containsText" text="3- Moderado">
      <formula>NOT(ISERROR(SEARCH("3- Moderado",A30)))</formula>
    </cfRule>
    <cfRule type="containsText" dxfId="578" priority="434" operator="containsText" text="6- Moderado">
      <formula>NOT(ISERROR(SEARCH("6- Moderado",A30)))</formula>
    </cfRule>
    <cfRule type="containsText" dxfId="577" priority="435" operator="containsText" text="4- Moderado">
      <formula>NOT(ISERROR(SEARCH("4- Moderado",A30)))</formula>
    </cfRule>
    <cfRule type="containsText" dxfId="576" priority="438" operator="containsText" text="1- Bajo">
      <formula>NOT(ISERROR(SEARCH("1- Bajo",A30)))</formula>
    </cfRule>
    <cfRule type="containsText" dxfId="575" priority="437" operator="containsText" text="4- Bajo">
      <formula>NOT(ISERROR(SEARCH("4- Bajo",A30)))</formula>
    </cfRule>
  </conditionalFormatting>
  <conditionalFormatting sqref="A35:I35">
    <cfRule type="containsText" dxfId="574" priority="301" operator="containsText" text="4- Moderado">
      <formula>NOT(ISERROR(SEARCH("4- Moderado",A35)))</formula>
    </cfRule>
    <cfRule type="containsText" dxfId="573" priority="300" operator="containsText" text="6- Moderado">
      <formula>NOT(ISERROR(SEARCH("6- Moderado",A35)))</formula>
    </cfRule>
    <cfRule type="containsText" dxfId="572" priority="299" operator="containsText" text="3- Moderado">
      <formula>NOT(ISERROR(SEARCH("3- Moderado",A35)))</formula>
    </cfRule>
    <cfRule type="containsText" dxfId="571" priority="302" operator="containsText" text="3- Bajo">
      <formula>NOT(ISERROR(SEARCH("3- Bajo",A35)))</formula>
    </cfRule>
    <cfRule type="containsText" dxfId="570" priority="304" operator="containsText" text="1- Bajo">
      <formula>NOT(ISERROR(SEARCH("1- Bajo",A35)))</formula>
    </cfRule>
    <cfRule type="containsText" dxfId="569" priority="303" operator="containsText" text="4- Bajo">
      <formula>NOT(ISERROR(SEARCH("4- Bajo",A35)))</formula>
    </cfRule>
  </conditionalFormatting>
  <conditionalFormatting sqref="A40:I40">
    <cfRule type="containsText" dxfId="568" priority="232" operator="containsText" text="3- Moderado">
      <formula>NOT(ISERROR(SEARCH("3- Moderado",A40)))</formula>
    </cfRule>
    <cfRule type="containsText" dxfId="567" priority="233" operator="containsText" text="6- Moderado">
      <formula>NOT(ISERROR(SEARCH("6- Moderado",A40)))</formula>
    </cfRule>
    <cfRule type="containsText" dxfId="566" priority="234" operator="containsText" text="4- Moderado">
      <formula>NOT(ISERROR(SEARCH("4- Moderado",A40)))</formula>
    </cfRule>
    <cfRule type="containsText" dxfId="565" priority="235" operator="containsText" text="3- Bajo">
      <formula>NOT(ISERROR(SEARCH("3- Bajo",A40)))</formula>
    </cfRule>
    <cfRule type="containsText" dxfId="564" priority="236" operator="containsText" text="4- Bajo">
      <formula>NOT(ISERROR(SEARCH("4- Bajo",A40)))</formula>
    </cfRule>
    <cfRule type="containsText" dxfId="563" priority="237" operator="containsText" text="1- Bajo">
      <formula>NOT(ISERROR(SEARCH("1- Bajo",A40)))</formula>
    </cfRule>
  </conditionalFormatting>
  <conditionalFormatting sqref="D8:J8">
    <cfRule type="containsText" dxfId="562" priority="656" operator="containsText" text="3- Moderado">
      <formula>NOT(ISERROR(SEARCH("3- Moderado",D8)))</formula>
    </cfRule>
    <cfRule type="containsText" dxfId="561" priority="660" operator="containsText" text="4- Bajo">
      <formula>NOT(ISERROR(SEARCH("4- Bajo",D8)))</formula>
    </cfRule>
    <cfRule type="containsText" dxfId="560" priority="659" operator="containsText" text="3- Bajo">
      <formula>NOT(ISERROR(SEARCH("3- Bajo",D8)))</formula>
    </cfRule>
    <cfRule type="containsText" dxfId="559" priority="657" operator="containsText" text="6- Moderado">
      <formula>NOT(ISERROR(SEARCH("6- Moderado",D8)))</formula>
    </cfRule>
    <cfRule type="containsText" dxfId="558" priority="658" operator="containsText" text="4- Moderado">
      <formula>NOT(ISERROR(SEARCH("4- Moderado",D8)))</formula>
    </cfRule>
    <cfRule type="containsText" dxfId="557" priority="662" operator="containsText" text="1- Bajo">
      <formula>NOT(ISERROR(SEARCH("1- Bajo",D8)))</formula>
    </cfRule>
  </conditionalFormatting>
  <conditionalFormatting sqref="H10:H24">
    <cfRule type="containsText" dxfId="556" priority="581" operator="containsText" text="Muy Baja">
      <formula>NOT(ISERROR(SEARCH("Muy Baja",H10)))</formula>
    </cfRule>
    <cfRule type="containsText" dxfId="555" priority="584" operator="containsText" text="Alta">
      <formula>NOT(ISERROR(SEARCH("Alta",H10)))</formula>
    </cfRule>
    <cfRule type="containsText" dxfId="554" priority="586" operator="containsText" text="Muy Alta">
      <formula>NOT(ISERROR(SEARCH("Muy Alta",H10)))</formula>
    </cfRule>
    <cfRule type="containsText" dxfId="553" priority="576" operator="containsText" text="Muy Alta">
      <formula>NOT(ISERROR(SEARCH("Muy Alta",H10)))</formula>
    </cfRule>
    <cfRule type="containsText" dxfId="552" priority="575" operator="containsText" text="Alta">
      <formula>NOT(ISERROR(SEARCH("Alta",H10)))</formula>
    </cfRule>
    <cfRule type="containsText" dxfId="551" priority="582" operator="containsText" text="Baja">
      <formula>NOT(ISERROR(SEARCH("Baja",H10)))</formula>
    </cfRule>
    <cfRule type="containsText" dxfId="550" priority="583" operator="containsText" text="Media">
      <formula>NOT(ISERROR(SEARCH("Media",H10)))</formula>
    </cfRule>
  </conditionalFormatting>
  <conditionalFormatting sqref="H10:H29">
    <cfRule type="containsText" dxfId="549" priority="483" operator="containsText" text="Muy Alta">
      <formula>NOT(ISERROR(SEARCH("Muy Alta",H10)))</formula>
    </cfRule>
  </conditionalFormatting>
  <conditionalFormatting sqref="H25:H29">
    <cfRule type="containsText" dxfId="548" priority="481" operator="containsText" text="Alta">
      <formula>NOT(ISERROR(SEARCH("Alta",H25)))</formula>
    </cfRule>
    <cfRule type="containsText" dxfId="547" priority="479" operator="containsText" text="Baja">
      <formula>NOT(ISERROR(SEARCH("Baja",H25)))</formula>
    </cfRule>
    <cfRule type="containsText" dxfId="546" priority="472" operator="containsText" text="Alta">
      <formula>NOT(ISERROR(SEARCH("Alta",H25)))</formula>
    </cfRule>
    <cfRule type="containsText" dxfId="545" priority="473" operator="containsText" text="Muy Alta">
      <formula>NOT(ISERROR(SEARCH("Muy Alta",H25)))</formula>
    </cfRule>
    <cfRule type="containsText" dxfId="544" priority="478" operator="containsText" text="Muy Baja">
      <formula>NOT(ISERROR(SEARCH("Muy Baja",H25)))</formula>
    </cfRule>
    <cfRule type="containsText" dxfId="543" priority="480" operator="containsText" text="Media">
      <formula>NOT(ISERROR(SEARCH("Media",H25)))</formula>
    </cfRule>
  </conditionalFormatting>
  <conditionalFormatting sqref="H25:H34">
    <cfRule type="containsText" dxfId="542" priority="416" operator="containsText" text="Muy Alta">
      <formula>NOT(ISERROR(SEARCH("Muy Alta",H25)))</formula>
    </cfRule>
  </conditionalFormatting>
  <conditionalFormatting sqref="H30:H34">
    <cfRule type="containsText" dxfId="541" priority="405" operator="containsText" text="Alta">
      <formula>NOT(ISERROR(SEARCH("Alta",H30)))</formula>
    </cfRule>
    <cfRule type="containsText" dxfId="540" priority="411" operator="containsText" text="Muy Baja">
      <formula>NOT(ISERROR(SEARCH("Muy Baja",H30)))</formula>
    </cfRule>
    <cfRule type="containsText" dxfId="539" priority="406" operator="containsText" text="Muy Alta">
      <formula>NOT(ISERROR(SEARCH("Muy Alta",H30)))</formula>
    </cfRule>
    <cfRule type="containsText" dxfId="538" priority="412" operator="containsText" text="Baja">
      <formula>NOT(ISERROR(SEARCH("Baja",H30)))</formula>
    </cfRule>
    <cfRule type="containsText" dxfId="537" priority="413" operator="containsText" text="Media">
      <formula>NOT(ISERROR(SEARCH("Media",H30)))</formula>
    </cfRule>
    <cfRule type="containsText" dxfId="536" priority="414" operator="containsText" text="Alta">
      <formula>NOT(ISERROR(SEARCH("Alta",H30)))</formula>
    </cfRule>
  </conditionalFormatting>
  <conditionalFormatting sqref="H30:H39">
    <cfRule type="containsText" dxfId="535" priority="282" operator="containsText" text="Muy Alta">
      <formula>NOT(ISERROR(SEARCH("Muy Alta",H30)))</formula>
    </cfRule>
  </conditionalFormatting>
  <conditionalFormatting sqref="H35:H39">
    <cfRule type="containsText" dxfId="534" priority="271" operator="containsText" text="Alta">
      <formula>NOT(ISERROR(SEARCH("Alta",H35)))</formula>
    </cfRule>
    <cfRule type="containsText" dxfId="533" priority="278" operator="containsText" text="Baja">
      <formula>NOT(ISERROR(SEARCH("Baja",H35)))</formula>
    </cfRule>
    <cfRule type="containsText" dxfId="532" priority="279" operator="containsText" text="Media">
      <formula>NOT(ISERROR(SEARCH("Media",H35)))</formula>
    </cfRule>
    <cfRule type="containsText" dxfId="531" priority="280" operator="containsText" text="Alta">
      <formula>NOT(ISERROR(SEARCH("Alta",H35)))</formula>
    </cfRule>
    <cfRule type="containsText" dxfId="530" priority="272" operator="containsText" text="Muy Alta">
      <formula>NOT(ISERROR(SEARCH("Muy Alta",H35)))</formula>
    </cfRule>
    <cfRule type="containsText" dxfId="529" priority="277" operator="containsText" text="Muy Baja">
      <formula>NOT(ISERROR(SEARCH("Muy Baja",H35)))</formula>
    </cfRule>
  </conditionalFormatting>
  <conditionalFormatting sqref="H35:H44">
    <cfRule type="containsText" dxfId="528" priority="215" operator="containsText" text="Muy Alta">
      <formula>NOT(ISERROR(SEARCH("Muy Alta",H35)))</formula>
    </cfRule>
  </conditionalFormatting>
  <conditionalFormatting sqref="H40:H44">
    <cfRule type="containsText" dxfId="527" priority="211" operator="containsText" text="Baja">
      <formula>NOT(ISERROR(SEARCH("Baja",H40)))</formula>
    </cfRule>
    <cfRule type="containsText" dxfId="526" priority="210" operator="containsText" text="Muy Baja">
      <formula>NOT(ISERROR(SEARCH("Muy Baja",H40)))</formula>
    </cfRule>
    <cfRule type="containsText" dxfId="525" priority="213" operator="containsText" text="Alta">
      <formula>NOT(ISERROR(SEARCH("Alta",H40)))</formula>
    </cfRule>
    <cfRule type="containsText" dxfId="524" priority="212" operator="containsText" text="Media">
      <formula>NOT(ISERROR(SEARCH("Media",H40)))</formula>
    </cfRule>
    <cfRule type="containsText" dxfId="523" priority="203" operator="containsText" text="Muy Alta">
      <formula>NOT(ISERROR(SEARCH("Muy Alta",H40)))</formula>
    </cfRule>
    <cfRule type="containsText" dxfId="522" priority="205" operator="containsText" text="Muy Alta">
      <formula>NOT(ISERROR(SEARCH("Muy Alta",H40)))</formula>
    </cfRule>
    <cfRule type="containsText" dxfId="521" priority="204" operator="containsText" text="Alta">
      <formula>NOT(ISERROR(SEARCH("Alta",H40)))</formula>
    </cfRule>
  </conditionalFormatting>
  <conditionalFormatting sqref="H20:I20">
    <cfRule type="containsText" dxfId="520" priority="637" operator="containsText" text="4- Bajo">
      <formula>NOT(ISERROR(SEARCH("4- Bajo",H20)))</formula>
    </cfRule>
    <cfRule type="containsText" dxfId="519" priority="638" operator="containsText" text="1- Bajo">
      <formula>NOT(ISERROR(SEARCH("1- Bajo",H20)))</formula>
    </cfRule>
    <cfRule type="containsText" dxfId="518" priority="636" operator="containsText" text="3- Bajo">
      <formula>NOT(ISERROR(SEARCH("3- Bajo",H20)))</formula>
    </cfRule>
    <cfRule type="containsText" dxfId="517" priority="635" operator="containsText" text="4- Moderado">
      <formula>NOT(ISERROR(SEARCH("4- Moderado",H20)))</formula>
    </cfRule>
    <cfRule type="containsText" dxfId="516" priority="634" operator="containsText" text="6- Moderado">
      <formula>NOT(ISERROR(SEARCH("6- Moderado",H20)))</formula>
    </cfRule>
    <cfRule type="containsText" dxfId="515" priority="633" operator="containsText" text="3- Moderado">
      <formula>NOT(ISERROR(SEARCH("3- Moderado",H20)))</formula>
    </cfRule>
  </conditionalFormatting>
  <conditionalFormatting sqref="H45:J1048576 A7:B7 H7">
    <cfRule type="containsText" dxfId="514" priority="663" operator="containsText" text="3- Moderado">
      <formula>NOT(ISERROR(SEARCH("3- Moderado",A7)))</formula>
    </cfRule>
    <cfRule type="containsText" dxfId="513" priority="664" operator="containsText" text="6- Moderado">
      <formula>NOT(ISERROR(SEARCH("6- Moderado",A7)))</formula>
    </cfRule>
    <cfRule type="containsText" dxfId="512" priority="665" operator="containsText" text="4- Moderado">
      <formula>NOT(ISERROR(SEARCH("4- Moderado",A7)))</formula>
    </cfRule>
  </conditionalFormatting>
  <conditionalFormatting sqref="I10:I44">
    <cfRule type="containsText" dxfId="511" priority="209" operator="containsText" text="Leve">
      <formula>NOT(ISERROR(SEARCH("Leve",I10)))</formula>
    </cfRule>
    <cfRule type="containsText" dxfId="510" priority="208" operator="containsText" text="Menor">
      <formula>NOT(ISERROR(SEARCH("Menor",I10)))</formula>
    </cfRule>
    <cfRule type="containsText" dxfId="509" priority="207" operator="containsText" text="Mayor">
      <formula>NOT(ISERROR(SEARCH("Mayor",I10)))</formula>
    </cfRule>
    <cfRule type="containsText" dxfId="508" priority="206" operator="containsText" text="Catastrófico">
      <formula>NOT(ISERROR(SEARCH("Catastrófico",I10)))</formula>
    </cfRule>
  </conditionalFormatting>
  <conditionalFormatting sqref="I40:I44">
    <cfRule type="containsText" dxfId="507" priority="214" operator="containsText" text="Moderado">
      <formula>NOT(ISERROR(SEARCH("Moderado",I40)))</formula>
    </cfRule>
  </conditionalFormatting>
  <conditionalFormatting sqref="I10:J39">
    <cfRule type="containsText" dxfId="506" priority="266" operator="containsText" text="Moderado">
      <formula>NOT(ISERROR(SEARCH("Moderado",I10)))</formula>
    </cfRule>
  </conditionalFormatting>
  <conditionalFormatting sqref="J8 J45:J1048576">
    <cfRule type="containsText" dxfId="505" priority="655" operator="containsText" text="4- Alto">
      <formula>NOT(ISERROR(SEARCH("4- Alto",J8)))</formula>
    </cfRule>
    <cfRule type="containsText" dxfId="504" priority="654" operator="containsText" text="5- Alto">
      <formula>NOT(ISERROR(SEARCH("5- Alto",J8)))</formula>
    </cfRule>
    <cfRule type="containsText" dxfId="503" priority="653" operator="containsText" text="8- Alto">
      <formula>NOT(ISERROR(SEARCH("8- Alto",J8)))</formula>
    </cfRule>
    <cfRule type="containsText" dxfId="502" priority="652" operator="containsText" text="9- Alto">
      <formula>NOT(ISERROR(SEARCH("9- Alto",J8)))</formula>
    </cfRule>
    <cfRule type="containsText" dxfId="501" priority="651" operator="containsText" text="10- Alto">
      <formula>NOT(ISERROR(SEARCH("10- Alto",J8)))</formula>
    </cfRule>
    <cfRule type="containsText" dxfId="500" priority="648" operator="containsText" text="10- Extremo">
      <formula>NOT(ISERROR(SEARCH("10- Extremo",J8)))</formula>
    </cfRule>
    <cfRule type="containsText" dxfId="499" priority="661" operator="containsText" text="2- Bajo">
      <formula>NOT(ISERROR(SEARCH("2- Bajo",J8)))</formula>
    </cfRule>
    <cfRule type="containsText" dxfId="498" priority="649" operator="containsText" text="5- Extremo">
      <formula>NOT(ISERROR(SEARCH("5- Extremo",J8)))</formula>
    </cfRule>
    <cfRule type="containsText" dxfId="497" priority="647" operator="containsText" text="15- Extremo">
      <formula>NOT(ISERROR(SEARCH("15- Extremo",J8)))</formula>
    </cfRule>
    <cfRule type="containsText" dxfId="496" priority="646" operator="containsText" text="20- Extremo">
      <formula>NOT(ISERROR(SEARCH("20- Extremo",J8)))</formula>
    </cfRule>
    <cfRule type="containsText" dxfId="495" priority="650" operator="containsText" text="12- Alto">
      <formula>NOT(ISERROR(SEARCH("12- Alto",J8)))</formula>
    </cfRule>
    <cfRule type="containsText" dxfId="494" priority="645" operator="containsText" text="25- Extremo">
      <formula>NOT(ISERROR(SEARCH("25- Extremo",J8)))</formula>
    </cfRule>
  </conditionalFormatting>
  <conditionalFormatting sqref="J10:J24">
    <cfRule type="colorScale" priority="602">
      <colorScale>
        <cfvo type="min"/>
        <cfvo type="max"/>
        <color rgb="FFFF7128"/>
        <color rgb="FFFFEF9C"/>
      </colorScale>
    </cfRule>
  </conditionalFormatting>
  <conditionalFormatting sqref="J10:J39">
    <cfRule type="containsText" dxfId="493" priority="296" operator="containsText" text="Alto">
      <formula>NOT(ISERROR(SEARCH("Alto",J10)))</formula>
    </cfRule>
    <cfRule type="containsText" dxfId="492" priority="297" operator="containsText" text="Extremo">
      <formula>NOT(ISERROR(SEARCH("Extremo",J10)))</formula>
    </cfRule>
    <cfRule type="containsText" dxfId="491" priority="294" operator="containsText" text="Bajo">
      <formula>NOT(ISERROR(SEARCH("Bajo",J10)))</formula>
    </cfRule>
    <cfRule type="containsText" dxfId="490" priority="295" operator="containsText" text="Moderado">
      <formula>NOT(ISERROR(SEARCH("Moderado",J10)))</formula>
    </cfRule>
  </conditionalFormatting>
  <conditionalFormatting sqref="J10:J44">
    <cfRule type="containsText" dxfId="489" priority="198" operator="containsText" text="Extremo">
      <formula>NOT(ISERROR(SEARCH("Extremo",J10)))</formula>
    </cfRule>
    <cfRule type="containsText" dxfId="488" priority="197" operator="containsText" text="Bajo">
      <formula>NOT(ISERROR(SEARCH("Bajo",J10)))</formula>
    </cfRule>
  </conditionalFormatting>
  <conditionalFormatting sqref="J25:J29">
    <cfRule type="colorScale" priority="499">
      <colorScale>
        <cfvo type="min"/>
        <cfvo type="max"/>
        <color rgb="FFFF7128"/>
        <color rgb="FFFFEF9C"/>
      </colorScale>
    </cfRule>
  </conditionalFormatting>
  <conditionalFormatting sqref="J30:J34">
    <cfRule type="colorScale" priority="432">
      <colorScale>
        <cfvo type="min"/>
        <cfvo type="max"/>
        <color rgb="FFFF7128"/>
        <color rgb="FFFFEF9C"/>
      </colorScale>
    </cfRule>
  </conditionalFormatting>
  <conditionalFormatting sqref="J35:J39">
    <cfRule type="colorScale" priority="298">
      <colorScale>
        <cfvo type="min"/>
        <cfvo type="max"/>
        <color rgb="FFFF7128"/>
        <color rgb="FFFFEF9C"/>
      </colorScale>
    </cfRule>
  </conditionalFormatting>
  <conditionalFormatting sqref="J40:J44">
    <cfRule type="containsText" dxfId="487" priority="227" operator="containsText" text="Bajo">
      <formula>NOT(ISERROR(SEARCH("Bajo",J40)))</formula>
    </cfRule>
    <cfRule type="containsText" dxfId="486" priority="199" operator="containsText" text="Moderado">
      <formula>NOT(ISERROR(SEARCH("Moderado",J40)))</formula>
    </cfRule>
    <cfRule type="containsText" dxfId="485" priority="228" operator="containsText" text="Moderado">
      <formula>NOT(ISERROR(SEARCH("Moderado",J40)))</formula>
    </cfRule>
    <cfRule type="colorScale" priority="231">
      <colorScale>
        <cfvo type="min"/>
        <cfvo type="max"/>
        <color rgb="FFFF7128"/>
        <color rgb="FFFFEF9C"/>
      </colorScale>
    </cfRule>
    <cfRule type="containsText" dxfId="484" priority="230" operator="containsText" text="Extremo">
      <formula>NOT(ISERROR(SEARCH("Extremo",J40)))</formula>
    </cfRule>
    <cfRule type="containsText" dxfId="483" priority="229" operator="containsText" text="Alto">
      <formula>NOT(ISERROR(SEARCH("Alto",J40)))</formula>
    </cfRule>
  </conditionalFormatting>
  <conditionalFormatting sqref="K10:K44">
    <cfRule type="containsText" dxfId="482" priority="193" operator="containsText" text="Muy Alta">
      <formula>NOT(ISERROR(SEARCH("Muy Alta",K10)))</formula>
    </cfRule>
    <cfRule type="containsText" dxfId="481" priority="194" operator="containsText" text="Alta">
      <formula>NOT(ISERROR(SEARCH("Alta",K10)))</formula>
    </cfRule>
    <cfRule type="containsText" dxfId="480" priority="195" operator="containsText" text="Baja">
      <formula>NOT(ISERROR(SEARCH("Baja",K10)))</formula>
    </cfRule>
    <cfRule type="containsText" dxfId="479" priority="196" operator="containsText" text="Muy Baja">
      <formula>NOT(ISERROR(SEARCH("Muy Baja",K10)))</formula>
    </cfRule>
    <cfRule type="containsText" dxfId="478" priority="201" operator="containsText" text="Media">
      <formula>NOT(ISERROR(SEARCH("Media",K10)))</formula>
    </cfRule>
  </conditionalFormatting>
  <conditionalFormatting sqref="K10:L10 K15:L15 K20:L20">
    <cfRule type="containsText" dxfId="477" priority="644" operator="containsText" text="1- Bajo">
      <formula>NOT(ISERROR(SEARCH("1- Bajo",K10)))</formula>
    </cfRule>
    <cfRule type="containsText" dxfId="476" priority="643" operator="containsText" text="4- Bajo">
      <formula>NOT(ISERROR(SEARCH("4- Bajo",K10)))</formula>
    </cfRule>
    <cfRule type="containsText" dxfId="475" priority="642" operator="containsText" text="3- Bajo">
      <formula>NOT(ISERROR(SEARCH("3- Bajo",K10)))</formula>
    </cfRule>
    <cfRule type="containsText" dxfId="474" priority="641" operator="containsText" text="4- Moderado">
      <formula>NOT(ISERROR(SEARCH("4- Moderado",K10)))</formula>
    </cfRule>
    <cfRule type="containsText" dxfId="473" priority="640" operator="containsText" text="6- Moderado">
      <formula>NOT(ISERROR(SEARCH("6- Moderado",K10)))</formula>
    </cfRule>
    <cfRule type="containsText" dxfId="472" priority="639" operator="containsText" text="3- Moderado">
      <formula>NOT(ISERROR(SEARCH("3- Moderado",K10)))</formula>
    </cfRule>
  </conditionalFormatting>
  <conditionalFormatting sqref="K25:L25">
    <cfRule type="containsText" dxfId="471" priority="518" operator="containsText" text="3- Moderado">
      <formula>NOT(ISERROR(SEARCH("3- Moderado",K25)))</formula>
    </cfRule>
    <cfRule type="containsText" dxfId="470" priority="519" operator="containsText" text="6- Moderado">
      <formula>NOT(ISERROR(SEARCH("6- Moderado",K25)))</formula>
    </cfRule>
    <cfRule type="containsText" dxfId="469" priority="520" operator="containsText" text="4- Moderado">
      <formula>NOT(ISERROR(SEARCH("4- Moderado",K25)))</formula>
    </cfRule>
    <cfRule type="containsText" dxfId="468" priority="521" operator="containsText" text="3- Bajo">
      <formula>NOT(ISERROR(SEARCH("3- Bajo",K25)))</formula>
    </cfRule>
    <cfRule type="containsText" dxfId="467" priority="522" operator="containsText" text="4- Bajo">
      <formula>NOT(ISERROR(SEARCH("4- Bajo",K25)))</formula>
    </cfRule>
    <cfRule type="containsText" dxfId="466" priority="523" operator="containsText" text="1- Bajo">
      <formula>NOT(ISERROR(SEARCH("1- Bajo",K25)))</formula>
    </cfRule>
  </conditionalFormatting>
  <conditionalFormatting sqref="K30:L30">
    <cfRule type="containsText" dxfId="465" priority="452" operator="containsText" text="6- Moderado">
      <formula>NOT(ISERROR(SEARCH("6- Moderado",K30)))</formula>
    </cfRule>
    <cfRule type="containsText" dxfId="464" priority="453" operator="containsText" text="4- Moderado">
      <formula>NOT(ISERROR(SEARCH("4- Moderado",K30)))</formula>
    </cfRule>
    <cfRule type="containsText" dxfId="463" priority="451" operator="containsText" text="3- Moderado">
      <formula>NOT(ISERROR(SEARCH("3- Moderado",K30)))</formula>
    </cfRule>
    <cfRule type="containsText" dxfId="462" priority="456" operator="containsText" text="1- Bajo">
      <formula>NOT(ISERROR(SEARCH("1- Bajo",K30)))</formula>
    </cfRule>
    <cfRule type="containsText" dxfId="461" priority="455" operator="containsText" text="4- Bajo">
      <formula>NOT(ISERROR(SEARCH("4- Bajo",K30)))</formula>
    </cfRule>
    <cfRule type="containsText" dxfId="460" priority="454" operator="containsText" text="3- Bajo">
      <formula>NOT(ISERROR(SEARCH("3- Bajo",K30)))</formula>
    </cfRule>
  </conditionalFormatting>
  <conditionalFormatting sqref="K35:L35">
    <cfRule type="containsText" dxfId="459" priority="322" operator="containsText" text="1- Bajo">
      <formula>NOT(ISERROR(SEARCH("1- Bajo",K35)))</formula>
    </cfRule>
    <cfRule type="containsText" dxfId="458" priority="320" operator="containsText" text="3- Bajo">
      <formula>NOT(ISERROR(SEARCH("3- Bajo",K35)))</formula>
    </cfRule>
    <cfRule type="containsText" dxfId="457" priority="319" operator="containsText" text="4- Moderado">
      <formula>NOT(ISERROR(SEARCH("4- Moderado",K35)))</formula>
    </cfRule>
    <cfRule type="containsText" dxfId="456" priority="318" operator="containsText" text="6- Moderado">
      <formula>NOT(ISERROR(SEARCH("6- Moderado",K35)))</formula>
    </cfRule>
    <cfRule type="containsText" dxfId="455" priority="321" operator="containsText" text="4- Bajo">
      <formula>NOT(ISERROR(SEARCH("4- Bajo",K35)))</formula>
    </cfRule>
    <cfRule type="containsText" dxfId="454" priority="317" operator="containsText" text="3- Moderado">
      <formula>NOT(ISERROR(SEARCH("3- Moderado",K35)))</formula>
    </cfRule>
  </conditionalFormatting>
  <conditionalFormatting sqref="K40:L40">
    <cfRule type="containsText" dxfId="453" priority="252" operator="containsText" text="4- Moderado">
      <formula>NOT(ISERROR(SEARCH("4- Moderado",K40)))</formula>
    </cfRule>
    <cfRule type="containsText" dxfId="452" priority="251" operator="containsText" text="6- Moderado">
      <formula>NOT(ISERROR(SEARCH("6- Moderado",K40)))</formula>
    </cfRule>
    <cfRule type="containsText" dxfId="451" priority="250" operator="containsText" text="3- Moderado">
      <formula>NOT(ISERROR(SEARCH("3- Moderado",K40)))</formula>
    </cfRule>
    <cfRule type="containsText" dxfId="450" priority="255" operator="containsText" text="1- Bajo">
      <formula>NOT(ISERROR(SEARCH("1- Bajo",K40)))</formula>
    </cfRule>
    <cfRule type="containsText" dxfId="449" priority="254" operator="containsText" text="4- Bajo">
      <formula>NOT(ISERROR(SEARCH("4- Bajo",K40)))</formula>
    </cfRule>
    <cfRule type="containsText" dxfId="448" priority="253" operator="containsText" text="3- Bajo">
      <formula>NOT(ISERROR(SEARCH("3- Bajo",K40)))</formula>
    </cfRule>
  </conditionalFormatting>
  <conditionalFormatting sqref="K8:M8">
    <cfRule type="containsText" dxfId="447" priority="603" operator="containsText" text="3- Moderado">
      <formula>NOT(ISERROR(SEARCH("3- Moderado",K8)))</formula>
    </cfRule>
    <cfRule type="containsText" dxfId="446" priority="608" operator="containsText" text="1- Bajo">
      <formula>NOT(ISERROR(SEARCH("1- Bajo",K8)))</formula>
    </cfRule>
    <cfRule type="containsText" dxfId="445" priority="607" operator="containsText" text="4- Bajo">
      <formula>NOT(ISERROR(SEARCH("4- Bajo",K8)))</formula>
    </cfRule>
    <cfRule type="containsText" dxfId="444" priority="606" operator="containsText" text="3- Bajo">
      <formula>NOT(ISERROR(SEARCH("3- Bajo",K8)))</formula>
    </cfRule>
    <cfRule type="containsText" dxfId="443" priority="604" operator="containsText" text="6- Moderado">
      <formula>NOT(ISERROR(SEARCH("6- Moderado",K8)))</formula>
    </cfRule>
    <cfRule type="containsText" dxfId="442" priority="605" operator="containsText" text="4- Moderado">
      <formula>NOT(ISERROR(SEARCH("4- Moderado",K8)))</formula>
    </cfRule>
  </conditionalFormatting>
  <conditionalFormatting sqref="L10:L44">
    <cfRule type="containsText" dxfId="441" priority="191" operator="containsText" text="Menor">
      <formula>NOT(ISERROR(SEARCH("Menor",L10)))</formula>
    </cfRule>
    <cfRule type="containsText" dxfId="440" priority="192" operator="containsText" text="Leve">
      <formula>NOT(ISERROR(SEARCH("Leve",L10)))</formula>
    </cfRule>
    <cfRule type="containsText" dxfId="439" priority="190" operator="containsText" text="Mayor">
      <formula>NOT(ISERROR(SEARCH("Mayor",L10)))</formula>
    </cfRule>
    <cfRule type="containsText" dxfId="438" priority="189" operator="containsText" text="Catastrófico">
      <formula>NOT(ISERROR(SEARCH("Catastrófico",L10)))</formula>
    </cfRule>
  </conditionalFormatting>
  <conditionalFormatting sqref="L10:M44">
    <cfRule type="containsText" dxfId="437" priority="200" operator="containsText" text="Moderado">
      <formula>NOT(ISERROR(SEARCH("Moderado",L10)))</formula>
    </cfRule>
  </conditionalFormatting>
  <conditionalFormatting sqref="M10:M24">
    <cfRule type="colorScale" priority="597">
      <colorScale>
        <cfvo type="min"/>
        <cfvo type="max"/>
        <color rgb="FFFF7128"/>
        <color rgb="FFFFEF9C"/>
      </colorScale>
    </cfRule>
  </conditionalFormatting>
  <conditionalFormatting sqref="M10:M44">
    <cfRule type="containsText" dxfId="436" priority="225" operator="containsText" text="Extremo">
      <formula>NOT(ISERROR(SEARCH("Extremo",M10)))</formula>
    </cfRule>
    <cfRule type="containsText" dxfId="435" priority="224" operator="containsText" text="Alto">
      <formula>NOT(ISERROR(SEARCH("Alto",M10)))</formula>
    </cfRule>
    <cfRule type="containsText" dxfId="434" priority="223" operator="containsText" text="Moderado">
      <formula>NOT(ISERROR(SEARCH("Moderado",M10)))</formula>
    </cfRule>
    <cfRule type="containsText" dxfId="433" priority="222" operator="containsText" text="Bajo">
      <formula>NOT(ISERROR(SEARCH("Bajo",M10)))</formula>
    </cfRule>
  </conditionalFormatting>
  <conditionalFormatting sqref="M25:M29">
    <cfRule type="colorScale" priority="494">
      <colorScale>
        <cfvo type="min"/>
        <cfvo type="max"/>
        <color rgb="FFFF7128"/>
        <color rgb="FFFFEF9C"/>
      </colorScale>
    </cfRule>
  </conditionalFormatting>
  <conditionalFormatting sqref="M30:M34">
    <cfRule type="colorScale" priority="427">
      <colorScale>
        <cfvo type="min"/>
        <cfvo type="max"/>
        <color rgb="FFFF7128"/>
        <color rgb="FFFFEF9C"/>
      </colorScale>
    </cfRule>
  </conditionalFormatting>
  <conditionalFormatting sqref="M35:M39">
    <cfRule type="colorScale" priority="293">
      <colorScale>
        <cfvo type="min"/>
        <cfvo type="max"/>
        <color rgb="FFFF7128"/>
        <color rgb="FFFFEF9C"/>
      </colorScale>
    </cfRule>
  </conditionalFormatting>
  <conditionalFormatting sqref="M40:M44">
    <cfRule type="colorScale" priority="226">
      <colorScale>
        <cfvo type="min"/>
        <cfvo type="max"/>
        <color rgb="FFFF7128"/>
        <color rgb="FFFFEF9C"/>
      </colorScale>
    </cfRule>
  </conditionalFormatting>
  <conditionalFormatting sqref="N10 N15 N20">
    <cfRule type="containsText" dxfId="432" priority="591" operator="containsText" text="4- Bajo">
      <formula>NOT(ISERROR(SEARCH("4- Bajo",N10)))</formula>
    </cfRule>
    <cfRule type="containsText" dxfId="431" priority="590" operator="containsText" text="3- Bajo">
      <formula>NOT(ISERROR(SEARCH("3- Bajo",N10)))</formula>
    </cfRule>
    <cfRule type="containsText" dxfId="430" priority="588" operator="containsText" text="6- Moderado">
      <formula>NOT(ISERROR(SEARCH("6- Moderado",N10)))</formula>
    </cfRule>
    <cfRule type="containsText" dxfId="429" priority="587" operator="containsText" text="3- Moderado">
      <formula>NOT(ISERROR(SEARCH("3- Moderado",N10)))</formula>
    </cfRule>
    <cfRule type="containsText" dxfId="428" priority="589" operator="containsText" text="4- Moderado">
      <formula>NOT(ISERROR(SEARCH("4- Moderado",N10)))</formula>
    </cfRule>
    <cfRule type="containsText" dxfId="427" priority="592" operator="containsText" text="1- Bajo">
      <formula>NOT(ISERROR(SEARCH("1- Bajo",N10)))</formula>
    </cfRule>
  </conditionalFormatting>
  <conditionalFormatting sqref="N25">
    <cfRule type="containsText" dxfId="426" priority="488" operator="containsText" text="4- Bajo">
      <formula>NOT(ISERROR(SEARCH("4- Bajo",N25)))</formula>
    </cfRule>
    <cfRule type="containsText" dxfId="425" priority="487" operator="containsText" text="3- Bajo">
      <formula>NOT(ISERROR(SEARCH("3- Bajo",N25)))</formula>
    </cfRule>
    <cfRule type="containsText" dxfId="424" priority="486" operator="containsText" text="4- Moderado">
      <formula>NOT(ISERROR(SEARCH("4- Moderado",N25)))</formula>
    </cfRule>
    <cfRule type="containsText" dxfId="423" priority="485" operator="containsText" text="6- Moderado">
      <formula>NOT(ISERROR(SEARCH("6- Moderado",N25)))</formula>
    </cfRule>
    <cfRule type="containsText" dxfId="422" priority="484" operator="containsText" text="3- Moderado">
      <formula>NOT(ISERROR(SEARCH("3- Moderado",N25)))</formula>
    </cfRule>
    <cfRule type="containsText" dxfId="421" priority="489" operator="containsText" text="1- Bajo">
      <formula>NOT(ISERROR(SEARCH("1- Bajo",N25)))</formula>
    </cfRule>
  </conditionalFormatting>
  <conditionalFormatting sqref="N30">
    <cfRule type="containsText" dxfId="420" priority="418" operator="containsText" text="6- Moderado">
      <formula>NOT(ISERROR(SEARCH("6- Moderado",N30)))</formula>
    </cfRule>
    <cfRule type="containsText" dxfId="419" priority="419" operator="containsText" text="4- Moderado">
      <formula>NOT(ISERROR(SEARCH("4- Moderado",N30)))</formula>
    </cfRule>
    <cfRule type="containsText" dxfId="418" priority="420" operator="containsText" text="3- Bajo">
      <formula>NOT(ISERROR(SEARCH("3- Bajo",N30)))</formula>
    </cfRule>
    <cfRule type="containsText" dxfId="417" priority="422" operator="containsText" text="1- Bajo">
      <formula>NOT(ISERROR(SEARCH("1- Bajo",N30)))</formula>
    </cfRule>
    <cfRule type="containsText" dxfId="416" priority="417" operator="containsText" text="3- Moderado">
      <formula>NOT(ISERROR(SEARCH("3- Moderado",N30)))</formula>
    </cfRule>
    <cfRule type="containsText" dxfId="415" priority="421" operator="containsText" text="4- Bajo">
      <formula>NOT(ISERROR(SEARCH("4- Bajo",N30)))</formula>
    </cfRule>
  </conditionalFormatting>
  <conditionalFormatting sqref="N35">
    <cfRule type="containsText" dxfId="414" priority="283" operator="containsText" text="3- Moderado">
      <formula>NOT(ISERROR(SEARCH("3- Moderado",N35)))</formula>
    </cfRule>
    <cfRule type="containsText" dxfId="413" priority="284" operator="containsText" text="6- Moderado">
      <formula>NOT(ISERROR(SEARCH("6- Moderado",N35)))</formula>
    </cfRule>
    <cfRule type="containsText" dxfId="412" priority="288" operator="containsText" text="1- Bajo">
      <formula>NOT(ISERROR(SEARCH("1- Bajo",N35)))</formula>
    </cfRule>
    <cfRule type="containsText" dxfId="411" priority="287" operator="containsText" text="4- Bajo">
      <formula>NOT(ISERROR(SEARCH("4- Bajo",N35)))</formula>
    </cfRule>
    <cfRule type="containsText" dxfId="410" priority="286" operator="containsText" text="3- Bajo">
      <formula>NOT(ISERROR(SEARCH("3- Bajo",N35)))</formula>
    </cfRule>
    <cfRule type="containsText" dxfId="409" priority="285" operator="containsText" text="4- Moderado">
      <formula>NOT(ISERROR(SEARCH("4- Moderado",N35)))</formula>
    </cfRule>
  </conditionalFormatting>
  <conditionalFormatting sqref="N40">
    <cfRule type="containsText" dxfId="408" priority="221" operator="containsText" text="1- Bajo">
      <formula>NOT(ISERROR(SEARCH("1- Bajo",N40)))</formula>
    </cfRule>
    <cfRule type="containsText" dxfId="407" priority="220" operator="containsText" text="4- Bajo">
      <formula>NOT(ISERROR(SEARCH("4- Bajo",N40)))</formula>
    </cfRule>
    <cfRule type="containsText" dxfId="406" priority="219" operator="containsText" text="3- Bajo">
      <formula>NOT(ISERROR(SEARCH("3- Bajo",N40)))</formula>
    </cfRule>
    <cfRule type="containsText" dxfId="405" priority="218" operator="containsText" text="4- Moderado">
      <formula>NOT(ISERROR(SEARCH("4- Moderado",N40)))</formula>
    </cfRule>
    <cfRule type="containsText" dxfId="404" priority="217" operator="containsText" text="6- Moderado">
      <formula>NOT(ISERROR(SEARCH("6- Moderado",N40)))</formula>
    </cfRule>
    <cfRule type="containsText" dxfId="403" priority="216" operator="containsText" text="3- Moderado">
      <formula>NOT(ISERROR(SEARCH("3- Moderado",N40)))</formula>
    </cfRule>
  </conditionalFormatting>
  <dataValidations count="7">
    <dataValidation allowBlank="1" showInputMessage="1" showErrorMessage="1" prompt="seleccionar si el responsable de ejecutar las acciones es el nivel central" sqref="Q8" xr:uid="{00000000-0002-0000-1000-000000000000}"/>
    <dataValidation allowBlank="1" showInputMessage="1" showErrorMessage="1" prompt="Seleccionar si el responsable es el responsable de las acciones es el nivel central" sqref="P7:P8" xr:uid="{00000000-0002-0000-1000-000001000000}"/>
    <dataValidation allowBlank="1" showInputMessage="1" showErrorMessage="1" prompt="Describir las actividades que se van a desarrollar para el proyecto" sqref="O7" xr:uid="{00000000-0002-0000-1000-000002000000}"/>
    <dataValidation allowBlank="1" showInputMessage="1" showErrorMessage="1" prompt="El grado de afectación puede ser " sqref="I8" xr:uid="{00000000-0002-0000-1000-000003000000}"/>
    <dataValidation allowBlank="1" showInputMessage="1" showErrorMessage="1" prompt="Que tan factible es que materialize el riesgo?" sqref="H8" xr:uid="{00000000-0002-0000-1000-000004000000}"/>
    <dataValidation allowBlank="1" showInputMessage="1" showErrorMessage="1" prompt="Registrar qué factor  que ocasina el riesgo: un facot identtficado el contexto._x000a_O  personas, recursos, estilo de direccion , factores externos, , codiciones ambientales" sqref="F8:G8" xr:uid="{00000000-0002-0000-1000-000005000000}"/>
    <dataValidation allowBlank="1" showInputMessage="1" showErrorMessage="1" prompt="Seleccionar el tipo de riesgo teniendo en cuenta que  factor organizaconal afecta. Ver explicacion en hoja " sqref="E8" xr:uid="{00000000-0002-0000-1000-000006000000}"/>
  </dataValidation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8" tint="-0.249977111117893"/>
  </sheetPr>
  <dimension ref="A1:JR44"/>
  <sheetViews>
    <sheetView topLeftCell="E26" zoomScale="70" zoomScaleNormal="70" workbookViewId="0">
      <selection activeCell="T40" sqref="T40:T44"/>
    </sheetView>
  </sheetViews>
  <sheetFormatPr defaultColWidth="11.42578125" defaultRowHeight="15"/>
  <cols>
    <col min="1" max="2" width="18.42578125" style="82" customWidth="1"/>
    <col min="3" max="3" width="15.5703125" customWidth="1"/>
    <col min="4" max="4" width="52" style="82" customWidth="1"/>
    <col min="5" max="5" width="18" style="151" customWidth="1"/>
    <col min="6" max="6" width="40.140625" customWidth="1"/>
    <col min="7" max="7" width="20.42578125" customWidth="1"/>
    <col min="8" max="8" width="10.42578125" style="152" customWidth="1"/>
    <col min="9" max="9" width="11.42578125" style="152" customWidth="1"/>
    <col min="10" max="10" width="10.140625" style="153" customWidth="1"/>
    <col min="11" max="11" width="11.42578125" style="152" customWidth="1"/>
    <col min="12" max="12" width="10.85546875" style="152" customWidth="1"/>
    <col min="13" max="13" width="18.28515625" style="152" bestFit="1" customWidth="1"/>
    <col min="14" max="14" width="18.28515625" bestFit="1" customWidth="1"/>
    <col min="15" max="15" width="32.85546875" customWidth="1"/>
    <col min="16" max="16" width="12.42578125" customWidth="1"/>
    <col min="17" max="17" width="15.140625" customWidth="1"/>
    <col min="18" max="18" width="17.42578125" customWidth="1"/>
    <col min="19" max="19" width="17.140625" customWidth="1"/>
    <col min="20" max="20" width="51.85546875" customWidth="1"/>
    <col min="21" max="176" width="11.42578125" style="7"/>
  </cols>
  <sheetData>
    <row r="1" spans="1:278" s="137" customFormat="1" ht="16.5" customHeight="1">
      <c r="A1" s="420"/>
      <c r="B1" s="421"/>
      <c r="C1" s="421"/>
      <c r="D1" s="539" t="s">
        <v>653</v>
      </c>
      <c r="E1" s="539"/>
      <c r="F1" s="539"/>
      <c r="G1" s="539"/>
      <c r="H1" s="539"/>
      <c r="I1" s="539"/>
      <c r="J1" s="539"/>
      <c r="K1" s="539"/>
      <c r="L1" s="539"/>
      <c r="M1" s="539"/>
      <c r="N1" s="539"/>
      <c r="O1" s="539"/>
      <c r="P1" s="539"/>
      <c r="Q1" s="540"/>
      <c r="R1" s="412" t="s">
        <v>275</v>
      </c>
      <c r="S1" s="412"/>
      <c r="T1" s="412"/>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c r="BS1" s="136"/>
      <c r="BT1" s="136"/>
      <c r="BU1" s="136"/>
      <c r="BV1" s="136"/>
      <c r="BW1" s="136"/>
      <c r="BX1" s="136"/>
      <c r="BY1" s="136"/>
      <c r="BZ1" s="136"/>
      <c r="CA1" s="136"/>
      <c r="CB1" s="136"/>
      <c r="CC1" s="136"/>
      <c r="CD1" s="136"/>
      <c r="CE1" s="136"/>
      <c r="CF1" s="136"/>
      <c r="CG1" s="136"/>
      <c r="CH1" s="136"/>
      <c r="CI1" s="136"/>
      <c r="CJ1" s="136"/>
      <c r="CK1" s="136"/>
      <c r="CL1" s="136"/>
      <c r="CM1" s="136"/>
      <c r="CN1" s="136"/>
      <c r="CO1" s="136"/>
      <c r="CP1" s="136"/>
      <c r="CQ1" s="136"/>
      <c r="CR1" s="136"/>
      <c r="CS1" s="136"/>
      <c r="CT1" s="136"/>
      <c r="CU1" s="136"/>
      <c r="CV1" s="136"/>
      <c r="CW1" s="136"/>
      <c r="CX1" s="136"/>
      <c r="CY1" s="136"/>
      <c r="CZ1" s="136"/>
      <c r="DA1" s="136"/>
      <c r="DB1" s="136"/>
      <c r="DC1" s="136"/>
      <c r="DD1" s="136"/>
      <c r="DE1" s="136"/>
      <c r="DF1" s="136"/>
      <c r="DG1" s="136"/>
      <c r="DH1" s="136"/>
      <c r="DI1" s="136"/>
      <c r="DJ1" s="136"/>
      <c r="DK1" s="136"/>
      <c r="DL1" s="136"/>
      <c r="DM1" s="136"/>
      <c r="DN1" s="136"/>
      <c r="DO1" s="136"/>
      <c r="DP1" s="136"/>
      <c r="DQ1" s="136"/>
      <c r="DR1" s="136"/>
      <c r="DS1" s="136"/>
      <c r="DT1" s="136"/>
      <c r="DU1" s="136"/>
      <c r="DV1" s="136"/>
      <c r="DW1" s="136"/>
      <c r="DX1" s="136"/>
      <c r="DY1" s="136"/>
      <c r="DZ1" s="136"/>
      <c r="EA1" s="136"/>
      <c r="EB1" s="136"/>
      <c r="EC1" s="136"/>
      <c r="ED1" s="136"/>
      <c r="EE1" s="136"/>
      <c r="EF1" s="136"/>
      <c r="EG1" s="136"/>
      <c r="EH1" s="136"/>
      <c r="EI1" s="136"/>
      <c r="EJ1" s="136"/>
      <c r="EK1" s="136"/>
      <c r="EL1" s="136"/>
      <c r="EM1" s="136"/>
      <c r="EN1" s="136"/>
      <c r="EO1" s="136"/>
      <c r="EP1" s="136"/>
      <c r="EQ1" s="136"/>
      <c r="ER1" s="136"/>
      <c r="ES1" s="136"/>
      <c r="ET1" s="136"/>
      <c r="EU1" s="136"/>
      <c r="EV1" s="136"/>
      <c r="EW1" s="136"/>
      <c r="EX1" s="136"/>
      <c r="EY1" s="136"/>
      <c r="EZ1" s="136"/>
      <c r="FA1" s="136"/>
      <c r="FB1" s="136"/>
      <c r="FC1" s="136"/>
      <c r="FD1" s="136"/>
      <c r="FE1" s="136"/>
      <c r="FF1" s="136"/>
      <c r="FG1" s="136"/>
      <c r="FH1" s="136"/>
      <c r="FI1" s="136"/>
      <c r="FJ1" s="136"/>
      <c r="FK1" s="136"/>
      <c r="FL1" s="136"/>
      <c r="FM1" s="136"/>
      <c r="FN1" s="136"/>
      <c r="FO1" s="136"/>
      <c r="FP1" s="136"/>
      <c r="FQ1" s="136"/>
      <c r="FR1" s="136"/>
      <c r="FS1" s="136"/>
      <c r="FT1" s="136"/>
      <c r="FU1" s="136"/>
      <c r="FV1" s="136"/>
      <c r="FW1" s="136"/>
      <c r="FX1" s="136"/>
      <c r="FY1" s="136"/>
      <c r="FZ1" s="136"/>
      <c r="GA1" s="136"/>
      <c r="GB1" s="136"/>
      <c r="GC1" s="136"/>
      <c r="GD1" s="136"/>
      <c r="GE1" s="136"/>
      <c r="GF1" s="136"/>
      <c r="GG1" s="136"/>
      <c r="GH1" s="136"/>
      <c r="GI1" s="136"/>
      <c r="GJ1" s="136"/>
      <c r="GK1" s="136"/>
      <c r="GL1" s="136"/>
      <c r="GM1" s="136"/>
      <c r="GN1" s="136"/>
      <c r="GO1" s="136"/>
      <c r="GP1" s="136"/>
      <c r="GQ1" s="136"/>
      <c r="GR1" s="136"/>
      <c r="GS1" s="136"/>
      <c r="GT1" s="136"/>
      <c r="GU1" s="136"/>
      <c r="GV1" s="136"/>
      <c r="GW1" s="136"/>
      <c r="GX1" s="136"/>
      <c r="GY1" s="136"/>
      <c r="GZ1" s="136"/>
      <c r="HA1" s="136"/>
      <c r="HB1" s="136"/>
      <c r="HC1" s="136"/>
      <c r="HD1" s="136"/>
      <c r="HE1" s="136"/>
      <c r="HF1" s="136"/>
      <c r="HG1" s="136"/>
      <c r="HH1" s="136"/>
      <c r="HI1" s="136"/>
      <c r="HJ1" s="136"/>
      <c r="HK1" s="136"/>
      <c r="HL1" s="136"/>
      <c r="HM1" s="136"/>
      <c r="HN1" s="136"/>
      <c r="HO1" s="136"/>
      <c r="HP1" s="136"/>
      <c r="HQ1" s="136"/>
      <c r="HR1" s="136"/>
      <c r="HS1" s="136"/>
      <c r="HT1" s="136"/>
      <c r="HU1" s="136"/>
      <c r="HV1" s="136"/>
      <c r="HW1" s="136"/>
      <c r="HX1" s="136"/>
      <c r="HY1" s="136"/>
      <c r="HZ1" s="136"/>
      <c r="IA1" s="136"/>
      <c r="IB1" s="136"/>
      <c r="IC1" s="136"/>
      <c r="ID1" s="136"/>
      <c r="IE1" s="136"/>
      <c r="IF1" s="136"/>
      <c r="IG1" s="136"/>
      <c r="IH1" s="136"/>
      <c r="II1" s="136"/>
      <c r="IJ1" s="136"/>
      <c r="IK1" s="136"/>
      <c r="IL1" s="136"/>
      <c r="IM1" s="136"/>
      <c r="IN1" s="136"/>
      <c r="IO1" s="136"/>
      <c r="IP1" s="136"/>
      <c r="IQ1" s="136"/>
      <c r="IR1" s="136"/>
      <c r="IS1" s="136"/>
      <c r="IT1" s="136"/>
      <c r="IU1" s="136"/>
      <c r="IV1" s="136"/>
      <c r="IW1" s="136"/>
      <c r="IX1" s="136"/>
      <c r="IY1" s="136"/>
      <c r="IZ1" s="136"/>
      <c r="JA1" s="136"/>
      <c r="JB1" s="136"/>
      <c r="JC1" s="136"/>
      <c r="JD1" s="136"/>
      <c r="JE1" s="136"/>
      <c r="JF1" s="136"/>
      <c r="JG1" s="136"/>
      <c r="JH1" s="136"/>
      <c r="JI1" s="136"/>
      <c r="JJ1" s="136"/>
      <c r="JK1" s="136"/>
      <c r="JL1" s="136"/>
      <c r="JM1" s="136"/>
      <c r="JN1" s="136"/>
      <c r="JO1" s="136"/>
      <c r="JP1" s="136"/>
      <c r="JQ1" s="136"/>
      <c r="JR1" s="136"/>
    </row>
    <row r="2" spans="1:278" s="137" customFormat="1" ht="39.75" customHeight="1">
      <c r="A2" s="422"/>
      <c r="B2" s="423"/>
      <c r="C2" s="423"/>
      <c r="D2" s="541"/>
      <c r="E2" s="541"/>
      <c r="F2" s="541"/>
      <c r="G2" s="541"/>
      <c r="H2" s="541"/>
      <c r="I2" s="541"/>
      <c r="J2" s="541"/>
      <c r="K2" s="541"/>
      <c r="L2" s="541"/>
      <c r="M2" s="541"/>
      <c r="N2" s="541"/>
      <c r="O2" s="541"/>
      <c r="P2" s="541"/>
      <c r="Q2" s="542"/>
      <c r="R2" s="412"/>
      <c r="S2" s="412"/>
      <c r="T2" s="412"/>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row>
    <row r="3" spans="1:278" s="137" customFormat="1" ht="3" customHeight="1">
      <c r="A3" s="2"/>
      <c r="B3" s="2"/>
      <c r="C3" s="3"/>
      <c r="D3" s="541"/>
      <c r="E3" s="541"/>
      <c r="F3" s="541"/>
      <c r="G3" s="541"/>
      <c r="H3" s="541"/>
      <c r="I3" s="541"/>
      <c r="J3" s="541"/>
      <c r="K3" s="541"/>
      <c r="L3" s="541"/>
      <c r="M3" s="541"/>
      <c r="N3" s="541"/>
      <c r="O3" s="541"/>
      <c r="P3" s="541"/>
      <c r="Q3" s="542"/>
      <c r="R3" s="412"/>
      <c r="S3" s="412"/>
      <c r="T3" s="412"/>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row>
    <row r="4" spans="1:278" s="137" customFormat="1" ht="41.25" customHeight="1">
      <c r="A4" s="413" t="s">
        <v>276</v>
      </c>
      <c r="B4" s="414"/>
      <c r="C4" s="415"/>
      <c r="D4" s="416" t="str">
        <f>'Mapa Final'!D4</f>
        <v>Adquisición de Bienes y Servicios.</v>
      </c>
      <c r="E4" s="417"/>
      <c r="F4" s="417"/>
      <c r="G4" s="417"/>
      <c r="H4" s="417"/>
      <c r="I4" s="417"/>
      <c r="J4" s="417"/>
      <c r="K4" s="417"/>
      <c r="L4" s="417"/>
      <c r="M4" s="417"/>
      <c r="N4" s="418"/>
      <c r="O4" s="419"/>
      <c r="P4" s="419"/>
      <c r="Q4" s="419"/>
      <c r="R4" s="1"/>
      <c r="S4" s="1"/>
      <c r="T4" s="1"/>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row>
    <row r="5" spans="1:278" s="137" customFormat="1" ht="52.5" customHeight="1">
      <c r="A5" s="413" t="s">
        <v>278</v>
      </c>
      <c r="B5" s="414"/>
      <c r="C5" s="415"/>
      <c r="D5" s="424" t="str">
        <f>'Mapa Final'!D5</f>
        <v>Adquirir oportunamente los bienes y servicios requeridos por la Rama Judicial para garantizar una óptima gestión en cada vigencia, en el marco del sistema de gestión de la calidad, medio ambiente y seguridad y salud en el trabajo.</v>
      </c>
      <c r="E5" s="425"/>
      <c r="F5" s="425"/>
      <c r="G5" s="425"/>
      <c r="H5" s="425"/>
      <c r="I5" s="425"/>
      <c r="J5" s="425"/>
      <c r="K5" s="425"/>
      <c r="L5" s="425"/>
      <c r="M5" s="425"/>
      <c r="N5" s="426"/>
      <c r="O5" s="1"/>
      <c r="P5" s="1"/>
      <c r="Q5" s="1"/>
      <c r="R5" s="1"/>
      <c r="S5" s="1"/>
      <c r="T5" s="1"/>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c r="AW5" s="136"/>
      <c r="AX5" s="136"/>
      <c r="AY5" s="136"/>
      <c r="AZ5" s="136"/>
      <c r="BA5" s="136"/>
      <c r="BB5" s="136"/>
      <c r="BC5" s="136"/>
      <c r="BD5" s="136"/>
      <c r="BE5" s="136"/>
      <c r="BF5" s="136"/>
      <c r="BG5" s="136"/>
      <c r="BH5" s="136"/>
      <c r="BI5" s="136"/>
      <c r="BJ5" s="136"/>
      <c r="BK5" s="136"/>
      <c r="BL5" s="136"/>
      <c r="BM5" s="136"/>
      <c r="BN5" s="136"/>
      <c r="BO5" s="136"/>
      <c r="BP5" s="136"/>
      <c r="BQ5" s="136"/>
      <c r="BR5" s="136"/>
      <c r="BS5" s="136"/>
      <c r="BT5" s="136"/>
      <c r="BU5" s="136"/>
      <c r="BV5" s="136"/>
      <c r="BW5" s="136"/>
      <c r="BX5" s="136"/>
      <c r="BY5" s="136"/>
      <c r="BZ5" s="136"/>
      <c r="CA5" s="136"/>
      <c r="CB5" s="136"/>
      <c r="CC5" s="136"/>
      <c r="CD5" s="136"/>
      <c r="CE5" s="136"/>
      <c r="CF5" s="136"/>
      <c r="CG5" s="136"/>
      <c r="CH5" s="136"/>
      <c r="CI5" s="136"/>
      <c r="CJ5" s="136"/>
      <c r="CK5" s="136"/>
      <c r="CL5" s="136"/>
      <c r="CM5" s="136"/>
      <c r="CN5" s="136"/>
      <c r="CO5" s="136"/>
      <c r="CP5" s="136"/>
      <c r="CQ5" s="136"/>
      <c r="CR5" s="136"/>
      <c r="CS5" s="136"/>
      <c r="CT5" s="136"/>
      <c r="CU5" s="136"/>
      <c r="CV5" s="136"/>
      <c r="CW5" s="136"/>
      <c r="CX5" s="136"/>
      <c r="CY5" s="136"/>
      <c r="CZ5" s="136"/>
      <c r="DA5" s="136"/>
      <c r="DB5" s="136"/>
      <c r="DC5" s="136"/>
      <c r="DD5" s="136"/>
      <c r="DE5" s="136"/>
      <c r="DF5" s="136"/>
      <c r="DG5" s="136"/>
      <c r="DH5" s="136"/>
      <c r="DI5" s="136"/>
      <c r="DJ5" s="136"/>
      <c r="DK5" s="136"/>
      <c r="DL5" s="136"/>
      <c r="DM5" s="136"/>
      <c r="DN5" s="136"/>
      <c r="DO5" s="136"/>
      <c r="DP5" s="136"/>
      <c r="DQ5" s="136"/>
      <c r="DR5" s="136"/>
      <c r="DS5" s="136"/>
      <c r="DT5" s="136"/>
      <c r="DU5" s="136"/>
      <c r="DV5" s="136"/>
      <c r="DW5" s="136"/>
      <c r="DX5" s="136"/>
      <c r="DY5" s="136"/>
      <c r="DZ5" s="136"/>
      <c r="EA5" s="136"/>
      <c r="EB5" s="136"/>
      <c r="EC5" s="136"/>
      <c r="ED5" s="136"/>
      <c r="EE5" s="136"/>
      <c r="EF5" s="136"/>
      <c r="EG5" s="136"/>
      <c r="EH5" s="136"/>
      <c r="EI5" s="136"/>
      <c r="EJ5" s="136"/>
      <c r="EK5" s="136"/>
      <c r="EL5" s="136"/>
      <c r="EM5" s="136"/>
      <c r="EN5" s="136"/>
      <c r="EO5" s="136"/>
      <c r="EP5" s="136"/>
      <c r="EQ5" s="136"/>
      <c r="ER5" s="136"/>
      <c r="ES5" s="136"/>
      <c r="ET5" s="136"/>
      <c r="EU5" s="136"/>
      <c r="EV5" s="136"/>
      <c r="EW5" s="136"/>
      <c r="EX5" s="136"/>
      <c r="EY5" s="136"/>
      <c r="EZ5" s="136"/>
      <c r="FA5" s="136"/>
      <c r="FB5" s="136"/>
      <c r="FC5" s="136"/>
      <c r="FD5" s="136"/>
      <c r="FE5" s="136"/>
      <c r="FF5" s="136"/>
      <c r="FG5" s="136"/>
      <c r="FH5" s="136"/>
      <c r="FI5" s="136"/>
      <c r="FJ5" s="136"/>
      <c r="FK5" s="136"/>
      <c r="FL5" s="136"/>
      <c r="FM5" s="136"/>
      <c r="FN5" s="136"/>
      <c r="FO5" s="136"/>
      <c r="FP5" s="136"/>
      <c r="FQ5" s="136"/>
      <c r="FR5" s="136"/>
      <c r="FS5" s="136"/>
      <c r="FT5" s="136"/>
      <c r="FU5" s="136"/>
      <c r="FV5" s="136"/>
      <c r="FW5" s="136"/>
      <c r="FX5" s="136"/>
      <c r="FY5" s="136"/>
      <c r="FZ5" s="136"/>
      <c r="GA5" s="136"/>
      <c r="GB5" s="136"/>
      <c r="GC5" s="136"/>
      <c r="GD5" s="136"/>
      <c r="GE5" s="136"/>
      <c r="GF5" s="136"/>
      <c r="GG5" s="136"/>
      <c r="GH5" s="136"/>
      <c r="GI5" s="136"/>
      <c r="GJ5" s="136"/>
      <c r="GK5" s="136"/>
      <c r="GL5" s="136"/>
      <c r="GM5" s="136"/>
      <c r="GN5" s="136"/>
      <c r="GO5" s="136"/>
      <c r="GP5" s="136"/>
      <c r="GQ5" s="136"/>
      <c r="GR5" s="136"/>
      <c r="GS5" s="136"/>
      <c r="GT5" s="136"/>
      <c r="GU5" s="136"/>
      <c r="GV5" s="136"/>
      <c r="GW5" s="136"/>
      <c r="GX5" s="136"/>
      <c r="GY5" s="136"/>
      <c r="GZ5" s="136"/>
      <c r="HA5" s="136"/>
      <c r="HB5" s="136"/>
      <c r="HC5" s="136"/>
      <c r="HD5" s="136"/>
      <c r="HE5" s="136"/>
      <c r="HF5" s="136"/>
      <c r="HG5" s="136"/>
      <c r="HH5" s="136"/>
      <c r="HI5" s="136"/>
      <c r="HJ5" s="136"/>
      <c r="HK5" s="136"/>
      <c r="HL5" s="136"/>
      <c r="HM5" s="136"/>
      <c r="HN5" s="136"/>
      <c r="HO5" s="136"/>
      <c r="HP5" s="136"/>
      <c r="HQ5" s="136"/>
      <c r="HR5" s="136"/>
      <c r="HS5" s="136"/>
      <c r="HT5" s="136"/>
      <c r="HU5" s="136"/>
      <c r="HV5" s="136"/>
      <c r="HW5" s="136"/>
      <c r="HX5" s="136"/>
      <c r="HY5" s="136"/>
      <c r="HZ5" s="136"/>
      <c r="IA5" s="136"/>
      <c r="IB5" s="136"/>
      <c r="IC5" s="136"/>
      <c r="ID5" s="136"/>
      <c r="IE5" s="136"/>
      <c r="IF5" s="136"/>
      <c r="IG5" s="136"/>
      <c r="IH5" s="136"/>
      <c r="II5" s="136"/>
      <c r="IJ5" s="136"/>
      <c r="IK5" s="136"/>
      <c r="IL5" s="136"/>
      <c r="IM5" s="136"/>
      <c r="IN5" s="136"/>
      <c r="IO5" s="136"/>
      <c r="IP5" s="136"/>
      <c r="IQ5" s="136"/>
      <c r="IR5" s="136"/>
      <c r="IS5" s="136"/>
      <c r="IT5" s="136"/>
      <c r="IU5" s="136"/>
      <c r="IV5" s="136"/>
      <c r="IW5" s="136"/>
      <c r="IX5" s="136"/>
      <c r="IY5" s="136"/>
      <c r="IZ5" s="136"/>
      <c r="JA5" s="136"/>
      <c r="JB5" s="136"/>
      <c r="JC5" s="136"/>
      <c r="JD5" s="136"/>
      <c r="JE5" s="136"/>
      <c r="JF5" s="136"/>
      <c r="JG5" s="136"/>
      <c r="JH5" s="136"/>
      <c r="JI5" s="136"/>
      <c r="JJ5" s="136"/>
      <c r="JK5" s="136"/>
      <c r="JL5" s="136"/>
      <c r="JM5" s="136"/>
      <c r="JN5" s="136"/>
      <c r="JO5" s="136"/>
      <c r="JP5" s="136"/>
      <c r="JQ5" s="136"/>
      <c r="JR5" s="136"/>
    </row>
    <row r="6" spans="1:278" s="137" customFormat="1" ht="32.25" customHeight="1" thickBot="1">
      <c r="A6" s="413" t="s">
        <v>280</v>
      </c>
      <c r="B6" s="414"/>
      <c r="C6" s="415"/>
      <c r="D6" s="424" t="str">
        <f>'Mapa Final'!D6</f>
        <v>Nivel Central y Seccional</v>
      </c>
      <c r="E6" s="425"/>
      <c r="F6" s="425"/>
      <c r="G6" s="425"/>
      <c r="H6" s="425"/>
      <c r="I6" s="425"/>
      <c r="J6" s="425"/>
      <c r="K6" s="425"/>
      <c r="L6" s="425"/>
      <c r="M6" s="425"/>
      <c r="N6" s="426"/>
      <c r="O6" s="1"/>
      <c r="P6" s="1"/>
      <c r="Q6" s="1"/>
      <c r="R6" s="1"/>
      <c r="S6" s="1"/>
      <c r="T6" s="1"/>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136"/>
      <c r="GA6" s="136"/>
      <c r="GB6" s="136"/>
      <c r="GC6" s="136"/>
      <c r="GD6" s="136"/>
      <c r="GE6" s="136"/>
      <c r="GF6" s="136"/>
      <c r="GG6" s="136"/>
      <c r="GH6" s="136"/>
      <c r="GI6" s="136"/>
      <c r="GJ6" s="136"/>
      <c r="GK6" s="136"/>
      <c r="GL6" s="136"/>
      <c r="GM6" s="136"/>
      <c r="GN6" s="136"/>
      <c r="GO6" s="136"/>
      <c r="GP6" s="136"/>
      <c r="GQ6" s="136"/>
      <c r="GR6" s="136"/>
      <c r="GS6" s="136"/>
      <c r="GT6" s="136"/>
      <c r="GU6" s="136"/>
      <c r="GV6" s="136"/>
      <c r="GW6" s="136"/>
      <c r="GX6" s="136"/>
      <c r="GY6" s="136"/>
      <c r="GZ6" s="136"/>
      <c r="HA6" s="136"/>
      <c r="HB6" s="136"/>
      <c r="HC6" s="136"/>
      <c r="HD6" s="136"/>
      <c r="HE6" s="136"/>
      <c r="HF6" s="136"/>
      <c r="HG6" s="136"/>
      <c r="HH6" s="136"/>
      <c r="HI6" s="136"/>
      <c r="HJ6" s="136"/>
      <c r="HK6" s="136"/>
      <c r="HL6" s="136"/>
      <c r="HM6" s="136"/>
      <c r="HN6" s="136"/>
      <c r="HO6" s="136"/>
      <c r="HP6" s="136"/>
      <c r="HQ6" s="136"/>
      <c r="HR6" s="136"/>
      <c r="HS6" s="136"/>
      <c r="HT6" s="136"/>
      <c r="HU6" s="136"/>
      <c r="HV6" s="136"/>
      <c r="HW6" s="136"/>
      <c r="HX6" s="136"/>
      <c r="HY6" s="136"/>
      <c r="HZ6" s="136"/>
      <c r="IA6" s="136"/>
      <c r="IB6" s="136"/>
      <c r="IC6" s="136"/>
      <c r="ID6" s="136"/>
      <c r="IE6" s="136"/>
      <c r="IF6" s="136"/>
      <c r="IG6" s="136"/>
      <c r="IH6" s="136"/>
      <c r="II6" s="136"/>
      <c r="IJ6" s="136"/>
      <c r="IK6" s="136"/>
      <c r="IL6" s="136"/>
      <c r="IM6" s="136"/>
      <c r="IN6" s="136"/>
      <c r="IO6" s="136"/>
      <c r="IP6" s="136"/>
      <c r="IQ6" s="136"/>
      <c r="IR6" s="136"/>
      <c r="IS6" s="136"/>
      <c r="IT6" s="136"/>
      <c r="IU6" s="136"/>
      <c r="IV6" s="136"/>
      <c r="IW6" s="136"/>
      <c r="IX6" s="136"/>
      <c r="IY6" s="136"/>
      <c r="IZ6" s="136"/>
      <c r="JA6" s="136"/>
      <c r="JB6" s="136"/>
      <c r="JC6" s="136"/>
      <c r="JD6" s="136"/>
      <c r="JE6" s="136"/>
      <c r="JF6" s="136"/>
      <c r="JG6" s="136"/>
      <c r="JH6" s="136"/>
      <c r="JI6" s="136"/>
      <c r="JJ6" s="136"/>
      <c r="JK6" s="136"/>
      <c r="JL6" s="136"/>
      <c r="JM6" s="136"/>
      <c r="JN6" s="136"/>
      <c r="JO6" s="136"/>
      <c r="JP6" s="136"/>
      <c r="JQ6" s="136"/>
      <c r="JR6" s="136"/>
    </row>
    <row r="7" spans="1:278" s="147" customFormat="1" ht="38.25" customHeight="1" thickTop="1" thickBot="1">
      <c r="A7" s="547" t="s">
        <v>613</v>
      </c>
      <c r="B7" s="548"/>
      <c r="C7" s="548"/>
      <c r="D7" s="548"/>
      <c r="E7" s="548"/>
      <c r="F7" s="549"/>
      <c r="G7" s="154"/>
      <c r="H7" s="550" t="s">
        <v>614</v>
      </c>
      <c r="I7" s="550"/>
      <c r="J7" s="550"/>
      <c r="K7" s="550" t="s">
        <v>615</v>
      </c>
      <c r="L7" s="550"/>
      <c r="M7" s="550"/>
      <c r="N7" s="551" t="s">
        <v>616</v>
      </c>
      <c r="O7" s="543" t="s">
        <v>617</v>
      </c>
      <c r="P7" s="545" t="s">
        <v>618</v>
      </c>
      <c r="Q7" s="546"/>
      <c r="R7" s="545" t="s">
        <v>619</v>
      </c>
      <c r="S7" s="546"/>
      <c r="T7" s="552" t="s">
        <v>654</v>
      </c>
      <c r="U7" s="160"/>
      <c r="V7" s="160"/>
      <c r="W7" s="160"/>
      <c r="X7" s="160"/>
      <c r="Y7" s="160"/>
      <c r="Z7" s="160"/>
      <c r="AA7" s="160"/>
      <c r="AB7" s="160"/>
      <c r="AC7" s="160"/>
      <c r="AD7" s="160"/>
      <c r="AE7" s="160"/>
      <c r="AF7" s="160"/>
      <c r="AG7" s="160"/>
      <c r="AH7" s="160"/>
      <c r="AI7" s="160"/>
      <c r="AJ7" s="160"/>
      <c r="AK7" s="160"/>
      <c r="AL7" s="160"/>
      <c r="AM7" s="160"/>
      <c r="AN7" s="160"/>
      <c r="AO7" s="160"/>
      <c r="AP7" s="160"/>
      <c r="AQ7" s="160"/>
      <c r="AR7" s="160"/>
      <c r="AS7" s="160"/>
      <c r="AT7" s="160"/>
      <c r="AU7" s="160"/>
      <c r="AV7" s="160"/>
      <c r="AW7" s="160"/>
      <c r="AX7" s="160"/>
      <c r="AY7" s="160"/>
      <c r="AZ7" s="160"/>
      <c r="BA7" s="160"/>
      <c r="BB7" s="160"/>
      <c r="BC7" s="160"/>
      <c r="BD7" s="160"/>
      <c r="BE7" s="160"/>
      <c r="BF7" s="160"/>
      <c r="BG7" s="160"/>
      <c r="BH7" s="160"/>
      <c r="BI7" s="160"/>
      <c r="BJ7" s="160"/>
      <c r="BK7" s="160"/>
      <c r="BL7" s="160"/>
      <c r="BM7" s="160"/>
      <c r="BN7" s="160"/>
      <c r="BO7" s="160"/>
      <c r="BP7" s="160"/>
      <c r="BQ7" s="160"/>
      <c r="BR7" s="160"/>
      <c r="BS7" s="160"/>
      <c r="BT7" s="160"/>
      <c r="BU7" s="160"/>
      <c r="BV7" s="160"/>
      <c r="BW7" s="160"/>
      <c r="BX7" s="160"/>
      <c r="BY7" s="160"/>
      <c r="BZ7" s="160"/>
      <c r="CA7" s="160"/>
      <c r="CB7" s="160"/>
      <c r="CC7" s="160"/>
      <c r="CD7" s="160"/>
      <c r="CE7" s="160"/>
      <c r="CF7" s="160"/>
      <c r="CG7" s="160"/>
      <c r="CH7" s="160"/>
      <c r="CI7" s="160"/>
      <c r="CJ7" s="160"/>
      <c r="CK7" s="160"/>
      <c r="CL7" s="160"/>
      <c r="CM7" s="160"/>
      <c r="CN7" s="160"/>
      <c r="CO7" s="160"/>
      <c r="CP7" s="160"/>
      <c r="CQ7" s="160"/>
      <c r="CR7" s="160"/>
      <c r="CS7" s="160"/>
      <c r="CT7" s="160"/>
      <c r="CU7" s="160"/>
      <c r="CV7" s="160"/>
      <c r="CW7" s="160"/>
      <c r="CX7" s="160"/>
      <c r="CY7" s="160"/>
      <c r="CZ7" s="160"/>
      <c r="DA7" s="160"/>
      <c r="DB7" s="160"/>
      <c r="DC7" s="160"/>
      <c r="DD7" s="160"/>
      <c r="DE7" s="160"/>
      <c r="DF7" s="160"/>
      <c r="DG7" s="160"/>
      <c r="DH7" s="160"/>
      <c r="DI7" s="160"/>
      <c r="DJ7" s="160"/>
      <c r="DK7" s="160"/>
      <c r="DL7" s="160"/>
      <c r="DM7" s="160"/>
      <c r="DN7" s="160"/>
      <c r="DO7" s="160"/>
      <c r="DP7" s="160"/>
      <c r="DQ7" s="160"/>
      <c r="DR7" s="160"/>
      <c r="DS7" s="160"/>
      <c r="DT7" s="160"/>
      <c r="DU7" s="160"/>
      <c r="DV7" s="160"/>
      <c r="DW7" s="160"/>
      <c r="DX7" s="160"/>
      <c r="DY7" s="160"/>
      <c r="DZ7" s="160"/>
      <c r="EA7" s="160"/>
      <c r="EB7" s="160"/>
      <c r="EC7" s="160"/>
      <c r="ED7" s="160"/>
      <c r="EE7" s="160"/>
      <c r="EF7" s="160"/>
      <c r="EG7" s="160"/>
      <c r="EH7" s="160"/>
      <c r="EI7" s="160"/>
      <c r="EJ7" s="160"/>
      <c r="EK7" s="160"/>
      <c r="EL7" s="160"/>
      <c r="EM7" s="160"/>
      <c r="EN7" s="160"/>
      <c r="EO7" s="160"/>
      <c r="EP7" s="160"/>
      <c r="EQ7" s="160"/>
      <c r="ER7" s="160"/>
      <c r="ES7" s="160"/>
      <c r="ET7" s="160"/>
      <c r="EU7" s="160"/>
      <c r="EV7" s="160"/>
      <c r="EW7" s="160"/>
      <c r="EX7" s="160"/>
      <c r="EY7" s="160"/>
      <c r="EZ7" s="160"/>
      <c r="FA7" s="160"/>
      <c r="FB7" s="160"/>
      <c r="FC7" s="160"/>
      <c r="FD7" s="160"/>
      <c r="FE7" s="160"/>
      <c r="FF7" s="160"/>
      <c r="FG7" s="160"/>
      <c r="FH7" s="160"/>
      <c r="FI7" s="160"/>
      <c r="FJ7" s="160"/>
      <c r="FK7" s="160"/>
      <c r="FL7" s="160"/>
      <c r="FM7" s="160"/>
      <c r="FN7" s="160"/>
      <c r="FO7" s="160"/>
      <c r="FP7" s="160"/>
      <c r="FQ7" s="160"/>
      <c r="FR7" s="160"/>
      <c r="FS7" s="160"/>
      <c r="FT7" s="160"/>
    </row>
    <row r="8" spans="1:278" s="148" customFormat="1" ht="60.95" customHeight="1" thickTop="1" thickBot="1">
      <c r="A8" s="163" t="s">
        <v>30</v>
      </c>
      <c r="B8" s="163" t="s">
        <v>288</v>
      </c>
      <c r="C8" s="164" t="s">
        <v>228</v>
      </c>
      <c r="D8" s="155" t="s">
        <v>289</v>
      </c>
      <c r="E8" s="156" t="s">
        <v>232</v>
      </c>
      <c r="F8" s="156" t="s">
        <v>234</v>
      </c>
      <c r="G8" s="156" t="s">
        <v>236</v>
      </c>
      <c r="H8" s="157" t="s">
        <v>621</v>
      </c>
      <c r="I8" s="157" t="s">
        <v>584</v>
      </c>
      <c r="J8" s="157" t="s">
        <v>622</v>
      </c>
      <c r="K8" s="157" t="s">
        <v>621</v>
      </c>
      <c r="L8" s="157" t="s">
        <v>623</v>
      </c>
      <c r="M8" s="157" t="s">
        <v>622</v>
      </c>
      <c r="N8" s="551"/>
      <c r="O8" s="544"/>
      <c r="P8" s="158" t="s">
        <v>624</v>
      </c>
      <c r="Q8" s="158" t="s">
        <v>625</v>
      </c>
      <c r="R8" s="158" t="s">
        <v>626</v>
      </c>
      <c r="S8" s="158" t="s">
        <v>627</v>
      </c>
      <c r="T8" s="552"/>
      <c r="U8" s="161"/>
      <c r="V8" s="161"/>
      <c r="W8" s="161"/>
      <c r="X8" s="161"/>
      <c r="Y8" s="161"/>
      <c r="Z8" s="161"/>
      <c r="AA8" s="161"/>
      <c r="AB8" s="161"/>
      <c r="AC8" s="161"/>
      <c r="AD8" s="161"/>
      <c r="AE8" s="161"/>
      <c r="AF8" s="161"/>
      <c r="AG8" s="161"/>
      <c r="AH8" s="161"/>
      <c r="AI8" s="161"/>
      <c r="AJ8" s="161"/>
      <c r="AK8" s="161"/>
      <c r="AL8" s="161"/>
      <c r="AM8" s="161"/>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61"/>
      <c r="BR8" s="161"/>
      <c r="BS8" s="161"/>
      <c r="BT8" s="161"/>
      <c r="BU8" s="161"/>
      <c r="BV8" s="161"/>
      <c r="BW8" s="161"/>
      <c r="BX8" s="161"/>
      <c r="BY8" s="161"/>
      <c r="BZ8" s="161"/>
      <c r="CA8" s="161"/>
      <c r="CB8" s="161"/>
      <c r="CC8" s="161"/>
      <c r="CD8" s="161"/>
      <c r="CE8" s="161"/>
      <c r="CF8" s="161"/>
      <c r="CG8" s="161"/>
      <c r="CH8" s="161"/>
      <c r="CI8" s="161"/>
      <c r="CJ8" s="161"/>
      <c r="CK8" s="161"/>
      <c r="CL8" s="161"/>
      <c r="CM8" s="161"/>
      <c r="CN8" s="161"/>
      <c r="CO8" s="161"/>
      <c r="CP8" s="161"/>
      <c r="CQ8" s="161"/>
      <c r="CR8" s="161"/>
      <c r="CS8" s="161"/>
      <c r="CT8" s="161"/>
      <c r="CU8" s="161"/>
      <c r="CV8" s="161"/>
      <c r="CW8" s="161"/>
      <c r="CX8" s="161"/>
      <c r="CY8" s="161"/>
      <c r="CZ8" s="161"/>
      <c r="DA8" s="161"/>
      <c r="DB8" s="161"/>
      <c r="DC8" s="161"/>
      <c r="DD8" s="161"/>
      <c r="DE8" s="161"/>
      <c r="DF8" s="161"/>
      <c r="DG8" s="161"/>
      <c r="DH8" s="161"/>
      <c r="DI8" s="161"/>
      <c r="DJ8" s="161"/>
      <c r="DK8" s="161"/>
      <c r="DL8" s="161"/>
      <c r="DM8" s="161"/>
      <c r="DN8" s="161"/>
      <c r="DO8" s="161"/>
      <c r="DP8" s="161"/>
      <c r="DQ8" s="161"/>
      <c r="DR8" s="161"/>
      <c r="DS8" s="161"/>
      <c r="DT8" s="161"/>
      <c r="DU8" s="161"/>
      <c r="DV8" s="161"/>
      <c r="DW8" s="161"/>
      <c r="DX8" s="161"/>
      <c r="DY8" s="161"/>
      <c r="DZ8" s="161"/>
      <c r="EA8" s="161"/>
      <c r="EB8" s="161"/>
      <c r="EC8" s="161"/>
      <c r="ED8" s="161"/>
      <c r="EE8" s="161"/>
      <c r="EF8" s="161"/>
      <c r="EG8" s="161"/>
      <c r="EH8" s="161"/>
      <c r="EI8" s="161"/>
      <c r="EJ8" s="161"/>
      <c r="EK8" s="161"/>
      <c r="EL8" s="161"/>
      <c r="EM8" s="161"/>
      <c r="EN8" s="161"/>
      <c r="EO8" s="161"/>
      <c r="EP8" s="161"/>
      <c r="EQ8" s="161"/>
      <c r="ER8" s="161"/>
      <c r="ES8" s="161"/>
      <c r="ET8" s="161"/>
      <c r="EU8" s="161"/>
      <c r="EV8" s="161"/>
      <c r="EW8" s="161"/>
      <c r="EX8" s="161"/>
      <c r="EY8" s="161"/>
      <c r="EZ8" s="161"/>
      <c r="FA8" s="161"/>
      <c r="FB8" s="161"/>
      <c r="FC8" s="161"/>
      <c r="FD8" s="161"/>
      <c r="FE8" s="161"/>
      <c r="FF8" s="161"/>
      <c r="FG8" s="161"/>
      <c r="FH8" s="161"/>
      <c r="FI8" s="161"/>
      <c r="FJ8" s="161"/>
      <c r="FK8" s="161"/>
      <c r="FL8" s="161"/>
      <c r="FM8" s="161"/>
      <c r="FN8" s="161"/>
      <c r="FO8" s="161"/>
      <c r="FP8" s="161"/>
      <c r="FQ8" s="161"/>
      <c r="FR8" s="161"/>
      <c r="FS8" s="161"/>
      <c r="FT8" s="161"/>
    </row>
    <row r="9" spans="1:278" s="149" customFormat="1" ht="10.5" customHeight="1" thickTop="1" thickBot="1">
      <c r="A9" s="537"/>
      <c r="B9" s="538"/>
      <c r="C9" s="538"/>
      <c r="D9" s="538"/>
      <c r="E9" s="538"/>
      <c r="F9" s="538"/>
      <c r="G9" s="538"/>
      <c r="H9" s="538"/>
      <c r="I9" s="538"/>
      <c r="J9" s="538"/>
      <c r="K9" s="538"/>
      <c r="L9" s="538"/>
      <c r="M9" s="538"/>
      <c r="N9" s="538"/>
      <c r="T9" s="159"/>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c r="AS9" s="162"/>
      <c r="AT9" s="162"/>
      <c r="AU9" s="162"/>
      <c r="AV9" s="162"/>
      <c r="AW9" s="162"/>
      <c r="AX9" s="162"/>
      <c r="AY9" s="162"/>
      <c r="AZ9" s="162"/>
      <c r="BA9" s="162"/>
      <c r="BB9" s="162"/>
      <c r="BC9" s="162"/>
      <c r="BD9" s="162"/>
      <c r="BE9" s="162"/>
      <c r="BF9" s="162"/>
      <c r="BG9" s="162"/>
      <c r="BH9" s="162"/>
      <c r="BI9" s="162"/>
      <c r="BJ9" s="162"/>
      <c r="BK9" s="162"/>
      <c r="BL9" s="162"/>
      <c r="BM9" s="162"/>
      <c r="BN9" s="162"/>
      <c r="BO9" s="162"/>
      <c r="BP9" s="162"/>
      <c r="BQ9" s="162"/>
      <c r="BR9" s="162"/>
      <c r="BS9" s="162"/>
      <c r="BT9" s="162"/>
      <c r="BU9" s="162"/>
      <c r="BV9" s="162"/>
      <c r="BW9" s="162"/>
      <c r="BX9" s="162"/>
      <c r="BY9" s="162"/>
      <c r="BZ9" s="162"/>
      <c r="CA9" s="162"/>
      <c r="CB9" s="162"/>
      <c r="CC9" s="162"/>
      <c r="CD9" s="162"/>
      <c r="CE9" s="162"/>
      <c r="CF9" s="162"/>
      <c r="CG9" s="162"/>
      <c r="CH9" s="162"/>
      <c r="CI9" s="162"/>
      <c r="CJ9" s="162"/>
      <c r="CK9" s="162"/>
      <c r="CL9" s="162"/>
      <c r="CM9" s="162"/>
      <c r="CN9" s="162"/>
      <c r="CO9" s="162"/>
      <c r="CP9" s="162"/>
      <c r="CQ9" s="162"/>
      <c r="CR9" s="162"/>
      <c r="CS9" s="162"/>
      <c r="CT9" s="162"/>
      <c r="CU9" s="162"/>
      <c r="CV9" s="162"/>
      <c r="CW9" s="162"/>
      <c r="CX9" s="162"/>
      <c r="CY9" s="162"/>
      <c r="CZ9" s="162"/>
      <c r="DA9" s="162"/>
      <c r="DB9" s="162"/>
      <c r="DC9" s="162"/>
      <c r="DD9" s="162"/>
      <c r="DE9" s="162"/>
      <c r="DF9" s="162"/>
      <c r="DG9" s="162"/>
      <c r="DH9" s="162"/>
      <c r="DI9" s="162"/>
      <c r="DJ9" s="162"/>
      <c r="DK9" s="162"/>
      <c r="DL9" s="162"/>
      <c r="DM9" s="162"/>
      <c r="DN9" s="162"/>
      <c r="DO9" s="162"/>
      <c r="DP9" s="162"/>
      <c r="DQ9" s="162"/>
      <c r="DR9" s="162"/>
      <c r="DS9" s="162"/>
      <c r="DT9" s="162"/>
      <c r="DU9" s="162"/>
      <c r="DV9" s="162"/>
      <c r="DW9" s="162"/>
      <c r="DX9" s="162"/>
      <c r="DY9" s="162"/>
      <c r="DZ9" s="162"/>
      <c r="EA9" s="162"/>
      <c r="EB9" s="162"/>
      <c r="EC9" s="162"/>
      <c r="ED9" s="162"/>
      <c r="EE9" s="162"/>
      <c r="EF9" s="162"/>
      <c r="EG9" s="162"/>
      <c r="EH9" s="162"/>
      <c r="EI9" s="162"/>
      <c r="EJ9" s="162"/>
      <c r="EK9" s="162"/>
      <c r="EL9" s="162"/>
      <c r="EM9" s="162"/>
      <c r="EN9" s="162"/>
      <c r="EO9" s="162"/>
      <c r="EP9" s="162"/>
      <c r="EQ9" s="162"/>
      <c r="ER9" s="162"/>
      <c r="ES9" s="162"/>
      <c r="ET9" s="162"/>
      <c r="EU9" s="162"/>
      <c r="EV9" s="162"/>
      <c r="EW9" s="162"/>
      <c r="EX9" s="162"/>
      <c r="EY9" s="162"/>
      <c r="EZ9" s="162"/>
      <c r="FA9" s="162"/>
      <c r="FB9" s="162"/>
      <c r="FC9" s="162"/>
      <c r="FD9" s="162"/>
      <c r="FE9" s="162"/>
      <c r="FF9" s="162"/>
      <c r="FG9" s="162"/>
      <c r="FH9" s="162"/>
      <c r="FI9" s="162"/>
      <c r="FJ9" s="162"/>
      <c r="FK9" s="162"/>
      <c r="FL9" s="162"/>
      <c r="FM9" s="162"/>
      <c r="FN9" s="162"/>
      <c r="FO9" s="162"/>
      <c r="FP9" s="162"/>
      <c r="FQ9" s="162"/>
      <c r="FR9" s="162"/>
      <c r="FS9" s="162"/>
      <c r="FT9" s="162"/>
    </row>
    <row r="10" spans="1:278" s="150" customFormat="1" ht="15" customHeight="1">
      <c r="A10" s="504">
        <f>'Mapa Final'!A10</f>
        <v>1</v>
      </c>
      <c r="B10" s="502" t="str">
        <f>'Mapa Final'!B10</f>
        <v>Incumplimiento en la satisfacción de las necesidades bienes y servicios de la Seccional</v>
      </c>
      <c r="C10" s="525" t="str">
        <f>'Mapa Final'!C10</f>
        <v>Afectación en la Prestación del Servicio de Justicia</v>
      </c>
      <c r="D10" s="525" t="str">
        <f>'Mapa Final'!D10</f>
        <v xml:space="preserve">
1.Indebida identificación de las necesidades a satisfacer (cantidades y caracteristicas tecnicas).
2. Falta de asignación o limitación de recursos presupuestales.
3. Incumplimiento del contrato por parte del proveedor.
</v>
      </c>
      <c r="E10" s="531" t="str">
        <f>'Mapa Final'!E10</f>
        <v>Falencias en la etapa de planeación y ejecución y/o falta de asignación o limitación de los recursos presupuestales.</v>
      </c>
      <c r="F10" s="531" t="str">
        <f>'Mapa Final'!F10</f>
        <v>Posibilidad de Afectación en la prestación del servicio de justicia por eventuales Falencias en la etapa de planeación y ejecución y/o falta de asignación o limitación de los recursos presupuestales que conlleven a la insatisfacción de las necesidades de funcionamiento e inversión de la seccional durante la vigencia</v>
      </c>
      <c r="G10" s="531" t="str">
        <f>'Mapa Final'!G10</f>
        <v>Ejecución y Administración de Procesos</v>
      </c>
      <c r="H10" s="534" t="str">
        <f>'Mapa Final'!I10</f>
        <v>Media</v>
      </c>
      <c r="I10" s="528" t="str">
        <f>'Mapa Final'!L10</f>
        <v>Moderado</v>
      </c>
      <c r="J10" s="513" t="str">
        <f>'Mapa Final'!N10</f>
        <v>Moderado</v>
      </c>
      <c r="K10" s="516" t="str">
        <f>'Mapa Final'!AA10</f>
        <v>Baja</v>
      </c>
      <c r="L10" s="516" t="str">
        <f>'Mapa Final'!AE10</f>
        <v>Moderado</v>
      </c>
      <c r="M10" s="519" t="str">
        <f>'Mapa Final'!AG10</f>
        <v>Moderado</v>
      </c>
      <c r="N10" s="516" t="str">
        <f>'Mapa Final'!AH10</f>
        <v>Aceptar</v>
      </c>
      <c r="O10" s="510" t="s">
        <v>655</v>
      </c>
      <c r="P10" s="510"/>
      <c r="Q10" s="510" t="s">
        <v>10</v>
      </c>
      <c r="R10" s="554">
        <v>44470</v>
      </c>
      <c r="S10" s="554">
        <v>44561</v>
      </c>
      <c r="T10" s="510" t="s">
        <v>645</v>
      </c>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row>
    <row r="11" spans="1:278" s="150" customFormat="1" ht="13.5" customHeight="1">
      <c r="A11" s="505"/>
      <c r="B11" s="557"/>
      <c r="C11" s="526"/>
      <c r="D11" s="526"/>
      <c r="E11" s="532"/>
      <c r="F11" s="532"/>
      <c r="G11" s="532"/>
      <c r="H11" s="535"/>
      <c r="I11" s="529"/>
      <c r="J11" s="514"/>
      <c r="K11" s="517"/>
      <c r="L11" s="517"/>
      <c r="M11" s="520"/>
      <c r="N11" s="517"/>
      <c r="O11" s="508"/>
      <c r="P11" s="511"/>
      <c r="Q11" s="511"/>
      <c r="R11" s="511"/>
      <c r="S11" s="511"/>
      <c r="T11" s="511"/>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row>
    <row r="12" spans="1:278" s="150" customFormat="1" ht="13.5" customHeight="1">
      <c r="A12" s="505"/>
      <c r="B12" s="557"/>
      <c r="C12" s="526"/>
      <c r="D12" s="526"/>
      <c r="E12" s="532"/>
      <c r="F12" s="532"/>
      <c r="G12" s="532"/>
      <c r="H12" s="535"/>
      <c r="I12" s="529"/>
      <c r="J12" s="514"/>
      <c r="K12" s="517"/>
      <c r="L12" s="517"/>
      <c r="M12" s="520"/>
      <c r="N12" s="517"/>
      <c r="O12" s="508"/>
      <c r="P12" s="511"/>
      <c r="Q12" s="511"/>
      <c r="R12" s="511"/>
      <c r="S12" s="511"/>
      <c r="T12" s="511"/>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row>
    <row r="13" spans="1:278" s="150" customFormat="1" ht="13.5" customHeight="1">
      <c r="A13" s="505"/>
      <c r="B13" s="557"/>
      <c r="C13" s="526"/>
      <c r="D13" s="526"/>
      <c r="E13" s="532"/>
      <c r="F13" s="532"/>
      <c r="G13" s="532"/>
      <c r="H13" s="535"/>
      <c r="I13" s="529"/>
      <c r="J13" s="514"/>
      <c r="K13" s="517"/>
      <c r="L13" s="517"/>
      <c r="M13" s="520"/>
      <c r="N13" s="517"/>
      <c r="O13" s="508"/>
      <c r="P13" s="511"/>
      <c r="Q13" s="511"/>
      <c r="R13" s="511"/>
      <c r="S13" s="511"/>
      <c r="T13" s="511"/>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row>
    <row r="14" spans="1:278" s="150" customFormat="1" ht="238.5" customHeight="1" thickBot="1">
      <c r="A14" s="506"/>
      <c r="B14" s="558"/>
      <c r="C14" s="527"/>
      <c r="D14" s="527"/>
      <c r="E14" s="533"/>
      <c r="F14" s="533"/>
      <c r="G14" s="533"/>
      <c r="H14" s="536"/>
      <c r="I14" s="530"/>
      <c r="J14" s="515"/>
      <c r="K14" s="518"/>
      <c r="L14" s="518"/>
      <c r="M14" s="521"/>
      <c r="N14" s="518"/>
      <c r="O14" s="509"/>
      <c r="P14" s="512"/>
      <c r="Q14" s="512"/>
      <c r="R14" s="512"/>
      <c r="S14" s="512"/>
      <c r="T14" s="512"/>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row>
    <row r="15" spans="1:278" s="150" customFormat="1" ht="15" customHeight="1">
      <c r="A15" s="504">
        <f>'Mapa Final'!A15</f>
        <v>2</v>
      </c>
      <c r="B15" s="502" t="str">
        <f>'Mapa Final'!B15</f>
        <v>Adquirir bienes, obras y servicios que incumplan con las especificaciones técnicas requeridas por la Entidad</v>
      </c>
      <c r="C15" s="525" t="str">
        <f>'Mapa Final'!C15</f>
        <v>Afectación Económica</v>
      </c>
      <c r="D15" s="525" t="str">
        <f>'Mapa Final'!D15</f>
        <v xml:space="preserve">1. Falta de claridad en la descripción detallada del bien, obra  o servicio a contratar.                        
2. Impresición en estudios de mercado, conveniencia y oportunidad.    
3. Calificación errónea de propuestas  por parte del Comité Evaluador. </v>
      </c>
      <c r="E15" s="531" t="str">
        <f>'Mapa Final'!E15</f>
        <v xml:space="preserve">Errada especificación o calificación de la descripción técnica del bien, obra o servicio a contratar </v>
      </c>
      <c r="F15" s="531" t="str">
        <f>'Mapa Final'!F15</f>
        <v xml:space="preserve">Posibilidad de afectación económica de la entidad, por la errada especificación o calificación de la descripción técnica del bien, obra o servicio a contratar.  </v>
      </c>
      <c r="G15" s="531" t="str">
        <f>'Mapa Final'!G15</f>
        <v>Ejecución y Administración de Procesos</v>
      </c>
      <c r="H15" s="534" t="str">
        <f>'Mapa Final'!I15</f>
        <v>Media</v>
      </c>
      <c r="I15" s="528" t="str">
        <f>'Mapa Final'!L15</f>
        <v>Moderado</v>
      </c>
      <c r="J15" s="513" t="str">
        <f>'Mapa Final'!N15</f>
        <v>Moderado</v>
      </c>
      <c r="K15" s="516" t="str">
        <f>'Mapa Final'!AA15</f>
        <v>Baja</v>
      </c>
      <c r="L15" s="516" t="str">
        <f>'Mapa Final'!AE15</f>
        <v>Moderado</v>
      </c>
      <c r="M15" s="519" t="str">
        <f>'Mapa Final'!AG15</f>
        <v>Moderado</v>
      </c>
      <c r="N15" s="516" t="str">
        <f>'Mapa Final'!AH15</f>
        <v>Aceptar</v>
      </c>
      <c r="O15" s="510" t="s">
        <v>656</v>
      </c>
      <c r="P15" s="522"/>
      <c r="Q15" s="510" t="s">
        <v>10</v>
      </c>
      <c r="R15" s="554">
        <v>44470</v>
      </c>
      <c r="S15" s="554">
        <v>44561</v>
      </c>
      <c r="T15" s="510" t="s">
        <v>647</v>
      </c>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c r="CV15" s="35"/>
      <c r="CW15" s="35"/>
      <c r="CX15" s="35"/>
      <c r="CY15" s="35"/>
      <c r="CZ15" s="35"/>
      <c r="DA15" s="35"/>
      <c r="DB15" s="35"/>
      <c r="DC15" s="35"/>
      <c r="DD15" s="35"/>
      <c r="DE15" s="35"/>
      <c r="DF15" s="35"/>
      <c r="DG15" s="35"/>
      <c r="DH15" s="35"/>
      <c r="DI15" s="35"/>
      <c r="DJ15" s="35"/>
      <c r="DK15" s="35"/>
      <c r="DL15" s="35"/>
      <c r="DM15" s="35"/>
      <c r="DN15" s="35"/>
      <c r="DO15" s="35"/>
      <c r="DP15" s="35"/>
      <c r="DQ15" s="35"/>
      <c r="DR15" s="35"/>
      <c r="DS15" s="35"/>
      <c r="DT15" s="35"/>
      <c r="DU15" s="35"/>
      <c r="DV15" s="35"/>
      <c r="DW15" s="35"/>
      <c r="DX15" s="35"/>
      <c r="DY15" s="35"/>
      <c r="DZ15" s="35"/>
      <c r="EA15" s="35"/>
      <c r="EB15" s="35"/>
      <c r="EC15" s="35"/>
      <c r="ED15" s="35"/>
      <c r="EE15" s="35"/>
      <c r="EF15" s="35"/>
      <c r="EG15" s="35"/>
      <c r="EH15" s="35"/>
      <c r="EI15" s="35"/>
      <c r="EJ15" s="35"/>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c r="FP15" s="35"/>
      <c r="FQ15" s="35"/>
      <c r="FR15" s="35"/>
      <c r="FS15" s="35"/>
      <c r="FT15" s="35"/>
    </row>
    <row r="16" spans="1:278" s="150" customFormat="1" ht="13.5" customHeight="1">
      <c r="A16" s="505"/>
      <c r="B16" s="557"/>
      <c r="C16" s="526"/>
      <c r="D16" s="526"/>
      <c r="E16" s="532"/>
      <c r="F16" s="532"/>
      <c r="G16" s="532"/>
      <c r="H16" s="535"/>
      <c r="I16" s="529"/>
      <c r="J16" s="514"/>
      <c r="K16" s="517"/>
      <c r="L16" s="517"/>
      <c r="M16" s="520"/>
      <c r="N16" s="517"/>
      <c r="O16" s="511"/>
      <c r="P16" s="523"/>
      <c r="Q16" s="511"/>
      <c r="R16" s="511"/>
      <c r="S16" s="511"/>
      <c r="T16" s="511"/>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c r="DG16" s="35"/>
      <c r="DH16" s="35"/>
      <c r="DI16" s="35"/>
      <c r="DJ16" s="35"/>
      <c r="DK16" s="35"/>
      <c r="DL16" s="35"/>
      <c r="DM16" s="35"/>
      <c r="DN16" s="35"/>
      <c r="DO16" s="35"/>
      <c r="DP16" s="35"/>
      <c r="DQ16" s="35"/>
      <c r="DR16" s="35"/>
      <c r="DS16" s="35"/>
      <c r="DT16" s="35"/>
      <c r="DU16" s="35"/>
      <c r="DV16" s="35"/>
      <c r="DW16" s="35"/>
      <c r="DX16" s="35"/>
      <c r="DY16" s="35"/>
      <c r="DZ16" s="35"/>
      <c r="EA16" s="35"/>
      <c r="EB16" s="35"/>
      <c r="EC16" s="35"/>
      <c r="ED16" s="35"/>
      <c r="EE16" s="35"/>
      <c r="EF16" s="35"/>
      <c r="EG16" s="35"/>
      <c r="EH16" s="35"/>
      <c r="EI16" s="35"/>
      <c r="EJ16" s="35"/>
      <c r="EK16" s="35"/>
      <c r="EL16" s="35"/>
      <c r="EM16" s="35"/>
      <c r="EN16" s="35"/>
      <c r="EO16" s="35"/>
      <c r="EP16" s="35"/>
      <c r="EQ16" s="35"/>
      <c r="ER16" s="35"/>
      <c r="ES16" s="35"/>
      <c r="ET16" s="35"/>
      <c r="EU16" s="35"/>
      <c r="EV16" s="35"/>
      <c r="EW16" s="35"/>
      <c r="EX16" s="35"/>
      <c r="EY16" s="35"/>
      <c r="EZ16" s="35"/>
      <c r="FA16" s="35"/>
      <c r="FB16" s="35"/>
      <c r="FC16" s="35"/>
      <c r="FD16" s="35"/>
      <c r="FE16" s="35"/>
      <c r="FF16" s="35"/>
      <c r="FG16" s="35"/>
      <c r="FH16" s="35"/>
      <c r="FI16" s="35"/>
      <c r="FJ16" s="35"/>
      <c r="FK16" s="35"/>
      <c r="FL16" s="35"/>
      <c r="FM16" s="35"/>
      <c r="FN16" s="35"/>
      <c r="FO16" s="35"/>
      <c r="FP16" s="35"/>
      <c r="FQ16" s="35"/>
      <c r="FR16" s="35"/>
      <c r="FS16" s="35"/>
      <c r="FT16" s="35"/>
    </row>
    <row r="17" spans="1:176" s="150" customFormat="1" ht="13.5" customHeight="1">
      <c r="A17" s="505"/>
      <c r="B17" s="557"/>
      <c r="C17" s="526"/>
      <c r="D17" s="526"/>
      <c r="E17" s="532"/>
      <c r="F17" s="532"/>
      <c r="G17" s="532"/>
      <c r="H17" s="535"/>
      <c r="I17" s="529"/>
      <c r="J17" s="514"/>
      <c r="K17" s="517"/>
      <c r="L17" s="517"/>
      <c r="M17" s="520"/>
      <c r="N17" s="517"/>
      <c r="O17" s="511"/>
      <c r="P17" s="523"/>
      <c r="Q17" s="511"/>
      <c r="R17" s="511"/>
      <c r="S17" s="511"/>
      <c r="T17" s="511"/>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c r="DL17" s="35"/>
      <c r="DM17" s="35"/>
      <c r="DN17" s="35"/>
      <c r="DO17" s="35"/>
      <c r="DP17" s="35"/>
      <c r="DQ17" s="35"/>
      <c r="DR17" s="35"/>
      <c r="DS17" s="35"/>
      <c r="DT17" s="35"/>
      <c r="DU17" s="35"/>
      <c r="DV17" s="35"/>
      <c r="DW17" s="35"/>
      <c r="DX17" s="35"/>
      <c r="DY17" s="35"/>
      <c r="DZ17" s="35"/>
      <c r="EA17" s="35"/>
      <c r="EB17" s="35"/>
      <c r="EC17" s="35"/>
      <c r="ED17" s="35"/>
      <c r="EE17" s="35"/>
      <c r="EF17" s="35"/>
      <c r="EG17" s="35"/>
      <c r="EH17" s="35"/>
      <c r="EI17" s="35"/>
      <c r="EJ17" s="35"/>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5"/>
      <c r="FJ17" s="35"/>
      <c r="FK17" s="35"/>
      <c r="FL17" s="35"/>
      <c r="FM17" s="35"/>
      <c r="FN17" s="35"/>
      <c r="FO17" s="35"/>
      <c r="FP17" s="35"/>
      <c r="FQ17" s="35"/>
      <c r="FR17" s="35"/>
      <c r="FS17" s="35"/>
      <c r="FT17" s="35"/>
    </row>
    <row r="18" spans="1:176" s="150" customFormat="1" ht="13.5" customHeight="1">
      <c r="A18" s="505"/>
      <c r="B18" s="557"/>
      <c r="C18" s="526"/>
      <c r="D18" s="526"/>
      <c r="E18" s="532"/>
      <c r="F18" s="532"/>
      <c r="G18" s="532"/>
      <c r="H18" s="535"/>
      <c r="I18" s="529"/>
      <c r="J18" s="514"/>
      <c r="K18" s="517"/>
      <c r="L18" s="517"/>
      <c r="M18" s="520"/>
      <c r="N18" s="517"/>
      <c r="O18" s="511"/>
      <c r="P18" s="523"/>
      <c r="Q18" s="511"/>
      <c r="R18" s="511"/>
      <c r="S18" s="511"/>
      <c r="T18" s="511"/>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c r="CV18" s="35"/>
      <c r="CW18" s="35"/>
      <c r="CX18" s="35"/>
      <c r="CY18" s="35"/>
      <c r="CZ18" s="35"/>
      <c r="DA18" s="35"/>
      <c r="DB18" s="35"/>
      <c r="DC18" s="35"/>
      <c r="DD18" s="35"/>
      <c r="DE18" s="35"/>
      <c r="DF18" s="35"/>
      <c r="DG18" s="35"/>
      <c r="DH18" s="35"/>
      <c r="DI18" s="35"/>
      <c r="DJ18" s="35"/>
      <c r="DK18" s="35"/>
      <c r="DL18" s="35"/>
      <c r="DM18" s="35"/>
      <c r="DN18" s="35"/>
      <c r="DO18" s="35"/>
      <c r="DP18" s="35"/>
      <c r="DQ18" s="35"/>
      <c r="DR18" s="35"/>
      <c r="DS18" s="35"/>
      <c r="DT18" s="35"/>
      <c r="DU18" s="35"/>
      <c r="DV18" s="35"/>
      <c r="DW18" s="35"/>
      <c r="DX18" s="35"/>
      <c r="DY18" s="35"/>
      <c r="DZ18" s="35"/>
      <c r="EA18" s="35"/>
      <c r="EB18" s="35"/>
      <c r="EC18" s="35"/>
      <c r="ED18" s="35"/>
      <c r="EE18" s="35"/>
      <c r="EF18" s="35"/>
      <c r="EG18" s="35"/>
      <c r="EH18" s="35"/>
      <c r="EI18" s="35"/>
      <c r="EJ18" s="35"/>
      <c r="EK18" s="35"/>
      <c r="EL18" s="35"/>
      <c r="EM18" s="35"/>
      <c r="EN18" s="35"/>
      <c r="EO18" s="35"/>
      <c r="EP18" s="35"/>
      <c r="EQ18" s="35"/>
      <c r="ER18" s="35"/>
      <c r="ES18" s="35"/>
      <c r="ET18" s="35"/>
      <c r="EU18" s="35"/>
      <c r="EV18" s="35"/>
      <c r="EW18" s="35"/>
      <c r="EX18" s="35"/>
      <c r="EY18" s="35"/>
      <c r="EZ18" s="35"/>
      <c r="FA18" s="35"/>
      <c r="FB18" s="35"/>
      <c r="FC18" s="35"/>
      <c r="FD18" s="35"/>
      <c r="FE18" s="35"/>
      <c r="FF18" s="35"/>
      <c r="FG18" s="35"/>
      <c r="FH18" s="35"/>
      <c r="FI18" s="35"/>
      <c r="FJ18" s="35"/>
      <c r="FK18" s="35"/>
      <c r="FL18" s="35"/>
      <c r="FM18" s="35"/>
      <c r="FN18" s="35"/>
      <c r="FO18" s="35"/>
      <c r="FP18" s="35"/>
      <c r="FQ18" s="35"/>
      <c r="FR18" s="35"/>
      <c r="FS18" s="35"/>
      <c r="FT18" s="35"/>
    </row>
    <row r="19" spans="1:176" s="150" customFormat="1" ht="255.75" customHeight="1" thickBot="1">
      <c r="A19" s="506"/>
      <c r="B19" s="558"/>
      <c r="C19" s="527"/>
      <c r="D19" s="527"/>
      <c r="E19" s="533"/>
      <c r="F19" s="533"/>
      <c r="G19" s="533"/>
      <c r="H19" s="536"/>
      <c r="I19" s="530"/>
      <c r="J19" s="515"/>
      <c r="K19" s="518"/>
      <c r="L19" s="518"/>
      <c r="M19" s="521"/>
      <c r="N19" s="518"/>
      <c r="O19" s="512"/>
      <c r="P19" s="524"/>
      <c r="Q19" s="512"/>
      <c r="R19" s="512"/>
      <c r="S19" s="512"/>
      <c r="T19" s="512"/>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c r="CV19" s="35"/>
      <c r="CW19" s="35"/>
      <c r="CX19" s="35"/>
      <c r="CY19" s="35"/>
      <c r="CZ19" s="35"/>
      <c r="DA19" s="35"/>
      <c r="DB19" s="35"/>
      <c r="DC19" s="35"/>
      <c r="DD19" s="35"/>
      <c r="DE19" s="35"/>
      <c r="DF19" s="35"/>
      <c r="DG19" s="35"/>
      <c r="DH19" s="35"/>
      <c r="DI19" s="35"/>
      <c r="DJ19" s="35"/>
      <c r="DK19" s="35"/>
      <c r="DL19" s="35"/>
      <c r="DM19" s="35"/>
      <c r="DN19" s="35"/>
      <c r="DO19" s="35"/>
      <c r="DP19" s="35"/>
      <c r="DQ19" s="35"/>
      <c r="DR19" s="35"/>
      <c r="DS19" s="35"/>
      <c r="DT19" s="35"/>
      <c r="DU19" s="35"/>
      <c r="DV19" s="35"/>
      <c r="DW19" s="35"/>
      <c r="DX19" s="35"/>
      <c r="DY19" s="35"/>
      <c r="DZ19" s="35"/>
      <c r="EA19" s="35"/>
      <c r="EB19" s="35"/>
      <c r="EC19" s="35"/>
      <c r="ED19" s="35"/>
      <c r="EE19" s="35"/>
      <c r="EF19" s="35"/>
      <c r="EG19" s="35"/>
      <c r="EH19" s="35"/>
      <c r="EI19" s="35"/>
      <c r="EJ19" s="35"/>
      <c r="EK19" s="35"/>
      <c r="EL19" s="35"/>
      <c r="EM19" s="35"/>
      <c r="EN19" s="35"/>
      <c r="EO19" s="35"/>
      <c r="EP19" s="35"/>
      <c r="EQ19" s="35"/>
      <c r="ER19" s="35"/>
      <c r="ES19" s="35"/>
      <c r="ET19" s="35"/>
      <c r="EU19" s="35"/>
      <c r="EV19" s="35"/>
      <c r="EW19" s="35"/>
      <c r="EX19" s="35"/>
      <c r="EY19" s="35"/>
      <c r="EZ19" s="35"/>
      <c r="FA19" s="35"/>
      <c r="FB19" s="35"/>
      <c r="FC19" s="35"/>
      <c r="FD19" s="35"/>
      <c r="FE19" s="35"/>
      <c r="FF19" s="35"/>
      <c r="FG19" s="35"/>
      <c r="FH19" s="35"/>
      <c r="FI19" s="35"/>
      <c r="FJ19" s="35"/>
      <c r="FK19" s="35"/>
      <c r="FL19" s="35"/>
      <c r="FM19" s="35"/>
      <c r="FN19" s="35"/>
      <c r="FO19" s="35"/>
      <c r="FP19" s="35"/>
      <c r="FQ19" s="35"/>
      <c r="FR19" s="35"/>
      <c r="FS19" s="35"/>
      <c r="FT19" s="35"/>
    </row>
    <row r="20" spans="1:176">
      <c r="A20" s="504">
        <f>'Mapa Final'!A17</f>
        <v>3</v>
      </c>
      <c r="B20" s="502" t="str">
        <f>'Mapa Final'!B17</f>
        <v>Mora en el trámite de procesos contractuales</v>
      </c>
      <c r="C20" s="525" t="str">
        <f>'Mapa Final'!C17</f>
        <v>Incumplimiento de las metas establecidas</v>
      </c>
      <c r="D20" s="525" t="str">
        <f>'Mapa Final'!D17</f>
        <v>1. Falla en la Plataforma Transaccional SECOP II.                       
2.  Falla en la Plataforma de la T.V.E.</v>
      </c>
      <c r="E20" s="531" t="str">
        <f>'Mapa Final'!E17</f>
        <v>Dificultades técnicas de las plataformas transaccioanales que impidan o afecten la oportuna  publicación de las actuaciones de los procesos de contratación</v>
      </c>
      <c r="F20" s="531" t="str">
        <f>'Mapa Final'!F17</f>
        <v xml:space="preserve">Posibilidad de Incumplimiento de las metas establecidas por las eventuales Dificultades técnicas de las plataformas transaccionales que impidan o afecten la oportuna  publicación de las actuaciones de los procesos de contratación y que representen Mora en el trámite de los procesos  de contratación, que afecta la prestación del servicio o entrega de los bienes, en las depencias administrativas y judiciales de la Seccional, debido a dificultades técnicas de las plataformas transaccioanales destinadas para tal fin.  </v>
      </c>
      <c r="G20" s="531" t="str">
        <f>'Mapa Final'!G17</f>
        <v>Fallas Tecnológicas</v>
      </c>
      <c r="H20" s="534" t="str">
        <f>'Mapa Final'!I17</f>
        <v>Media</v>
      </c>
      <c r="I20" s="528" t="str">
        <f>'Mapa Final'!L17</f>
        <v>Moderado</v>
      </c>
      <c r="J20" s="513" t="str">
        <f>'Mapa Final'!N17</f>
        <v>Moderado</v>
      </c>
      <c r="K20" s="516" t="str">
        <f>'Mapa Final'!AA17</f>
        <v>Baja</v>
      </c>
      <c r="L20" s="516" t="str">
        <f>'Mapa Final'!AE17</f>
        <v>Moderado</v>
      </c>
      <c r="M20" s="519" t="str">
        <f>'Mapa Final'!AG17</f>
        <v>Moderado</v>
      </c>
      <c r="N20" s="516" t="str">
        <f>'Mapa Final'!AH17</f>
        <v>Reducir(mitigar)</v>
      </c>
      <c r="O20" s="510" t="s">
        <v>648</v>
      </c>
      <c r="P20" s="522"/>
      <c r="Q20" s="510" t="s">
        <v>10</v>
      </c>
      <c r="R20" s="554">
        <v>44470</v>
      </c>
      <c r="S20" s="554">
        <v>44561</v>
      </c>
      <c r="T20" s="510" t="s">
        <v>633</v>
      </c>
      <c r="U20" s="35"/>
      <c r="V20" s="35"/>
    </row>
    <row r="21" spans="1:176">
      <c r="A21" s="505"/>
      <c r="B21" s="557"/>
      <c r="C21" s="526"/>
      <c r="D21" s="526"/>
      <c r="E21" s="532"/>
      <c r="F21" s="532"/>
      <c r="G21" s="532"/>
      <c r="H21" s="535"/>
      <c r="I21" s="529"/>
      <c r="J21" s="514"/>
      <c r="K21" s="517"/>
      <c r="L21" s="517"/>
      <c r="M21" s="520"/>
      <c r="N21" s="517"/>
      <c r="O21" s="511"/>
      <c r="P21" s="523"/>
      <c r="Q21" s="511"/>
      <c r="R21" s="511"/>
      <c r="S21" s="511"/>
      <c r="T21" s="511"/>
      <c r="U21" s="35"/>
      <c r="V21" s="35"/>
    </row>
    <row r="22" spans="1:176">
      <c r="A22" s="505"/>
      <c r="B22" s="557"/>
      <c r="C22" s="526"/>
      <c r="D22" s="526"/>
      <c r="E22" s="532"/>
      <c r="F22" s="532"/>
      <c r="G22" s="532"/>
      <c r="H22" s="535"/>
      <c r="I22" s="529"/>
      <c r="J22" s="514"/>
      <c r="K22" s="517"/>
      <c r="L22" s="517"/>
      <c r="M22" s="520"/>
      <c r="N22" s="517"/>
      <c r="O22" s="511"/>
      <c r="P22" s="523"/>
      <c r="Q22" s="511"/>
      <c r="R22" s="511"/>
      <c r="S22" s="511"/>
      <c r="T22" s="511"/>
      <c r="U22" s="35"/>
      <c r="V22" s="35"/>
    </row>
    <row r="23" spans="1:176">
      <c r="A23" s="505"/>
      <c r="B23" s="557"/>
      <c r="C23" s="526"/>
      <c r="D23" s="526"/>
      <c r="E23" s="532"/>
      <c r="F23" s="532"/>
      <c r="G23" s="532"/>
      <c r="H23" s="535"/>
      <c r="I23" s="529"/>
      <c r="J23" s="514"/>
      <c r="K23" s="517"/>
      <c r="L23" s="517"/>
      <c r="M23" s="520"/>
      <c r="N23" s="517"/>
      <c r="O23" s="511"/>
      <c r="P23" s="523"/>
      <c r="Q23" s="511"/>
      <c r="R23" s="511"/>
      <c r="S23" s="511"/>
      <c r="T23" s="511"/>
      <c r="U23" s="35"/>
      <c r="V23" s="35"/>
    </row>
    <row r="24" spans="1:176" ht="307.5" customHeight="1" thickBot="1">
      <c r="A24" s="506"/>
      <c r="B24" s="558"/>
      <c r="C24" s="527"/>
      <c r="D24" s="527"/>
      <c r="E24" s="533"/>
      <c r="F24" s="533"/>
      <c r="G24" s="533"/>
      <c r="H24" s="536"/>
      <c r="I24" s="530"/>
      <c r="J24" s="515"/>
      <c r="K24" s="518"/>
      <c r="L24" s="518"/>
      <c r="M24" s="521"/>
      <c r="N24" s="518"/>
      <c r="O24" s="512"/>
      <c r="P24" s="524"/>
      <c r="Q24" s="512"/>
      <c r="R24" s="512"/>
      <c r="S24" s="512"/>
      <c r="T24" s="512"/>
      <c r="U24" s="35"/>
      <c r="V24" s="35"/>
    </row>
    <row r="25" spans="1:176">
      <c r="A25" s="504">
        <f>'Mapa Final'!A19</f>
        <v>4</v>
      </c>
      <c r="B25" s="502" t="str">
        <f>'Mapa Final'!B19</f>
        <v>Incumplimiento de los requisitos ambientales</v>
      </c>
      <c r="C25" s="525" t="str">
        <f>'Mapa Final'!C19</f>
        <v xml:space="preserve"> Afectación Ambiental</v>
      </c>
      <c r="D25" s="525" t="str">
        <f>'Mapa Final'!D19</f>
        <v>1. Desconocimiento de las actualizaciones a la información publicada en la plataforma estrategica para los temas ambientales.
2. Falta de socialización de la aplicabilidad de los documentos publicados por la DEAJ.
3. Desconocimientos de términos tecnicos por carencia del perfil ambiental en la Seccional.</v>
      </c>
      <c r="E25" s="531" t="str">
        <f>'Mapa Final'!E19</f>
        <v>Desconocimiento de los lineamientos ambientales y normatividad  ambiental vigente para la contratación de bienes, obras y servicios.</v>
      </c>
      <c r="F25" s="531" t="str">
        <f>'Mapa Final'!F19</f>
        <v>Posibilidad de afectación ambiental por 
Desconocimiento de los lineamientos ambientales y normatividad  ambiental vigente para la contratación de bienes, obras y servicios al no cumplir con los requisitos ambientales que la Entidad ha establecido dentro de la Plataforma Estrátegica para los procesos de contratación de bienes, obras y servicios.</v>
      </c>
      <c r="G25" s="531" t="str">
        <f>'Mapa Final'!G19</f>
        <v>Eventos Ambientales Internos</v>
      </c>
      <c r="H25" s="534" t="str">
        <f>'Mapa Final'!I19</f>
        <v>Media</v>
      </c>
      <c r="I25" s="528" t="str">
        <f>'Mapa Final'!L19</f>
        <v>Moderado</v>
      </c>
      <c r="J25" s="513" t="str">
        <f>'Mapa Final'!N19</f>
        <v>Moderado</v>
      </c>
      <c r="K25" s="516" t="str">
        <f>'Mapa Final'!AA19</f>
        <v>Baja</v>
      </c>
      <c r="L25" s="516" t="str">
        <f>'Mapa Final'!AE19</f>
        <v>Moderado</v>
      </c>
      <c r="M25" s="519" t="str">
        <f>'Mapa Final'!AG19</f>
        <v>Moderado</v>
      </c>
      <c r="N25" s="516" t="str">
        <f>'Mapa Final'!AH19</f>
        <v>Aceptar</v>
      </c>
      <c r="O25" s="510" t="s">
        <v>649</v>
      </c>
      <c r="P25" s="522"/>
      <c r="Q25" s="510" t="s">
        <v>10</v>
      </c>
      <c r="R25" s="554">
        <v>44470</v>
      </c>
      <c r="S25" s="554">
        <v>44561</v>
      </c>
      <c r="T25" s="510" t="s">
        <v>635</v>
      </c>
    </row>
    <row r="26" spans="1:176">
      <c r="A26" s="505"/>
      <c r="B26" s="557"/>
      <c r="C26" s="526"/>
      <c r="D26" s="526"/>
      <c r="E26" s="532"/>
      <c r="F26" s="532"/>
      <c r="G26" s="532"/>
      <c r="H26" s="535"/>
      <c r="I26" s="529"/>
      <c r="J26" s="514"/>
      <c r="K26" s="517"/>
      <c r="L26" s="517"/>
      <c r="M26" s="520"/>
      <c r="N26" s="517"/>
      <c r="O26" s="511"/>
      <c r="P26" s="523"/>
      <c r="Q26" s="511"/>
      <c r="R26" s="511"/>
      <c r="S26" s="511"/>
      <c r="T26" s="511"/>
    </row>
    <row r="27" spans="1:176">
      <c r="A27" s="505"/>
      <c r="B27" s="557"/>
      <c r="C27" s="526"/>
      <c r="D27" s="526"/>
      <c r="E27" s="532"/>
      <c r="F27" s="532"/>
      <c r="G27" s="532"/>
      <c r="H27" s="535"/>
      <c r="I27" s="529"/>
      <c r="J27" s="514"/>
      <c r="K27" s="517"/>
      <c r="L27" s="517"/>
      <c r="M27" s="520"/>
      <c r="N27" s="517"/>
      <c r="O27" s="511"/>
      <c r="P27" s="523"/>
      <c r="Q27" s="511"/>
      <c r="R27" s="511"/>
      <c r="S27" s="511"/>
      <c r="T27" s="511"/>
    </row>
    <row r="28" spans="1:176">
      <c r="A28" s="505"/>
      <c r="B28" s="557"/>
      <c r="C28" s="526"/>
      <c r="D28" s="526"/>
      <c r="E28" s="532"/>
      <c r="F28" s="532"/>
      <c r="G28" s="532"/>
      <c r="H28" s="535"/>
      <c r="I28" s="529"/>
      <c r="J28" s="514"/>
      <c r="K28" s="517"/>
      <c r="L28" s="517"/>
      <c r="M28" s="520"/>
      <c r="N28" s="517"/>
      <c r="O28" s="511"/>
      <c r="P28" s="523"/>
      <c r="Q28" s="511"/>
      <c r="R28" s="511"/>
      <c r="S28" s="511"/>
      <c r="T28" s="511"/>
    </row>
    <row r="29" spans="1:176" ht="277.5" customHeight="1" thickBot="1">
      <c r="A29" s="506"/>
      <c r="B29" s="558"/>
      <c r="C29" s="527"/>
      <c r="D29" s="527"/>
      <c r="E29" s="533"/>
      <c r="F29" s="533"/>
      <c r="G29" s="533"/>
      <c r="H29" s="536"/>
      <c r="I29" s="530"/>
      <c r="J29" s="515"/>
      <c r="K29" s="518"/>
      <c r="L29" s="518"/>
      <c r="M29" s="521"/>
      <c r="N29" s="518"/>
      <c r="O29" s="512"/>
      <c r="P29" s="524"/>
      <c r="Q29" s="512"/>
      <c r="R29" s="512"/>
      <c r="S29" s="512"/>
      <c r="T29" s="512"/>
    </row>
    <row r="30" spans="1:176">
      <c r="A30" s="504">
        <f>'Mapa Final'!A24</f>
        <v>5</v>
      </c>
      <c r="B30" s="502" t="str">
        <f>'Mapa Final'!B24</f>
        <v>Pérdida de recursos físicos del almacén</v>
      </c>
      <c r="C30" s="525" t="str">
        <f>'Mapa Final'!C24</f>
        <v>Reputacional</v>
      </c>
      <c r="D30" s="525" t="str">
        <f>'Mapa Final'!D24</f>
        <v>1. Falencias en los controles establecidos para la seguridad de los bienes.
2.Por causa fortuito.
3.Hurto.
4. Ingreso de personas ajenas al almacén en horarios no laborales.
5. Traslado de los elementos.</v>
      </c>
      <c r="E30" s="531" t="str">
        <f>'Mapa Final'!E24</f>
        <v>Deficiencias en el proceso de control de inventarios por causas internas o por deficiencias en el servicio de seguridad y vigilancia privada</v>
      </c>
      <c r="F30" s="531" t="str">
        <f>'Mapa Final'!F24</f>
        <v>Posibilidad de afectación reputacional por 
eventuales deficiencias en el proceso de control de inventarios por causas internas o por deficiencias en el servicio de seguridad y vigilancia privada que representen extravío o pérdida de elementos de la entidad de manera ilegítima o sin acuerdo o aceptación del funcionario responsable.</v>
      </c>
      <c r="G30" s="531" t="str">
        <f>'Mapa Final'!G24</f>
        <v>Fraude Interno</v>
      </c>
      <c r="H30" s="534" t="str">
        <f>'Mapa Final'!I24</f>
        <v>Alta</v>
      </c>
      <c r="I30" s="528" t="str">
        <f>'Mapa Final'!L24</f>
        <v>Mayor</v>
      </c>
      <c r="J30" s="513" t="str">
        <f>'Mapa Final'!N24</f>
        <v xml:space="preserve">Alto </v>
      </c>
      <c r="K30" s="516" t="str">
        <f>'Mapa Final'!AA24</f>
        <v>Media</v>
      </c>
      <c r="L30" s="516" t="str">
        <f>'Mapa Final'!AE24</f>
        <v>Mayor</v>
      </c>
      <c r="M30" s="519" t="str">
        <f>'Mapa Final'!AG24</f>
        <v xml:space="preserve">Alto </v>
      </c>
      <c r="N30" s="516" t="str">
        <f>'Mapa Final'!AH24</f>
        <v>Reducir(compartir)</v>
      </c>
      <c r="O30" s="510" t="s">
        <v>636</v>
      </c>
      <c r="P30" s="522"/>
      <c r="Q30" s="510" t="s">
        <v>10</v>
      </c>
      <c r="R30" s="554">
        <v>44470</v>
      </c>
      <c r="S30" s="554">
        <v>44561</v>
      </c>
      <c r="T30" s="510" t="s">
        <v>650</v>
      </c>
    </row>
    <row r="31" spans="1:176">
      <c r="A31" s="505"/>
      <c r="B31" s="557"/>
      <c r="C31" s="526"/>
      <c r="D31" s="526"/>
      <c r="E31" s="532"/>
      <c r="F31" s="532"/>
      <c r="G31" s="532"/>
      <c r="H31" s="535"/>
      <c r="I31" s="529"/>
      <c r="J31" s="514"/>
      <c r="K31" s="517"/>
      <c r="L31" s="517"/>
      <c r="M31" s="520"/>
      <c r="N31" s="517"/>
      <c r="O31" s="511"/>
      <c r="P31" s="523"/>
      <c r="Q31" s="511"/>
      <c r="R31" s="511"/>
      <c r="S31" s="511"/>
      <c r="T31" s="508"/>
    </row>
    <row r="32" spans="1:176">
      <c r="A32" s="505"/>
      <c r="B32" s="557"/>
      <c r="C32" s="526"/>
      <c r="D32" s="526"/>
      <c r="E32" s="532"/>
      <c r="F32" s="532"/>
      <c r="G32" s="532"/>
      <c r="H32" s="535"/>
      <c r="I32" s="529"/>
      <c r="J32" s="514"/>
      <c r="K32" s="517"/>
      <c r="L32" s="517"/>
      <c r="M32" s="520"/>
      <c r="N32" s="517"/>
      <c r="O32" s="511"/>
      <c r="P32" s="523"/>
      <c r="Q32" s="511"/>
      <c r="R32" s="511"/>
      <c r="S32" s="511"/>
      <c r="T32" s="508"/>
    </row>
    <row r="33" spans="1:20">
      <c r="A33" s="505"/>
      <c r="B33" s="557"/>
      <c r="C33" s="526"/>
      <c r="D33" s="526"/>
      <c r="E33" s="532"/>
      <c r="F33" s="532"/>
      <c r="G33" s="532"/>
      <c r="H33" s="535"/>
      <c r="I33" s="529"/>
      <c r="J33" s="514"/>
      <c r="K33" s="517"/>
      <c r="L33" s="517"/>
      <c r="M33" s="520"/>
      <c r="N33" s="517"/>
      <c r="O33" s="511"/>
      <c r="P33" s="523"/>
      <c r="Q33" s="511"/>
      <c r="R33" s="511"/>
      <c r="S33" s="511"/>
      <c r="T33" s="508"/>
    </row>
    <row r="34" spans="1:20" ht="124.5" customHeight="1" thickBot="1">
      <c r="A34" s="506"/>
      <c r="B34" s="558"/>
      <c r="C34" s="527"/>
      <c r="D34" s="527"/>
      <c r="E34" s="533"/>
      <c r="F34" s="533"/>
      <c r="G34" s="533"/>
      <c r="H34" s="536"/>
      <c r="I34" s="530"/>
      <c r="J34" s="515"/>
      <c r="K34" s="518"/>
      <c r="L34" s="518"/>
      <c r="M34" s="521"/>
      <c r="N34" s="518"/>
      <c r="O34" s="512"/>
      <c r="P34" s="524"/>
      <c r="Q34" s="512"/>
      <c r="R34" s="512"/>
      <c r="S34" s="512"/>
      <c r="T34" s="509"/>
    </row>
    <row r="35" spans="1:20" ht="37.5" customHeight="1">
      <c r="A35" s="504">
        <f>'Mapa Final'!A29</f>
        <v>6</v>
      </c>
      <c r="B35" s="502" t="str">
        <f>'Mapa Final'!B29</f>
        <v>Corrupción</v>
      </c>
      <c r="C35" s="525" t="str">
        <f>'Mapa Final'!C29</f>
        <v>Reputacional(Corrupción)</v>
      </c>
      <c r="D35" s="525" t="str">
        <f>'Mapa Final'!D29</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35" s="531" t="str">
        <f>'Mapa Final'!E29</f>
        <v>Carencia de transparencia, imparcialidad, moralidad y ética Judicial</v>
      </c>
      <c r="F35" s="531" t="str">
        <f>'Mapa Final'!F29</f>
        <v xml:space="preserve">Posibilidad de afectación reputacional por eventuales actos de corrupción que evidencien actos indebidos de  los servidores judiciales debido a la carencia de transparencia, imparcialidad, moralidad y ética Judicial </v>
      </c>
      <c r="G35" s="531" t="str">
        <f>'Mapa Final'!G29</f>
        <v>Fraude Interno</v>
      </c>
      <c r="H35" s="534" t="str">
        <f>'Mapa Final'!I29</f>
        <v>Media</v>
      </c>
      <c r="I35" s="528" t="str">
        <f>'Mapa Final'!L29</f>
        <v>Moderado</v>
      </c>
      <c r="J35" s="513" t="str">
        <f>'Mapa Final'!N29</f>
        <v>Moderado</v>
      </c>
      <c r="K35" s="516" t="str">
        <f>'Mapa Final'!AA29</f>
        <v>Baja</v>
      </c>
      <c r="L35" s="516" t="str">
        <f>'Mapa Final'!AE29</f>
        <v>Moderado</v>
      </c>
      <c r="M35" s="519" t="str">
        <f>'Mapa Final'!AG29</f>
        <v>Moderado</v>
      </c>
      <c r="N35" s="516" t="str">
        <f>'Mapa Final'!AH29</f>
        <v>Aceptar</v>
      </c>
      <c r="O35" s="555" t="s">
        <v>638</v>
      </c>
      <c r="P35" s="522"/>
      <c r="Q35" s="510" t="s">
        <v>10</v>
      </c>
      <c r="R35" s="554">
        <v>44470</v>
      </c>
      <c r="S35" s="554">
        <v>44561</v>
      </c>
      <c r="T35" s="510" t="s">
        <v>651</v>
      </c>
    </row>
    <row r="36" spans="1:20" ht="24.75" customHeight="1">
      <c r="A36" s="505"/>
      <c r="B36" s="557"/>
      <c r="C36" s="526"/>
      <c r="D36" s="526"/>
      <c r="E36" s="532"/>
      <c r="F36" s="532"/>
      <c r="G36" s="532"/>
      <c r="H36" s="535"/>
      <c r="I36" s="529"/>
      <c r="J36" s="514"/>
      <c r="K36" s="517"/>
      <c r="L36" s="517"/>
      <c r="M36" s="520"/>
      <c r="N36" s="517"/>
      <c r="O36" s="368"/>
      <c r="P36" s="523"/>
      <c r="Q36" s="511"/>
      <c r="R36" s="511"/>
      <c r="S36" s="511"/>
      <c r="T36" s="511"/>
    </row>
    <row r="37" spans="1:20" ht="21.75" customHeight="1">
      <c r="A37" s="505"/>
      <c r="B37" s="557"/>
      <c r="C37" s="526"/>
      <c r="D37" s="526"/>
      <c r="E37" s="532"/>
      <c r="F37" s="532"/>
      <c r="G37" s="532"/>
      <c r="H37" s="535"/>
      <c r="I37" s="529"/>
      <c r="J37" s="514"/>
      <c r="K37" s="517"/>
      <c r="L37" s="517"/>
      <c r="M37" s="520"/>
      <c r="N37" s="517"/>
      <c r="O37" s="368"/>
      <c r="P37" s="523"/>
      <c r="Q37" s="511"/>
      <c r="R37" s="511"/>
      <c r="S37" s="511"/>
      <c r="T37" s="511"/>
    </row>
    <row r="38" spans="1:20" ht="29.25" customHeight="1">
      <c r="A38" s="505"/>
      <c r="B38" s="557"/>
      <c r="C38" s="526"/>
      <c r="D38" s="526"/>
      <c r="E38" s="532"/>
      <c r="F38" s="532"/>
      <c r="G38" s="532"/>
      <c r="H38" s="535"/>
      <c r="I38" s="529"/>
      <c r="J38" s="514"/>
      <c r="K38" s="517"/>
      <c r="L38" s="517"/>
      <c r="M38" s="520"/>
      <c r="N38" s="517"/>
      <c r="O38" s="368"/>
      <c r="P38" s="523"/>
      <c r="Q38" s="511"/>
      <c r="R38" s="511"/>
      <c r="S38" s="511"/>
      <c r="T38" s="511"/>
    </row>
    <row r="39" spans="1:20" ht="45.75" customHeight="1" thickBot="1">
      <c r="A39" s="506"/>
      <c r="B39" s="558"/>
      <c r="C39" s="527"/>
      <c r="D39" s="527"/>
      <c r="E39" s="533"/>
      <c r="F39" s="533"/>
      <c r="G39" s="533"/>
      <c r="H39" s="536"/>
      <c r="I39" s="530"/>
      <c r="J39" s="515"/>
      <c r="K39" s="518"/>
      <c r="L39" s="518"/>
      <c r="M39" s="521"/>
      <c r="N39" s="518"/>
      <c r="O39" s="503"/>
      <c r="P39" s="524"/>
      <c r="Q39" s="512"/>
      <c r="R39" s="512"/>
      <c r="S39" s="512"/>
      <c r="T39" s="512"/>
    </row>
    <row r="40" spans="1:20">
      <c r="A40" s="504">
        <f>'Mapa Final'!A33</f>
        <v>7</v>
      </c>
      <c r="B40" s="502" t="str">
        <f>'Mapa Final'!B33</f>
        <v>Interrupción o demora en el proceso de adquisición de bienes y servicios</v>
      </c>
      <c r="C40" s="525" t="str">
        <f>'Mapa Final'!C33</f>
        <v>Incumplimiento de las metas establecidas</v>
      </c>
      <c r="D40" s="525" t="str">
        <f>'Mapa Final'!D33</f>
        <v xml:space="preserve">1. Paros/movilizaciones que afectan el proceso
2. Disturbios o hechos violentos
3.Decreto de estado de emergencia económica y social
4.Emergencias Ambientales
6. Fallas técnologicas </v>
      </c>
      <c r="E40" s="531" t="str">
        <f>'Mapa Final'!E33</f>
        <v>Sucesos de fuerza mayor que imposibilitan el cumplimiento de las actividades asociadas al proceso</v>
      </c>
      <c r="F40" s="531" t="str">
        <f>'Mapa Final'!F33</f>
        <v>Posibilidad de incumplimiento de las metas establecidas por la ocurrencia de Sucesos de fuerza mayor que imposibilitan el cumplimiento de las actividades asociadas al proceso y desemboquen en una afectación en la prestación oportuna de las actividades a cargo del proceso de asistencial legal</v>
      </c>
      <c r="G40" s="531" t="str">
        <f>'Mapa Final'!G33</f>
        <v>Ejecución y Administración de Procesos</v>
      </c>
      <c r="H40" s="534" t="str">
        <f>'Mapa Final'!I33</f>
        <v>Media</v>
      </c>
      <c r="I40" s="528" t="str">
        <f>'Mapa Final'!L33</f>
        <v>Moderado</v>
      </c>
      <c r="J40" s="513" t="str">
        <f>'Mapa Final'!N33</f>
        <v>Moderado</v>
      </c>
      <c r="K40" s="516" t="str">
        <f>'Mapa Final'!AA33</f>
        <v>Baja</v>
      </c>
      <c r="L40" s="516" t="str">
        <f>'Mapa Final'!AE33</f>
        <v>Moderado</v>
      </c>
      <c r="M40" s="519" t="str">
        <f>'Mapa Final'!AG33</f>
        <v>Moderado</v>
      </c>
      <c r="N40" s="516" t="str">
        <f>'Mapa Final'!AH33</f>
        <v>Aceptar</v>
      </c>
      <c r="O40" s="510" t="s">
        <v>652</v>
      </c>
      <c r="P40" s="522"/>
      <c r="Q40" s="510" t="s">
        <v>10</v>
      </c>
      <c r="R40" s="554">
        <v>44470</v>
      </c>
      <c r="S40" s="554">
        <v>44561</v>
      </c>
      <c r="T40" s="510" t="s">
        <v>641</v>
      </c>
    </row>
    <row r="41" spans="1:20">
      <c r="A41" s="505"/>
      <c r="B41" s="557"/>
      <c r="C41" s="526"/>
      <c r="D41" s="526"/>
      <c r="E41" s="532"/>
      <c r="F41" s="532"/>
      <c r="G41" s="532"/>
      <c r="H41" s="535"/>
      <c r="I41" s="529"/>
      <c r="J41" s="514"/>
      <c r="K41" s="517"/>
      <c r="L41" s="517"/>
      <c r="M41" s="520"/>
      <c r="N41" s="517"/>
      <c r="O41" s="511"/>
      <c r="P41" s="523"/>
      <c r="Q41" s="511"/>
      <c r="R41" s="511"/>
      <c r="S41" s="511"/>
      <c r="T41" s="511"/>
    </row>
    <row r="42" spans="1:20">
      <c r="A42" s="505"/>
      <c r="B42" s="557"/>
      <c r="C42" s="526"/>
      <c r="D42" s="526"/>
      <c r="E42" s="532"/>
      <c r="F42" s="532"/>
      <c r="G42" s="532"/>
      <c r="H42" s="535"/>
      <c r="I42" s="529"/>
      <c r="J42" s="514"/>
      <c r="K42" s="517"/>
      <c r="L42" s="517"/>
      <c r="M42" s="520"/>
      <c r="N42" s="517"/>
      <c r="O42" s="511"/>
      <c r="P42" s="523"/>
      <c r="Q42" s="511"/>
      <c r="R42" s="511"/>
      <c r="S42" s="511"/>
      <c r="T42" s="511"/>
    </row>
    <row r="43" spans="1:20">
      <c r="A43" s="505"/>
      <c r="B43" s="557"/>
      <c r="C43" s="526"/>
      <c r="D43" s="526"/>
      <c r="E43" s="532"/>
      <c r="F43" s="532"/>
      <c r="G43" s="532"/>
      <c r="H43" s="535"/>
      <c r="I43" s="529"/>
      <c r="J43" s="514"/>
      <c r="K43" s="517"/>
      <c r="L43" s="517"/>
      <c r="M43" s="520"/>
      <c r="N43" s="517"/>
      <c r="O43" s="511"/>
      <c r="P43" s="523"/>
      <c r="Q43" s="511"/>
      <c r="R43" s="511"/>
      <c r="S43" s="511"/>
      <c r="T43" s="511"/>
    </row>
    <row r="44" spans="1:20" ht="57.75" customHeight="1" thickBot="1">
      <c r="A44" s="506"/>
      <c r="B44" s="558"/>
      <c r="C44" s="527"/>
      <c r="D44" s="527"/>
      <c r="E44" s="533"/>
      <c r="F44" s="533"/>
      <c r="G44" s="533"/>
      <c r="H44" s="536"/>
      <c r="I44" s="530"/>
      <c r="J44" s="515"/>
      <c r="K44" s="518"/>
      <c r="L44" s="518"/>
      <c r="M44" s="521"/>
      <c r="N44" s="518"/>
      <c r="O44" s="512"/>
      <c r="P44" s="524"/>
      <c r="Q44" s="512"/>
      <c r="R44" s="512"/>
      <c r="S44" s="512"/>
      <c r="T44" s="512"/>
    </row>
  </sheetData>
  <mergeCells count="159">
    <mergeCell ref="T7:T8"/>
    <mergeCell ref="N10:N14"/>
    <mergeCell ref="O10:O14"/>
    <mergeCell ref="P10:P14"/>
    <mergeCell ref="Q10:Q14"/>
    <mergeCell ref="R10:R14"/>
    <mergeCell ref="G10:G14"/>
    <mergeCell ref="H10:H14"/>
    <mergeCell ref="R1:T3"/>
    <mergeCell ref="A1:C2"/>
    <mergeCell ref="D1:Q3"/>
    <mergeCell ref="O7:O8"/>
    <mergeCell ref="P7:Q7"/>
    <mergeCell ref="R7:S7"/>
    <mergeCell ref="P15:P19"/>
    <mergeCell ref="Q15:Q19"/>
    <mergeCell ref="R15:R19"/>
    <mergeCell ref="S15:S19"/>
    <mergeCell ref="A4:C4"/>
    <mergeCell ref="D4:N4"/>
    <mergeCell ref="O4:Q4"/>
    <mergeCell ref="A5:C5"/>
    <mergeCell ref="D5:N5"/>
    <mergeCell ref="A6:C6"/>
    <mergeCell ref="D6:N6"/>
    <mergeCell ref="A7:F7"/>
    <mergeCell ref="H7:J7"/>
    <mergeCell ref="K7:M7"/>
    <mergeCell ref="N7:N8"/>
    <mergeCell ref="T15:T19"/>
    <mergeCell ref="N15:N19"/>
    <mergeCell ref="O15:O19"/>
    <mergeCell ref="A9:N9"/>
    <mergeCell ref="A10:A14"/>
    <mergeCell ref="C10:C14"/>
    <mergeCell ref="D10:D14"/>
    <mergeCell ref="E10:E14"/>
    <mergeCell ref="F10:F14"/>
    <mergeCell ref="S10:S14"/>
    <mergeCell ref="T10:T14"/>
    <mergeCell ref="A15:A19"/>
    <mergeCell ref="C15:C19"/>
    <mergeCell ref="D15:D19"/>
    <mergeCell ref="E15:E19"/>
    <mergeCell ref="F15:F19"/>
    <mergeCell ref="G15:G19"/>
    <mergeCell ref="H15:H19"/>
    <mergeCell ref="I15:I19"/>
    <mergeCell ref="M10:M14"/>
    <mergeCell ref="C20:C24"/>
    <mergeCell ref="D20:D24"/>
    <mergeCell ref="E20:E24"/>
    <mergeCell ref="F20:F24"/>
    <mergeCell ref="J15:J19"/>
    <mergeCell ref="K15:K19"/>
    <mergeCell ref="L15:L19"/>
    <mergeCell ref="M15:M19"/>
    <mergeCell ref="I10:I14"/>
    <mergeCell ref="J10:J14"/>
    <mergeCell ref="K10:K14"/>
    <mergeCell ref="L10:L14"/>
    <mergeCell ref="S20:S24"/>
    <mergeCell ref="T20:T24"/>
    <mergeCell ref="A25:A29"/>
    <mergeCell ref="C25:C29"/>
    <mergeCell ref="D25:D29"/>
    <mergeCell ref="E25:E29"/>
    <mergeCell ref="F25:F29"/>
    <mergeCell ref="G25:G29"/>
    <mergeCell ref="H25:H29"/>
    <mergeCell ref="I25:I29"/>
    <mergeCell ref="M20:M24"/>
    <mergeCell ref="N20:N24"/>
    <mergeCell ref="O20:O24"/>
    <mergeCell ref="P20:P24"/>
    <mergeCell ref="Q20:Q24"/>
    <mergeCell ref="R20:R24"/>
    <mergeCell ref="G20:G24"/>
    <mergeCell ref="H20:H24"/>
    <mergeCell ref="I20:I24"/>
    <mergeCell ref="J20:J24"/>
    <mergeCell ref="K20:K24"/>
    <mergeCell ref="L20:L24"/>
    <mergeCell ref="P25:P29"/>
    <mergeCell ref="Q25:Q29"/>
    <mergeCell ref="R25:R29"/>
    <mergeCell ref="S25:S29"/>
    <mergeCell ref="T25:T29"/>
    <mergeCell ref="A30:A34"/>
    <mergeCell ref="C30:C34"/>
    <mergeCell ref="D30:D34"/>
    <mergeCell ref="E30:E34"/>
    <mergeCell ref="F30:F34"/>
    <mergeCell ref="J25:J29"/>
    <mergeCell ref="K25:K29"/>
    <mergeCell ref="L25:L29"/>
    <mergeCell ref="M25:M29"/>
    <mergeCell ref="N25:N29"/>
    <mergeCell ref="O25:O29"/>
    <mergeCell ref="S30:S34"/>
    <mergeCell ref="T30:T34"/>
    <mergeCell ref="N30:N34"/>
    <mergeCell ref="O30:O34"/>
    <mergeCell ref="P30:P34"/>
    <mergeCell ref="Q30:Q34"/>
    <mergeCell ref="R30:R34"/>
    <mergeCell ref="S35:S39"/>
    <mergeCell ref="T35:T39"/>
    <mergeCell ref="N35:N39"/>
    <mergeCell ref="O35:O39"/>
    <mergeCell ref="P35:P39"/>
    <mergeCell ref="Q35:Q39"/>
    <mergeCell ref="R35:R39"/>
    <mergeCell ref="M30:M34"/>
    <mergeCell ref="G30:G34"/>
    <mergeCell ref="H30:H34"/>
    <mergeCell ref="I30:I34"/>
    <mergeCell ref="J30:J34"/>
    <mergeCell ref="K30:K34"/>
    <mergeCell ref="L30:L34"/>
    <mergeCell ref="C40:C44"/>
    <mergeCell ref="D40:D44"/>
    <mergeCell ref="E40:E44"/>
    <mergeCell ref="F40:F44"/>
    <mergeCell ref="G40:G44"/>
    <mergeCell ref="H40:H44"/>
    <mergeCell ref="I40:I44"/>
    <mergeCell ref="M35:M39"/>
    <mergeCell ref="G35:G39"/>
    <mergeCell ref="H35:H39"/>
    <mergeCell ref="I35:I39"/>
    <mergeCell ref="J35:J39"/>
    <mergeCell ref="K35:K39"/>
    <mergeCell ref="L35:L39"/>
    <mergeCell ref="C35:C39"/>
    <mergeCell ref="D35:D39"/>
    <mergeCell ref="E35:E39"/>
    <mergeCell ref="F35:F39"/>
    <mergeCell ref="P40:P44"/>
    <mergeCell ref="Q40:Q44"/>
    <mergeCell ref="R40:R44"/>
    <mergeCell ref="S40:S44"/>
    <mergeCell ref="T40:T44"/>
    <mergeCell ref="J40:J44"/>
    <mergeCell ref="K40:K44"/>
    <mergeCell ref="L40:L44"/>
    <mergeCell ref="M40:M44"/>
    <mergeCell ref="N40:N44"/>
    <mergeCell ref="O40:O44"/>
    <mergeCell ref="A40:A44"/>
    <mergeCell ref="B10:B14"/>
    <mergeCell ref="B15:B19"/>
    <mergeCell ref="B20:B24"/>
    <mergeCell ref="B25:B29"/>
    <mergeCell ref="B30:B34"/>
    <mergeCell ref="B35:B39"/>
    <mergeCell ref="B40:B44"/>
    <mergeCell ref="A20:A24"/>
    <mergeCell ref="A35:A39"/>
  </mergeCells>
  <conditionalFormatting sqref="D8:G8 H7 A7:B7 H45:J1048576">
    <cfRule type="containsText" dxfId="402" priority="669" operator="containsText" text="3- Moderado">
      <formula>NOT(ISERROR(SEARCH("3- Moderado",A7)))</formula>
    </cfRule>
    <cfRule type="containsText" dxfId="401" priority="670" operator="containsText" text="6- Moderado">
      <formula>NOT(ISERROR(SEARCH("6- Moderado",A7)))</formula>
    </cfRule>
    <cfRule type="containsText" dxfId="400" priority="671" operator="containsText" text="4- Moderado">
      <formula>NOT(ISERROR(SEARCH("4- Moderado",A7)))</formula>
    </cfRule>
    <cfRule type="containsText" dxfId="399" priority="672" operator="containsText" text="3- Bajo">
      <formula>NOT(ISERROR(SEARCH("3- Bajo",A7)))</formula>
    </cfRule>
    <cfRule type="containsText" dxfId="398" priority="673" operator="containsText" text="4- Bajo">
      <formula>NOT(ISERROR(SEARCH("4- Bajo",A7)))</formula>
    </cfRule>
    <cfRule type="containsText" dxfId="397" priority="674" operator="containsText" text="1- Bajo">
      <formula>NOT(ISERROR(SEARCH("1- Bajo",A7)))</formula>
    </cfRule>
  </conditionalFormatting>
  <conditionalFormatting sqref="H8:J8">
    <cfRule type="containsText" dxfId="396" priority="662" operator="containsText" text="3- Moderado">
      <formula>NOT(ISERROR(SEARCH("3- Moderado",H8)))</formula>
    </cfRule>
    <cfRule type="containsText" dxfId="395" priority="663" operator="containsText" text="6- Moderado">
      <formula>NOT(ISERROR(SEARCH("6- Moderado",H8)))</formula>
    </cfRule>
    <cfRule type="containsText" dxfId="394" priority="664" operator="containsText" text="4- Moderado">
      <formula>NOT(ISERROR(SEARCH("4- Moderado",H8)))</formula>
    </cfRule>
    <cfRule type="containsText" dxfId="393" priority="665" operator="containsText" text="3- Bajo">
      <formula>NOT(ISERROR(SEARCH("3- Bajo",H8)))</formula>
    </cfRule>
    <cfRule type="containsText" dxfId="392" priority="666" operator="containsText" text="4- Bajo">
      <formula>NOT(ISERROR(SEARCH("4- Bajo",H8)))</formula>
    </cfRule>
    <cfRule type="containsText" dxfId="391" priority="668" operator="containsText" text="1- Bajo">
      <formula>NOT(ISERROR(SEARCH("1- Bajo",H8)))</formula>
    </cfRule>
  </conditionalFormatting>
  <conditionalFormatting sqref="J8 J45:J1048576">
    <cfRule type="containsText" dxfId="390" priority="651" operator="containsText" text="25- Extremo">
      <formula>NOT(ISERROR(SEARCH("25- Extremo",J8)))</formula>
    </cfRule>
    <cfRule type="containsText" dxfId="389" priority="652" operator="containsText" text="20- Extremo">
      <formula>NOT(ISERROR(SEARCH("20- Extremo",J8)))</formula>
    </cfRule>
    <cfRule type="containsText" dxfId="388" priority="653" operator="containsText" text="15- Extremo">
      <formula>NOT(ISERROR(SEARCH("15- Extremo",J8)))</formula>
    </cfRule>
    <cfRule type="containsText" dxfId="387" priority="654" operator="containsText" text="10- Extremo">
      <formula>NOT(ISERROR(SEARCH("10- Extremo",J8)))</formula>
    </cfRule>
    <cfRule type="containsText" dxfId="386" priority="655" operator="containsText" text="5- Extremo">
      <formula>NOT(ISERROR(SEARCH("5- Extremo",J8)))</formula>
    </cfRule>
    <cfRule type="containsText" dxfId="385" priority="656" operator="containsText" text="12- Alto">
      <formula>NOT(ISERROR(SEARCH("12- Alto",J8)))</formula>
    </cfRule>
    <cfRule type="containsText" dxfId="384" priority="657" operator="containsText" text="10- Alto">
      <formula>NOT(ISERROR(SEARCH("10- Alto",J8)))</formula>
    </cfRule>
    <cfRule type="containsText" dxfId="383" priority="658" operator="containsText" text="9- Alto">
      <formula>NOT(ISERROR(SEARCH("9- Alto",J8)))</formula>
    </cfRule>
    <cfRule type="containsText" dxfId="382" priority="659" operator="containsText" text="8- Alto">
      <formula>NOT(ISERROR(SEARCH("8- Alto",J8)))</formula>
    </cfRule>
    <cfRule type="containsText" dxfId="381" priority="660" operator="containsText" text="5- Alto">
      <formula>NOT(ISERROR(SEARCH("5- Alto",J8)))</formula>
    </cfRule>
    <cfRule type="containsText" dxfId="380" priority="661" operator="containsText" text="4- Alto">
      <formula>NOT(ISERROR(SEARCH("4- Alto",J8)))</formula>
    </cfRule>
    <cfRule type="containsText" dxfId="379" priority="667" operator="containsText" text="2- Bajo">
      <formula>NOT(ISERROR(SEARCH("2- Bajo",J8)))</formula>
    </cfRule>
  </conditionalFormatting>
  <conditionalFormatting sqref="K10:L10 K15:L15 K20:L20">
    <cfRule type="containsText" dxfId="378" priority="645" operator="containsText" text="3- Moderado">
      <formula>NOT(ISERROR(SEARCH("3- Moderado",K10)))</formula>
    </cfRule>
    <cfRule type="containsText" dxfId="377" priority="646" operator="containsText" text="6- Moderado">
      <formula>NOT(ISERROR(SEARCH("6- Moderado",K10)))</formula>
    </cfRule>
    <cfRule type="containsText" dxfId="376" priority="647" operator="containsText" text="4- Moderado">
      <formula>NOT(ISERROR(SEARCH("4- Moderado",K10)))</formula>
    </cfRule>
    <cfRule type="containsText" dxfId="375" priority="648" operator="containsText" text="3- Bajo">
      <formula>NOT(ISERROR(SEARCH("3- Bajo",K10)))</formula>
    </cfRule>
    <cfRule type="containsText" dxfId="374" priority="649" operator="containsText" text="4- Bajo">
      <formula>NOT(ISERROR(SEARCH("4- Bajo",K10)))</formula>
    </cfRule>
    <cfRule type="containsText" dxfId="373" priority="650" operator="containsText" text="1- Bajo">
      <formula>NOT(ISERROR(SEARCH("1- Bajo",K10)))</formula>
    </cfRule>
  </conditionalFormatting>
  <conditionalFormatting sqref="H10:I10 H15:I15 H20:I20">
    <cfRule type="containsText" dxfId="372" priority="639" operator="containsText" text="3- Moderado">
      <formula>NOT(ISERROR(SEARCH("3- Moderado",H10)))</formula>
    </cfRule>
    <cfRule type="containsText" dxfId="371" priority="640" operator="containsText" text="6- Moderado">
      <formula>NOT(ISERROR(SEARCH("6- Moderado",H10)))</formula>
    </cfRule>
    <cfRule type="containsText" dxfId="370" priority="641" operator="containsText" text="4- Moderado">
      <formula>NOT(ISERROR(SEARCH("4- Moderado",H10)))</formula>
    </cfRule>
    <cfRule type="containsText" dxfId="369" priority="642" operator="containsText" text="3- Bajo">
      <formula>NOT(ISERROR(SEARCH("3- Bajo",H10)))</formula>
    </cfRule>
    <cfRule type="containsText" dxfId="368" priority="643" operator="containsText" text="4- Bajo">
      <formula>NOT(ISERROR(SEARCH("4- Bajo",H10)))</formula>
    </cfRule>
    <cfRule type="containsText" dxfId="367" priority="644" operator="containsText" text="1- Bajo">
      <formula>NOT(ISERROR(SEARCH("1- Bajo",H10)))</formula>
    </cfRule>
  </conditionalFormatting>
  <conditionalFormatting sqref="A10:E10 E15 A15:B15 B20 B25 B30 B35 B40">
    <cfRule type="containsText" dxfId="366" priority="633" operator="containsText" text="3- Moderado">
      <formula>NOT(ISERROR(SEARCH("3- Moderado",A10)))</formula>
    </cfRule>
    <cfRule type="containsText" dxfId="365" priority="634" operator="containsText" text="6- Moderado">
      <formula>NOT(ISERROR(SEARCH("6- Moderado",A10)))</formula>
    </cfRule>
    <cfRule type="containsText" dxfId="364" priority="635" operator="containsText" text="4- Moderado">
      <formula>NOT(ISERROR(SEARCH("4- Moderado",A10)))</formula>
    </cfRule>
    <cfRule type="containsText" dxfId="363" priority="636" operator="containsText" text="3- Bajo">
      <formula>NOT(ISERROR(SEARCH("3- Bajo",A10)))</formula>
    </cfRule>
    <cfRule type="containsText" dxfId="362" priority="637" operator="containsText" text="4- Bajo">
      <formula>NOT(ISERROR(SEARCH("4- Bajo",A10)))</formula>
    </cfRule>
    <cfRule type="containsText" dxfId="361" priority="638" operator="containsText" text="1- Bajo">
      <formula>NOT(ISERROR(SEARCH("1- Bajo",A10)))</formula>
    </cfRule>
  </conditionalFormatting>
  <conditionalFormatting sqref="F10:G10 F15:G15">
    <cfRule type="containsText" dxfId="360" priority="627" operator="containsText" text="3- Moderado">
      <formula>NOT(ISERROR(SEARCH("3- Moderado",F10)))</formula>
    </cfRule>
    <cfRule type="containsText" dxfId="359" priority="628" operator="containsText" text="6- Moderado">
      <formula>NOT(ISERROR(SEARCH("6- Moderado",F10)))</formula>
    </cfRule>
    <cfRule type="containsText" dxfId="358" priority="629" operator="containsText" text="4- Moderado">
      <formula>NOT(ISERROR(SEARCH("4- Moderado",F10)))</formula>
    </cfRule>
    <cfRule type="containsText" dxfId="357" priority="630" operator="containsText" text="3- Bajo">
      <formula>NOT(ISERROR(SEARCH("3- Bajo",F10)))</formula>
    </cfRule>
    <cfRule type="containsText" dxfId="356" priority="631" operator="containsText" text="4- Bajo">
      <formula>NOT(ISERROR(SEARCH("4- Bajo",F10)))</formula>
    </cfRule>
    <cfRule type="containsText" dxfId="355" priority="632" operator="containsText" text="1- Bajo">
      <formula>NOT(ISERROR(SEARCH("1- Bajo",F10)))</formula>
    </cfRule>
  </conditionalFormatting>
  <conditionalFormatting sqref="K8">
    <cfRule type="containsText" dxfId="354" priority="621" operator="containsText" text="3- Moderado">
      <formula>NOT(ISERROR(SEARCH("3- Moderado",K8)))</formula>
    </cfRule>
    <cfRule type="containsText" dxfId="353" priority="622" operator="containsText" text="6- Moderado">
      <formula>NOT(ISERROR(SEARCH("6- Moderado",K8)))</formula>
    </cfRule>
    <cfRule type="containsText" dxfId="352" priority="623" operator="containsText" text="4- Moderado">
      <formula>NOT(ISERROR(SEARCH("4- Moderado",K8)))</formula>
    </cfRule>
    <cfRule type="containsText" dxfId="351" priority="624" operator="containsText" text="3- Bajo">
      <formula>NOT(ISERROR(SEARCH("3- Bajo",K8)))</formula>
    </cfRule>
    <cfRule type="containsText" dxfId="350" priority="625" operator="containsText" text="4- Bajo">
      <formula>NOT(ISERROR(SEARCH("4- Bajo",K8)))</formula>
    </cfRule>
    <cfRule type="containsText" dxfId="349" priority="626" operator="containsText" text="1- Bajo">
      <formula>NOT(ISERROR(SEARCH("1- Bajo",K8)))</formula>
    </cfRule>
  </conditionalFormatting>
  <conditionalFormatting sqref="L8">
    <cfRule type="containsText" dxfId="348" priority="615" operator="containsText" text="3- Moderado">
      <formula>NOT(ISERROR(SEARCH("3- Moderado",L8)))</formula>
    </cfRule>
    <cfRule type="containsText" dxfId="347" priority="616" operator="containsText" text="6- Moderado">
      <formula>NOT(ISERROR(SEARCH("6- Moderado",L8)))</formula>
    </cfRule>
    <cfRule type="containsText" dxfId="346" priority="617" operator="containsText" text="4- Moderado">
      <formula>NOT(ISERROR(SEARCH("4- Moderado",L8)))</formula>
    </cfRule>
    <cfRule type="containsText" dxfId="345" priority="618" operator="containsText" text="3- Bajo">
      <formula>NOT(ISERROR(SEARCH("3- Bajo",L8)))</formula>
    </cfRule>
    <cfRule type="containsText" dxfId="344" priority="619" operator="containsText" text="4- Bajo">
      <formula>NOT(ISERROR(SEARCH("4- Bajo",L8)))</formula>
    </cfRule>
    <cfRule type="containsText" dxfId="343" priority="620" operator="containsText" text="1- Bajo">
      <formula>NOT(ISERROR(SEARCH("1- Bajo",L8)))</formula>
    </cfRule>
  </conditionalFormatting>
  <conditionalFormatting sqref="M8">
    <cfRule type="containsText" dxfId="342" priority="609" operator="containsText" text="3- Moderado">
      <formula>NOT(ISERROR(SEARCH("3- Moderado",M8)))</formula>
    </cfRule>
    <cfRule type="containsText" dxfId="341" priority="610" operator="containsText" text="6- Moderado">
      <formula>NOT(ISERROR(SEARCH("6- Moderado",M8)))</formula>
    </cfRule>
    <cfRule type="containsText" dxfId="340" priority="611" operator="containsText" text="4- Moderado">
      <formula>NOT(ISERROR(SEARCH("4- Moderado",M8)))</formula>
    </cfRule>
    <cfRule type="containsText" dxfId="339" priority="612" operator="containsText" text="3- Bajo">
      <formula>NOT(ISERROR(SEARCH("3- Bajo",M8)))</formula>
    </cfRule>
    <cfRule type="containsText" dxfId="338" priority="613" operator="containsText" text="4- Bajo">
      <formula>NOT(ISERROR(SEARCH("4- Bajo",M8)))</formula>
    </cfRule>
    <cfRule type="containsText" dxfId="337" priority="614" operator="containsText" text="1- Bajo">
      <formula>NOT(ISERROR(SEARCH("1- Bajo",M8)))</formula>
    </cfRule>
  </conditionalFormatting>
  <conditionalFormatting sqref="J10:J24">
    <cfRule type="containsText" dxfId="336" priority="604" operator="containsText" text="Bajo">
      <formula>NOT(ISERROR(SEARCH("Bajo",J10)))</formula>
    </cfRule>
    <cfRule type="containsText" dxfId="335" priority="605" operator="containsText" text="Moderado">
      <formula>NOT(ISERROR(SEARCH("Moderado",J10)))</formula>
    </cfRule>
    <cfRule type="containsText" dxfId="334" priority="606" operator="containsText" text="Alto">
      <formula>NOT(ISERROR(SEARCH("Alto",J10)))</formula>
    </cfRule>
    <cfRule type="containsText" dxfId="333" priority="607" operator="containsText" text="Extremo">
      <formula>NOT(ISERROR(SEARCH("Extremo",J10)))</formula>
    </cfRule>
    <cfRule type="colorScale" priority="608">
      <colorScale>
        <cfvo type="min"/>
        <cfvo type="max"/>
        <color rgb="FFFF7128"/>
        <color rgb="FFFFEF9C"/>
      </colorScale>
    </cfRule>
  </conditionalFormatting>
  <conditionalFormatting sqref="M10:M24">
    <cfRule type="containsText" dxfId="332" priority="579" operator="containsText" text="Moderado">
      <formula>NOT(ISERROR(SEARCH("Moderado",M10)))</formula>
    </cfRule>
    <cfRule type="containsText" dxfId="331" priority="599" operator="containsText" text="Bajo">
      <formula>NOT(ISERROR(SEARCH("Bajo",M10)))</formula>
    </cfRule>
    <cfRule type="containsText" dxfId="330" priority="600" operator="containsText" text="Moderado">
      <formula>NOT(ISERROR(SEARCH("Moderado",M10)))</formula>
    </cfRule>
    <cfRule type="containsText" dxfId="329" priority="601" operator="containsText" text="Alto">
      <formula>NOT(ISERROR(SEARCH("Alto",M10)))</formula>
    </cfRule>
    <cfRule type="containsText" dxfId="328" priority="602" operator="containsText" text="Extremo">
      <formula>NOT(ISERROR(SEARCH("Extremo",M10)))</formula>
    </cfRule>
    <cfRule type="colorScale" priority="603">
      <colorScale>
        <cfvo type="min"/>
        <cfvo type="max"/>
        <color rgb="FFFF7128"/>
        <color rgb="FFFFEF9C"/>
      </colorScale>
    </cfRule>
  </conditionalFormatting>
  <conditionalFormatting sqref="N10 N15 N20">
    <cfRule type="containsText" dxfId="327" priority="593" operator="containsText" text="3- Moderado">
      <formula>NOT(ISERROR(SEARCH("3- Moderado",N10)))</formula>
    </cfRule>
    <cfRule type="containsText" dxfId="326" priority="594" operator="containsText" text="6- Moderado">
      <formula>NOT(ISERROR(SEARCH("6- Moderado",N10)))</formula>
    </cfRule>
    <cfRule type="containsText" dxfId="325" priority="595" operator="containsText" text="4- Moderado">
      <formula>NOT(ISERROR(SEARCH("4- Moderado",N10)))</formula>
    </cfRule>
    <cfRule type="containsText" dxfId="324" priority="596" operator="containsText" text="3- Bajo">
      <formula>NOT(ISERROR(SEARCH("3- Bajo",N10)))</formula>
    </cfRule>
    <cfRule type="containsText" dxfId="323" priority="597" operator="containsText" text="4- Bajo">
      <formula>NOT(ISERROR(SEARCH("4- Bajo",N10)))</formula>
    </cfRule>
    <cfRule type="containsText" dxfId="322" priority="598" operator="containsText" text="1- Bajo">
      <formula>NOT(ISERROR(SEARCH("1- Bajo",N10)))</formula>
    </cfRule>
  </conditionalFormatting>
  <conditionalFormatting sqref="H10:H24">
    <cfRule type="containsText" dxfId="321" priority="580" operator="containsText" text="Muy Alta">
      <formula>NOT(ISERROR(SEARCH("Muy Alta",H10)))</formula>
    </cfRule>
    <cfRule type="containsText" dxfId="320" priority="581" operator="containsText" text="Alta">
      <formula>NOT(ISERROR(SEARCH("Alta",H10)))</formula>
    </cfRule>
    <cfRule type="containsText" dxfId="319" priority="582" operator="containsText" text="Muy Alta">
      <formula>NOT(ISERROR(SEARCH("Muy Alta",H10)))</formula>
    </cfRule>
    <cfRule type="containsText" dxfId="318" priority="587" operator="containsText" text="Muy Baja">
      <formula>NOT(ISERROR(SEARCH("Muy Baja",H10)))</formula>
    </cfRule>
    <cfRule type="containsText" dxfId="317" priority="588" operator="containsText" text="Baja">
      <formula>NOT(ISERROR(SEARCH("Baja",H10)))</formula>
    </cfRule>
    <cfRule type="containsText" dxfId="316" priority="589" operator="containsText" text="Media">
      <formula>NOT(ISERROR(SEARCH("Media",H10)))</formula>
    </cfRule>
    <cfRule type="containsText" dxfId="315" priority="590" operator="containsText" text="Alta">
      <formula>NOT(ISERROR(SEARCH("Alta",H10)))</formula>
    </cfRule>
    <cfRule type="containsText" dxfId="314" priority="592" operator="containsText" text="Muy Alta">
      <formula>NOT(ISERROR(SEARCH("Muy Alta",H10)))</formula>
    </cfRule>
  </conditionalFormatting>
  <conditionalFormatting sqref="I10:I24">
    <cfRule type="containsText" dxfId="313" priority="583" operator="containsText" text="Catastrófico">
      <formula>NOT(ISERROR(SEARCH("Catastrófico",I10)))</formula>
    </cfRule>
    <cfRule type="containsText" dxfId="312" priority="584" operator="containsText" text="Mayor">
      <formula>NOT(ISERROR(SEARCH("Mayor",I10)))</formula>
    </cfRule>
    <cfRule type="containsText" dxfId="311" priority="585" operator="containsText" text="Menor">
      <formula>NOT(ISERROR(SEARCH("Menor",I10)))</formula>
    </cfRule>
    <cfRule type="containsText" dxfId="310" priority="586" operator="containsText" text="Leve">
      <formula>NOT(ISERROR(SEARCH("Leve",I10)))</formula>
    </cfRule>
    <cfRule type="containsText" dxfId="309" priority="591" operator="containsText" text="Moderado">
      <formula>NOT(ISERROR(SEARCH("Moderado",I10)))</formula>
    </cfRule>
  </conditionalFormatting>
  <conditionalFormatting sqref="K10:K24">
    <cfRule type="containsText" dxfId="308" priority="578" operator="containsText" text="Media">
      <formula>NOT(ISERROR(SEARCH("Media",K10)))</formula>
    </cfRule>
  </conditionalFormatting>
  <conditionalFormatting sqref="L10:L24">
    <cfRule type="containsText" dxfId="307" priority="577" operator="containsText" text="Moderado">
      <formula>NOT(ISERROR(SEARCH("Moderado",L10)))</formula>
    </cfRule>
  </conditionalFormatting>
  <conditionalFormatting sqref="C15">
    <cfRule type="containsText" dxfId="306" priority="571" operator="containsText" text="3- Moderado">
      <formula>NOT(ISERROR(SEARCH("3- Moderado",C15)))</formula>
    </cfRule>
    <cfRule type="containsText" dxfId="305" priority="572" operator="containsText" text="6- Moderado">
      <formula>NOT(ISERROR(SEARCH("6- Moderado",C15)))</formula>
    </cfRule>
    <cfRule type="containsText" dxfId="304" priority="573" operator="containsText" text="4- Moderado">
      <formula>NOT(ISERROR(SEARCH("4- Moderado",C15)))</formula>
    </cfRule>
    <cfRule type="containsText" dxfId="303" priority="574" operator="containsText" text="3- Bajo">
      <formula>NOT(ISERROR(SEARCH("3- Bajo",C15)))</formula>
    </cfRule>
    <cfRule type="containsText" dxfId="302" priority="575" operator="containsText" text="4- Bajo">
      <formula>NOT(ISERROR(SEARCH("4- Bajo",C15)))</formula>
    </cfRule>
    <cfRule type="containsText" dxfId="301" priority="576" operator="containsText" text="1- Bajo">
      <formula>NOT(ISERROR(SEARCH("1- Bajo",C15)))</formula>
    </cfRule>
  </conditionalFormatting>
  <conditionalFormatting sqref="D15">
    <cfRule type="containsText" dxfId="300" priority="565" operator="containsText" text="3- Moderado">
      <formula>NOT(ISERROR(SEARCH("3- Moderado",D15)))</formula>
    </cfRule>
    <cfRule type="containsText" dxfId="299" priority="566" operator="containsText" text="6- Moderado">
      <formula>NOT(ISERROR(SEARCH("6- Moderado",D15)))</formula>
    </cfRule>
    <cfRule type="containsText" dxfId="298" priority="567" operator="containsText" text="4- Moderado">
      <formula>NOT(ISERROR(SEARCH("4- Moderado",D15)))</formula>
    </cfRule>
    <cfRule type="containsText" dxfId="297" priority="568" operator="containsText" text="3- Bajo">
      <formula>NOT(ISERROR(SEARCH("3- Bajo",D15)))</formula>
    </cfRule>
    <cfRule type="containsText" dxfId="296" priority="569" operator="containsText" text="4- Bajo">
      <formula>NOT(ISERROR(SEARCH("4- Bajo",D15)))</formula>
    </cfRule>
    <cfRule type="containsText" dxfId="295" priority="570" operator="containsText" text="1- Bajo">
      <formula>NOT(ISERROR(SEARCH("1- Bajo",D15)))</formula>
    </cfRule>
  </conditionalFormatting>
  <conditionalFormatting sqref="J10:J24">
    <cfRule type="containsText" dxfId="294" priority="564" operator="containsText" text="Moderado">
      <formula>NOT(ISERROR(SEARCH("Moderado",J10)))</formula>
    </cfRule>
  </conditionalFormatting>
  <conditionalFormatting sqref="J10:J24">
    <cfRule type="containsText" dxfId="293" priority="562" operator="containsText" text="Bajo">
      <formula>NOT(ISERROR(SEARCH("Bajo",J10)))</formula>
    </cfRule>
    <cfRule type="containsText" dxfId="292" priority="563" operator="containsText" text="Extremo">
      <formula>NOT(ISERROR(SEARCH("Extremo",J10)))</formula>
    </cfRule>
  </conditionalFormatting>
  <conditionalFormatting sqref="K10:K24">
    <cfRule type="containsText" dxfId="291" priority="560" operator="containsText" text="Baja">
      <formula>NOT(ISERROR(SEARCH("Baja",K10)))</formula>
    </cfRule>
    <cfRule type="containsText" dxfId="290" priority="561" operator="containsText" text="Muy Baja">
      <formula>NOT(ISERROR(SEARCH("Muy Baja",K10)))</formula>
    </cfRule>
  </conditionalFormatting>
  <conditionalFormatting sqref="K10:K24">
    <cfRule type="containsText" dxfId="289" priority="558" operator="containsText" text="Muy Alta">
      <formula>NOT(ISERROR(SEARCH("Muy Alta",K10)))</formula>
    </cfRule>
    <cfRule type="containsText" dxfId="288" priority="559" operator="containsText" text="Alta">
      <formula>NOT(ISERROR(SEARCH("Alta",K10)))</formula>
    </cfRule>
  </conditionalFormatting>
  <conditionalFormatting sqref="L10:L24">
    <cfRule type="containsText" dxfId="287" priority="554" operator="containsText" text="Catastrófico">
      <formula>NOT(ISERROR(SEARCH("Catastrófico",L10)))</formula>
    </cfRule>
    <cfRule type="containsText" dxfId="286" priority="555" operator="containsText" text="Mayor">
      <formula>NOT(ISERROR(SEARCH("Mayor",L10)))</formula>
    </cfRule>
    <cfRule type="containsText" dxfId="285" priority="556" operator="containsText" text="Menor">
      <formula>NOT(ISERROR(SEARCH("Menor",L10)))</formula>
    </cfRule>
    <cfRule type="containsText" dxfId="284" priority="557" operator="containsText" text="Leve">
      <formula>NOT(ISERROR(SEARCH("Leve",L10)))</formula>
    </cfRule>
  </conditionalFormatting>
  <conditionalFormatting sqref="A20 E20">
    <cfRule type="containsText" dxfId="283" priority="548" operator="containsText" text="3- Moderado">
      <formula>NOT(ISERROR(SEARCH("3- Moderado",A20)))</formula>
    </cfRule>
    <cfRule type="containsText" dxfId="282" priority="549" operator="containsText" text="6- Moderado">
      <formula>NOT(ISERROR(SEARCH("6- Moderado",A20)))</formula>
    </cfRule>
    <cfRule type="containsText" dxfId="281" priority="550" operator="containsText" text="4- Moderado">
      <formula>NOT(ISERROR(SEARCH("4- Moderado",A20)))</formula>
    </cfRule>
    <cfRule type="containsText" dxfId="280" priority="551" operator="containsText" text="3- Bajo">
      <formula>NOT(ISERROR(SEARCH("3- Bajo",A20)))</formula>
    </cfRule>
    <cfRule type="containsText" dxfId="279" priority="552" operator="containsText" text="4- Bajo">
      <formula>NOT(ISERROR(SEARCH("4- Bajo",A20)))</formula>
    </cfRule>
    <cfRule type="containsText" dxfId="278" priority="553" operator="containsText" text="1- Bajo">
      <formula>NOT(ISERROR(SEARCH("1- Bajo",A20)))</formula>
    </cfRule>
  </conditionalFormatting>
  <conditionalFormatting sqref="F20:G20">
    <cfRule type="containsText" dxfId="277" priority="542" operator="containsText" text="3- Moderado">
      <formula>NOT(ISERROR(SEARCH("3- Moderado",F20)))</formula>
    </cfRule>
    <cfRule type="containsText" dxfId="276" priority="543" operator="containsText" text="6- Moderado">
      <formula>NOT(ISERROR(SEARCH("6- Moderado",F20)))</formula>
    </cfRule>
    <cfRule type="containsText" dxfId="275" priority="544" operator="containsText" text="4- Moderado">
      <formula>NOT(ISERROR(SEARCH("4- Moderado",F20)))</formula>
    </cfRule>
    <cfRule type="containsText" dxfId="274" priority="545" operator="containsText" text="3- Bajo">
      <formula>NOT(ISERROR(SEARCH("3- Bajo",F20)))</formula>
    </cfRule>
    <cfRule type="containsText" dxfId="273" priority="546" operator="containsText" text="4- Bajo">
      <formula>NOT(ISERROR(SEARCH("4- Bajo",F20)))</formula>
    </cfRule>
    <cfRule type="containsText" dxfId="272" priority="547" operator="containsText" text="1- Bajo">
      <formula>NOT(ISERROR(SEARCH("1- Bajo",F20)))</formula>
    </cfRule>
  </conditionalFormatting>
  <conditionalFormatting sqref="C20">
    <cfRule type="containsText" dxfId="271" priority="536" operator="containsText" text="3- Moderado">
      <formula>NOT(ISERROR(SEARCH("3- Moderado",C20)))</formula>
    </cfRule>
    <cfRule type="containsText" dxfId="270" priority="537" operator="containsText" text="6- Moderado">
      <formula>NOT(ISERROR(SEARCH("6- Moderado",C20)))</formula>
    </cfRule>
    <cfRule type="containsText" dxfId="269" priority="538" operator="containsText" text="4- Moderado">
      <formula>NOT(ISERROR(SEARCH("4- Moderado",C20)))</formula>
    </cfRule>
    <cfRule type="containsText" dxfId="268" priority="539" operator="containsText" text="3- Bajo">
      <formula>NOT(ISERROR(SEARCH("3- Bajo",C20)))</formula>
    </cfRule>
    <cfRule type="containsText" dxfId="267" priority="540" operator="containsText" text="4- Bajo">
      <formula>NOT(ISERROR(SEARCH("4- Bajo",C20)))</formula>
    </cfRule>
    <cfRule type="containsText" dxfId="266" priority="541" operator="containsText" text="1- Bajo">
      <formula>NOT(ISERROR(SEARCH("1- Bajo",C20)))</formula>
    </cfRule>
  </conditionalFormatting>
  <conditionalFormatting sqref="D20">
    <cfRule type="containsText" dxfId="265" priority="530" operator="containsText" text="3- Moderado">
      <formula>NOT(ISERROR(SEARCH("3- Moderado",D20)))</formula>
    </cfRule>
    <cfRule type="containsText" dxfId="264" priority="531" operator="containsText" text="6- Moderado">
      <formula>NOT(ISERROR(SEARCH("6- Moderado",D20)))</formula>
    </cfRule>
    <cfRule type="containsText" dxfId="263" priority="532" operator="containsText" text="4- Moderado">
      <formula>NOT(ISERROR(SEARCH("4- Moderado",D20)))</formula>
    </cfRule>
    <cfRule type="containsText" dxfId="262" priority="533" operator="containsText" text="3- Bajo">
      <formula>NOT(ISERROR(SEARCH("3- Bajo",D20)))</formula>
    </cfRule>
    <cfRule type="containsText" dxfId="261" priority="534" operator="containsText" text="4- Bajo">
      <formula>NOT(ISERROR(SEARCH("4- Bajo",D20)))</formula>
    </cfRule>
    <cfRule type="containsText" dxfId="260" priority="535" operator="containsText" text="1- Bajo">
      <formula>NOT(ISERROR(SEARCH("1- Bajo",D20)))</formula>
    </cfRule>
  </conditionalFormatting>
  <conditionalFormatting sqref="K25:L25">
    <cfRule type="containsText" dxfId="259" priority="524" operator="containsText" text="3- Moderado">
      <formula>NOT(ISERROR(SEARCH("3- Moderado",K25)))</formula>
    </cfRule>
    <cfRule type="containsText" dxfId="258" priority="525" operator="containsText" text="6- Moderado">
      <formula>NOT(ISERROR(SEARCH("6- Moderado",K25)))</formula>
    </cfRule>
    <cfRule type="containsText" dxfId="257" priority="526" operator="containsText" text="4- Moderado">
      <formula>NOT(ISERROR(SEARCH("4- Moderado",K25)))</formula>
    </cfRule>
    <cfRule type="containsText" dxfId="256" priority="527" operator="containsText" text="3- Bajo">
      <formula>NOT(ISERROR(SEARCH("3- Bajo",K25)))</formula>
    </cfRule>
    <cfRule type="containsText" dxfId="255" priority="528" operator="containsText" text="4- Bajo">
      <formula>NOT(ISERROR(SEARCH("4- Bajo",K25)))</formula>
    </cfRule>
    <cfRule type="containsText" dxfId="254" priority="529" operator="containsText" text="1- Bajo">
      <formula>NOT(ISERROR(SEARCH("1- Bajo",K25)))</formula>
    </cfRule>
  </conditionalFormatting>
  <conditionalFormatting sqref="H25:I25">
    <cfRule type="containsText" dxfId="253" priority="518" operator="containsText" text="3- Moderado">
      <formula>NOT(ISERROR(SEARCH("3- Moderado",H25)))</formula>
    </cfRule>
    <cfRule type="containsText" dxfId="252" priority="519" operator="containsText" text="6- Moderado">
      <formula>NOT(ISERROR(SEARCH("6- Moderado",H25)))</formula>
    </cfRule>
    <cfRule type="containsText" dxfId="251" priority="520" operator="containsText" text="4- Moderado">
      <formula>NOT(ISERROR(SEARCH("4- Moderado",H25)))</formula>
    </cfRule>
    <cfRule type="containsText" dxfId="250" priority="521" operator="containsText" text="3- Bajo">
      <formula>NOT(ISERROR(SEARCH("3- Bajo",H25)))</formula>
    </cfRule>
    <cfRule type="containsText" dxfId="249" priority="522" operator="containsText" text="4- Bajo">
      <formula>NOT(ISERROR(SEARCH("4- Bajo",H25)))</formula>
    </cfRule>
    <cfRule type="containsText" dxfId="248" priority="523" operator="containsText" text="1- Bajo">
      <formula>NOT(ISERROR(SEARCH("1- Bajo",H25)))</formula>
    </cfRule>
  </conditionalFormatting>
  <conditionalFormatting sqref="A25 C25:E25">
    <cfRule type="containsText" dxfId="247" priority="512" operator="containsText" text="3- Moderado">
      <formula>NOT(ISERROR(SEARCH("3- Moderado",A25)))</formula>
    </cfRule>
    <cfRule type="containsText" dxfId="246" priority="513" operator="containsText" text="6- Moderado">
      <formula>NOT(ISERROR(SEARCH("6- Moderado",A25)))</formula>
    </cfRule>
    <cfRule type="containsText" dxfId="245" priority="514" operator="containsText" text="4- Moderado">
      <formula>NOT(ISERROR(SEARCH("4- Moderado",A25)))</formula>
    </cfRule>
    <cfRule type="containsText" dxfId="244" priority="515" operator="containsText" text="3- Bajo">
      <formula>NOT(ISERROR(SEARCH("3- Bajo",A25)))</formula>
    </cfRule>
    <cfRule type="containsText" dxfId="243" priority="516" operator="containsText" text="4- Bajo">
      <formula>NOT(ISERROR(SEARCH("4- Bajo",A25)))</formula>
    </cfRule>
    <cfRule type="containsText" dxfId="242" priority="517" operator="containsText" text="1- Bajo">
      <formula>NOT(ISERROR(SEARCH("1- Bajo",A25)))</formula>
    </cfRule>
  </conditionalFormatting>
  <conditionalFormatting sqref="F25:G25">
    <cfRule type="containsText" dxfId="241" priority="506" operator="containsText" text="3- Moderado">
      <formula>NOT(ISERROR(SEARCH("3- Moderado",F25)))</formula>
    </cfRule>
    <cfRule type="containsText" dxfId="240" priority="507" operator="containsText" text="6- Moderado">
      <formula>NOT(ISERROR(SEARCH("6- Moderado",F25)))</formula>
    </cfRule>
    <cfRule type="containsText" dxfId="239" priority="508" operator="containsText" text="4- Moderado">
      <formula>NOT(ISERROR(SEARCH("4- Moderado",F25)))</formula>
    </cfRule>
    <cfRule type="containsText" dxfId="238" priority="509" operator="containsText" text="3- Bajo">
      <formula>NOT(ISERROR(SEARCH("3- Bajo",F25)))</formula>
    </cfRule>
    <cfRule type="containsText" dxfId="237" priority="510" operator="containsText" text="4- Bajo">
      <formula>NOT(ISERROR(SEARCH("4- Bajo",F25)))</formula>
    </cfRule>
    <cfRule type="containsText" dxfId="236" priority="511" operator="containsText" text="1- Bajo">
      <formula>NOT(ISERROR(SEARCH("1- Bajo",F25)))</formula>
    </cfRule>
  </conditionalFormatting>
  <conditionalFormatting sqref="J25:J29">
    <cfRule type="containsText" dxfId="235" priority="501" operator="containsText" text="Bajo">
      <formula>NOT(ISERROR(SEARCH("Bajo",J25)))</formula>
    </cfRule>
    <cfRule type="containsText" dxfId="234" priority="502" operator="containsText" text="Moderado">
      <formula>NOT(ISERROR(SEARCH("Moderado",J25)))</formula>
    </cfRule>
    <cfRule type="containsText" dxfId="233" priority="503" operator="containsText" text="Alto">
      <formula>NOT(ISERROR(SEARCH("Alto",J25)))</formula>
    </cfRule>
    <cfRule type="containsText" dxfId="232" priority="504" operator="containsText" text="Extremo">
      <formula>NOT(ISERROR(SEARCH("Extremo",J25)))</formula>
    </cfRule>
    <cfRule type="colorScale" priority="505">
      <colorScale>
        <cfvo type="min"/>
        <cfvo type="max"/>
        <color rgb="FFFF7128"/>
        <color rgb="FFFFEF9C"/>
      </colorScale>
    </cfRule>
  </conditionalFormatting>
  <conditionalFormatting sqref="M25:M29">
    <cfRule type="containsText" dxfId="231" priority="476" operator="containsText" text="Moderado">
      <formula>NOT(ISERROR(SEARCH("Moderado",M25)))</formula>
    </cfRule>
    <cfRule type="containsText" dxfId="230" priority="496" operator="containsText" text="Bajo">
      <formula>NOT(ISERROR(SEARCH("Bajo",M25)))</formula>
    </cfRule>
    <cfRule type="containsText" dxfId="229" priority="497" operator="containsText" text="Moderado">
      <formula>NOT(ISERROR(SEARCH("Moderado",M25)))</formula>
    </cfRule>
    <cfRule type="containsText" dxfId="228" priority="498" operator="containsText" text="Alto">
      <formula>NOT(ISERROR(SEARCH("Alto",M25)))</formula>
    </cfRule>
    <cfRule type="containsText" dxfId="227" priority="499" operator="containsText" text="Extremo">
      <formula>NOT(ISERROR(SEARCH("Extremo",M25)))</formula>
    </cfRule>
    <cfRule type="colorScale" priority="500">
      <colorScale>
        <cfvo type="min"/>
        <cfvo type="max"/>
        <color rgb="FFFF7128"/>
        <color rgb="FFFFEF9C"/>
      </colorScale>
    </cfRule>
  </conditionalFormatting>
  <conditionalFormatting sqref="N25">
    <cfRule type="containsText" dxfId="226" priority="490" operator="containsText" text="3- Moderado">
      <formula>NOT(ISERROR(SEARCH("3- Moderado",N25)))</formula>
    </cfRule>
    <cfRule type="containsText" dxfId="225" priority="491" operator="containsText" text="6- Moderado">
      <formula>NOT(ISERROR(SEARCH("6- Moderado",N25)))</formula>
    </cfRule>
    <cfRule type="containsText" dxfId="224" priority="492" operator="containsText" text="4- Moderado">
      <formula>NOT(ISERROR(SEARCH("4- Moderado",N25)))</formula>
    </cfRule>
    <cfRule type="containsText" dxfId="223" priority="493" operator="containsText" text="3- Bajo">
      <formula>NOT(ISERROR(SEARCH("3- Bajo",N25)))</formula>
    </cfRule>
    <cfRule type="containsText" dxfId="222" priority="494" operator="containsText" text="4- Bajo">
      <formula>NOT(ISERROR(SEARCH("4- Bajo",N25)))</formula>
    </cfRule>
    <cfRule type="containsText" dxfId="221" priority="495" operator="containsText" text="1- Bajo">
      <formula>NOT(ISERROR(SEARCH("1- Bajo",N25)))</formula>
    </cfRule>
  </conditionalFormatting>
  <conditionalFormatting sqref="H25:H29">
    <cfRule type="containsText" dxfId="220" priority="477" operator="containsText" text="Muy Alta">
      <formula>NOT(ISERROR(SEARCH("Muy Alta",H25)))</formula>
    </cfRule>
    <cfRule type="containsText" dxfId="219" priority="478" operator="containsText" text="Alta">
      <formula>NOT(ISERROR(SEARCH("Alta",H25)))</formula>
    </cfRule>
    <cfRule type="containsText" dxfId="218" priority="479" operator="containsText" text="Muy Alta">
      <formula>NOT(ISERROR(SEARCH("Muy Alta",H25)))</formula>
    </cfRule>
    <cfRule type="containsText" dxfId="217" priority="484" operator="containsText" text="Muy Baja">
      <formula>NOT(ISERROR(SEARCH("Muy Baja",H25)))</formula>
    </cfRule>
    <cfRule type="containsText" dxfId="216" priority="485" operator="containsText" text="Baja">
      <formula>NOT(ISERROR(SEARCH("Baja",H25)))</formula>
    </cfRule>
    <cfRule type="containsText" dxfId="215" priority="486" operator="containsText" text="Media">
      <formula>NOT(ISERROR(SEARCH("Media",H25)))</formula>
    </cfRule>
    <cfRule type="containsText" dxfId="214" priority="487" operator="containsText" text="Alta">
      <formula>NOT(ISERROR(SEARCH("Alta",H25)))</formula>
    </cfRule>
    <cfRule type="containsText" dxfId="213" priority="489" operator="containsText" text="Muy Alta">
      <formula>NOT(ISERROR(SEARCH("Muy Alta",H25)))</formula>
    </cfRule>
  </conditionalFormatting>
  <conditionalFormatting sqref="I25:I29">
    <cfRule type="containsText" dxfId="212" priority="480" operator="containsText" text="Catastrófico">
      <formula>NOT(ISERROR(SEARCH("Catastrófico",I25)))</formula>
    </cfRule>
    <cfRule type="containsText" dxfId="211" priority="481" operator="containsText" text="Mayor">
      <formula>NOT(ISERROR(SEARCH("Mayor",I25)))</formula>
    </cfRule>
    <cfRule type="containsText" dxfId="210" priority="482" operator="containsText" text="Menor">
      <formula>NOT(ISERROR(SEARCH("Menor",I25)))</formula>
    </cfRule>
    <cfRule type="containsText" dxfId="209" priority="483" operator="containsText" text="Leve">
      <formula>NOT(ISERROR(SEARCH("Leve",I25)))</formula>
    </cfRule>
    <cfRule type="containsText" dxfId="208" priority="488" operator="containsText" text="Moderado">
      <formula>NOT(ISERROR(SEARCH("Moderado",I25)))</formula>
    </cfRule>
  </conditionalFormatting>
  <conditionalFormatting sqref="K25:K29">
    <cfRule type="containsText" dxfId="207" priority="475" operator="containsText" text="Media">
      <formula>NOT(ISERROR(SEARCH("Media",K25)))</formula>
    </cfRule>
  </conditionalFormatting>
  <conditionalFormatting sqref="L25:L29">
    <cfRule type="containsText" dxfId="206" priority="474" operator="containsText" text="Moderado">
      <formula>NOT(ISERROR(SEARCH("Moderado",L25)))</formula>
    </cfRule>
  </conditionalFormatting>
  <conditionalFormatting sqref="J25:J29">
    <cfRule type="containsText" dxfId="205" priority="473" operator="containsText" text="Moderado">
      <formula>NOT(ISERROR(SEARCH("Moderado",J25)))</formula>
    </cfRule>
  </conditionalFormatting>
  <conditionalFormatting sqref="J25:J29">
    <cfRule type="containsText" dxfId="204" priority="471" operator="containsText" text="Bajo">
      <formula>NOT(ISERROR(SEARCH("Bajo",J25)))</formula>
    </cfRule>
    <cfRule type="containsText" dxfId="203" priority="472" operator="containsText" text="Extremo">
      <formula>NOT(ISERROR(SEARCH("Extremo",J25)))</formula>
    </cfRule>
  </conditionalFormatting>
  <conditionalFormatting sqref="K25:K29">
    <cfRule type="containsText" dxfId="202" priority="469" operator="containsText" text="Baja">
      <formula>NOT(ISERROR(SEARCH("Baja",K25)))</formula>
    </cfRule>
    <cfRule type="containsText" dxfId="201" priority="470" operator="containsText" text="Muy Baja">
      <formula>NOT(ISERROR(SEARCH("Muy Baja",K25)))</formula>
    </cfRule>
  </conditionalFormatting>
  <conditionalFormatting sqref="K25:K29">
    <cfRule type="containsText" dxfId="200" priority="467" operator="containsText" text="Muy Alta">
      <formula>NOT(ISERROR(SEARCH("Muy Alta",K25)))</formula>
    </cfRule>
    <cfRule type="containsText" dxfId="199" priority="468" operator="containsText" text="Alta">
      <formula>NOT(ISERROR(SEARCH("Alta",K25)))</formula>
    </cfRule>
  </conditionalFormatting>
  <conditionalFormatting sqref="L25:L29">
    <cfRule type="containsText" dxfId="198" priority="463" operator="containsText" text="Catastrófico">
      <formula>NOT(ISERROR(SEARCH("Catastrófico",L25)))</formula>
    </cfRule>
    <cfRule type="containsText" dxfId="197" priority="464" operator="containsText" text="Mayor">
      <formula>NOT(ISERROR(SEARCH("Mayor",L25)))</formula>
    </cfRule>
    <cfRule type="containsText" dxfId="196" priority="465" operator="containsText" text="Menor">
      <formula>NOT(ISERROR(SEARCH("Menor",L25)))</formula>
    </cfRule>
    <cfRule type="containsText" dxfId="195" priority="466" operator="containsText" text="Leve">
      <formula>NOT(ISERROR(SEARCH("Leve",L25)))</formula>
    </cfRule>
  </conditionalFormatting>
  <conditionalFormatting sqref="K30:L30">
    <cfRule type="containsText" dxfId="194" priority="457" operator="containsText" text="3- Moderado">
      <formula>NOT(ISERROR(SEARCH("3- Moderado",K30)))</formula>
    </cfRule>
    <cfRule type="containsText" dxfId="193" priority="458" operator="containsText" text="6- Moderado">
      <formula>NOT(ISERROR(SEARCH("6- Moderado",K30)))</formula>
    </cfRule>
    <cfRule type="containsText" dxfId="192" priority="459" operator="containsText" text="4- Moderado">
      <formula>NOT(ISERROR(SEARCH("4- Moderado",K30)))</formula>
    </cfRule>
    <cfRule type="containsText" dxfId="191" priority="460" operator="containsText" text="3- Bajo">
      <formula>NOT(ISERROR(SEARCH("3- Bajo",K30)))</formula>
    </cfRule>
    <cfRule type="containsText" dxfId="190" priority="461" operator="containsText" text="4- Bajo">
      <formula>NOT(ISERROR(SEARCH("4- Bajo",K30)))</formula>
    </cfRule>
    <cfRule type="containsText" dxfId="189" priority="462" operator="containsText" text="1- Bajo">
      <formula>NOT(ISERROR(SEARCH("1- Bajo",K30)))</formula>
    </cfRule>
  </conditionalFormatting>
  <conditionalFormatting sqref="H30:I30">
    <cfRule type="containsText" dxfId="188" priority="451" operator="containsText" text="3- Moderado">
      <formula>NOT(ISERROR(SEARCH("3- Moderado",H30)))</formula>
    </cfRule>
    <cfRule type="containsText" dxfId="187" priority="452" operator="containsText" text="6- Moderado">
      <formula>NOT(ISERROR(SEARCH("6- Moderado",H30)))</formula>
    </cfRule>
    <cfRule type="containsText" dxfId="186" priority="453" operator="containsText" text="4- Moderado">
      <formula>NOT(ISERROR(SEARCH("4- Moderado",H30)))</formula>
    </cfRule>
    <cfRule type="containsText" dxfId="185" priority="454" operator="containsText" text="3- Bajo">
      <formula>NOT(ISERROR(SEARCH("3- Bajo",H30)))</formula>
    </cfRule>
    <cfRule type="containsText" dxfId="184" priority="455" operator="containsText" text="4- Bajo">
      <formula>NOT(ISERROR(SEARCH("4- Bajo",H30)))</formula>
    </cfRule>
    <cfRule type="containsText" dxfId="183" priority="456" operator="containsText" text="1- Bajo">
      <formula>NOT(ISERROR(SEARCH("1- Bajo",H30)))</formula>
    </cfRule>
  </conditionalFormatting>
  <conditionalFormatting sqref="A30 C30:E30">
    <cfRule type="containsText" dxfId="182" priority="445" operator="containsText" text="3- Moderado">
      <formula>NOT(ISERROR(SEARCH("3- Moderado",A30)))</formula>
    </cfRule>
    <cfRule type="containsText" dxfId="181" priority="446" operator="containsText" text="6- Moderado">
      <formula>NOT(ISERROR(SEARCH("6- Moderado",A30)))</formula>
    </cfRule>
    <cfRule type="containsText" dxfId="180" priority="447" operator="containsText" text="4- Moderado">
      <formula>NOT(ISERROR(SEARCH("4- Moderado",A30)))</formula>
    </cfRule>
    <cfRule type="containsText" dxfId="179" priority="448" operator="containsText" text="3- Bajo">
      <formula>NOT(ISERROR(SEARCH("3- Bajo",A30)))</formula>
    </cfRule>
    <cfRule type="containsText" dxfId="178" priority="449" operator="containsText" text="4- Bajo">
      <formula>NOT(ISERROR(SEARCH("4- Bajo",A30)))</formula>
    </cfRule>
    <cfRule type="containsText" dxfId="177" priority="450" operator="containsText" text="1- Bajo">
      <formula>NOT(ISERROR(SEARCH("1- Bajo",A30)))</formula>
    </cfRule>
  </conditionalFormatting>
  <conditionalFormatting sqref="F30:G30">
    <cfRule type="containsText" dxfId="176" priority="439" operator="containsText" text="3- Moderado">
      <formula>NOT(ISERROR(SEARCH("3- Moderado",F30)))</formula>
    </cfRule>
    <cfRule type="containsText" dxfId="175" priority="440" operator="containsText" text="6- Moderado">
      <formula>NOT(ISERROR(SEARCH("6- Moderado",F30)))</formula>
    </cfRule>
    <cfRule type="containsText" dxfId="174" priority="441" operator="containsText" text="4- Moderado">
      <formula>NOT(ISERROR(SEARCH("4- Moderado",F30)))</formula>
    </cfRule>
    <cfRule type="containsText" dxfId="173" priority="442" operator="containsText" text="3- Bajo">
      <formula>NOT(ISERROR(SEARCH("3- Bajo",F30)))</formula>
    </cfRule>
    <cfRule type="containsText" dxfId="172" priority="443" operator="containsText" text="4- Bajo">
      <formula>NOT(ISERROR(SEARCH("4- Bajo",F30)))</formula>
    </cfRule>
    <cfRule type="containsText" dxfId="171" priority="444" operator="containsText" text="1- Bajo">
      <formula>NOT(ISERROR(SEARCH("1- Bajo",F30)))</formula>
    </cfRule>
  </conditionalFormatting>
  <conditionalFormatting sqref="J30:J34">
    <cfRule type="containsText" dxfId="170" priority="434" operator="containsText" text="Bajo">
      <formula>NOT(ISERROR(SEARCH("Bajo",J30)))</formula>
    </cfRule>
    <cfRule type="containsText" dxfId="169" priority="435" operator="containsText" text="Moderado">
      <formula>NOT(ISERROR(SEARCH("Moderado",J30)))</formula>
    </cfRule>
    <cfRule type="containsText" dxfId="168" priority="436" operator="containsText" text="Alto">
      <formula>NOT(ISERROR(SEARCH("Alto",J30)))</formula>
    </cfRule>
    <cfRule type="containsText" dxfId="167" priority="437" operator="containsText" text="Extremo">
      <formula>NOT(ISERROR(SEARCH("Extremo",J30)))</formula>
    </cfRule>
    <cfRule type="colorScale" priority="438">
      <colorScale>
        <cfvo type="min"/>
        <cfvo type="max"/>
        <color rgb="FFFF7128"/>
        <color rgb="FFFFEF9C"/>
      </colorScale>
    </cfRule>
  </conditionalFormatting>
  <conditionalFormatting sqref="M30:M34">
    <cfRule type="containsText" dxfId="166" priority="409" operator="containsText" text="Moderado">
      <formula>NOT(ISERROR(SEARCH("Moderado",M30)))</formula>
    </cfRule>
    <cfRule type="containsText" dxfId="165" priority="429" operator="containsText" text="Bajo">
      <formula>NOT(ISERROR(SEARCH("Bajo",M30)))</formula>
    </cfRule>
    <cfRule type="containsText" dxfId="164" priority="430" operator="containsText" text="Moderado">
      <formula>NOT(ISERROR(SEARCH("Moderado",M30)))</formula>
    </cfRule>
    <cfRule type="containsText" dxfId="163" priority="431" operator="containsText" text="Alto">
      <formula>NOT(ISERROR(SEARCH("Alto",M30)))</formula>
    </cfRule>
    <cfRule type="containsText" dxfId="162" priority="432" operator="containsText" text="Extremo">
      <formula>NOT(ISERROR(SEARCH("Extremo",M30)))</formula>
    </cfRule>
    <cfRule type="colorScale" priority="433">
      <colorScale>
        <cfvo type="min"/>
        <cfvo type="max"/>
        <color rgb="FFFF7128"/>
        <color rgb="FFFFEF9C"/>
      </colorScale>
    </cfRule>
  </conditionalFormatting>
  <conditionalFormatting sqref="N30">
    <cfRule type="containsText" dxfId="161" priority="423" operator="containsText" text="3- Moderado">
      <formula>NOT(ISERROR(SEARCH("3- Moderado",N30)))</formula>
    </cfRule>
    <cfRule type="containsText" dxfId="160" priority="424" operator="containsText" text="6- Moderado">
      <formula>NOT(ISERROR(SEARCH("6- Moderado",N30)))</formula>
    </cfRule>
    <cfRule type="containsText" dxfId="159" priority="425" operator="containsText" text="4- Moderado">
      <formula>NOT(ISERROR(SEARCH("4- Moderado",N30)))</formula>
    </cfRule>
    <cfRule type="containsText" dxfId="158" priority="426" operator="containsText" text="3- Bajo">
      <formula>NOT(ISERROR(SEARCH("3- Bajo",N30)))</formula>
    </cfRule>
    <cfRule type="containsText" dxfId="157" priority="427" operator="containsText" text="4- Bajo">
      <formula>NOT(ISERROR(SEARCH("4- Bajo",N30)))</formula>
    </cfRule>
    <cfRule type="containsText" dxfId="156" priority="428" operator="containsText" text="1- Bajo">
      <formula>NOT(ISERROR(SEARCH("1- Bajo",N30)))</formula>
    </cfRule>
  </conditionalFormatting>
  <conditionalFormatting sqref="H30:H34">
    <cfRule type="containsText" dxfId="155" priority="410" operator="containsText" text="Muy Alta">
      <formula>NOT(ISERROR(SEARCH("Muy Alta",H30)))</formula>
    </cfRule>
    <cfRule type="containsText" dxfId="154" priority="411" operator="containsText" text="Alta">
      <formula>NOT(ISERROR(SEARCH("Alta",H30)))</formula>
    </cfRule>
    <cfRule type="containsText" dxfId="153" priority="412" operator="containsText" text="Muy Alta">
      <formula>NOT(ISERROR(SEARCH("Muy Alta",H30)))</formula>
    </cfRule>
    <cfRule type="containsText" dxfId="152" priority="417" operator="containsText" text="Muy Baja">
      <formula>NOT(ISERROR(SEARCH("Muy Baja",H30)))</formula>
    </cfRule>
    <cfRule type="containsText" dxfId="151" priority="418" operator="containsText" text="Baja">
      <formula>NOT(ISERROR(SEARCH("Baja",H30)))</formula>
    </cfRule>
    <cfRule type="containsText" dxfId="150" priority="419" operator="containsText" text="Media">
      <formula>NOT(ISERROR(SEARCH("Media",H30)))</formula>
    </cfRule>
    <cfRule type="containsText" dxfId="149" priority="420" operator="containsText" text="Alta">
      <formula>NOT(ISERROR(SEARCH("Alta",H30)))</formula>
    </cfRule>
    <cfRule type="containsText" dxfId="148" priority="422" operator="containsText" text="Muy Alta">
      <formula>NOT(ISERROR(SEARCH("Muy Alta",H30)))</formula>
    </cfRule>
  </conditionalFormatting>
  <conditionalFormatting sqref="I30:I34">
    <cfRule type="containsText" dxfId="147" priority="413" operator="containsText" text="Catastrófico">
      <formula>NOT(ISERROR(SEARCH("Catastrófico",I30)))</formula>
    </cfRule>
    <cfRule type="containsText" dxfId="146" priority="414" operator="containsText" text="Mayor">
      <formula>NOT(ISERROR(SEARCH("Mayor",I30)))</formula>
    </cfRule>
    <cfRule type="containsText" dxfId="145" priority="415" operator="containsText" text="Menor">
      <formula>NOT(ISERROR(SEARCH("Menor",I30)))</formula>
    </cfRule>
    <cfRule type="containsText" dxfId="144" priority="416" operator="containsText" text="Leve">
      <formula>NOT(ISERROR(SEARCH("Leve",I30)))</formula>
    </cfRule>
    <cfRule type="containsText" dxfId="143" priority="421" operator="containsText" text="Moderado">
      <formula>NOT(ISERROR(SEARCH("Moderado",I30)))</formula>
    </cfRule>
  </conditionalFormatting>
  <conditionalFormatting sqref="K30:K34">
    <cfRule type="containsText" dxfId="142" priority="408" operator="containsText" text="Media">
      <formula>NOT(ISERROR(SEARCH("Media",K30)))</formula>
    </cfRule>
  </conditionalFormatting>
  <conditionalFormatting sqref="L30:L34">
    <cfRule type="containsText" dxfId="141" priority="407" operator="containsText" text="Moderado">
      <formula>NOT(ISERROR(SEARCH("Moderado",L30)))</formula>
    </cfRule>
  </conditionalFormatting>
  <conditionalFormatting sqref="J30:J34">
    <cfRule type="containsText" dxfId="140" priority="406" operator="containsText" text="Moderado">
      <formula>NOT(ISERROR(SEARCH("Moderado",J30)))</formula>
    </cfRule>
  </conditionalFormatting>
  <conditionalFormatting sqref="J30:J34">
    <cfRule type="containsText" dxfId="139" priority="404" operator="containsText" text="Bajo">
      <formula>NOT(ISERROR(SEARCH("Bajo",J30)))</formula>
    </cfRule>
    <cfRule type="containsText" dxfId="138" priority="405" operator="containsText" text="Extremo">
      <formula>NOT(ISERROR(SEARCH("Extremo",J30)))</formula>
    </cfRule>
  </conditionalFormatting>
  <conditionalFormatting sqref="K30:K34">
    <cfRule type="containsText" dxfId="137" priority="402" operator="containsText" text="Baja">
      <formula>NOT(ISERROR(SEARCH("Baja",K30)))</formula>
    </cfRule>
    <cfRule type="containsText" dxfId="136" priority="403" operator="containsText" text="Muy Baja">
      <formula>NOT(ISERROR(SEARCH("Muy Baja",K30)))</formula>
    </cfRule>
  </conditionalFormatting>
  <conditionalFormatting sqref="K30:K34">
    <cfRule type="containsText" dxfId="135" priority="400" operator="containsText" text="Muy Alta">
      <formula>NOT(ISERROR(SEARCH("Muy Alta",K30)))</formula>
    </cfRule>
    <cfRule type="containsText" dxfId="134" priority="401" operator="containsText" text="Alta">
      <formula>NOT(ISERROR(SEARCH("Alta",K30)))</formula>
    </cfRule>
  </conditionalFormatting>
  <conditionalFormatting sqref="L30:L34">
    <cfRule type="containsText" dxfId="133" priority="396" operator="containsText" text="Catastrófico">
      <formula>NOT(ISERROR(SEARCH("Catastrófico",L30)))</formula>
    </cfRule>
    <cfRule type="containsText" dxfId="132" priority="397" operator="containsText" text="Mayor">
      <formula>NOT(ISERROR(SEARCH("Mayor",L30)))</formula>
    </cfRule>
    <cfRule type="containsText" dxfId="131" priority="398" operator="containsText" text="Menor">
      <formula>NOT(ISERROR(SEARCH("Menor",L30)))</formula>
    </cfRule>
    <cfRule type="containsText" dxfId="130" priority="399" operator="containsText" text="Leve">
      <formula>NOT(ISERROR(SEARCH("Leve",L30)))</formula>
    </cfRule>
  </conditionalFormatting>
  <conditionalFormatting sqref="K35:L35">
    <cfRule type="containsText" dxfId="129" priority="323" operator="containsText" text="3- Moderado">
      <formula>NOT(ISERROR(SEARCH("3- Moderado",K35)))</formula>
    </cfRule>
    <cfRule type="containsText" dxfId="128" priority="324" operator="containsText" text="6- Moderado">
      <formula>NOT(ISERROR(SEARCH("6- Moderado",K35)))</formula>
    </cfRule>
    <cfRule type="containsText" dxfId="127" priority="325" operator="containsText" text="4- Moderado">
      <formula>NOT(ISERROR(SEARCH("4- Moderado",K35)))</formula>
    </cfRule>
    <cfRule type="containsText" dxfId="126" priority="326" operator="containsText" text="3- Bajo">
      <formula>NOT(ISERROR(SEARCH("3- Bajo",K35)))</formula>
    </cfRule>
    <cfRule type="containsText" dxfId="125" priority="327" operator="containsText" text="4- Bajo">
      <formula>NOT(ISERROR(SEARCH("4- Bajo",K35)))</formula>
    </cfRule>
    <cfRule type="containsText" dxfId="124" priority="328" operator="containsText" text="1- Bajo">
      <formula>NOT(ISERROR(SEARCH("1- Bajo",K35)))</formula>
    </cfRule>
  </conditionalFormatting>
  <conditionalFormatting sqref="H35:I35">
    <cfRule type="containsText" dxfId="123" priority="317" operator="containsText" text="3- Moderado">
      <formula>NOT(ISERROR(SEARCH("3- Moderado",H35)))</formula>
    </cfRule>
    <cfRule type="containsText" dxfId="122" priority="318" operator="containsText" text="6- Moderado">
      <formula>NOT(ISERROR(SEARCH("6- Moderado",H35)))</formula>
    </cfRule>
    <cfRule type="containsText" dxfId="121" priority="319" operator="containsText" text="4- Moderado">
      <formula>NOT(ISERROR(SEARCH("4- Moderado",H35)))</formula>
    </cfRule>
    <cfRule type="containsText" dxfId="120" priority="320" operator="containsText" text="3- Bajo">
      <formula>NOT(ISERROR(SEARCH("3- Bajo",H35)))</formula>
    </cfRule>
    <cfRule type="containsText" dxfId="119" priority="321" operator="containsText" text="4- Bajo">
      <formula>NOT(ISERROR(SEARCH("4- Bajo",H35)))</formula>
    </cfRule>
    <cfRule type="containsText" dxfId="118" priority="322" operator="containsText" text="1- Bajo">
      <formula>NOT(ISERROR(SEARCH("1- Bajo",H35)))</formula>
    </cfRule>
  </conditionalFormatting>
  <conditionalFormatting sqref="A35 C35:E35">
    <cfRule type="containsText" dxfId="117" priority="311" operator="containsText" text="3- Moderado">
      <formula>NOT(ISERROR(SEARCH("3- Moderado",A35)))</formula>
    </cfRule>
    <cfRule type="containsText" dxfId="116" priority="312" operator="containsText" text="6- Moderado">
      <formula>NOT(ISERROR(SEARCH("6- Moderado",A35)))</formula>
    </cfRule>
    <cfRule type="containsText" dxfId="115" priority="313" operator="containsText" text="4- Moderado">
      <formula>NOT(ISERROR(SEARCH("4- Moderado",A35)))</formula>
    </cfRule>
    <cfRule type="containsText" dxfId="114" priority="314" operator="containsText" text="3- Bajo">
      <formula>NOT(ISERROR(SEARCH("3- Bajo",A35)))</formula>
    </cfRule>
    <cfRule type="containsText" dxfId="113" priority="315" operator="containsText" text="4- Bajo">
      <formula>NOT(ISERROR(SEARCH("4- Bajo",A35)))</formula>
    </cfRule>
    <cfRule type="containsText" dxfId="112" priority="316" operator="containsText" text="1- Bajo">
      <formula>NOT(ISERROR(SEARCH("1- Bajo",A35)))</formula>
    </cfRule>
  </conditionalFormatting>
  <conditionalFormatting sqref="F35:G35">
    <cfRule type="containsText" dxfId="111" priority="305" operator="containsText" text="3- Moderado">
      <formula>NOT(ISERROR(SEARCH("3- Moderado",F35)))</formula>
    </cfRule>
    <cfRule type="containsText" dxfId="110" priority="306" operator="containsText" text="6- Moderado">
      <formula>NOT(ISERROR(SEARCH("6- Moderado",F35)))</formula>
    </cfRule>
    <cfRule type="containsText" dxfId="109" priority="307" operator="containsText" text="4- Moderado">
      <formula>NOT(ISERROR(SEARCH("4- Moderado",F35)))</formula>
    </cfRule>
    <cfRule type="containsText" dxfId="108" priority="308" operator="containsText" text="3- Bajo">
      <formula>NOT(ISERROR(SEARCH("3- Bajo",F35)))</formula>
    </cfRule>
    <cfRule type="containsText" dxfId="107" priority="309" operator="containsText" text="4- Bajo">
      <formula>NOT(ISERROR(SEARCH("4- Bajo",F35)))</formula>
    </cfRule>
    <cfRule type="containsText" dxfId="106" priority="310" operator="containsText" text="1- Bajo">
      <formula>NOT(ISERROR(SEARCH("1- Bajo",F35)))</formula>
    </cfRule>
  </conditionalFormatting>
  <conditionalFormatting sqref="J35:J39">
    <cfRule type="containsText" dxfId="105" priority="300" operator="containsText" text="Bajo">
      <formula>NOT(ISERROR(SEARCH("Bajo",J35)))</formula>
    </cfRule>
    <cfRule type="containsText" dxfId="104" priority="301" operator="containsText" text="Moderado">
      <formula>NOT(ISERROR(SEARCH("Moderado",J35)))</formula>
    </cfRule>
    <cfRule type="containsText" dxfId="103" priority="302" operator="containsText" text="Alto">
      <formula>NOT(ISERROR(SEARCH("Alto",J35)))</formula>
    </cfRule>
    <cfRule type="containsText" dxfId="102" priority="303" operator="containsText" text="Extremo">
      <formula>NOT(ISERROR(SEARCH("Extremo",J35)))</formula>
    </cfRule>
    <cfRule type="colorScale" priority="304">
      <colorScale>
        <cfvo type="min"/>
        <cfvo type="max"/>
        <color rgb="FFFF7128"/>
        <color rgb="FFFFEF9C"/>
      </colorScale>
    </cfRule>
  </conditionalFormatting>
  <conditionalFormatting sqref="M35:M39">
    <cfRule type="containsText" dxfId="101" priority="275" operator="containsText" text="Moderado">
      <formula>NOT(ISERROR(SEARCH("Moderado",M35)))</formula>
    </cfRule>
    <cfRule type="containsText" dxfId="100" priority="295" operator="containsText" text="Bajo">
      <formula>NOT(ISERROR(SEARCH("Bajo",M35)))</formula>
    </cfRule>
    <cfRule type="containsText" dxfId="99" priority="296" operator="containsText" text="Moderado">
      <formula>NOT(ISERROR(SEARCH("Moderado",M35)))</formula>
    </cfRule>
    <cfRule type="containsText" dxfId="98" priority="297" operator="containsText" text="Alto">
      <formula>NOT(ISERROR(SEARCH("Alto",M35)))</formula>
    </cfRule>
    <cfRule type="containsText" dxfId="97" priority="298" operator="containsText" text="Extremo">
      <formula>NOT(ISERROR(SEARCH("Extremo",M35)))</formula>
    </cfRule>
    <cfRule type="colorScale" priority="299">
      <colorScale>
        <cfvo type="min"/>
        <cfvo type="max"/>
        <color rgb="FFFF7128"/>
        <color rgb="FFFFEF9C"/>
      </colorScale>
    </cfRule>
  </conditionalFormatting>
  <conditionalFormatting sqref="N35">
    <cfRule type="containsText" dxfId="96" priority="289" operator="containsText" text="3- Moderado">
      <formula>NOT(ISERROR(SEARCH("3- Moderado",N35)))</formula>
    </cfRule>
    <cfRule type="containsText" dxfId="95" priority="290" operator="containsText" text="6- Moderado">
      <formula>NOT(ISERROR(SEARCH("6- Moderado",N35)))</formula>
    </cfRule>
    <cfRule type="containsText" dxfId="94" priority="291" operator="containsText" text="4- Moderado">
      <formula>NOT(ISERROR(SEARCH("4- Moderado",N35)))</formula>
    </cfRule>
    <cfRule type="containsText" dxfId="93" priority="292" operator="containsText" text="3- Bajo">
      <formula>NOT(ISERROR(SEARCH("3- Bajo",N35)))</formula>
    </cfRule>
    <cfRule type="containsText" dxfId="92" priority="293" operator="containsText" text="4- Bajo">
      <formula>NOT(ISERROR(SEARCH("4- Bajo",N35)))</formula>
    </cfRule>
    <cfRule type="containsText" dxfId="91" priority="294" operator="containsText" text="1- Bajo">
      <formula>NOT(ISERROR(SEARCH("1- Bajo",N35)))</formula>
    </cfRule>
  </conditionalFormatting>
  <conditionalFormatting sqref="H35:H39">
    <cfRule type="containsText" dxfId="90" priority="276" operator="containsText" text="Muy Alta">
      <formula>NOT(ISERROR(SEARCH("Muy Alta",H35)))</formula>
    </cfRule>
    <cfRule type="containsText" dxfId="89" priority="277" operator="containsText" text="Alta">
      <formula>NOT(ISERROR(SEARCH("Alta",H35)))</formula>
    </cfRule>
    <cfRule type="containsText" dxfId="88" priority="278" operator="containsText" text="Muy Alta">
      <formula>NOT(ISERROR(SEARCH("Muy Alta",H35)))</formula>
    </cfRule>
    <cfRule type="containsText" dxfId="87" priority="283" operator="containsText" text="Muy Baja">
      <formula>NOT(ISERROR(SEARCH("Muy Baja",H35)))</formula>
    </cfRule>
    <cfRule type="containsText" dxfId="86" priority="284" operator="containsText" text="Baja">
      <formula>NOT(ISERROR(SEARCH("Baja",H35)))</formula>
    </cfRule>
    <cfRule type="containsText" dxfId="85" priority="285" operator="containsText" text="Media">
      <formula>NOT(ISERROR(SEARCH("Media",H35)))</formula>
    </cfRule>
    <cfRule type="containsText" dxfId="84" priority="286" operator="containsText" text="Alta">
      <formula>NOT(ISERROR(SEARCH("Alta",H35)))</formula>
    </cfRule>
    <cfRule type="containsText" dxfId="83" priority="288" operator="containsText" text="Muy Alta">
      <formula>NOT(ISERROR(SEARCH("Muy Alta",H35)))</formula>
    </cfRule>
  </conditionalFormatting>
  <conditionalFormatting sqref="I35:I39">
    <cfRule type="containsText" dxfId="82" priority="279" operator="containsText" text="Catastrófico">
      <formula>NOT(ISERROR(SEARCH("Catastrófico",I35)))</formula>
    </cfRule>
    <cfRule type="containsText" dxfId="81" priority="280" operator="containsText" text="Mayor">
      <formula>NOT(ISERROR(SEARCH("Mayor",I35)))</formula>
    </cfRule>
    <cfRule type="containsText" dxfId="80" priority="281" operator="containsText" text="Menor">
      <formula>NOT(ISERROR(SEARCH("Menor",I35)))</formula>
    </cfRule>
    <cfRule type="containsText" dxfId="79" priority="282" operator="containsText" text="Leve">
      <formula>NOT(ISERROR(SEARCH("Leve",I35)))</formula>
    </cfRule>
    <cfRule type="containsText" dxfId="78" priority="287" operator="containsText" text="Moderado">
      <formula>NOT(ISERROR(SEARCH("Moderado",I35)))</formula>
    </cfRule>
  </conditionalFormatting>
  <conditionalFormatting sqref="K35:K39">
    <cfRule type="containsText" dxfId="77" priority="274" operator="containsText" text="Media">
      <formula>NOT(ISERROR(SEARCH("Media",K35)))</formula>
    </cfRule>
  </conditionalFormatting>
  <conditionalFormatting sqref="L35:L39">
    <cfRule type="containsText" dxfId="76" priority="273" operator="containsText" text="Moderado">
      <formula>NOT(ISERROR(SEARCH("Moderado",L35)))</formula>
    </cfRule>
  </conditionalFormatting>
  <conditionalFormatting sqref="J35:J39">
    <cfRule type="containsText" dxfId="75" priority="272" operator="containsText" text="Moderado">
      <formula>NOT(ISERROR(SEARCH("Moderado",J35)))</formula>
    </cfRule>
  </conditionalFormatting>
  <conditionalFormatting sqref="J35:J39">
    <cfRule type="containsText" dxfId="74" priority="270" operator="containsText" text="Bajo">
      <formula>NOT(ISERROR(SEARCH("Bajo",J35)))</formula>
    </cfRule>
    <cfRule type="containsText" dxfId="73" priority="271" operator="containsText" text="Extremo">
      <formula>NOT(ISERROR(SEARCH("Extremo",J35)))</formula>
    </cfRule>
  </conditionalFormatting>
  <conditionalFormatting sqref="K35:K39">
    <cfRule type="containsText" dxfId="72" priority="268" operator="containsText" text="Baja">
      <formula>NOT(ISERROR(SEARCH("Baja",K35)))</formula>
    </cfRule>
    <cfRule type="containsText" dxfId="71" priority="269" operator="containsText" text="Muy Baja">
      <formula>NOT(ISERROR(SEARCH("Muy Baja",K35)))</formula>
    </cfRule>
  </conditionalFormatting>
  <conditionalFormatting sqref="K35:K39">
    <cfRule type="containsText" dxfId="70" priority="266" operator="containsText" text="Muy Alta">
      <formula>NOT(ISERROR(SEARCH("Muy Alta",K35)))</formula>
    </cfRule>
    <cfRule type="containsText" dxfId="69" priority="267" operator="containsText" text="Alta">
      <formula>NOT(ISERROR(SEARCH("Alta",K35)))</formula>
    </cfRule>
  </conditionalFormatting>
  <conditionalFormatting sqref="L35:L39">
    <cfRule type="containsText" dxfId="68" priority="262" operator="containsText" text="Catastrófico">
      <formula>NOT(ISERROR(SEARCH("Catastrófico",L35)))</formula>
    </cfRule>
    <cfRule type="containsText" dxfId="67" priority="263" operator="containsText" text="Mayor">
      <formula>NOT(ISERROR(SEARCH("Mayor",L35)))</formula>
    </cfRule>
    <cfRule type="containsText" dxfId="66" priority="264" operator="containsText" text="Menor">
      <formula>NOT(ISERROR(SEARCH("Menor",L35)))</formula>
    </cfRule>
    <cfRule type="containsText" dxfId="65" priority="265" operator="containsText" text="Leve">
      <formula>NOT(ISERROR(SEARCH("Leve",L35)))</formula>
    </cfRule>
  </conditionalFormatting>
  <conditionalFormatting sqref="K40:L40">
    <cfRule type="containsText" dxfId="64" priority="256" operator="containsText" text="3- Moderado">
      <formula>NOT(ISERROR(SEARCH("3- Moderado",K40)))</formula>
    </cfRule>
    <cfRule type="containsText" dxfId="63" priority="257" operator="containsText" text="6- Moderado">
      <formula>NOT(ISERROR(SEARCH("6- Moderado",K40)))</formula>
    </cfRule>
    <cfRule type="containsText" dxfId="62" priority="258" operator="containsText" text="4- Moderado">
      <formula>NOT(ISERROR(SEARCH("4- Moderado",K40)))</formula>
    </cfRule>
    <cfRule type="containsText" dxfId="61" priority="259" operator="containsText" text="3- Bajo">
      <formula>NOT(ISERROR(SEARCH("3- Bajo",K40)))</formula>
    </cfRule>
    <cfRule type="containsText" dxfId="60" priority="260" operator="containsText" text="4- Bajo">
      <formula>NOT(ISERROR(SEARCH("4- Bajo",K40)))</formula>
    </cfRule>
    <cfRule type="containsText" dxfId="59" priority="261" operator="containsText" text="1- Bajo">
      <formula>NOT(ISERROR(SEARCH("1- Bajo",K40)))</formula>
    </cfRule>
  </conditionalFormatting>
  <conditionalFormatting sqref="H40:I40">
    <cfRule type="containsText" dxfId="58" priority="250" operator="containsText" text="3- Moderado">
      <formula>NOT(ISERROR(SEARCH("3- Moderado",H40)))</formula>
    </cfRule>
    <cfRule type="containsText" dxfId="57" priority="251" operator="containsText" text="6- Moderado">
      <formula>NOT(ISERROR(SEARCH("6- Moderado",H40)))</formula>
    </cfRule>
    <cfRule type="containsText" dxfId="56" priority="252" operator="containsText" text="4- Moderado">
      <formula>NOT(ISERROR(SEARCH("4- Moderado",H40)))</formula>
    </cfRule>
    <cfRule type="containsText" dxfId="55" priority="253" operator="containsText" text="3- Bajo">
      <formula>NOT(ISERROR(SEARCH("3- Bajo",H40)))</formula>
    </cfRule>
    <cfRule type="containsText" dxfId="54" priority="254" operator="containsText" text="4- Bajo">
      <formula>NOT(ISERROR(SEARCH("4- Bajo",H40)))</formula>
    </cfRule>
    <cfRule type="containsText" dxfId="53" priority="255" operator="containsText" text="1- Bajo">
      <formula>NOT(ISERROR(SEARCH("1- Bajo",H40)))</formula>
    </cfRule>
  </conditionalFormatting>
  <conditionalFormatting sqref="A40 C40:E40">
    <cfRule type="containsText" dxfId="52" priority="244" operator="containsText" text="3- Moderado">
      <formula>NOT(ISERROR(SEARCH("3- Moderado",A40)))</formula>
    </cfRule>
    <cfRule type="containsText" dxfId="51" priority="245" operator="containsText" text="6- Moderado">
      <formula>NOT(ISERROR(SEARCH("6- Moderado",A40)))</formula>
    </cfRule>
    <cfRule type="containsText" dxfId="50" priority="246" operator="containsText" text="4- Moderado">
      <formula>NOT(ISERROR(SEARCH("4- Moderado",A40)))</formula>
    </cfRule>
    <cfRule type="containsText" dxfId="49" priority="247" operator="containsText" text="3- Bajo">
      <formula>NOT(ISERROR(SEARCH("3- Bajo",A40)))</formula>
    </cfRule>
    <cfRule type="containsText" dxfId="48" priority="248" operator="containsText" text="4- Bajo">
      <formula>NOT(ISERROR(SEARCH("4- Bajo",A40)))</formula>
    </cfRule>
    <cfRule type="containsText" dxfId="47" priority="249" operator="containsText" text="1- Bajo">
      <formula>NOT(ISERROR(SEARCH("1- Bajo",A40)))</formula>
    </cfRule>
  </conditionalFormatting>
  <conditionalFormatting sqref="F40:G40">
    <cfRule type="containsText" dxfId="46" priority="238" operator="containsText" text="3- Moderado">
      <formula>NOT(ISERROR(SEARCH("3- Moderado",F40)))</formula>
    </cfRule>
    <cfRule type="containsText" dxfId="45" priority="239" operator="containsText" text="6- Moderado">
      <formula>NOT(ISERROR(SEARCH("6- Moderado",F40)))</formula>
    </cfRule>
    <cfRule type="containsText" dxfId="44" priority="240" operator="containsText" text="4- Moderado">
      <formula>NOT(ISERROR(SEARCH("4- Moderado",F40)))</formula>
    </cfRule>
    <cfRule type="containsText" dxfId="43" priority="241" operator="containsText" text="3- Bajo">
      <formula>NOT(ISERROR(SEARCH("3- Bajo",F40)))</formula>
    </cfRule>
    <cfRule type="containsText" dxfId="42" priority="242" operator="containsText" text="4- Bajo">
      <formula>NOT(ISERROR(SEARCH("4- Bajo",F40)))</formula>
    </cfRule>
    <cfRule type="containsText" dxfId="41" priority="243" operator="containsText" text="1- Bajo">
      <formula>NOT(ISERROR(SEARCH("1- Bajo",F40)))</formula>
    </cfRule>
  </conditionalFormatting>
  <conditionalFormatting sqref="J40:J44">
    <cfRule type="containsText" dxfId="40" priority="233" operator="containsText" text="Bajo">
      <formula>NOT(ISERROR(SEARCH("Bajo",J40)))</formula>
    </cfRule>
    <cfRule type="containsText" dxfId="39" priority="234" operator="containsText" text="Moderado">
      <formula>NOT(ISERROR(SEARCH("Moderado",J40)))</formula>
    </cfRule>
    <cfRule type="containsText" dxfId="38" priority="235" operator="containsText" text="Alto">
      <formula>NOT(ISERROR(SEARCH("Alto",J40)))</formula>
    </cfRule>
    <cfRule type="containsText" dxfId="37" priority="236" operator="containsText" text="Extremo">
      <formula>NOT(ISERROR(SEARCH("Extremo",J40)))</formula>
    </cfRule>
    <cfRule type="colorScale" priority="237">
      <colorScale>
        <cfvo type="min"/>
        <cfvo type="max"/>
        <color rgb="FFFF7128"/>
        <color rgb="FFFFEF9C"/>
      </colorScale>
    </cfRule>
  </conditionalFormatting>
  <conditionalFormatting sqref="M40:M44">
    <cfRule type="containsText" dxfId="36" priority="208" operator="containsText" text="Moderado">
      <formula>NOT(ISERROR(SEARCH("Moderado",M40)))</formula>
    </cfRule>
    <cfRule type="containsText" dxfId="35" priority="228" operator="containsText" text="Bajo">
      <formula>NOT(ISERROR(SEARCH("Bajo",M40)))</formula>
    </cfRule>
    <cfRule type="containsText" dxfId="34" priority="229" operator="containsText" text="Moderado">
      <formula>NOT(ISERROR(SEARCH("Moderado",M40)))</formula>
    </cfRule>
    <cfRule type="containsText" dxfId="33" priority="230" operator="containsText" text="Alto">
      <formula>NOT(ISERROR(SEARCH("Alto",M40)))</formula>
    </cfRule>
    <cfRule type="containsText" dxfId="32" priority="231" operator="containsText" text="Extremo">
      <formula>NOT(ISERROR(SEARCH("Extremo",M40)))</formula>
    </cfRule>
    <cfRule type="colorScale" priority="232">
      <colorScale>
        <cfvo type="min"/>
        <cfvo type="max"/>
        <color rgb="FFFF7128"/>
        <color rgb="FFFFEF9C"/>
      </colorScale>
    </cfRule>
  </conditionalFormatting>
  <conditionalFormatting sqref="N40">
    <cfRule type="containsText" dxfId="31" priority="222" operator="containsText" text="3- Moderado">
      <formula>NOT(ISERROR(SEARCH("3- Moderado",N40)))</formula>
    </cfRule>
    <cfRule type="containsText" dxfId="30" priority="223" operator="containsText" text="6- Moderado">
      <formula>NOT(ISERROR(SEARCH("6- Moderado",N40)))</formula>
    </cfRule>
    <cfRule type="containsText" dxfId="29" priority="224" operator="containsText" text="4- Moderado">
      <formula>NOT(ISERROR(SEARCH("4- Moderado",N40)))</formula>
    </cfRule>
    <cfRule type="containsText" dxfId="28" priority="225" operator="containsText" text="3- Bajo">
      <formula>NOT(ISERROR(SEARCH("3- Bajo",N40)))</formula>
    </cfRule>
    <cfRule type="containsText" dxfId="27" priority="226" operator="containsText" text="4- Bajo">
      <formula>NOT(ISERROR(SEARCH("4- Bajo",N40)))</formula>
    </cfRule>
    <cfRule type="containsText" dxfId="26" priority="227" operator="containsText" text="1- Bajo">
      <formula>NOT(ISERROR(SEARCH("1- Bajo",N40)))</formula>
    </cfRule>
  </conditionalFormatting>
  <conditionalFormatting sqref="H40:H44">
    <cfRule type="containsText" dxfId="25" priority="209" operator="containsText" text="Muy Alta">
      <formula>NOT(ISERROR(SEARCH("Muy Alta",H40)))</formula>
    </cfRule>
    <cfRule type="containsText" dxfId="24" priority="210" operator="containsText" text="Alta">
      <formula>NOT(ISERROR(SEARCH("Alta",H40)))</formula>
    </cfRule>
    <cfRule type="containsText" dxfId="23" priority="211" operator="containsText" text="Muy Alta">
      <formula>NOT(ISERROR(SEARCH("Muy Alta",H40)))</formula>
    </cfRule>
    <cfRule type="containsText" dxfId="22" priority="216" operator="containsText" text="Muy Baja">
      <formula>NOT(ISERROR(SEARCH("Muy Baja",H40)))</formula>
    </cfRule>
    <cfRule type="containsText" dxfId="21" priority="217" operator="containsText" text="Baja">
      <formula>NOT(ISERROR(SEARCH("Baja",H40)))</formula>
    </cfRule>
    <cfRule type="containsText" dxfId="20" priority="218" operator="containsText" text="Media">
      <formula>NOT(ISERROR(SEARCH("Media",H40)))</formula>
    </cfRule>
    <cfRule type="containsText" dxfId="19" priority="219" operator="containsText" text="Alta">
      <formula>NOT(ISERROR(SEARCH("Alta",H40)))</formula>
    </cfRule>
    <cfRule type="containsText" dxfId="18" priority="221" operator="containsText" text="Muy Alta">
      <formula>NOT(ISERROR(SEARCH("Muy Alta",H40)))</formula>
    </cfRule>
  </conditionalFormatting>
  <conditionalFormatting sqref="I40:I44">
    <cfRule type="containsText" dxfId="17" priority="212" operator="containsText" text="Catastrófico">
      <formula>NOT(ISERROR(SEARCH("Catastrófico",I40)))</formula>
    </cfRule>
    <cfRule type="containsText" dxfId="16" priority="213" operator="containsText" text="Mayor">
      <formula>NOT(ISERROR(SEARCH("Mayor",I40)))</formula>
    </cfRule>
    <cfRule type="containsText" dxfId="15" priority="214" operator="containsText" text="Menor">
      <formula>NOT(ISERROR(SEARCH("Menor",I40)))</formula>
    </cfRule>
    <cfRule type="containsText" dxfId="14" priority="215" operator="containsText" text="Leve">
      <formula>NOT(ISERROR(SEARCH("Leve",I40)))</formula>
    </cfRule>
    <cfRule type="containsText" dxfId="13" priority="220" operator="containsText" text="Moderado">
      <formula>NOT(ISERROR(SEARCH("Moderado",I40)))</formula>
    </cfRule>
  </conditionalFormatting>
  <conditionalFormatting sqref="K40:K44">
    <cfRule type="containsText" dxfId="12" priority="207" operator="containsText" text="Media">
      <formula>NOT(ISERROR(SEARCH("Media",K40)))</formula>
    </cfRule>
  </conditionalFormatting>
  <conditionalFormatting sqref="L40:L44">
    <cfRule type="containsText" dxfId="11" priority="206" operator="containsText" text="Moderado">
      <formula>NOT(ISERROR(SEARCH("Moderado",L40)))</formula>
    </cfRule>
  </conditionalFormatting>
  <conditionalFormatting sqref="J40:J44">
    <cfRule type="containsText" dxfId="10" priority="205" operator="containsText" text="Moderado">
      <formula>NOT(ISERROR(SEARCH("Moderado",J40)))</formula>
    </cfRule>
  </conditionalFormatting>
  <conditionalFormatting sqref="J40:J44">
    <cfRule type="containsText" dxfId="9" priority="203" operator="containsText" text="Bajo">
      <formula>NOT(ISERROR(SEARCH("Bajo",J40)))</formula>
    </cfRule>
    <cfRule type="containsText" dxfId="8" priority="204" operator="containsText" text="Extremo">
      <formula>NOT(ISERROR(SEARCH("Extremo",J40)))</formula>
    </cfRule>
  </conditionalFormatting>
  <conditionalFormatting sqref="K40:K44">
    <cfRule type="containsText" dxfId="7" priority="201" operator="containsText" text="Baja">
      <formula>NOT(ISERROR(SEARCH("Baja",K40)))</formula>
    </cfRule>
    <cfRule type="containsText" dxfId="6" priority="202" operator="containsText" text="Muy Baja">
      <formula>NOT(ISERROR(SEARCH("Muy Baja",K40)))</formula>
    </cfRule>
  </conditionalFormatting>
  <conditionalFormatting sqref="K40:K44">
    <cfRule type="containsText" dxfId="5" priority="199" operator="containsText" text="Muy Alta">
      <formula>NOT(ISERROR(SEARCH("Muy Alta",K40)))</formula>
    </cfRule>
    <cfRule type="containsText" dxfId="4" priority="200" operator="containsText" text="Alta">
      <formula>NOT(ISERROR(SEARCH("Alta",K40)))</formula>
    </cfRule>
  </conditionalFormatting>
  <conditionalFormatting sqref="L40:L44">
    <cfRule type="containsText" dxfId="3" priority="195" operator="containsText" text="Catastrófico">
      <formula>NOT(ISERROR(SEARCH("Catastrófico",L40)))</formula>
    </cfRule>
    <cfRule type="containsText" dxfId="2" priority="196" operator="containsText" text="Mayor">
      <formula>NOT(ISERROR(SEARCH("Mayor",L40)))</formula>
    </cfRule>
    <cfRule type="containsText" dxfId="1" priority="197" operator="containsText" text="Menor">
      <formula>NOT(ISERROR(SEARCH("Menor",L40)))</formula>
    </cfRule>
    <cfRule type="containsText" dxfId="0" priority="198" operator="containsText" text="Leve">
      <formula>NOT(ISERROR(SEARCH("Leve",L40)))</formula>
    </cfRule>
  </conditionalFormatting>
  <dataValidations disablePrompts="1" count="7">
    <dataValidation allowBlank="1" showInputMessage="1" showErrorMessage="1" prompt="Seleccionar el tipo de riesgo teniendo en cuenta que  factor organizaconal afecta. Ver explicacion en hoja " sqref="E8" xr:uid="{00000000-0002-0000-1100-000000000000}"/>
    <dataValidation allowBlank="1" showInputMessage="1" showErrorMessage="1" prompt="Registrar qué factor  que ocasina el riesgo: un facot identtficado el contexto._x000a_O  personas, recursos, estilo de direccion , factores externos, , codiciones ambientales" sqref="F8:G8" xr:uid="{00000000-0002-0000-1100-000001000000}"/>
    <dataValidation allowBlank="1" showInputMessage="1" showErrorMessage="1" prompt="Que tan factible es que materialize el riesgo?" sqref="H8" xr:uid="{00000000-0002-0000-1100-000002000000}"/>
    <dataValidation allowBlank="1" showInputMessage="1" showErrorMessage="1" prompt="El grado de afectación puede ser " sqref="I8" xr:uid="{00000000-0002-0000-1100-000003000000}"/>
    <dataValidation allowBlank="1" showInputMessage="1" showErrorMessage="1" prompt="Describir las actividades que se van a desarrollar para el proyecto" sqref="O7" xr:uid="{00000000-0002-0000-1100-000004000000}"/>
    <dataValidation allowBlank="1" showInputMessage="1" showErrorMessage="1" prompt="Seleccionar si el responsable es el responsable de las acciones es el nivel central" sqref="P7:P8" xr:uid="{00000000-0002-0000-1100-000005000000}"/>
    <dataValidation allowBlank="1" showInputMessage="1" showErrorMessage="1" prompt="seleccionar si el responsable de ejecutar las acciones es el nivel central" sqref="Q8" xr:uid="{00000000-0002-0000-1100-000006000000}"/>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72"/>
  <sheetViews>
    <sheetView topLeftCell="A10" zoomScale="96" zoomScaleNormal="96" workbookViewId="0">
      <selection activeCell="E54" sqref="E54"/>
    </sheetView>
  </sheetViews>
  <sheetFormatPr defaultColWidth="10.5703125" defaultRowHeight="12"/>
  <cols>
    <col min="1" max="1" width="44.42578125" style="288" customWidth="1"/>
    <col min="2" max="2" width="15.5703125" style="184" customWidth="1"/>
    <col min="3" max="3" width="46.28515625" style="175" customWidth="1"/>
    <col min="4" max="4" width="24.140625" style="184" customWidth="1"/>
    <col min="5" max="5" width="46.5703125" style="175" customWidth="1"/>
    <col min="6" max="31" width="10.5703125" style="180"/>
    <col min="32" max="16384" width="10.5703125" style="175"/>
  </cols>
  <sheetData>
    <row r="1" spans="1:8">
      <c r="A1" s="212"/>
      <c r="B1" s="213"/>
      <c r="C1" s="180"/>
      <c r="D1" s="213"/>
      <c r="E1" s="180"/>
    </row>
    <row r="2" spans="1:8" ht="12.75" customHeight="1">
      <c r="A2" s="294" t="s">
        <v>13</v>
      </c>
      <c r="B2" s="294"/>
      <c r="C2" s="294"/>
      <c r="D2" s="294"/>
      <c r="E2" s="294"/>
      <c r="F2" s="214"/>
      <c r="G2" s="214"/>
      <c r="H2" s="214"/>
    </row>
    <row r="3" spans="1:8" ht="12.75" customHeight="1">
      <c r="A3" s="214"/>
      <c r="B3" s="294" t="s">
        <v>14</v>
      </c>
      <c r="C3" s="294"/>
      <c r="D3" s="294"/>
      <c r="E3" s="215"/>
      <c r="F3" s="214"/>
      <c r="G3" s="214"/>
      <c r="H3" s="214"/>
    </row>
    <row r="4" spans="1:8" ht="12.75" customHeight="1">
      <c r="A4" s="214"/>
      <c r="B4" s="216"/>
      <c r="C4" s="216"/>
      <c r="D4" s="216"/>
      <c r="E4" s="215"/>
      <c r="F4" s="214"/>
      <c r="G4" s="214"/>
      <c r="H4" s="214"/>
    </row>
    <row r="5" spans="1:8" ht="12.75" customHeight="1">
      <c r="A5" s="214"/>
      <c r="B5" s="216"/>
      <c r="C5" s="216"/>
      <c r="D5" s="216"/>
      <c r="E5" s="215"/>
      <c r="F5" s="214"/>
      <c r="G5" s="214"/>
      <c r="H5" s="214"/>
    </row>
    <row r="6" spans="1:8" ht="54.75" customHeight="1">
      <c r="A6" s="217" t="s">
        <v>15</v>
      </c>
      <c r="B6" s="295" t="s">
        <v>16</v>
      </c>
      <c r="C6" s="296"/>
      <c r="D6" s="218" t="s">
        <v>17</v>
      </c>
      <c r="E6" s="219" t="s">
        <v>18</v>
      </c>
    </row>
    <row r="7" spans="1:8" ht="16.7" customHeight="1">
      <c r="A7" s="220"/>
      <c r="B7" s="221"/>
      <c r="C7" s="221"/>
      <c r="D7" s="176"/>
      <c r="E7" s="222"/>
    </row>
    <row r="8" spans="1:8" ht="54.75" customHeight="1">
      <c r="A8" s="223" t="s">
        <v>19</v>
      </c>
      <c r="B8" s="295" t="s">
        <v>20</v>
      </c>
      <c r="C8" s="297"/>
      <c r="D8" s="297"/>
      <c r="E8" s="297"/>
    </row>
    <row r="9" spans="1:8" ht="13.35" customHeight="1">
      <c r="A9" s="224"/>
      <c r="B9" s="177"/>
      <c r="D9" s="225"/>
      <c r="E9" s="225"/>
    </row>
    <row r="10" spans="1:8" ht="21" customHeight="1">
      <c r="A10" s="298" t="s">
        <v>21</v>
      </c>
      <c r="B10" s="300" t="s">
        <v>22</v>
      </c>
      <c r="C10" s="300"/>
      <c r="D10" s="301" t="s">
        <v>23</v>
      </c>
      <c r="E10" s="302"/>
    </row>
    <row r="11" spans="1:8" ht="136.5" customHeight="1">
      <c r="A11" s="299"/>
      <c r="B11" s="303" t="s">
        <v>24</v>
      </c>
      <c r="C11" s="304"/>
      <c r="D11" s="305" t="s">
        <v>25</v>
      </c>
      <c r="E11" s="306"/>
    </row>
    <row r="12" spans="1:8" s="180" customFormat="1" ht="21" customHeight="1" thickBot="1">
      <c r="A12" s="226"/>
      <c r="B12" s="227"/>
      <c r="D12" s="228"/>
      <c r="E12" s="228"/>
    </row>
    <row r="13" spans="1:8" ht="12.75" thickBot="1">
      <c r="A13" s="310" t="s">
        <v>26</v>
      </c>
      <c r="B13" s="311"/>
      <c r="C13" s="311"/>
      <c r="D13" s="311"/>
      <c r="E13" s="312"/>
    </row>
    <row r="14" spans="1:8" ht="12.75" customHeight="1" thickBot="1">
      <c r="A14" s="229" t="s">
        <v>27</v>
      </c>
      <c r="B14" s="229" t="s">
        <v>28</v>
      </c>
      <c r="C14" s="230" t="s">
        <v>29</v>
      </c>
      <c r="D14" s="230" t="s">
        <v>30</v>
      </c>
      <c r="E14" s="230" t="s">
        <v>31</v>
      </c>
    </row>
    <row r="15" spans="1:8" s="180" customFormat="1" ht="109.5" customHeight="1">
      <c r="A15" s="313" t="s">
        <v>32</v>
      </c>
      <c r="B15" s="231">
        <v>1</v>
      </c>
      <c r="C15" s="232" t="s">
        <v>33</v>
      </c>
      <c r="D15" s="233">
        <v>1</v>
      </c>
      <c r="E15" s="234" t="s">
        <v>34</v>
      </c>
    </row>
    <row r="16" spans="1:8" s="180" customFormat="1" ht="58.5" customHeight="1" thickBot="1">
      <c r="A16" s="314"/>
      <c r="B16" s="235">
        <v>2</v>
      </c>
      <c r="C16" s="236" t="s">
        <v>35</v>
      </c>
      <c r="D16" s="237"/>
      <c r="E16" s="238"/>
    </row>
    <row r="17" spans="1:10" ht="60" customHeight="1">
      <c r="A17" s="307" t="s">
        <v>36</v>
      </c>
      <c r="B17" s="231">
        <v>3</v>
      </c>
      <c r="C17" s="239" t="s">
        <v>37</v>
      </c>
      <c r="D17" s="240"/>
      <c r="E17" s="241"/>
    </row>
    <row r="18" spans="1:10" ht="69" customHeight="1">
      <c r="A18" s="308"/>
      <c r="B18" s="242">
        <v>4</v>
      </c>
      <c r="C18" s="183" t="s">
        <v>38</v>
      </c>
      <c r="D18" s="178"/>
      <c r="E18" s="243"/>
    </row>
    <row r="19" spans="1:10" ht="40.5" customHeight="1" thickBot="1">
      <c r="A19" s="309"/>
      <c r="B19" s="235">
        <v>5</v>
      </c>
      <c r="C19" s="244" t="s">
        <v>39</v>
      </c>
      <c r="D19" s="245"/>
      <c r="E19" s="246"/>
    </row>
    <row r="20" spans="1:10" ht="43.5" customHeight="1">
      <c r="A20" s="307" t="s">
        <v>40</v>
      </c>
      <c r="B20" s="231">
        <v>6</v>
      </c>
      <c r="C20" s="239" t="s">
        <v>41</v>
      </c>
      <c r="D20" s="240">
        <v>2</v>
      </c>
      <c r="E20" s="247" t="s">
        <v>42</v>
      </c>
    </row>
    <row r="21" spans="1:10" ht="27.75" customHeight="1">
      <c r="A21" s="308"/>
      <c r="B21" s="242">
        <v>7</v>
      </c>
      <c r="C21" s="183" t="s">
        <v>43</v>
      </c>
      <c r="D21" s="178"/>
      <c r="E21" s="248"/>
    </row>
    <row r="22" spans="1:10" ht="31.5" customHeight="1">
      <c r="A22" s="308"/>
      <c r="B22" s="242">
        <v>8</v>
      </c>
      <c r="C22" s="183" t="s">
        <v>44</v>
      </c>
      <c r="D22" s="178"/>
      <c r="E22" s="249"/>
    </row>
    <row r="23" spans="1:10" ht="52.5" customHeight="1">
      <c r="A23" s="308"/>
      <c r="B23" s="242">
        <v>9</v>
      </c>
      <c r="C23" s="183" t="s">
        <v>45</v>
      </c>
      <c r="D23" s="178"/>
      <c r="E23" s="250"/>
      <c r="J23" s="251"/>
    </row>
    <row r="24" spans="1:10" ht="29.25" customHeight="1">
      <c r="A24" s="308"/>
      <c r="B24" s="242">
        <v>10</v>
      </c>
      <c r="C24" s="183" t="s">
        <v>46</v>
      </c>
      <c r="D24" s="178"/>
      <c r="E24" s="249"/>
      <c r="J24" s="252"/>
    </row>
    <row r="25" spans="1:10" ht="29.25" customHeight="1" thickBot="1">
      <c r="A25" s="309"/>
      <c r="B25" s="235">
        <v>11</v>
      </c>
      <c r="C25" s="253" t="s">
        <v>47</v>
      </c>
      <c r="D25" s="245"/>
      <c r="E25" s="246"/>
      <c r="J25" s="252"/>
    </row>
    <row r="26" spans="1:10" ht="38.25" customHeight="1">
      <c r="A26" s="307" t="s">
        <v>48</v>
      </c>
      <c r="B26" s="231">
        <v>12</v>
      </c>
      <c r="C26" s="239" t="s">
        <v>49</v>
      </c>
      <c r="D26" s="240">
        <v>3</v>
      </c>
      <c r="E26" s="254" t="s">
        <v>50</v>
      </c>
    </row>
    <row r="27" spans="1:10" ht="54" customHeight="1" thickBot="1">
      <c r="A27" s="309"/>
      <c r="B27" s="235">
        <v>13</v>
      </c>
      <c r="C27" s="253" t="s">
        <v>51</v>
      </c>
      <c r="D27" s="245">
        <v>4</v>
      </c>
      <c r="E27" s="255" t="s">
        <v>52</v>
      </c>
    </row>
    <row r="28" spans="1:10" ht="30.75" customHeight="1" thickBot="1">
      <c r="A28" s="256" t="s">
        <v>53</v>
      </c>
      <c r="B28" s="257">
        <v>14</v>
      </c>
      <c r="C28" s="258" t="s">
        <v>54</v>
      </c>
      <c r="D28" s="259">
        <v>5</v>
      </c>
      <c r="E28" s="260" t="s">
        <v>55</v>
      </c>
    </row>
    <row r="29" spans="1:10" ht="38.25" customHeight="1">
      <c r="A29" s="307" t="s">
        <v>56</v>
      </c>
      <c r="B29" s="231">
        <v>15</v>
      </c>
      <c r="C29" s="239" t="s">
        <v>57</v>
      </c>
      <c r="D29" s="240"/>
      <c r="E29" s="254"/>
    </row>
    <row r="30" spans="1:10" ht="45.75" customHeight="1">
      <c r="A30" s="308"/>
      <c r="B30" s="242">
        <v>16</v>
      </c>
      <c r="C30" s="183" t="s">
        <v>58</v>
      </c>
      <c r="D30" s="178"/>
      <c r="E30" s="250"/>
    </row>
    <row r="31" spans="1:10" ht="66" customHeight="1">
      <c r="A31" s="308"/>
      <c r="B31" s="242">
        <v>17</v>
      </c>
      <c r="C31" s="183" t="s">
        <v>59</v>
      </c>
      <c r="D31" s="178"/>
      <c r="E31" s="249"/>
    </row>
    <row r="32" spans="1:10" ht="42" customHeight="1" thickBot="1">
      <c r="A32" s="309"/>
      <c r="B32" s="235">
        <v>18</v>
      </c>
      <c r="C32" s="253" t="s">
        <v>60</v>
      </c>
      <c r="D32" s="245"/>
      <c r="E32" s="246"/>
    </row>
    <row r="33" spans="1:31" ht="12.75" thickBot="1">
      <c r="A33" s="310" t="s">
        <v>61</v>
      </c>
      <c r="B33" s="311"/>
      <c r="C33" s="311"/>
      <c r="D33" s="311"/>
      <c r="E33" s="312"/>
    </row>
    <row r="34" spans="1:31" ht="42" customHeight="1" thickBot="1">
      <c r="A34" s="261" t="s">
        <v>27</v>
      </c>
      <c r="B34" s="262" t="s">
        <v>28</v>
      </c>
      <c r="C34" s="262" t="s">
        <v>62</v>
      </c>
      <c r="D34" s="262" t="s">
        <v>30</v>
      </c>
      <c r="E34" s="263" t="s">
        <v>63</v>
      </c>
    </row>
    <row r="35" spans="1:31" ht="76.5" customHeight="1">
      <c r="A35" s="315" t="s">
        <v>64</v>
      </c>
      <c r="B35" s="240">
        <v>1</v>
      </c>
      <c r="C35" s="239" t="s">
        <v>65</v>
      </c>
      <c r="D35" s="264">
        <v>1</v>
      </c>
      <c r="E35" s="265" t="s">
        <v>66</v>
      </c>
    </row>
    <row r="36" spans="1:31" ht="55.5" customHeight="1">
      <c r="A36" s="316"/>
      <c r="B36" s="178">
        <v>2</v>
      </c>
      <c r="C36" s="183" t="s">
        <v>67</v>
      </c>
      <c r="D36" s="266">
        <v>2</v>
      </c>
      <c r="E36" s="267" t="s">
        <v>68</v>
      </c>
    </row>
    <row r="37" spans="1:31" ht="49.5" customHeight="1">
      <c r="A37" s="316"/>
      <c r="B37" s="178">
        <v>3</v>
      </c>
      <c r="C37" s="183" t="s">
        <v>69</v>
      </c>
      <c r="D37" s="266">
        <v>3</v>
      </c>
      <c r="E37" s="267" t="s">
        <v>70</v>
      </c>
    </row>
    <row r="38" spans="1:31" ht="70.5" customHeight="1" thickBot="1">
      <c r="A38" s="316"/>
      <c r="B38" s="242"/>
      <c r="C38" s="181"/>
      <c r="D38" s="266">
        <v>4</v>
      </c>
      <c r="E38" s="268" t="s">
        <v>71</v>
      </c>
    </row>
    <row r="39" spans="1:31" ht="57" customHeight="1">
      <c r="A39" s="315" t="s">
        <v>72</v>
      </c>
      <c r="B39" s="240">
        <v>4</v>
      </c>
      <c r="C39" s="239" t="s">
        <v>73</v>
      </c>
      <c r="D39" s="269">
        <v>5</v>
      </c>
      <c r="E39" s="234" t="s">
        <v>74</v>
      </c>
    </row>
    <row r="40" spans="1:31" ht="81.75" customHeight="1">
      <c r="A40" s="316"/>
      <c r="B40" s="178"/>
      <c r="C40" s="183"/>
      <c r="D40" s="270">
        <v>6</v>
      </c>
      <c r="E40" s="267" t="s">
        <v>75</v>
      </c>
    </row>
    <row r="41" spans="1:31" ht="43.5" customHeight="1">
      <c r="A41" s="316"/>
      <c r="B41" s="178"/>
      <c r="C41" s="183"/>
      <c r="D41" s="270">
        <v>7</v>
      </c>
      <c r="E41" s="243" t="s">
        <v>76</v>
      </c>
    </row>
    <row r="42" spans="1:31" s="182" customFormat="1" ht="35.25" customHeight="1" thickBot="1">
      <c r="A42" s="317"/>
      <c r="B42" s="245"/>
      <c r="C42" s="253"/>
      <c r="D42" s="271">
        <v>8</v>
      </c>
      <c r="E42" s="272" t="s">
        <v>77</v>
      </c>
      <c r="F42" s="273"/>
      <c r="G42" s="273"/>
      <c r="H42" s="273"/>
      <c r="I42" s="273"/>
      <c r="J42" s="273"/>
      <c r="K42" s="273"/>
      <c r="L42" s="273"/>
      <c r="M42" s="273"/>
      <c r="N42" s="273"/>
      <c r="O42" s="273"/>
      <c r="P42" s="273"/>
      <c r="Q42" s="273"/>
      <c r="R42" s="273"/>
      <c r="S42" s="273"/>
      <c r="T42" s="273"/>
      <c r="U42" s="273"/>
      <c r="V42" s="273"/>
      <c r="W42" s="273"/>
      <c r="X42" s="273"/>
      <c r="Y42" s="273"/>
      <c r="Z42" s="273"/>
      <c r="AA42" s="273"/>
      <c r="AB42" s="273"/>
      <c r="AC42" s="273"/>
      <c r="AD42" s="273"/>
      <c r="AE42" s="273"/>
    </row>
    <row r="43" spans="1:31" s="182" customFormat="1" ht="42.75" customHeight="1">
      <c r="A43" s="307" t="s">
        <v>78</v>
      </c>
      <c r="B43" s="240">
        <v>5</v>
      </c>
      <c r="C43" s="239" t="s">
        <v>79</v>
      </c>
      <c r="D43" s="264">
        <v>9</v>
      </c>
      <c r="E43" s="265" t="s">
        <v>80</v>
      </c>
      <c r="F43" s="273"/>
      <c r="G43" s="273"/>
      <c r="H43" s="273"/>
      <c r="I43" s="273"/>
      <c r="J43" s="273"/>
      <c r="K43" s="273"/>
      <c r="L43" s="273"/>
      <c r="M43" s="273"/>
      <c r="N43" s="273"/>
      <c r="O43" s="273"/>
      <c r="P43" s="273"/>
      <c r="Q43" s="273"/>
      <c r="R43" s="273"/>
      <c r="S43" s="273"/>
      <c r="T43" s="273"/>
      <c r="U43" s="273"/>
      <c r="V43" s="273"/>
      <c r="W43" s="273"/>
      <c r="X43" s="273"/>
      <c r="Y43" s="273"/>
      <c r="Z43" s="273"/>
      <c r="AA43" s="273"/>
      <c r="AB43" s="273"/>
      <c r="AC43" s="273"/>
      <c r="AD43" s="273"/>
      <c r="AE43" s="273"/>
    </row>
    <row r="44" spans="1:31" s="182" customFormat="1" ht="44.25" customHeight="1">
      <c r="A44" s="308"/>
      <c r="B44" s="178">
        <v>6</v>
      </c>
      <c r="C44" s="183" t="s">
        <v>81</v>
      </c>
      <c r="D44" s="266">
        <v>10</v>
      </c>
      <c r="E44" s="243" t="s">
        <v>82</v>
      </c>
      <c r="F44" s="273"/>
      <c r="G44" s="273"/>
      <c r="H44" s="273"/>
      <c r="I44" s="273"/>
      <c r="J44" s="273"/>
      <c r="K44" s="273"/>
      <c r="L44" s="273"/>
      <c r="M44" s="273"/>
      <c r="N44" s="273"/>
      <c r="O44" s="273"/>
      <c r="P44" s="273"/>
      <c r="Q44" s="273"/>
      <c r="R44" s="273"/>
      <c r="S44" s="273"/>
      <c r="T44" s="273"/>
      <c r="U44" s="273"/>
      <c r="V44" s="273"/>
      <c r="W44" s="273"/>
      <c r="X44" s="273"/>
      <c r="Y44" s="273"/>
      <c r="Z44" s="273"/>
      <c r="AA44" s="273"/>
      <c r="AB44" s="273"/>
      <c r="AC44" s="273"/>
      <c r="AD44" s="273"/>
      <c r="AE44" s="273"/>
    </row>
    <row r="45" spans="1:31" s="182" customFormat="1" ht="67.5" customHeight="1">
      <c r="A45" s="308"/>
      <c r="B45" s="242">
        <v>7</v>
      </c>
      <c r="C45" s="181" t="s">
        <v>83</v>
      </c>
      <c r="D45" s="266">
        <v>11</v>
      </c>
      <c r="E45" s="243" t="s">
        <v>84</v>
      </c>
      <c r="F45" s="273"/>
      <c r="G45" s="273"/>
      <c r="H45" s="273"/>
      <c r="I45" s="273"/>
      <c r="J45" s="273"/>
      <c r="K45" s="273"/>
      <c r="L45" s="273"/>
      <c r="M45" s="273"/>
      <c r="N45" s="273"/>
      <c r="O45" s="273"/>
      <c r="P45" s="273"/>
      <c r="Q45" s="273"/>
      <c r="R45" s="273"/>
      <c r="S45" s="273"/>
      <c r="T45" s="273"/>
      <c r="U45" s="273"/>
      <c r="V45" s="273"/>
      <c r="W45" s="273"/>
      <c r="X45" s="273"/>
      <c r="Y45" s="273"/>
      <c r="Z45" s="273"/>
      <c r="AA45" s="273"/>
      <c r="AB45" s="273"/>
      <c r="AC45" s="273"/>
      <c r="AD45" s="273"/>
      <c r="AE45" s="273"/>
    </row>
    <row r="46" spans="1:31" s="182" customFormat="1" ht="27.75" customHeight="1">
      <c r="A46" s="308"/>
      <c r="B46" s="242"/>
      <c r="C46" s="181"/>
      <c r="D46" s="266">
        <v>12</v>
      </c>
      <c r="E46" s="243" t="s">
        <v>85</v>
      </c>
      <c r="F46" s="273"/>
      <c r="G46" s="273"/>
      <c r="H46" s="273"/>
      <c r="I46" s="273"/>
      <c r="J46" s="273"/>
      <c r="K46" s="273"/>
      <c r="L46" s="273"/>
      <c r="M46" s="273"/>
      <c r="N46" s="273"/>
      <c r="O46" s="273"/>
      <c r="P46" s="273"/>
      <c r="Q46" s="273"/>
      <c r="R46" s="273"/>
      <c r="S46" s="273"/>
      <c r="T46" s="273"/>
      <c r="U46" s="273"/>
      <c r="V46" s="273"/>
      <c r="W46" s="273"/>
      <c r="X46" s="273"/>
      <c r="Y46" s="273"/>
      <c r="Z46" s="273"/>
      <c r="AA46" s="273"/>
      <c r="AB46" s="273"/>
      <c r="AC46" s="273"/>
      <c r="AD46" s="273"/>
      <c r="AE46" s="273"/>
    </row>
    <row r="47" spans="1:31" ht="71.25" customHeight="1" thickBot="1">
      <c r="A47" s="309"/>
      <c r="B47" s="235"/>
      <c r="C47" s="236"/>
      <c r="D47" s="274">
        <v>13</v>
      </c>
      <c r="E47" s="272" t="s">
        <v>86</v>
      </c>
    </row>
    <row r="48" spans="1:31" ht="100.5" customHeight="1">
      <c r="A48" s="307" t="s">
        <v>87</v>
      </c>
      <c r="B48" s="240">
        <v>8</v>
      </c>
      <c r="C48" s="239" t="s">
        <v>88</v>
      </c>
      <c r="D48" s="264">
        <v>14</v>
      </c>
      <c r="E48" s="265" t="s">
        <v>89</v>
      </c>
    </row>
    <row r="49" spans="1:5" ht="60" customHeight="1">
      <c r="A49" s="308"/>
      <c r="B49" s="178">
        <v>9</v>
      </c>
      <c r="C49" s="183" t="s">
        <v>90</v>
      </c>
      <c r="D49" s="275">
        <v>15</v>
      </c>
      <c r="E49" s="243" t="s">
        <v>91</v>
      </c>
    </row>
    <row r="50" spans="1:5" ht="42.75" customHeight="1" thickBot="1">
      <c r="A50" s="309"/>
      <c r="B50" s="245">
        <v>10</v>
      </c>
      <c r="C50" s="253" t="s">
        <v>92</v>
      </c>
      <c r="D50" s="276">
        <v>16</v>
      </c>
      <c r="E50" s="272" t="s">
        <v>93</v>
      </c>
    </row>
    <row r="51" spans="1:5" ht="54.75" customHeight="1">
      <c r="A51" s="307" t="s">
        <v>94</v>
      </c>
      <c r="B51" s="240">
        <v>11</v>
      </c>
      <c r="C51" s="239" t="s">
        <v>95</v>
      </c>
      <c r="D51" s="277">
        <v>17</v>
      </c>
      <c r="E51" s="265" t="s">
        <v>96</v>
      </c>
    </row>
    <row r="52" spans="1:5" ht="28.5" customHeight="1">
      <c r="A52" s="308"/>
      <c r="B52" s="178">
        <v>12</v>
      </c>
      <c r="C52" s="183" t="s">
        <v>97</v>
      </c>
      <c r="D52" s="275">
        <v>18</v>
      </c>
      <c r="E52" s="243" t="s">
        <v>98</v>
      </c>
    </row>
    <row r="53" spans="1:5" ht="34.5" customHeight="1">
      <c r="A53" s="308"/>
      <c r="B53" s="242">
        <v>13</v>
      </c>
      <c r="C53" s="181" t="s">
        <v>99</v>
      </c>
      <c r="D53" s="275"/>
      <c r="E53" s="243"/>
    </row>
    <row r="54" spans="1:5" ht="39" customHeight="1">
      <c r="A54" s="308"/>
      <c r="B54" s="178">
        <v>14</v>
      </c>
      <c r="C54" s="183" t="s">
        <v>100</v>
      </c>
      <c r="D54" s="275"/>
      <c r="E54" s="243"/>
    </row>
    <row r="55" spans="1:5" ht="46.5" customHeight="1">
      <c r="A55" s="308"/>
      <c r="B55" s="178">
        <v>15</v>
      </c>
      <c r="C55" s="183" t="s">
        <v>101</v>
      </c>
      <c r="D55" s="275"/>
      <c r="E55" s="243"/>
    </row>
    <row r="56" spans="1:5" ht="40.5" customHeight="1" thickBot="1">
      <c r="A56" s="309"/>
      <c r="B56" s="245">
        <v>16</v>
      </c>
      <c r="C56" s="253" t="s">
        <v>102</v>
      </c>
      <c r="D56" s="276"/>
      <c r="E56" s="272"/>
    </row>
    <row r="57" spans="1:5" ht="39" customHeight="1">
      <c r="A57" s="307" t="s">
        <v>103</v>
      </c>
      <c r="B57" s="240">
        <v>17</v>
      </c>
      <c r="C57" s="232" t="s">
        <v>104</v>
      </c>
      <c r="D57" s="277">
        <v>19</v>
      </c>
      <c r="E57" s="265" t="s">
        <v>105</v>
      </c>
    </row>
    <row r="58" spans="1:5" ht="40.5" customHeight="1" thickBot="1">
      <c r="A58" s="309"/>
      <c r="B58" s="245">
        <v>18</v>
      </c>
      <c r="C58" s="253" t="s">
        <v>106</v>
      </c>
      <c r="D58" s="276">
        <v>20</v>
      </c>
      <c r="E58" s="272" t="s">
        <v>107</v>
      </c>
    </row>
    <row r="59" spans="1:5" ht="63.75" customHeight="1">
      <c r="A59" s="307" t="s">
        <v>108</v>
      </c>
      <c r="B59" s="240">
        <v>19</v>
      </c>
      <c r="C59" s="239" t="s">
        <v>109</v>
      </c>
      <c r="D59" s="277">
        <v>21</v>
      </c>
      <c r="E59" s="265" t="s">
        <v>110</v>
      </c>
    </row>
    <row r="60" spans="1:5" ht="53.25" customHeight="1" thickBot="1">
      <c r="A60" s="309"/>
      <c r="B60" s="245">
        <v>20</v>
      </c>
      <c r="C60" s="253" t="s">
        <v>111</v>
      </c>
      <c r="D60" s="276">
        <v>22</v>
      </c>
      <c r="E60" s="272" t="s">
        <v>112</v>
      </c>
    </row>
    <row r="61" spans="1:5" ht="24">
      <c r="A61" s="307" t="s">
        <v>113</v>
      </c>
      <c r="B61" s="240">
        <v>21</v>
      </c>
      <c r="C61" s="232" t="s">
        <v>114</v>
      </c>
      <c r="D61" s="277">
        <v>23</v>
      </c>
      <c r="E61" s="265" t="s">
        <v>115</v>
      </c>
    </row>
    <row r="62" spans="1:5" ht="24.75" thickBot="1">
      <c r="A62" s="318"/>
      <c r="B62" s="278"/>
      <c r="C62" s="191"/>
      <c r="D62" s="279">
        <v>24</v>
      </c>
      <c r="E62" s="280" t="s">
        <v>116</v>
      </c>
    </row>
    <row r="63" spans="1:5" ht="40.5" customHeight="1">
      <c r="A63" s="307" t="s">
        <v>117</v>
      </c>
      <c r="B63" s="240">
        <v>22</v>
      </c>
      <c r="C63" s="239" t="s">
        <v>118</v>
      </c>
      <c r="D63" s="277">
        <v>25</v>
      </c>
      <c r="E63" s="265" t="s">
        <v>119</v>
      </c>
    </row>
    <row r="64" spans="1:5" ht="40.5" customHeight="1">
      <c r="A64" s="308"/>
      <c r="B64" s="178"/>
      <c r="C64" s="183"/>
      <c r="D64" s="275">
        <v>26</v>
      </c>
      <c r="E64" s="267" t="s">
        <v>120</v>
      </c>
    </row>
    <row r="65" spans="1:10" ht="24">
      <c r="A65" s="308"/>
      <c r="B65" s="178"/>
      <c r="C65" s="183"/>
      <c r="D65" s="275">
        <v>27</v>
      </c>
      <c r="E65" s="243" t="s">
        <v>121</v>
      </c>
    </row>
    <row r="66" spans="1:10" ht="24">
      <c r="A66" s="308"/>
      <c r="B66" s="178"/>
      <c r="C66" s="183"/>
      <c r="D66" s="275">
        <v>28</v>
      </c>
      <c r="E66" s="243" t="s">
        <v>122</v>
      </c>
    </row>
    <row r="67" spans="1:10" ht="21" customHeight="1" thickBot="1">
      <c r="A67" s="309"/>
      <c r="B67" s="245"/>
      <c r="C67" s="253"/>
      <c r="D67" s="276">
        <v>29</v>
      </c>
      <c r="E67" s="272" t="s">
        <v>123</v>
      </c>
    </row>
    <row r="68" spans="1:10" ht="48.75" customHeight="1">
      <c r="A68" s="319" t="s">
        <v>124</v>
      </c>
      <c r="B68" s="281">
        <v>23</v>
      </c>
      <c r="C68" s="192" t="s">
        <v>125</v>
      </c>
      <c r="D68" s="282">
        <v>30</v>
      </c>
      <c r="E68" s="283" t="s">
        <v>126</v>
      </c>
    </row>
    <row r="69" spans="1:10" ht="42" customHeight="1">
      <c r="A69" s="308"/>
      <c r="B69" s="242">
        <v>24</v>
      </c>
      <c r="C69" s="183" t="s">
        <v>127</v>
      </c>
      <c r="D69" s="284">
        <v>31</v>
      </c>
      <c r="E69" s="243" t="s">
        <v>128</v>
      </c>
    </row>
    <row r="70" spans="1:10" ht="34.5" customHeight="1">
      <c r="A70" s="308"/>
      <c r="B70" s="242">
        <v>25</v>
      </c>
      <c r="C70" s="183" t="s">
        <v>129</v>
      </c>
      <c r="D70" s="285">
        <v>32</v>
      </c>
      <c r="E70" s="243" t="s">
        <v>130</v>
      </c>
    </row>
    <row r="71" spans="1:10" ht="62.25" customHeight="1">
      <c r="A71" s="308"/>
      <c r="B71" s="242">
        <v>26</v>
      </c>
      <c r="C71" s="183" t="s">
        <v>131</v>
      </c>
      <c r="D71" s="286">
        <v>33</v>
      </c>
      <c r="E71" s="243" t="s">
        <v>132</v>
      </c>
      <c r="J71" s="180" t="s">
        <v>133</v>
      </c>
    </row>
    <row r="72" spans="1:10" ht="54" customHeight="1" thickBot="1">
      <c r="A72" s="309"/>
      <c r="B72" s="235"/>
      <c r="C72" s="253"/>
      <c r="D72" s="287">
        <v>34</v>
      </c>
      <c r="E72" s="272" t="s">
        <v>134</v>
      </c>
    </row>
  </sheetData>
  <mergeCells count="26">
    <mergeCell ref="A57:A58"/>
    <mergeCell ref="A59:A60"/>
    <mergeCell ref="A61:A62"/>
    <mergeCell ref="A63:A67"/>
    <mergeCell ref="A68:A72"/>
    <mergeCell ref="A51:A56"/>
    <mergeCell ref="A13:E13"/>
    <mergeCell ref="A15:A16"/>
    <mergeCell ref="A17:A19"/>
    <mergeCell ref="A20:A25"/>
    <mergeCell ref="A26:A27"/>
    <mergeCell ref="A29:A32"/>
    <mergeCell ref="A33:E33"/>
    <mergeCell ref="A35:A38"/>
    <mergeCell ref="A39:A42"/>
    <mergeCell ref="A43:A47"/>
    <mergeCell ref="A48:A50"/>
    <mergeCell ref="A2:E2"/>
    <mergeCell ref="B3:D3"/>
    <mergeCell ref="B6:C6"/>
    <mergeCell ref="B8:E8"/>
    <mergeCell ref="A10:A11"/>
    <mergeCell ref="B10:C10"/>
    <mergeCell ref="D10:E10"/>
    <mergeCell ref="B11:C11"/>
    <mergeCell ref="D11:E11"/>
  </mergeCells>
  <pageMargins left="0.7" right="0.7" top="0.75" bottom="0.75" header="0.3" footer="0.3"/>
  <pageSetup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0"/>
  <sheetViews>
    <sheetView zoomScale="106" zoomScaleNormal="106" workbookViewId="0">
      <pane ySplit="5" topLeftCell="A6" activePane="bottomLeft" state="frozen"/>
      <selection pane="bottomLeft" activeCell="F50" sqref="F50"/>
    </sheetView>
  </sheetViews>
  <sheetFormatPr defaultColWidth="10.5703125" defaultRowHeight="12"/>
  <cols>
    <col min="1" max="1" width="62.5703125" style="210" customWidth="1"/>
    <col min="2" max="2" width="10.85546875" style="211" customWidth="1"/>
    <col min="3" max="3" width="9.7109375" style="204" customWidth="1"/>
    <col min="4" max="5" width="15.140625" style="204" bestFit="1" customWidth="1"/>
    <col min="6" max="6" width="62.7109375" style="210" customWidth="1"/>
    <col min="7" max="16384" width="10.5703125" style="193"/>
  </cols>
  <sheetData>
    <row r="1" spans="1:6" ht="22.5" customHeight="1">
      <c r="A1" s="320" t="s">
        <v>13</v>
      </c>
      <c r="B1" s="320"/>
      <c r="C1" s="320"/>
      <c r="D1" s="320"/>
      <c r="E1" s="320"/>
      <c r="F1" s="320"/>
    </row>
    <row r="2" spans="1:6" ht="33.75" customHeight="1">
      <c r="A2" s="321" t="s">
        <v>135</v>
      </c>
      <c r="B2" s="321"/>
      <c r="C2" s="321"/>
      <c r="D2" s="321"/>
      <c r="E2" s="321"/>
      <c r="F2" s="321"/>
    </row>
    <row r="3" spans="1:6">
      <c r="A3" s="322" t="s">
        <v>136</v>
      </c>
      <c r="B3" s="323"/>
      <c r="C3" s="323"/>
      <c r="D3" s="323"/>
      <c r="E3" s="323"/>
      <c r="F3" s="324"/>
    </row>
    <row r="4" spans="1:6" ht="28.5" customHeight="1">
      <c r="A4" s="325" t="s">
        <v>137</v>
      </c>
      <c r="B4" s="327" t="s">
        <v>138</v>
      </c>
      <c r="C4" s="328"/>
      <c r="D4" s="328"/>
      <c r="E4" s="329"/>
      <c r="F4" s="194" t="s">
        <v>139</v>
      </c>
    </row>
    <row r="5" spans="1:6" ht="46.5" customHeight="1">
      <c r="A5" s="326"/>
      <c r="B5" s="195" t="s">
        <v>140</v>
      </c>
      <c r="C5" s="195" t="s">
        <v>141</v>
      </c>
      <c r="D5" s="195" t="s">
        <v>142</v>
      </c>
      <c r="E5" s="195" t="s">
        <v>143</v>
      </c>
      <c r="F5" s="196"/>
    </row>
    <row r="6" spans="1:6" ht="38.25">
      <c r="A6" s="179" t="s">
        <v>144</v>
      </c>
      <c r="B6" s="197"/>
      <c r="C6" s="198"/>
      <c r="D6" s="198" t="s">
        <v>145</v>
      </c>
      <c r="E6" s="199" t="s">
        <v>146</v>
      </c>
      <c r="F6" s="198" t="s">
        <v>147</v>
      </c>
    </row>
    <row r="7" spans="1:6" ht="25.5">
      <c r="A7" s="179" t="s">
        <v>148</v>
      </c>
      <c r="B7" s="197"/>
      <c r="C7" s="198"/>
      <c r="D7" s="198" t="s">
        <v>149</v>
      </c>
      <c r="E7" s="198" t="s">
        <v>150</v>
      </c>
      <c r="F7" s="198" t="s">
        <v>151</v>
      </c>
    </row>
    <row r="8" spans="1:6" ht="15.75" customHeight="1">
      <c r="A8" s="179" t="s">
        <v>152</v>
      </c>
      <c r="B8" s="200"/>
      <c r="C8" s="199"/>
      <c r="D8" s="199" t="s">
        <v>153</v>
      </c>
      <c r="E8" s="199" t="s">
        <v>154</v>
      </c>
      <c r="F8" s="199" t="s">
        <v>151</v>
      </c>
    </row>
    <row r="9" spans="1:6" ht="19.5" customHeight="1">
      <c r="A9" s="201" t="s">
        <v>155</v>
      </c>
      <c r="B9" s="200"/>
      <c r="C9" s="202"/>
      <c r="D9" s="203" t="s">
        <v>156</v>
      </c>
      <c r="E9" s="199" t="s">
        <v>157</v>
      </c>
      <c r="F9" s="199" t="s">
        <v>151</v>
      </c>
    </row>
    <row r="10" spans="1:6" ht="25.5">
      <c r="A10" s="201" t="s">
        <v>158</v>
      </c>
      <c r="B10" s="200"/>
      <c r="D10" s="199" t="s">
        <v>145</v>
      </c>
      <c r="E10" s="199"/>
      <c r="F10" s="199" t="s">
        <v>151</v>
      </c>
    </row>
    <row r="11" spans="1:6" ht="25.5">
      <c r="A11" s="201" t="s">
        <v>159</v>
      </c>
      <c r="B11" s="200"/>
      <c r="C11" s="199"/>
      <c r="D11" s="205" t="s">
        <v>160</v>
      </c>
      <c r="E11" s="199"/>
      <c r="F11" s="199" t="s">
        <v>151</v>
      </c>
    </row>
    <row r="12" spans="1:6" ht="25.5">
      <c r="A12" s="206" t="s">
        <v>161</v>
      </c>
      <c r="B12" s="200">
        <v>9</v>
      </c>
      <c r="C12" s="199"/>
      <c r="D12" s="205"/>
      <c r="E12" s="199"/>
      <c r="F12" s="199" t="s">
        <v>151</v>
      </c>
    </row>
    <row r="13" spans="1:6" ht="25.5">
      <c r="A13" s="206" t="s">
        <v>162</v>
      </c>
      <c r="B13" s="200"/>
      <c r="C13" s="199"/>
      <c r="D13" s="203">
        <v>8.2200000000000006</v>
      </c>
      <c r="E13" s="199">
        <v>4</v>
      </c>
      <c r="F13" s="199" t="s">
        <v>151</v>
      </c>
    </row>
    <row r="14" spans="1:6" ht="25.5">
      <c r="A14" s="207" t="s">
        <v>163</v>
      </c>
      <c r="B14" s="200"/>
      <c r="C14" s="199"/>
      <c r="D14" s="199">
        <v>5</v>
      </c>
      <c r="E14" s="199"/>
      <c r="F14" s="199" t="s">
        <v>151</v>
      </c>
    </row>
    <row r="15" spans="1:6" ht="25.5">
      <c r="A15" s="206" t="s">
        <v>164</v>
      </c>
      <c r="B15" s="200"/>
      <c r="C15" s="199"/>
      <c r="D15" s="199">
        <v>5.6</v>
      </c>
      <c r="E15" s="199"/>
      <c r="F15" s="199" t="s">
        <v>151</v>
      </c>
    </row>
    <row r="16" spans="1:6" ht="25.5" customHeight="1">
      <c r="A16" s="206" t="s">
        <v>165</v>
      </c>
      <c r="B16" s="200"/>
      <c r="C16" s="199"/>
      <c r="D16" s="199">
        <v>22</v>
      </c>
      <c r="E16" s="199">
        <v>23</v>
      </c>
      <c r="F16" s="199" t="s">
        <v>151</v>
      </c>
    </row>
    <row r="17" spans="1:6" ht="38.25">
      <c r="A17" s="206" t="s">
        <v>166</v>
      </c>
      <c r="B17" s="200"/>
      <c r="C17" s="199"/>
      <c r="D17" s="199">
        <v>22</v>
      </c>
      <c r="E17" s="199" t="s">
        <v>167</v>
      </c>
      <c r="F17" s="199" t="s">
        <v>151</v>
      </c>
    </row>
    <row r="18" spans="1:6" ht="12.75" customHeight="1">
      <c r="A18" s="206" t="s">
        <v>168</v>
      </c>
      <c r="B18" s="200"/>
      <c r="C18" s="199"/>
      <c r="D18" s="199" t="s">
        <v>169</v>
      </c>
      <c r="E18" s="199"/>
      <c r="F18" s="199" t="s">
        <v>151</v>
      </c>
    </row>
    <row r="19" spans="1:6" ht="25.5" customHeight="1">
      <c r="A19" s="206" t="s">
        <v>170</v>
      </c>
      <c r="B19" s="200"/>
      <c r="C19" s="199"/>
      <c r="D19" s="199" t="s">
        <v>171</v>
      </c>
      <c r="E19" s="199"/>
      <c r="F19" s="199" t="s">
        <v>151</v>
      </c>
    </row>
    <row r="20" spans="1:6" ht="25.5">
      <c r="A20" s="206" t="s">
        <v>172</v>
      </c>
      <c r="B20" s="200"/>
      <c r="C20" s="199"/>
      <c r="D20" s="199" t="s">
        <v>173</v>
      </c>
      <c r="E20" s="199"/>
      <c r="F20" s="199" t="s">
        <v>151</v>
      </c>
    </row>
    <row r="21" spans="1:6" ht="12.75">
      <c r="A21" s="208" t="s">
        <v>174</v>
      </c>
      <c r="B21" s="200"/>
      <c r="C21" s="199"/>
      <c r="D21" s="199" t="s">
        <v>175</v>
      </c>
      <c r="E21" s="199"/>
      <c r="F21" s="199" t="s">
        <v>151</v>
      </c>
    </row>
    <row r="22" spans="1:6" ht="38.25">
      <c r="A22" s="208" t="s">
        <v>176</v>
      </c>
      <c r="B22" s="200"/>
      <c r="C22" s="199"/>
      <c r="D22" s="199" t="s">
        <v>177</v>
      </c>
      <c r="E22" s="199"/>
      <c r="F22" s="199" t="s">
        <v>151</v>
      </c>
    </row>
    <row r="23" spans="1:6" ht="38.25">
      <c r="A23" s="208" t="s">
        <v>178</v>
      </c>
      <c r="B23" s="200"/>
      <c r="C23" s="199"/>
      <c r="D23" s="199" t="s">
        <v>177</v>
      </c>
      <c r="E23" s="199"/>
      <c r="F23" s="199" t="s">
        <v>151</v>
      </c>
    </row>
    <row r="24" spans="1:6" ht="38.25">
      <c r="A24" s="208" t="s">
        <v>179</v>
      </c>
      <c r="B24" s="200">
        <v>10.11</v>
      </c>
      <c r="C24" s="199"/>
      <c r="D24" s="199"/>
      <c r="E24" s="199"/>
      <c r="F24" s="199" t="s">
        <v>147</v>
      </c>
    </row>
    <row r="25" spans="1:6" ht="38.25">
      <c r="A25" s="208" t="s">
        <v>180</v>
      </c>
      <c r="B25" s="200"/>
      <c r="C25" s="199"/>
      <c r="D25" s="199">
        <v>20</v>
      </c>
      <c r="E25" s="199">
        <v>22</v>
      </c>
      <c r="F25" s="199" t="s">
        <v>151</v>
      </c>
    </row>
    <row r="26" spans="1:6" ht="25.5">
      <c r="A26" s="208" t="s">
        <v>181</v>
      </c>
      <c r="B26" s="200">
        <v>10.11</v>
      </c>
      <c r="C26" s="199"/>
      <c r="D26" s="199">
        <v>11</v>
      </c>
      <c r="E26" s="199"/>
      <c r="F26" s="199" t="s">
        <v>147</v>
      </c>
    </row>
    <row r="27" spans="1:6" ht="25.5">
      <c r="A27" s="209" t="s">
        <v>182</v>
      </c>
      <c r="B27" s="200">
        <v>6</v>
      </c>
      <c r="C27" s="199"/>
      <c r="D27" s="199">
        <v>6.8</v>
      </c>
      <c r="E27" s="199">
        <v>11</v>
      </c>
      <c r="F27" s="199" t="s">
        <v>151</v>
      </c>
    </row>
    <row r="28" spans="1:6" ht="33" customHeight="1">
      <c r="A28" s="208" t="s">
        <v>183</v>
      </c>
      <c r="B28" s="200"/>
      <c r="C28" s="199"/>
      <c r="D28" s="199">
        <v>7</v>
      </c>
      <c r="E28" s="199"/>
      <c r="F28" s="199" t="s">
        <v>151</v>
      </c>
    </row>
    <row r="29" spans="1:6" ht="25.5">
      <c r="A29" s="208" t="s">
        <v>184</v>
      </c>
      <c r="B29" s="200"/>
      <c r="C29" s="199"/>
      <c r="D29" s="199">
        <v>7</v>
      </c>
      <c r="E29" s="199" t="s">
        <v>185</v>
      </c>
      <c r="F29" s="199" t="s">
        <v>151</v>
      </c>
    </row>
    <row r="30" spans="1:6" ht="51">
      <c r="A30" s="208" t="s">
        <v>186</v>
      </c>
      <c r="B30" s="200"/>
      <c r="C30" s="199"/>
      <c r="D30" s="199">
        <v>22</v>
      </c>
      <c r="E30" s="199">
        <v>12</v>
      </c>
      <c r="F30" s="199" t="s">
        <v>151</v>
      </c>
    </row>
    <row r="31" spans="1:6" ht="25.5">
      <c r="A31" s="208" t="s">
        <v>187</v>
      </c>
      <c r="B31" s="200"/>
      <c r="C31" s="199"/>
      <c r="D31" s="199">
        <v>22</v>
      </c>
      <c r="E31" s="199">
        <v>12</v>
      </c>
      <c r="F31" s="199" t="s">
        <v>151</v>
      </c>
    </row>
    <row r="32" spans="1:6" ht="38.25">
      <c r="A32" s="208" t="s">
        <v>188</v>
      </c>
      <c r="B32" s="200">
        <v>6</v>
      </c>
      <c r="C32" s="199"/>
      <c r="D32" s="199">
        <v>6</v>
      </c>
      <c r="E32" s="199">
        <v>5.1100000000000003</v>
      </c>
      <c r="F32" s="199" t="s">
        <v>147</v>
      </c>
    </row>
    <row r="33" spans="1:6" ht="51">
      <c r="A33" s="208" t="s">
        <v>189</v>
      </c>
      <c r="B33" s="200">
        <v>6</v>
      </c>
      <c r="C33" s="199"/>
      <c r="D33" s="199">
        <v>6</v>
      </c>
      <c r="E33" s="199">
        <v>5.1100000000000003</v>
      </c>
      <c r="F33" s="199" t="s">
        <v>151</v>
      </c>
    </row>
    <row r="34" spans="1:6" ht="12.75">
      <c r="A34" s="208" t="s">
        <v>190</v>
      </c>
      <c r="B34" s="200"/>
      <c r="C34" s="199"/>
      <c r="D34" s="199" t="s">
        <v>191</v>
      </c>
      <c r="E34" s="199">
        <v>9.1</v>
      </c>
      <c r="F34" s="199" t="s">
        <v>151</v>
      </c>
    </row>
    <row r="35" spans="1:6" ht="25.5">
      <c r="A35" s="208" t="s">
        <v>192</v>
      </c>
      <c r="B35" s="200"/>
      <c r="C35" s="199"/>
      <c r="D35" s="199">
        <v>5</v>
      </c>
      <c r="E35" s="199">
        <v>4</v>
      </c>
      <c r="F35" s="199" t="s">
        <v>151</v>
      </c>
    </row>
    <row r="36" spans="1:6" ht="25.5">
      <c r="A36" s="208" t="s">
        <v>193</v>
      </c>
      <c r="B36" s="200"/>
      <c r="C36" s="199"/>
      <c r="D36" s="199">
        <v>22</v>
      </c>
      <c r="E36" s="199" t="s">
        <v>167</v>
      </c>
      <c r="F36" s="199" t="s">
        <v>151</v>
      </c>
    </row>
    <row r="37" spans="1:6" ht="38.25">
      <c r="A37" s="208" t="s">
        <v>166</v>
      </c>
      <c r="B37" s="200"/>
      <c r="C37" s="199"/>
      <c r="D37" s="199">
        <v>22</v>
      </c>
      <c r="E37" s="199" t="s">
        <v>167</v>
      </c>
      <c r="F37" s="199" t="s">
        <v>151</v>
      </c>
    </row>
    <row r="38" spans="1:6" ht="25.5">
      <c r="A38" s="208" t="s">
        <v>164</v>
      </c>
      <c r="B38" s="200">
        <v>9</v>
      </c>
      <c r="C38" s="199"/>
      <c r="D38" s="199">
        <v>5</v>
      </c>
      <c r="E38" s="199"/>
      <c r="F38" s="199" t="s">
        <v>147</v>
      </c>
    </row>
    <row r="39" spans="1:6" ht="25.5">
      <c r="A39" s="208" t="s">
        <v>194</v>
      </c>
      <c r="B39" s="200">
        <v>9</v>
      </c>
      <c r="C39" s="199"/>
      <c r="D39" s="199">
        <v>5</v>
      </c>
      <c r="E39" s="199"/>
      <c r="F39" s="199" t="s">
        <v>147</v>
      </c>
    </row>
    <row r="40" spans="1:6" ht="12.75">
      <c r="A40" s="209" t="s">
        <v>195</v>
      </c>
      <c r="B40" s="200"/>
      <c r="C40" s="199">
        <v>2</v>
      </c>
      <c r="D40" s="199"/>
      <c r="E40" s="199"/>
      <c r="F40" s="199" t="s">
        <v>151</v>
      </c>
    </row>
    <row r="41" spans="1:6" ht="12.75">
      <c r="A41" s="209" t="s">
        <v>196</v>
      </c>
      <c r="B41" s="200">
        <v>9</v>
      </c>
      <c r="C41" s="199"/>
      <c r="D41" s="199"/>
      <c r="E41" s="199">
        <v>4</v>
      </c>
      <c r="F41" s="199" t="s">
        <v>151</v>
      </c>
    </row>
    <row r="42" spans="1:6" ht="12.75">
      <c r="A42" s="209" t="s">
        <v>197</v>
      </c>
      <c r="B42" s="200">
        <v>9</v>
      </c>
      <c r="C42" s="199"/>
      <c r="D42" s="199"/>
      <c r="E42" s="199">
        <v>4</v>
      </c>
      <c r="F42" s="199" t="s">
        <v>151</v>
      </c>
    </row>
    <row r="43" spans="1:6" ht="12.75">
      <c r="A43" s="209" t="s">
        <v>198</v>
      </c>
      <c r="B43" s="200"/>
      <c r="C43" s="199"/>
      <c r="D43" s="199">
        <v>22</v>
      </c>
      <c r="E43" s="199">
        <v>4.29</v>
      </c>
      <c r="F43" s="199" t="s">
        <v>151</v>
      </c>
    </row>
    <row r="44" spans="1:6" ht="25.5">
      <c r="A44" s="209" t="s">
        <v>199</v>
      </c>
      <c r="B44" s="200"/>
      <c r="C44" s="199"/>
      <c r="D44" s="199" t="s">
        <v>200</v>
      </c>
      <c r="E44" s="199" t="s">
        <v>201</v>
      </c>
      <c r="F44" s="199" t="s">
        <v>151</v>
      </c>
    </row>
    <row r="45" spans="1:6" ht="12.75">
      <c r="A45" s="209" t="s">
        <v>202</v>
      </c>
      <c r="B45" s="200"/>
      <c r="C45" s="199"/>
      <c r="D45" s="199" t="s">
        <v>203</v>
      </c>
      <c r="E45" s="199" t="s">
        <v>204</v>
      </c>
      <c r="F45" s="199" t="s">
        <v>151</v>
      </c>
    </row>
    <row r="46" spans="1:6" ht="25.5">
      <c r="A46" s="209" t="s">
        <v>205</v>
      </c>
      <c r="B46" s="200"/>
      <c r="C46" s="199"/>
      <c r="D46" s="199" t="s">
        <v>175</v>
      </c>
      <c r="E46" s="199"/>
      <c r="F46" s="199" t="s">
        <v>151</v>
      </c>
    </row>
    <row r="47" spans="1:6" ht="25.5">
      <c r="A47" s="208" t="s">
        <v>206</v>
      </c>
      <c r="B47" s="200"/>
      <c r="C47" s="199"/>
      <c r="D47" s="199" t="s">
        <v>207</v>
      </c>
      <c r="E47" s="199" t="s">
        <v>208</v>
      </c>
      <c r="F47" s="199" t="s">
        <v>151</v>
      </c>
    </row>
    <row r="48" spans="1:6" ht="38.25">
      <c r="A48" s="208" t="s">
        <v>209</v>
      </c>
      <c r="B48" s="200"/>
      <c r="C48" s="199"/>
      <c r="D48" s="199" t="s">
        <v>210</v>
      </c>
      <c r="E48" s="199" t="s">
        <v>211</v>
      </c>
      <c r="F48" s="199" t="s">
        <v>151</v>
      </c>
    </row>
    <row r="49" spans="1:6" ht="12.75" customHeight="1">
      <c r="A49" s="206" t="s">
        <v>212</v>
      </c>
      <c r="B49" s="200"/>
      <c r="C49" s="199"/>
      <c r="D49" s="199">
        <v>4</v>
      </c>
      <c r="E49" s="199">
        <v>5.6</v>
      </c>
      <c r="F49" s="199" t="s">
        <v>147</v>
      </c>
    </row>
    <row r="50" spans="1:6" ht="12.75">
      <c r="A50" s="207" t="s">
        <v>213</v>
      </c>
      <c r="B50" s="200"/>
      <c r="C50" s="199"/>
      <c r="D50" s="199">
        <v>4</v>
      </c>
      <c r="E50" s="199">
        <v>5.6</v>
      </c>
      <c r="F50" s="199" t="s">
        <v>151</v>
      </c>
    </row>
  </sheetData>
  <mergeCells count="5">
    <mergeCell ref="A1:F1"/>
    <mergeCell ref="A2:F2"/>
    <mergeCell ref="A3:F3"/>
    <mergeCell ref="A4:A5"/>
    <mergeCell ref="B4:E4"/>
  </mergeCells>
  <dataValidations count="2">
    <dataValidation allowBlank="1" showInputMessage="1" showErrorMessage="1" prompt="Proponer y escribir en una frase la estrategia para gestionar la debilidad, la oportunidad, la amenaza o la fortaleza.Usar verbo de acción en infinitivo._x000a_" sqref="G1 A4" xr:uid="{00000000-0002-0000-0200-000000000000}"/>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J5:J6 F4" xr:uid="{00000000-0002-0000-0200-000001000000}"/>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sheetPr>
  <dimension ref="B1:H41"/>
  <sheetViews>
    <sheetView topLeftCell="B10" zoomScale="112" zoomScaleNormal="112" workbookViewId="0">
      <selection activeCell="E19" sqref="E19:F19"/>
    </sheetView>
  </sheetViews>
  <sheetFormatPr defaultColWidth="11.42578125" defaultRowHeight="15"/>
  <cols>
    <col min="1" max="1" width="2.85546875" style="7" customWidth="1"/>
    <col min="2" max="3" width="24.7109375" style="7" customWidth="1"/>
    <col min="4" max="4" width="16" style="7" customWidth="1"/>
    <col min="5" max="5" width="24.7109375" style="7" customWidth="1"/>
    <col min="6" max="6" width="27.7109375" style="7" customWidth="1"/>
    <col min="7" max="8" width="24.7109375" style="7" customWidth="1"/>
    <col min="9" max="16384" width="11.42578125" style="7"/>
  </cols>
  <sheetData>
    <row r="1" spans="2:8" ht="15.75" thickBot="1"/>
    <row r="2" spans="2:8" ht="18">
      <c r="B2" s="354" t="s">
        <v>214</v>
      </c>
      <c r="C2" s="355"/>
      <c r="D2" s="355"/>
      <c r="E2" s="355"/>
      <c r="F2" s="355"/>
      <c r="G2" s="355"/>
      <c r="H2" s="356"/>
    </row>
    <row r="3" spans="2:8" ht="16.5">
      <c r="B3" s="357" t="s">
        <v>215</v>
      </c>
      <c r="C3" s="358"/>
      <c r="D3" s="358"/>
      <c r="E3" s="358"/>
      <c r="F3" s="358"/>
      <c r="G3" s="358"/>
      <c r="H3" s="359"/>
    </row>
    <row r="4" spans="2:8" ht="88.5" customHeight="1">
      <c r="B4" s="360" t="s">
        <v>216</v>
      </c>
      <c r="C4" s="361"/>
      <c r="D4" s="361"/>
      <c r="E4" s="361"/>
      <c r="F4" s="361"/>
      <c r="G4" s="361"/>
      <c r="H4" s="362"/>
    </row>
    <row r="5" spans="2:8" ht="16.5">
      <c r="B5" s="8"/>
      <c r="C5" s="9"/>
      <c r="D5" s="9"/>
      <c r="E5" s="9"/>
      <c r="F5" s="9"/>
      <c r="G5" s="9"/>
      <c r="H5" s="10"/>
    </row>
    <row r="6" spans="2:8" ht="16.5" customHeight="1">
      <c r="B6" s="363" t="s">
        <v>217</v>
      </c>
      <c r="C6" s="364"/>
      <c r="D6" s="364"/>
      <c r="E6" s="364"/>
      <c r="F6" s="364"/>
      <c r="G6" s="364"/>
      <c r="H6" s="365"/>
    </row>
    <row r="7" spans="2:8" ht="44.25" customHeight="1">
      <c r="B7" s="363"/>
      <c r="C7" s="364"/>
      <c r="D7" s="364"/>
      <c r="E7" s="364"/>
      <c r="F7" s="364"/>
      <c r="G7" s="364"/>
      <c r="H7" s="365"/>
    </row>
    <row r="8" spans="2:8" ht="15.75" thickBot="1">
      <c r="B8" s="11"/>
      <c r="C8" s="12"/>
      <c r="D8" s="13"/>
      <c r="E8" s="14"/>
      <c r="F8" s="14"/>
      <c r="G8" s="15"/>
      <c r="H8" s="16"/>
    </row>
    <row r="9" spans="2:8">
      <c r="B9" s="11"/>
      <c r="C9" s="350" t="s">
        <v>218</v>
      </c>
      <c r="D9" s="351"/>
      <c r="E9" s="352" t="s">
        <v>219</v>
      </c>
      <c r="F9" s="353"/>
      <c r="G9" s="12"/>
      <c r="H9" s="16"/>
    </row>
    <row r="10" spans="2:8" ht="35.25" customHeight="1">
      <c r="B10" s="11"/>
      <c r="C10" s="346" t="s">
        <v>220</v>
      </c>
      <c r="D10" s="347"/>
      <c r="E10" s="348" t="s">
        <v>221</v>
      </c>
      <c r="F10" s="349"/>
      <c r="G10" s="12"/>
      <c r="H10" s="16"/>
    </row>
    <row r="11" spans="2:8" ht="17.25" customHeight="1">
      <c r="B11" s="11"/>
      <c r="C11" s="346" t="s">
        <v>222</v>
      </c>
      <c r="D11" s="347"/>
      <c r="E11" s="348" t="s">
        <v>223</v>
      </c>
      <c r="F11" s="349"/>
      <c r="G11" s="12"/>
      <c r="H11" s="16"/>
    </row>
    <row r="12" spans="2:8" ht="19.5" customHeight="1">
      <c r="B12" s="11"/>
      <c r="C12" s="346" t="s">
        <v>224</v>
      </c>
      <c r="D12" s="347"/>
      <c r="E12" s="348" t="s">
        <v>225</v>
      </c>
      <c r="F12" s="349"/>
      <c r="G12" s="12"/>
      <c r="H12" s="16"/>
    </row>
    <row r="13" spans="2:8" ht="27" customHeight="1">
      <c r="B13" s="11"/>
      <c r="C13" s="346" t="s">
        <v>226</v>
      </c>
      <c r="D13" s="347"/>
      <c r="E13" s="348" t="s">
        <v>227</v>
      </c>
      <c r="F13" s="349"/>
      <c r="G13" s="12"/>
      <c r="H13" s="16"/>
    </row>
    <row r="14" spans="2:8" ht="34.5" customHeight="1">
      <c r="B14" s="11"/>
      <c r="C14" s="344" t="s">
        <v>228</v>
      </c>
      <c r="D14" s="345"/>
      <c r="E14" s="338" t="s">
        <v>229</v>
      </c>
      <c r="F14" s="339"/>
      <c r="G14" s="12"/>
      <c r="H14" s="16"/>
    </row>
    <row r="15" spans="2:8" ht="27.75" customHeight="1">
      <c r="B15" s="11"/>
      <c r="C15" s="344" t="s">
        <v>230</v>
      </c>
      <c r="D15" s="345"/>
      <c r="E15" s="338" t="s">
        <v>231</v>
      </c>
      <c r="F15" s="339"/>
      <c r="G15" s="12"/>
      <c r="H15" s="16"/>
    </row>
    <row r="16" spans="2:8" ht="28.5" customHeight="1">
      <c r="B16" s="11"/>
      <c r="C16" s="344" t="s">
        <v>232</v>
      </c>
      <c r="D16" s="345"/>
      <c r="E16" s="338" t="s">
        <v>233</v>
      </c>
      <c r="F16" s="339"/>
      <c r="G16" s="12"/>
      <c r="H16" s="16"/>
    </row>
    <row r="17" spans="2:8" ht="72.75" customHeight="1">
      <c r="B17" s="11"/>
      <c r="C17" s="344" t="s">
        <v>234</v>
      </c>
      <c r="D17" s="345"/>
      <c r="E17" s="338" t="s">
        <v>235</v>
      </c>
      <c r="F17" s="339"/>
      <c r="G17" s="12"/>
      <c r="H17" s="16"/>
    </row>
    <row r="18" spans="2:8" ht="64.5" customHeight="1">
      <c r="B18" s="11"/>
      <c r="C18" s="344" t="s">
        <v>236</v>
      </c>
      <c r="D18" s="345"/>
      <c r="E18" s="338" t="s">
        <v>237</v>
      </c>
      <c r="F18" s="339"/>
      <c r="G18" s="12"/>
      <c r="H18" s="16"/>
    </row>
    <row r="19" spans="2:8" ht="71.25" customHeight="1">
      <c r="B19" s="11"/>
      <c r="C19" s="344" t="s">
        <v>238</v>
      </c>
      <c r="D19" s="345"/>
      <c r="E19" s="338" t="s">
        <v>239</v>
      </c>
      <c r="F19" s="339"/>
      <c r="G19" s="12"/>
      <c r="H19" s="16"/>
    </row>
    <row r="20" spans="2:8" ht="55.5" customHeight="1">
      <c r="B20" s="11"/>
      <c r="C20" s="336" t="s">
        <v>240</v>
      </c>
      <c r="D20" s="337"/>
      <c r="E20" s="338" t="s">
        <v>241</v>
      </c>
      <c r="F20" s="339"/>
      <c r="G20" s="12"/>
      <c r="H20" s="16"/>
    </row>
    <row r="21" spans="2:8" ht="42" customHeight="1">
      <c r="B21" s="11"/>
      <c r="C21" s="336" t="s">
        <v>242</v>
      </c>
      <c r="D21" s="337"/>
      <c r="E21" s="338" t="s">
        <v>243</v>
      </c>
      <c r="F21" s="339"/>
      <c r="G21" s="12"/>
      <c r="H21" s="16"/>
    </row>
    <row r="22" spans="2:8" ht="59.25" customHeight="1">
      <c r="B22" s="11"/>
      <c r="C22" s="336" t="s">
        <v>244</v>
      </c>
      <c r="D22" s="337"/>
      <c r="E22" s="338" t="s">
        <v>245</v>
      </c>
      <c r="F22" s="339"/>
      <c r="G22" s="12"/>
      <c r="H22" s="16"/>
    </row>
    <row r="23" spans="2:8" ht="23.25" customHeight="1">
      <c r="B23" s="11"/>
      <c r="C23" s="336" t="s">
        <v>246</v>
      </c>
      <c r="D23" s="337"/>
      <c r="E23" s="338" t="s">
        <v>247</v>
      </c>
      <c r="F23" s="339"/>
      <c r="G23" s="12"/>
      <c r="H23" s="16"/>
    </row>
    <row r="24" spans="2:8" ht="30.75" customHeight="1">
      <c r="B24" s="11"/>
      <c r="C24" s="336" t="s">
        <v>248</v>
      </c>
      <c r="D24" s="337"/>
      <c r="E24" s="338" t="s">
        <v>249</v>
      </c>
      <c r="F24" s="339"/>
      <c r="G24" s="12"/>
      <c r="H24" s="16"/>
    </row>
    <row r="25" spans="2:8" ht="33" customHeight="1">
      <c r="B25" s="11"/>
      <c r="C25" s="336" t="s">
        <v>250</v>
      </c>
      <c r="D25" s="337"/>
      <c r="E25" s="338" t="s">
        <v>251</v>
      </c>
      <c r="F25" s="339"/>
      <c r="G25" s="12"/>
      <c r="H25" s="16"/>
    </row>
    <row r="26" spans="2:8" ht="30" customHeight="1">
      <c r="B26" s="11"/>
      <c r="C26" s="336" t="s">
        <v>252</v>
      </c>
      <c r="D26" s="337"/>
      <c r="E26" s="338" t="s">
        <v>253</v>
      </c>
      <c r="F26" s="339"/>
      <c r="G26" s="12"/>
      <c r="H26" s="16"/>
    </row>
    <row r="27" spans="2:8" ht="35.25" customHeight="1">
      <c r="B27" s="11"/>
      <c r="C27" s="336" t="s">
        <v>254</v>
      </c>
      <c r="D27" s="337"/>
      <c r="E27" s="338" t="s">
        <v>255</v>
      </c>
      <c r="F27" s="339"/>
      <c r="G27" s="12"/>
      <c r="H27" s="16"/>
    </row>
    <row r="28" spans="2:8" ht="31.5" customHeight="1">
      <c r="B28" s="11"/>
      <c r="C28" s="336" t="s">
        <v>256</v>
      </c>
      <c r="D28" s="337"/>
      <c r="E28" s="338" t="s">
        <v>257</v>
      </c>
      <c r="F28" s="339"/>
      <c r="G28" s="12"/>
      <c r="H28" s="16"/>
    </row>
    <row r="29" spans="2:8" ht="35.25" customHeight="1">
      <c r="B29" s="11"/>
      <c r="C29" s="336" t="s">
        <v>258</v>
      </c>
      <c r="D29" s="337"/>
      <c r="E29" s="338" t="s">
        <v>259</v>
      </c>
      <c r="F29" s="339"/>
      <c r="G29" s="12"/>
      <c r="H29" s="16"/>
    </row>
    <row r="30" spans="2:8" ht="59.25" customHeight="1">
      <c r="B30" s="11"/>
      <c r="C30" s="336" t="s">
        <v>260</v>
      </c>
      <c r="D30" s="337"/>
      <c r="E30" s="338" t="s">
        <v>261</v>
      </c>
      <c r="F30" s="339"/>
      <c r="G30" s="12"/>
      <c r="H30" s="16"/>
    </row>
    <row r="31" spans="2:8" ht="57" customHeight="1">
      <c r="B31" s="11"/>
      <c r="C31" s="336" t="s">
        <v>262</v>
      </c>
      <c r="D31" s="337"/>
      <c r="E31" s="338" t="s">
        <v>263</v>
      </c>
      <c r="F31" s="339"/>
      <c r="G31" s="12"/>
      <c r="H31" s="16"/>
    </row>
    <row r="32" spans="2:8" ht="82.5" customHeight="1">
      <c r="B32" s="11"/>
      <c r="C32" s="336" t="s">
        <v>264</v>
      </c>
      <c r="D32" s="337"/>
      <c r="E32" s="338" t="s">
        <v>265</v>
      </c>
      <c r="F32" s="339"/>
      <c r="G32" s="12"/>
      <c r="H32" s="16"/>
    </row>
    <row r="33" spans="2:8" ht="46.5" customHeight="1">
      <c r="B33" s="11"/>
      <c r="C33" s="336" t="s">
        <v>266</v>
      </c>
      <c r="D33" s="337"/>
      <c r="E33" s="338" t="s">
        <v>267</v>
      </c>
      <c r="F33" s="339"/>
      <c r="G33" s="12"/>
      <c r="H33" s="16"/>
    </row>
    <row r="34" spans="2:8" ht="6.75" customHeight="1" thickBot="1">
      <c r="B34" s="11"/>
      <c r="C34" s="340"/>
      <c r="D34" s="341"/>
      <c r="E34" s="342"/>
      <c r="F34" s="343"/>
      <c r="G34" s="12"/>
      <c r="H34" s="16"/>
    </row>
    <row r="35" spans="2:8" ht="15.75" thickTop="1">
      <c r="B35" s="11"/>
      <c r="C35" s="17"/>
      <c r="D35" s="17"/>
      <c r="E35" s="18"/>
      <c r="F35" s="18"/>
      <c r="G35" s="12"/>
      <c r="H35" s="16"/>
    </row>
    <row r="36" spans="2:8" ht="21" customHeight="1">
      <c r="B36" s="333" t="s">
        <v>268</v>
      </c>
      <c r="C36" s="334"/>
      <c r="D36" s="334"/>
      <c r="E36" s="334"/>
      <c r="F36" s="334"/>
      <c r="G36" s="334"/>
      <c r="H36" s="335"/>
    </row>
    <row r="37" spans="2:8" ht="20.25" customHeight="1">
      <c r="B37" s="333" t="s">
        <v>269</v>
      </c>
      <c r="C37" s="334"/>
      <c r="D37" s="334"/>
      <c r="E37" s="334"/>
      <c r="F37" s="334"/>
      <c r="G37" s="334"/>
      <c r="H37" s="335"/>
    </row>
    <row r="38" spans="2:8" ht="20.25" customHeight="1">
      <c r="B38" s="333" t="s">
        <v>270</v>
      </c>
      <c r="C38" s="334"/>
      <c r="D38" s="334"/>
      <c r="E38" s="334"/>
      <c r="F38" s="334"/>
      <c r="G38" s="334"/>
      <c r="H38" s="335"/>
    </row>
    <row r="39" spans="2:8" ht="21.75" customHeight="1">
      <c r="B39" s="333" t="s">
        <v>271</v>
      </c>
      <c r="C39" s="334"/>
      <c r="D39" s="334"/>
      <c r="E39" s="334"/>
      <c r="F39" s="334"/>
      <c r="G39" s="334"/>
      <c r="H39" s="335"/>
    </row>
    <row r="40" spans="2:8" ht="22.5" customHeight="1">
      <c r="B40" s="333" t="s">
        <v>272</v>
      </c>
      <c r="C40" s="334"/>
      <c r="D40" s="334"/>
      <c r="E40" s="334"/>
      <c r="F40" s="334"/>
      <c r="G40" s="334"/>
      <c r="H40" s="335"/>
    </row>
    <row r="41" spans="2:8" ht="32.25" customHeight="1" thickBot="1">
      <c r="B41" s="330" t="s">
        <v>273</v>
      </c>
      <c r="C41" s="331"/>
      <c r="D41" s="331"/>
      <c r="E41" s="331"/>
      <c r="F41" s="331"/>
      <c r="G41" s="331"/>
      <c r="H41" s="332"/>
    </row>
  </sheetData>
  <mergeCells count="62">
    <mergeCell ref="C9:D9"/>
    <mergeCell ref="E9:F9"/>
    <mergeCell ref="B2:H2"/>
    <mergeCell ref="B3:H3"/>
    <mergeCell ref="B4:H4"/>
    <mergeCell ref="B6:H7"/>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B37:H37"/>
    <mergeCell ref="B41:H41"/>
    <mergeCell ref="B40:H40"/>
    <mergeCell ref="B38:H38"/>
    <mergeCell ref="B39:H39"/>
    <mergeCell ref="C33:D33"/>
    <mergeCell ref="E33:F33"/>
    <mergeCell ref="C34:D34"/>
    <mergeCell ref="E34:F34"/>
    <mergeCell ref="B36:H3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sheetPr>
  <dimension ref="A1:KL37"/>
  <sheetViews>
    <sheetView topLeftCell="E10" zoomScale="87" zoomScaleNormal="87" workbookViewId="0">
      <selection activeCell="Q15" sqref="Q15"/>
    </sheetView>
  </sheetViews>
  <sheetFormatPr defaultColWidth="11.42578125" defaultRowHeight="15"/>
  <cols>
    <col min="2" max="2" width="20" customWidth="1"/>
    <col min="3" max="3" width="25.7109375" customWidth="1"/>
    <col min="4" max="4" width="50.28515625" customWidth="1"/>
    <col min="5" max="5" width="25.85546875" customWidth="1"/>
    <col min="6" max="6" width="39.85546875" customWidth="1"/>
    <col min="7" max="7" width="23.28515625" customWidth="1"/>
    <col min="8" max="8" width="12.140625" customWidth="1"/>
    <col min="9" max="9" width="13.28515625" customWidth="1"/>
    <col min="11" max="11" width="24.28515625" customWidth="1"/>
    <col min="12" max="12" width="22.85546875" customWidth="1"/>
    <col min="16" max="16" width="39.28515625" customWidth="1"/>
    <col min="17" max="17" width="13.140625" customWidth="1"/>
    <col min="21" max="21" width="14.5703125" customWidth="1"/>
    <col min="23" max="23" width="14" customWidth="1"/>
    <col min="24" max="24" width="38.5703125" hidden="1" customWidth="1"/>
    <col min="25" max="25" width="44.85546875" hidden="1" customWidth="1"/>
    <col min="26" max="26" width="6.5703125" hidden="1" customWidth="1"/>
    <col min="27" max="27" width="11.85546875" customWidth="1"/>
    <col min="28" max="28" width="10.85546875" customWidth="1"/>
    <col min="29" max="29" width="39.42578125" hidden="1" customWidth="1"/>
    <col min="30" max="30" width="6.5703125" hidden="1" customWidth="1"/>
    <col min="31" max="31" width="13.42578125" customWidth="1"/>
    <col min="33" max="33" width="13.42578125" customWidth="1"/>
    <col min="34" max="34" width="21.140625" customWidth="1"/>
    <col min="35" max="35" width="20.140625" customWidth="1"/>
    <col min="36" max="36" width="15" customWidth="1"/>
    <col min="37" max="37" width="16.140625" customWidth="1"/>
    <col min="38" max="38" width="17.85546875" bestFit="1" customWidth="1"/>
    <col min="39" max="39" width="12" bestFit="1" customWidth="1"/>
    <col min="41" max="298" width="11.42578125" style="26"/>
    <col min="299" max="16384" width="11.42578125" style="29"/>
  </cols>
  <sheetData>
    <row r="1" spans="1:298" s="137" customFormat="1" ht="16.5" customHeight="1">
      <c r="A1" s="420"/>
      <c r="B1" s="421"/>
      <c r="C1" s="421"/>
      <c r="D1" s="410" t="s">
        <v>274</v>
      </c>
      <c r="E1" s="410"/>
      <c r="F1" s="410"/>
      <c r="G1" s="410"/>
      <c r="H1" s="410"/>
      <c r="I1" s="410"/>
      <c r="J1" s="410"/>
      <c r="K1" s="410"/>
      <c r="L1" s="410"/>
      <c r="M1" s="410"/>
      <c r="N1" s="410"/>
      <c r="O1" s="410"/>
      <c r="P1" s="410"/>
      <c r="Q1" s="410"/>
      <c r="R1" s="410"/>
      <c r="S1" s="410"/>
      <c r="T1" s="410"/>
      <c r="U1" s="410"/>
      <c r="V1" s="410"/>
      <c r="W1" s="410"/>
      <c r="X1" s="410"/>
      <c r="Y1" s="410"/>
      <c r="Z1" s="410"/>
      <c r="AA1" s="410"/>
      <c r="AB1" s="410"/>
      <c r="AC1" s="410"/>
      <c r="AD1" s="410"/>
      <c r="AE1" s="410"/>
      <c r="AF1" s="410"/>
      <c r="AG1" s="410"/>
      <c r="AH1" s="410"/>
      <c r="AI1" s="410"/>
      <c r="AJ1" s="410"/>
      <c r="AK1" s="410"/>
      <c r="AL1" s="412" t="s">
        <v>275</v>
      </c>
      <c r="AM1" s="412"/>
      <c r="AN1" s="412"/>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c r="BS1" s="136"/>
      <c r="BT1" s="136"/>
      <c r="BU1" s="136"/>
      <c r="BV1" s="136"/>
      <c r="BW1" s="136"/>
      <c r="BX1" s="136"/>
      <c r="BY1" s="136"/>
      <c r="BZ1" s="136"/>
      <c r="CA1" s="136"/>
      <c r="CB1" s="136"/>
      <c r="CC1" s="136"/>
      <c r="CD1" s="136"/>
      <c r="CE1" s="136"/>
      <c r="CF1" s="136"/>
      <c r="CG1" s="136"/>
      <c r="CH1" s="136"/>
      <c r="CI1" s="136"/>
      <c r="CJ1" s="136"/>
      <c r="CK1" s="136"/>
      <c r="CL1" s="136"/>
      <c r="CM1" s="136"/>
      <c r="CN1" s="136"/>
      <c r="CO1" s="136"/>
      <c r="CP1" s="136"/>
      <c r="CQ1" s="136"/>
      <c r="CR1" s="136"/>
      <c r="CS1" s="136"/>
      <c r="CT1" s="136"/>
      <c r="CU1" s="136"/>
      <c r="CV1" s="136"/>
      <c r="CW1" s="136"/>
      <c r="CX1" s="136"/>
      <c r="CY1" s="136"/>
      <c r="CZ1" s="136"/>
      <c r="DA1" s="136"/>
      <c r="DB1" s="136"/>
      <c r="DC1" s="136"/>
      <c r="DD1" s="136"/>
      <c r="DE1" s="136"/>
      <c r="DF1" s="136"/>
      <c r="DG1" s="136"/>
      <c r="DH1" s="136"/>
      <c r="DI1" s="136"/>
      <c r="DJ1" s="136"/>
      <c r="DK1" s="136"/>
      <c r="DL1" s="136"/>
      <c r="DM1" s="136"/>
      <c r="DN1" s="136"/>
      <c r="DO1" s="136"/>
      <c r="DP1" s="136"/>
      <c r="DQ1" s="136"/>
      <c r="DR1" s="136"/>
      <c r="DS1" s="136"/>
      <c r="DT1" s="136"/>
      <c r="DU1" s="136"/>
      <c r="DV1" s="136"/>
      <c r="DW1" s="136"/>
      <c r="DX1" s="136"/>
      <c r="DY1" s="136"/>
      <c r="DZ1" s="136"/>
      <c r="EA1" s="136"/>
      <c r="EB1" s="136"/>
      <c r="EC1" s="136"/>
      <c r="ED1" s="136"/>
      <c r="EE1" s="136"/>
      <c r="EF1" s="136"/>
      <c r="EG1" s="136"/>
      <c r="EH1" s="136"/>
      <c r="EI1" s="136"/>
      <c r="EJ1" s="136"/>
      <c r="EK1" s="136"/>
      <c r="EL1" s="136"/>
      <c r="EM1" s="136"/>
      <c r="EN1" s="136"/>
      <c r="EO1" s="136"/>
      <c r="EP1" s="136"/>
      <c r="EQ1" s="136"/>
      <c r="ER1" s="136"/>
      <c r="ES1" s="136"/>
      <c r="ET1" s="136"/>
      <c r="EU1" s="136"/>
      <c r="EV1" s="136"/>
      <c r="EW1" s="136"/>
      <c r="EX1" s="136"/>
      <c r="EY1" s="136"/>
      <c r="EZ1" s="136"/>
      <c r="FA1" s="136"/>
      <c r="FB1" s="136"/>
      <c r="FC1" s="136"/>
      <c r="FD1" s="136"/>
      <c r="FE1" s="136"/>
      <c r="FF1" s="136"/>
      <c r="FG1" s="136"/>
      <c r="FH1" s="136"/>
      <c r="FI1" s="136"/>
      <c r="FJ1" s="136"/>
      <c r="FK1" s="136"/>
      <c r="FL1" s="136"/>
      <c r="FM1" s="136"/>
      <c r="FN1" s="136"/>
      <c r="FO1" s="136"/>
      <c r="FP1" s="136"/>
      <c r="FQ1" s="136"/>
      <c r="FR1" s="136"/>
      <c r="FS1" s="136"/>
      <c r="FT1" s="136"/>
      <c r="FU1" s="136"/>
      <c r="FV1" s="136"/>
      <c r="FW1" s="136"/>
      <c r="FX1" s="136"/>
      <c r="FY1" s="136"/>
      <c r="FZ1" s="136"/>
      <c r="GA1" s="136"/>
      <c r="GB1" s="136"/>
      <c r="GC1" s="136"/>
      <c r="GD1" s="136"/>
      <c r="GE1" s="136"/>
      <c r="GF1" s="136"/>
      <c r="GG1" s="136"/>
      <c r="GH1" s="136"/>
      <c r="GI1" s="136"/>
      <c r="GJ1" s="136"/>
      <c r="GK1" s="136"/>
      <c r="GL1" s="136"/>
      <c r="GM1" s="136"/>
      <c r="GN1" s="136"/>
      <c r="GO1" s="136"/>
      <c r="GP1" s="136"/>
      <c r="GQ1" s="136"/>
      <c r="GR1" s="136"/>
      <c r="GS1" s="136"/>
      <c r="GT1" s="136"/>
      <c r="GU1" s="136"/>
      <c r="GV1" s="136"/>
      <c r="GW1" s="136"/>
      <c r="GX1" s="136"/>
      <c r="GY1" s="136"/>
      <c r="GZ1" s="136"/>
      <c r="HA1" s="136"/>
      <c r="HB1" s="136"/>
      <c r="HC1" s="136"/>
      <c r="HD1" s="136"/>
      <c r="HE1" s="136"/>
      <c r="HF1" s="136"/>
      <c r="HG1" s="136"/>
      <c r="HH1" s="136"/>
      <c r="HI1" s="136"/>
      <c r="HJ1" s="136"/>
      <c r="HK1" s="136"/>
      <c r="HL1" s="136"/>
      <c r="HM1" s="136"/>
      <c r="HN1" s="136"/>
      <c r="HO1" s="136"/>
      <c r="HP1" s="136"/>
      <c r="HQ1" s="136"/>
      <c r="HR1" s="136"/>
      <c r="HS1" s="136"/>
      <c r="HT1" s="136"/>
      <c r="HU1" s="136"/>
      <c r="HV1" s="136"/>
      <c r="HW1" s="136"/>
      <c r="HX1" s="136"/>
      <c r="HY1" s="136"/>
      <c r="HZ1" s="136"/>
      <c r="IA1" s="136"/>
      <c r="IB1" s="136"/>
      <c r="IC1" s="136"/>
      <c r="ID1" s="136"/>
      <c r="IE1" s="136"/>
      <c r="IF1" s="136"/>
      <c r="IG1" s="136"/>
      <c r="IH1" s="136"/>
      <c r="II1" s="136"/>
      <c r="IJ1" s="136"/>
      <c r="IK1" s="136"/>
      <c r="IL1" s="136"/>
      <c r="IM1" s="136"/>
      <c r="IN1" s="136"/>
      <c r="IO1" s="136"/>
      <c r="IP1" s="136"/>
      <c r="IQ1" s="136"/>
      <c r="IR1" s="136"/>
      <c r="IS1" s="136"/>
      <c r="IT1" s="136"/>
      <c r="IU1" s="136"/>
      <c r="IV1" s="136"/>
      <c r="IW1" s="136"/>
      <c r="IX1" s="136"/>
      <c r="IY1" s="136"/>
      <c r="IZ1" s="136"/>
      <c r="JA1" s="136"/>
      <c r="JB1" s="136"/>
      <c r="JC1" s="136"/>
      <c r="JD1" s="136"/>
      <c r="JE1" s="136"/>
      <c r="JF1" s="136"/>
      <c r="JG1" s="136"/>
      <c r="JH1" s="136"/>
      <c r="JI1" s="136"/>
      <c r="JJ1" s="136"/>
      <c r="JK1" s="136"/>
      <c r="JL1" s="136"/>
      <c r="JM1" s="136"/>
      <c r="JN1" s="136"/>
      <c r="JO1" s="136"/>
      <c r="JP1" s="136"/>
      <c r="JQ1" s="136"/>
      <c r="JR1" s="136"/>
      <c r="JS1" s="136"/>
      <c r="JT1" s="136"/>
      <c r="JU1" s="136"/>
      <c r="JV1" s="136"/>
      <c r="JW1" s="136"/>
      <c r="JX1" s="136"/>
      <c r="JY1" s="136"/>
      <c r="JZ1" s="136"/>
      <c r="KA1" s="136"/>
      <c r="KB1" s="136"/>
      <c r="KC1" s="136"/>
      <c r="KD1" s="136"/>
      <c r="KE1" s="136"/>
      <c r="KF1" s="136"/>
      <c r="KG1" s="136"/>
      <c r="KH1" s="136"/>
      <c r="KI1" s="136"/>
      <c r="KJ1" s="136"/>
      <c r="KK1" s="136"/>
      <c r="KL1" s="136"/>
    </row>
    <row r="2" spans="1:298" s="137" customFormat="1" ht="39.75" customHeight="1">
      <c r="A2" s="422"/>
      <c r="B2" s="423"/>
      <c r="C2" s="423"/>
      <c r="D2" s="411"/>
      <c r="E2" s="411"/>
      <c r="F2" s="411"/>
      <c r="G2" s="411"/>
      <c r="H2" s="411"/>
      <c r="I2" s="411"/>
      <c r="J2" s="411"/>
      <c r="K2" s="411"/>
      <c r="L2" s="411"/>
      <c r="M2" s="411"/>
      <c r="N2" s="411"/>
      <c r="O2" s="411"/>
      <c r="P2" s="411"/>
      <c r="Q2" s="411"/>
      <c r="R2" s="411"/>
      <c r="S2" s="411"/>
      <c r="T2" s="411"/>
      <c r="U2" s="411"/>
      <c r="V2" s="411"/>
      <c r="W2" s="411"/>
      <c r="X2" s="411"/>
      <c r="Y2" s="411"/>
      <c r="Z2" s="411"/>
      <c r="AA2" s="411"/>
      <c r="AB2" s="411"/>
      <c r="AC2" s="411"/>
      <c r="AD2" s="411"/>
      <c r="AE2" s="411"/>
      <c r="AF2" s="411"/>
      <c r="AG2" s="411"/>
      <c r="AH2" s="411"/>
      <c r="AI2" s="411"/>
      <c r="AJ2" s="411"/>
      <c r="AK2" s="411"/>
      <c r="AL2" s="412"/>
      <c r="AM2" s="412"/>
      <c r="AN2" s="412"/>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c r="JS2" s="136"/>
      <c r="JT2" s="136"/>
      <c r="JU2" s="136"/>
      <c r="JV2" s="136"/>
      <c r="JW2" s="136"/>
      <c r="JX2" s="136"/>
      <c r="JY2" s="136"/>
      <c r="JZ2" s="136"/>
      <c r="KA2" s="136"/>
      <c r="KB2" s="136"/>
      <c r="KC2" s="136"/>
      <c r="KD2" s="136"/>
      <c r="KE2" s="136"/>
      <c r="KF2" s="136"/>
      <c r="KG2" s="136"/>
      <c r="KH2" s="136"/>
      <c r="KI2" s="136"/>
      <c r="KJ2" s="136"/>
      <c r="KK2" s="136"/>
      <c r="KL2" s="136"/>
    </row>
    <row r="3" spans="1:298" s="137" customFormat="1" ht="16.5">
      <c r="A3" s="2"/>
      <c r="B3" s="2"/>
      <c r="C3" s="3"/>
      <c r="D3" s="411"/>
      <c r="E3" s="411"/>
      <c r="F3" s="411"/>
      <c r="G3" s="411"/>
      <c r="H3" s="411"/>
      <c r="I3" s="411"/>
      <c r="J3" s="411"/>
      <c r="K3" s="411"/>
      <c r="L3" s="411"/>
      <c r="M3" s="411"/>
      <c r="N3" s="411"/>
      <c r="O3" s="411"/>
      <c r="P3" s="411"/>
      <c r="Q3" s="411"/>
      <c r="R3" s="411"/>
      <c r="S3" s="411"/>
      <c r="T3" s="411"/>
      <c r="U3" s="411"/>
      <c r="V3" s="411"/>
      <c r="W3" s="411"/>
      <c r="X3" s="411"/>
      <c r="Y3" s="411"/>
      <c r="Z3" s="411"/>
      <c r="AA3" s="411"/>
      <c r="AB3" s="411"/>
      <c r="AC3" s="411"/>
      <c r="AD3" s="411"/>
      <c r="AE3" s="411"/>
      <c r="AF3" s="411"/>
      <c r="AG3" s="411"/>
      <c r="AH3" s="411"/>
      <c r="AI3" s="411"/>
      <c r="AJ3" s="411"/>
      <c r="AK3" s="411"/>
      <c r="AL3" s="412"/>
      <c r="AM3" s="412"/>
      <c r="AN3" s="412"/>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c r="JS3" s="136"/>
      <c r="JT3" s="136"/>
      <c r="JU3" s="136"/>
      <c r="JV3" s="136"/>
      <c r="JW3" s="136"/>
      <c r="JX3" s="136"/>
      <c r="JY3" s="136"/>
      <c r="JZ3" s="136"/>
      <c r="KA3" s="136"/>
      <c r="KB3" s="136"/>
      <c r="KC3" s="136"/>
      <c r="KD3" s="136"/>
      <c r="KE3" s="136"/>
      <c r="KF3" s="136"/>
      <c r="KG3" s="136"/>
      <c r="KH3" s="136"/>
      <c r="KI3" s="136"/>
      <c r="KJ3" s="136"/>
      <c r="KK3" s="136"/>
      <c r="KL3" s="136"/>
    </row>
    <row r="4" spans="1:298" s="137" customFormat="1" ht="18">
      <c r="A4" s="413" t="s">
        <v>276</v>
      </c>
      <c r="B4" s="414"/>
      <c r="C4" s="415"/>
      <c r="D4" s="416" t="s">
        <v>277</v>
      </c>
      <c r="E4" s="417"/>
      <c r="F4" s="417"/>
      <c r="G4" s="417"/>
      <c r="H4" s="417"/>
      <c r="I4" s="417"/>
      <c r="J4" s="417"/>
      <c r="K4" s="417"/>
      <c r="L4" s="417"/>
      <c r="M4" s="417"/>
      <c r="N4" s="418"/>
      <c r="O4" s="419"/>
      <c r="P4" s="419"/>
      <c r="Q4" s="419"/>
      <c r="R4" s="1"/>
      <c r="S4" s="1"/>
      <c r="T4" s="1"/>
      <c r="U4" s="1"/>
      <c r="V4" s="1"/>
      <c r="W4" s="1"/>
      <c r="X4" s="1"/>
      <c r="Y4" s="1"/>
      <c r="Z4" s="1"/>
      <c r="AA4" s="1"/>
      <c r="AB4" s="1"/>
      <c r="AC4" s="1"/>
      <c r="AD4" s="1"/>
      <c r="AE4" s="1"/>
      <c r="AF4" s="1"/>
      <c r="AG4" s="1"/>
      <c r="AH4" s="1"/>
      <c r="AI4" s="1"/>
      <c r="AJ4" s="1"/>
      <c r="AK4" s="1"/>
      <c r="AL4" s="1"/>
      <c r="AM4" s="1"/>
      <c r="AN4" s="1"/>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c r="JS4" s="136"/>
      <c r="JT4" s="136"/>
      <c r="JU4" s="136"/>
      <c r="JV4" s="136"/>
      <c r="JW4" s="136"/>
      <c r="JX4" s="136"/>
      <c r="JY4" s="136"/>
      <c r="JZ4" s="136"/>
      <c r="KA4" s="136"/>
      <c r="KB4" s="136"/>
      <c r="KC4" s="136"/>
      <c r="KD4" s="136"/>
      <c r="KE4" s="136"/>
      <c r="KF4" s="136"/>
      <c r="KG4" s="136"/>
      <c r="KH4" s="136"/>
      <c r="KI4" s="136"/>
      <c r="KJ4" s="136"/>
      <c r="KK4" s="136"/>
      <c r="KL4" s="136"/>
    </row>
    <row r="5" spans="1:298" s="137" customFormat="1" ht="18">
      <c r="A5" s="413" t="s">
        <v>278</v>
      </c>
      <c r="B5" s="414"/>
      <c r="C5" s="415"/>
      <c r="D5" s="424" t="s">
        <v>279</v>
      </c>
      <c r="E5" s="425"/>
      <c r="F5" s="425"/>
      <c r="G5" s="425"/>
      <c r="H5" s="425"/>
      <c r="I5" s="425"/>
      <c r="J5" s="425"/>
      <c r="K5" s="425"/>
      <c r="L5" s="425"/>
      <c r="M5" s="425"/>
      <c r="N5" s="426"/>
      <c r="O5" s="1"/>
      <c r="P5" s="1"/>
      <c r="Q5" s="1"/>
      <c r="R5" s="1"/>
      <c r="S5" s="1"/>
      <c r="T5" s="1"/>
      <c r="U5" s="1"/>
      <c r="V5" s="1"/>
      <c r="W5" s="1"/>
      <c r="X5" s="1"/>
      <c r="Y5" s="1"/>
      <c r="Z5" s="1"/>
      <c r="AA5" s="1"/>
      <c r="AB5" s="1"/>
      <c r="AC5" s="1"/>
      <c r="AD5" s="1"/>
      <c r="AE5" s="1"/>
      <c r="AF5" s="1"/>
      <c r="AG5" s="1"/>
      <c r="AH5" s="1"/>
      <c r="AI5" s="1"/>
      <c r="AJ5" s="1"/>
      <c r="AK5" s="1"/>
      <c r="AL5" s="1"/>
      <c r="AM5" s="1"/>
      <c r="AN5" s="1"/>
      <c r="AO5" s="136"/>
      <c r="AP5" s="136"/>
      <c r="AQ5" s="136"/>
      <c r="AR5" s="136"/>
      <c r="AS5" s="136"/>
      <c r="AT5" s="136"/>
      <c r="AU5" s="136"/>
      <c r="AV5" s="136"/>
      <c r="AW5" s="136"/>
      <c r="AX5" s="136"/>
      <c r="AY5" s="136"/>
      <c r="AZ5" s="136"/>
      <c r="BA5" s="136"/>
      <c r="BB5" s="136"/>
      <c r="BC5" s="136"/>
      <c r="BD5" s="136"/>
      <c r="BE5" s="136"/>
      <c r="BF5" s="136"/>
      <c r="BG5" s="136"/>
      <c r="BH5" s="136"/>
      <c r="BI5" s="136"/>
      <c r="BJ5" s="136"/>
      <c r="BK5" s="136"/>
      <c r="BL5" s="136"/>
      <c r="BM5" s="136"/>
      <c r="BN5" s="136"/>
      <c r="BO5" s="136"/>
      <c r="BP5" s="136"/>
      <c r="BQ5" s="136"/>
      <c r="BR5" s="136"/>
      <c r="BS5" s="136"/>
      <c r="BT5" s="136"/>
      <c r="BU5" s="136"/>
      <c r="BV5" s="136"/>
      <c r="BW5" s="136"/>
      <c r="BX5" s="136"/>
      <c r="BY5" s="136"/>
      <c r="BZ5" s="136"/>
      <c r="CA5" s="136"/>
      <c r="CB5" s="136"/>
      <c r="CC5" s="136"/>
      <c r="CD5" s="136"/>
      <c r="CE5" s="136"/>
      <c r="CF5" s="136"/>
      <c r="CG5" s="136"/>
      <c r="CH5" s="136"/>
      <c r="CI5" s="136"/>
      <c r="CJ5" s="136"/>
      <c r="CK5" s="136"/>
      <c r="CL5" s="136"/>
      <c r="CM5" s="136"/>
      <c r="CN5" s="136"/>
      <c r="CO5" s="136"/>
      <c r="CP5" s="136"/>
      <c r="CQ5" s="136"/>
      <c r="CR5" s="136"/>
      <c r="CS5" s="136"/>
      <c r="CT5" s="136"/>
      <c r="CU5" s="136"/>
      <c r="CV5" s="136"/>
      <c r="CW5" s="136"/>
      <c r="CX5" s="136"/>
      <c r="CY5" s="136"/>
      <c r="CZ5" s="136"/>
      <c r="DA5" s="136"/>
      <c r="DB5" s="136"/>
      <c r="DC5" s="136"/>
      <c r="DD5" s="136"/>
      <c r="DE5" s="136"/>
      <c r="DF5" s="136"/>
      <c r="DG5" s="136"/>
      <c r="DH5" s="136"/>
      <c r="DI5" s="136"/>
      <c r="DJ5" s="136"/>
      <c r="DK5" s="136"/>
      <c r="DL5" s="136"/>
      <c r="DM5" s="136"/>
      <c r="DN5" s="136"/>
      <c r="DO5" s="136"/>
      <c r="DP5" s="136"/>
      <c r="DQ5" s="136"/>
      <c r="DR5" s="136"/>
      <c r="DS5" s="136"/>
      <c r="DT5" s="136"/>
      <c r="DU5" s="136"/>
      <c r="DV5" s="136"/>
      <c r="DW5" s="136"/>
      <c r="DX5" s="136"/>
      <c r="DY5" s="136"/>
      <c r="DZ5" s="136"/>
      <c r="EA5" s="136"/>
      <c r="EB5" s="136"/>
      <c r="EC5" s="136"/>
      <c r="ED5" s="136"/>
      <c r="EE5" s="136"/>
      <c r="EF5" s="136"/>
      <c r="EG5" s="136"/>
      <c r="EH5" s="136"/>
      <c r="EI5" s="136"/>
      <c r="EJ5" s="136"/>
      <c r="EK5" s="136"/>
      <c r="EL5" s="136"/>
      <c r="EM5" s="136"/>
      <c r="EN5" s="136"/>
      <c r="EO5" s="136"/>
      <c r="EP5" s="136"/>
      <c r="EQ5" s="136"/>
      <c r="ER5" s="136"/>
      <c r="ES5" s="136"/>
      <c r="ET5" s="136"/>
      <c r="EU5" s="136"/>
      <c r="EV5" s="136"/>
      <c r="EW5" s="136"/>
      <c r="EX5" s="136"/>
      <c r="EY5" s="136"/>
      <c r="EZ5" s="136"/>
      <c r="FA5" s="136"/>
      <c r="FB5" s="136"/>
      <c r="FC5" s="136"/>
      <c r="FD5" s="136"/>
      <c r="FE5" s="136"/>
      <c r="FF5" s="136"/>
      <c r="FG5" s="136"/>
      <c r="FH5" s="136"/>
      <c r="FI5" s="136"/>
      <c r="FJ5" s="136"/>
      <c r="FK5" s="136"/>
      <c r="FL5" s="136"/>
      <c r="FM5" s="136"/>
      <c r="FN5" s="136"/>
      <c r="FO5" s="136"/>
      <c r="FP5" s="136"/>
      <c r="FQ5" s="136"/>
      <c r="FR5" s="136"/>
      <c r="FS5" s="136"/>
      <c r="FT5" s="136"/>
      <c r="FU5" s="136"/>
      <c r="FV5" s="136"/>
      <c r="FW5" s="136"/>
      <c r="FX5" s="136"/>
      <c r="FY5" s="136"/>
      <c r="FZ5" s="136"/>
      <c r="GA5" s="136"/>
      <c r="GB5" s="136"/>
      <c r="GC5" s="136"/>
      <c r="GD5" s="136"/>
      <c r="GE5" s="136"/>
      <c r="GF5" s="136"/>
      <c r="GG5" s="136"/>
      <c r="GH5" s="136"/>
      <c r="GI5" s="136"/>
      <c r="GJ5" s="136"/>
      <c r="GK5" s="136"/>
      <c r="GL5" s="136"/>
      <c r="GM5" s="136"/>
      <c r="GN5" s="136"/>
      <c r="GO5" s="136"/>
      <c r="GP5" s="136"/>
      <c r="GQ5" s="136"/>
      <c r="GR5" s="136"/>
      <c r="GS5" s="136"/>
      <c r="GT5" s="136"/>
      <c r="GU5" s="136"/>
      <c r="GV5" s="136"/>
      <c r="GW5" s="136"/>
      <c r="GX5" s="136"/>
      <c r="GY5" s="136"/>
      <c r="GZ5" s="136"/>
      <c r="HA5" s="136"/>
      <c r="HB5" s="136"/>
      <c r="HC5" s="136"/>
      <c r="HD5" s="136"/>
      <c r="HE5" s="136"/>
      <c r="HF5" s="136"/>
      <c r="HG5" s="136"/>
      <c r="HH5" s="136"/>
      <c r="HI5" s="136"/>
      <c r="HJ5" s="136"/>
      <c r="HK5" s="136"/>
      <c r="HL5" s="136"/>
      <c r="HM5" s="136"/>
      <c r="HN5" s="136"/>
      <c r="HO5" s="136"/>
      <c r="HP5" s="136"/>
      <c r="HQ5" s="136"/>
      <c r="HR5" s="136"/>
      <c r="HS5" s="136"/>
      <c r="HT5" s="136"/>
      <c r="HU5" s="136"/>
      <c r="HV5" s="136"/>
      <c r="HW5" s="136"/>
      <c r="HX5" s="136"/>
      <c r="HY5" s="136"/>
      <c r="HZ5" s="136"/>
      <c r="IA5" s="136"/>
      <c r="IB5" s="136"/>
      <c r="IC5" s="136"/>
      <c r="ID5" s="136"/>
      <c r="IE5" s="136"/>
      <c r="IF5" s="136"/>
      <c r="IG5" s="136"/>
      <c r="IH5" s="136"/>
      <c r="II5" s="136"/>
      <c r="IJ5" s="136"/>
      <c r="IK5" s="136"/>
      <c r="IL5" s="136"/>
      <c r="IM5" s="136"/>
      <c r="IN5" s="136"/>
      <c r="IO5" s="136"/>
      <c r="IP5" s="136"/>
      <c r="IQ5" s="136"/>
      <c r="IR5" s="136"/>
      <c r="IS5" s="136"/>
      <c r="IT5" s="136"/>
      <c r="IU5" s="136"/>
      <c r="IV5" s="136"/>
      <c r="IW5" s="136"/>
      <c r="IX5" s="136"/>
      <c r="IY5" s="136"/>
      <c r="IZ5" s="136"/>
      <c r="JA5" s="136"/>
      <c r="JB5" s="136"/>
      <c r="JC5" s="136"/>
      <c r="JD5" s="136"/>
      <c r="JE5" s="136"/>
      <c r="JF5" s="136"/>
      <c r="JG5" s="136"/>
      <c r="JH5" s="136"/>
      <c r="JI5" s="136"/>
      <c r="JJ5" s="136"/>
      <c r="JK5" s="136"/>
      <c r="JL5" s="136"/>
      <c r="JM5" s="136"/>
      <c r="JN5" s="136"/>
      <c r="JO5" s="136"/>
      <c r="JP5" s="136"/>
      <c r="JQ5" s="136"/>
      <c r="JR5" s="136"/>
      <c r="JS5" s="136"/>
      <c r="JT5" s="136"/>
      <c r="JU5" s="136"/>
      <c r="JV5" s="136"/>
      <c r="JW5" s="136"/>
      <c r="JX5" s="136"/>
      <c r="JY5" s="136"/>
      <c r="JZ5" s="136"/>
      <c r="KA5" s="136"/>
      <c r="KB5" s="136"/>
      <c r="KC5" s="136"/>
      <c r="KD5" s="136"/>
      <c r="KE5" s="136"/>
      <c r="KF5" s="136"/>
      <c r="KG5" s="136"/>
      <c r="KH5" s="136"/>
      <c r="KI5" s="136"/>
      <c r="KJ5" s="136"/>
      <c r="KK5" s="136"/>
      <c r="KL5" s="136"/>
    </row>
    <row r="6" spans="1:298" s="137" customFormat="1" ht="18">
      <c r="A6" s="413" t="s">
        <v>280</v>
      </c>
      <c r="B6" s="414"/>
      <c r="C6" s="415"/>
      <c r="D6" s="424" t="s">
        <v>281</v>
      </c>
      <c r="E6" s="425"/>
      <c r="F6" s="425"/>
      <c r="G6" s="425"/>
      <c r="H6" s="425"/>
      <c r="I6" s="425"/>
      <c r="J6" s="425"/>
      <c r="K6" s="425"/>
      <c r="L6" s="425"/>
      <c r="M6" s="425"/>
      <c r="N6" s="426"/>
      <c r="O6" s="1"/>
      <c r="P6" s="1"/>
      <c r="Q6" s="1"/>
      <c r="R6" s="1"/>
      <c r="S6" s="1"/>
      <c r="T6" s="1"/>
      <c r="U6" s="1"/>
      <c r="V6" s="1"/>
      <c r="W6" s="1"/>
      <c r="X6" s="1"/>
      <c r="Y6" s="1"/>
      <c r="Z6" s="1"/>
      <c r="AA6" s="1"/>
      <c r="AB6" s="1"/>
      <c r="AC6" s="1"/>
      <c r="AD6" s="1"/>
      <c r="AE6" s="1"/>
      <c r="AF6" s="1"/>
      <c r="AG6" s="1"/>
      <c r="AH6" s="1"/>
      <c r="AI6" s="1"/>
      <c r="AJ6" s="1"/>
      <c r="AK6" s="1"/>
      <c r="AL6" s="1"/>
      <c r="AM6" s="1"/>
      <c r="AN6" s="1"/>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136"/>
      <c r="GA6" s="136"/>
      <c r="GB6" s="136"/>
      <c r="GC6" s="136"/>
      <c r="GD6" s="136"/>
      <c r="GE6" s="136"/>
      <c r="GF6" s="136"/>
      <c r="GG6" s="136"/>
      <c r="GH6" s="136"/>
      <c r="GI6" s="136"/>
      <c r="GJ6" s="136"/>
      <c r="GK6" s="136"/>
      <c r="GL6" s="136"/>
      <c r="GM6" s="136"/>
      <c r="GN6" s="136"/>
      <c r="GO6" s="136"/>
      <c r="GP6" s="136"/>
      <c r="GQ6" s="136"/>
      <c r="GR6" s="136"/>
      <c r="GS6" s="136"/>
      <c r="GT6" s="136"/>
      <c r="GU6" s="136"/>
      <c r="GV6" s="136"/>
      <c r="GW6" s="136"/>
      <c r="GX6" s="136"/>
      <c r="GY6" s="136"/>
      <c r="GZ6" s="136"/>
      <c r="HA6" s="136"/>
      <c r="HB6" s="136"/>
      <c r="HC6" s="136"/>
      <c r="HD6" s="136"/>
      <c r="HE6" s="136"/>
      <c r="HF6" s="136"/>
      <c r="HG6" s="136"/>
      <c r="HH6" s="136"/>
      <c r="HI6" s="136"/>
      <c r="HJ6" s="136"/>
      <c r="HK6" s="136"/>
      <c r="HL6" s="136"/>
      <c r="HM6" s="136"/>
      <c r="HN6" s="136"/>
      <c r="HO6" s="136"/>
      <c r="HP6" s="136"/>
      <c r="HQ6" s="136"/>
      <c r="HR6" s="136"/>
      <c r="HS6" s="136"/>
      <c r="HT6" s="136"/>
      <c r="HU6" s="136"/>
      <c r="HV6" s="136"/>
      <c r="HW6" s="136"/>
      <c r="HX6" s="136"/>
      <c r="HY6" s="136"/>
      <c r="HZ6" s="136"/>
      <c r="IA6" s="136"/>
      <c r="IB6" s="136"/>
      <c r="IC6" s="136"/>
      <c r="ID6" s="136"/>
      <c r="IE6" s="136"/>
      <c r="IF6" s="136"/>
      <c r="IG6" s="136"/>
      <c r="IH6" s="136"/>
      <c r="II6" s="136"/>
      <c r="IJ6" s="136"/>
      <c r="IK6" s="136"/>
      <c r="IL6" s="136"/>
      <c r="IM6" s="136"/>
      <c r="IN6" s="136"/>
      <c r="IO6" s="136"/>
      <c r="IP6" s="136"/>
      <c r="IQ6" s="136"/>
      <c r="IR6" s="136"/>
      <c r="IS6" s="136"/>
      <c r="IT6" s="136"/>
      <c r="IU6" s="136"/>
      <c r="IV6" s="136"/>
      <c r="IW6" s="136"/>
      <c r="IX6" s="136"/>
      <c r="IY6" s="136"/>
      <c r="IZ6" s="136"/>
      <c r="JA6" s="136"/>
      <c r="JB6" s="136"/>
      <c r="JC6" s="136"/>
      <c r="JD6" s="136"/>
      <c r="JE6" s="136"/>
      <c r="JF6" s="136"/>
      <c r="JG6" s="136"/>
      <c r="JH6" s="136"/>
      <c r="JI6" s="136"/>
      <c r="JJ6" s="136"/>
      <c r="JK6" s="136"/>
      <c r="JL6" s="136"/>
      <c r="JM6" s="136"/>
      <c r="JN6" s="136"/>
      <c r="JO6" s="136"/>
      <c r="JP6" s="136"/>
      <c r="JQ6" s="136"/>
      <c r="JR6" s="136"/>
      <c r="JS6" s="136"/>
      <c r="JT6" s="136"/>
      <c r="JU6" s="136"/>
      <c r="JV6" s="136"/>
      <c r="JW6" s="136"/>
      <c r="JX6" s="136"/>
      <c r="JY6" s="136"/>
      <c r="JZ6" s="136"/>
      <c r="KA6" s="136"/>
      <c r="KB6" s="136"/>
      <c r="KC6" s="136"/>
      <c r="KD6" s="136"/>
      <c r="KE6" s="136"/>
      <c r="KF6" s="136"/>
      <c r="KG6" s="136"/>
      <c r="KH6" s="136"/>
      <c r="KI6" s="136"/>
      <c r="KJ6" s="136"/>
      <c r="KK6" s="136"/>
      <c r="KL6" s="136"/>
    </row>
    <row r="7" spans="1:298" s="137" customFormat="1" ht="16.5">
      <c r="A7" s="407" t="s">
        <v>282</v>
      </c>
      <c r="B7" s="408"/>
      <c r="C7" s="408"/>
      <c r="D7" s="408"/>
      <c r="E7" s="408"/>
      <c r="F7" s="408"/>
      <c r="G7" s="408"/>
      <c r="H7" s="409"/>
      <c r="I7" s="407" t="s">
        <v>283</v>
      </c>
      <c r="J7" s="408"/>
      <c r="K7" s="408"/>
      <c r="L7" s="408"/>
      <c r="M7" s="408"/>
      <c r="N7" s="409"/>
      <c r="O7" s="407" t="s">
        <v>284</v>
      </c>
      <c r="P7" s="408"/>
      <c r="Q7" s="408"/>
      <c r="R7" s="408"/>
      <c r="S7" s="408"/>
      <c r="T7" s="408"/>
      <c r="U7" s="408"/>
      <c r="V7" s="408"/>
      <c r="W7" s="409"/>
      <c r="X7" s="407" t="s">
        <v>285</v>
      </c>
      <c r="Y7" s="408"/>
      <c r="Z7" s="408"/>
      <c r="AA7" s="408"/>
      <c r="AB7" s="408"/>
      <c r="AC7" s="408"/>
      <c r="AD7" s="408"/>
      <c r="AE7" s="408"/>
      <c r="AF7" s="408"/>
      <c r="AG7" s="408"/>
      <c r="AH7" s="409"/>
      <c r="AI7" s="407" t="s">
        <v>286</v>
      </c>
      <c r="AJ7" s="408"/>
      <c r="AK7" s="408"/>
      <c r="AL7" s="408"/>
      <c r="AM7" s="408"/>
      <c r="AN7" s="427"/>
      <c r="AO7" s="136"/>
      <c r="AP7" s="136"/>
      <c r="AQ7" s="136"/>
      <c r="AR7" s="136"/>
      <c r="AS7" s="136"/>
      <c r="AT7" s="136"/>
      <c r="AU7" s="136"/>
      <c r="AV7" s="136"/>
      <c r="AW7" s="136"/>
      <c r="AX7" s="136"/>
      <c r="AY7" s="136"/>
      <c r="AZ7" s="136"/>
      <c r="BA7" s="136"/>
      <c r="BB7" s="136"/>
      <c r="BC7" s="136"/>
      <c r="BD7" s="136"/>
      <c r="BE7" s="136"/>
      <c r="BF7" s="136"/>
      <c r="BG7" s="136"/>
      <c r="BH7" s="136"/>
      <c r="BI7" s="136"/>
      <c r="BJ7" s="136"/>
      <c r="BK7" s="136"/>
      <c r="BL7" s="136"/>
      <c r="BM7" s="136"/>
      <c r="BN7" s="136"/>
      <c r="BO7" s="136"/>
      <c r="BP7" s="136"/>
      <c r="BQ7" s="136"/>
      <c r="BR7" s="136"/>
      <c r="BS7" s="136"/>
      <c r="BT7" s="136"/>
      <c r="BU7" s="136"/>
      <c r="BV7" s="136"/>
      <c r="BW7" s="136"/>
      <c r="BX7" s="136"/>
      <c r="BY7" s="136"/>
      <c r="BZ7" s="136"/>
      <c r="CA7" s="136"/>
      <c r="CB7" s="136"/>
      <c r="CC7" s="136"/>
      <c r="CD7" s="136"/>
      <c r="CE7" s="136"/>
      <c r="CF7" s="136"/>
      <c r="CG7" s="136"/>
      <c r="CH7" s="136"/>
      <c r="CI7" s="136"/>
      <c r="CJ7" s="136"/>
      <c r="CK7" s="136"/>
      <c r="CL7" s="136"/>
      <c r="CM7" s="136"/>
      <c r="CN7" s="136"/>
      <c r="CO7" s="136"/>
      <c r="CP7" s="136"/>
      <c r="CQ7" s="136"/>
      <c r="CR7" s="136"/>
      <c r="CS7" s="136"/>
      <c r="CT7" s="136"/>
      <c r="CU7" s="136"/>
      <c r="CV7" s="136"/>
      <c r="CW7" s="136"/>
      <c r="CX7" s="136"/>
      <c r="CY7" s="136"/>
      <c r="CZ7" s="136"/>
      <c r="DA7" s="136"/>
      <c r="DB7" s="136"/>
      <c r="DC7" s="136"/>
      <c r="DD7" s="136"/>
      <c r="DE7" s="136"/>
      <c r="DF7" s="136"/>
      <c r="DG7" s="136"/>
      <c r="DH7" s="136"/>
      <c r="DI7" s="136"/>
      <c r="DJ7" s="136"/>
      <c r="DK7" s="136"/>
      <c r="DL7" s="136"/>
      <c r="DM7" s="136"/>
      <c r="DN7" s="136"/>
      <c r="DO7" s="136"/>
      <c r="DP7" s="136"/>
      <c r="DQ7" s="136"/>
      <c r="DR7" s="136"/>
      <c r="DS7" s="136"/>
      <c r="DT7" s="136"/>
      <c r="DU7" s="136"/>
      <c r="DV7" s="136"/>
      <c r="DW7" s="136"/>
      <c r="DX7" s="136"/>
      <c r="DY7" s="136"/>
      <c r="DZ7" s="136"/>
      <c r="EA7" s="136"/>
      <c r="EB7" s="136"/>
      <c r="EC7" s="136"/>
      <c r="ED7" s="136"/>
      <c r="EE7" s="136"/>
      <c r="EF7" s="136"/>
      <c r="EG7" s="136"/>
      <c r="EH7" s="136"/>
      <c r="EI7" s="136"/>
      <c r="EJ7" s="136"/>
      <c r="EK7" s="136"/>
      <c r="EL7" s="136"/>
      <c r="EM7" s="136"/>
      <c r="EN7" s="136"/>
      <c r="EO7" s="136"/>
      <c r="EP7" s="136"/>
      <c r="EQ7" s="136"/>
      <c r="ER7" s="136"/>
      <c r="ES7" s="136"/>
      <c r="ET7" s="136"/>
      <c r="EU7" s="136"/>
      <c r="EV7" s="136"/>
      <c r="EW7" s="136"/>
      <c r="EX7" s="136"/>
      <c r="EY7" s="136"/>
      <c r="EZ7" s="136"/>
      <c r="FA7" s="136"/>
      <c r="FB7" s="136"/>
      <c r="FC7" s="136"/>
      <c r="FD7" s="136"/>
      <c r="FE7" s="136"/>
      <c r="FF7" s="136"/>
      <c r="FG7" s="136"/>
      <c r="FH7" s="136"/>
      <c r="FI7" s="136"/>
      <c r="FJ7" s="136"/>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136"/>
      <c r="GZ7" s="136"/>
      <c r="HA7" s="136"/>
      <c r="HB7" s="136"/>
      <c r="HC7" s="136"/>
      <c r="HD7" s="136"/>
      <c r="HE7" s="136"/>
      <c r="HF7" s="136"/>
      <c r="HG7" s="136"/>
      <c r="HH7" s="136"/>
      <c r="HI7" s="136"/>
      <c r="HJ7" s="136"/>
      <c r="HK7" s="136"/>
      <c r="HL7" s="136"/>
      <c r="HM7" s="136"/>
      <c r="HN7" s="136"/>
      <c r="HO7" s="136"/>
      <c r="HP7" s="136"/>
      <c r="HQ7" s="136"/>
      <c r="HR7" s="136"/>
      <c r="HS7" s="136"/>
      <c r="HT7" s="136"/>
      <c r="HU7" s="136"/>
      <c r="HV7" s="136"/>
      <c r="HW7" s="136"/>
      <c r="HX7" s="136"/>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c r="JR7" s="136"/>
      <c r="JS7" s="136"/>
      <c r="JT7" s="136"/>
      <c r="JU7" s="136"/>
      <c r="JV7" s="136"/>
      <c r="JW7" s="136"/>
      <c r="JX7" s="136"/>
      <c r="JY7" s="136"/>
      <c r="JZ7" s="136"/>
      <c r="KA7" s="136"/>
      <c r="KB7" s="136"/>
      <c r="KC7" s="136"/>
      <c r="KD7" s="136"/>
      <c r="KE7" s="136"/>
      <c r="KF7" s="136"/>
      <c r="KG7" s="136"/>
      <c r="KH7" s="136"/>
      <c r="KI7" s="136"/>
      <c r="KJ7" s="136"/>
      <c r="KK7" s="136"/>
      <c r="KL7" s="136"/>
    </row>
    <row r="8" spans="1:298" s="137" customFormat="1" ht="16.5" customHeight="1">
      <c r="A8" s="401" t="s">
        <v>287</v>
      </c>
      <c r="B8" s="404" t="s">
        <v>288</v>
      </c>
      <c r="C8" s="403" t="s">
        <v>228</v>
      </c>
      <c r="D8" s="398" t="s">
        <v>289</v>
      </c>
      <c r="E8" s="398" t="s">
        <v>232</v>
      </c>
      <c r="F8" s="405" t="s">
        <v>234</v>
      </c>
      <c r="G8" s="391" t="s">
        <v>236</v>
      </c>
      <c r="H8" s="398" t="s">
        <v>290</v>
      </c>
      <c r="I8" s="399" t="s">
        <v>291</v>
      </c>
      <c r="J8" s="400" t="s">
        <v>292</v>
      </c>
      <c r="K8" s="391" t="s">
        <v>293</v>
      </c>
      <c r="L8" s="391" t="s">
        <v>294</v>
      </c>
      <c r="M8" s="400" t="s">
        <v>292</v>
      </c>
      <c r="N8" s="398" t="s">
        <v>242</v>
      </c>
      <c r="O8" s="395" t="s">
        <v>295</v>
      </c>
      <c r="P8" s="390" t="s">
        <v>244</v>
      </c>
      <c r="Q8" s="391" t="s">
        <v>246</v>
      </c>
      <c r="R8" s="390" t="s">
        <v>296</v>
      </c>
      <c r="S8" s="390"/>
      <c r="T8" s="390"/>
      <c r="U8" s="390"/>
      <c r="V8" s="390"/>
      <c r="W8" s="390"/>
      <c r="X8" s="394" t="s">
        <v>297</v>
      </c>
      <c r="Y8" s="395" t="s">
        <v>298</v>
      </c>
      <c r="Z8" s="395" t="s">
        <v>292</v>
      </c>
      <c r="AA8" s="129"/>
      <c r="AB8" s="129"/>
      <c r="AC8" s="395" t="s">
        <v>299</v>
      </c>
      <c r="AD8" s="395" t="s">
        <v>292</v>
      </c>
      <c r="AE8" s="129"/>
      <c r="AF8" s="129"/>
      <c r="AG8" s="394" t="s">
        <v>300</v>
      </c>
      <c r="AH8" s="395" t="s">
        <v>262</v>
      </c>
      <c r="AI8" s="390" t="s">
        <v>286</v>
      </c>
      <c r="AJ8" s="390" t="s">
        <v>301</v>
      </c>
      <c r="AK8" s="390" t="s">
        <v>302</v>
      </c>
      <c r="AL8" s="390" t="s">
        <v>303</v>
      </c>
      <c r="AM8" s="392" t="s">
        <v>304</v>
      </c>
      <c r="AN8" s="392" t="s">
        <v>266</v>
      </c>
      <c r="AO8" s="136"/>
      <c r="AP8" s="136"/>
      <c r="AQ8" s="136"/>
      <c r="AR8" s="136"/>
      <c r="AS8" s="136"/>
      <c r="AT8" s="136"/>
      <c r="AU8" s="136"/>
      <c r="AV8" s="136"/>
      <c r="AW8" s="136"/>
      <c r="AX8" s="136"/>
      <c r="AY8" s="136"/>
      <c r="AZ8" s="136"/>
      <c r="BA8" s="136"/>
      <c r="BB8" s="136"/>
      <c r="BC8" s="136"/>
      <c r="BD8" s="136"/>
      <c r="BE8" s="136"/>
      <c r="BF8" s="136"/>
      <c r="BG8" s="136"/>
      <c r="BH8" s="136"/>
      <c r="BI8" s="136"/>
      <c r="BJ8" s="136"/>
      <c r="BK8" s="136"/>
      <c r="BL8" s="136"/>
      <c r="BM8" s="136"/>
      <c r="BN8" s="136"/>
      <c r="BO8" s="136"/>
      <c r="BP8" s="136"/>
      <c r="BQ8" s="136"/>
      <c r="BR8" s="136"/>
      <c r="BS8" s="136"/>
      <c r="BT8" s="136"/>
      <c r="BU8" s="136"/>
      <c r="BV8" s="136"/>
      <c r="BW8" s="136"/>
      <c r="BX8" s="136"/>
      <c r="BY8" s="136"/>
      <c r="BZ8" s="136"/>
      <c r="CA8" s="136"/>
      <c r="CB8" s="136"/>
      <c r="CC8" s="136"/>
      <c r="CD8" s="136"/>
      <c r="CE8" s="136"/>
      <c r="CF8" s="136"/>
      <c r="CG8" s="136"/>
      <c r="CH8" s="136"/>
      <c r="CI8" s="136"/>
      <c r="CJ8" s="136"/>
      <c r="CK8" s="136"/>
      <c r="CL8" s="136"/>
      <c r="CM8" s="136"/>
      <c r="CN8" s="136"/>
      <c r="CO8" s="136"/>
      <c r="CP8" s="136"/>
      <c r="CQ8" s="136"/>
      <c r="CR8" s="136"/>
      <c r="CS8" s="136"/>
      <c r="CT8" s="136"/>
      <c r="CU8" s="136"/>
      <c r="CV8" s="136"/>
      <c r="CW8" s="136"/>
      <c r="CX8" s="136"/>
      <c r="CY8" s="136"/>
      <c r="CZ8" s="136"/>
      <c r="DA8" s="136"/>
      <c r="DB8" s="136"/>
      <c r="DC8" s="136"/>
      <c r="DD8" s="136"/>
      <c r="DE8" s="136"/>
      <c r="DF8" s="136"/>
      <c r="DG8" s="136"/>
      <c r="DH8" s="136"/>
      <c r="DI8" s="136"/>
      <c r="DJ8" s="136"/>
      <c r="DK8" s="136"/>
      <c r="DL8" s="136"/>
      <c r="DM8" s="136"/>
      <c r="DN8" s="136"/>
      <c r="DO8" s="136"/>
      <c r="DP8" s="136"/>
      <c r="DQ8" s="136"/>
      <c r="DR8" s="136"/>
      <c r="DS8" s="136"/>
      <c r="DT8" s="136"/>
      <c r="DU8" s="136"/>
      <c r="DV8" s="136"/>
      <c r="DW8" s="136"/>
      <c r="DX8" s="136"/>
      <c r="DY8" s="136"/>
      <c r="DZ8" s="136"/>
      <c r="EA8" s="136"/>
      <c r="EB8" s="136"/>
      <c r="EC8" s="136"/>
      <c r="ED8" s="136"/>
      <c r="EE8" s="136"/>
      <c r="EF8" s="136"/>
      <c r="EG8" s="136"/>
      <c r="EH8" s="136"/>
      <c r="EI8" s="136"/>
      <c r="EJ8" s="136"/>
      <c r="EK8" s="136"/>
      <c r="EL8" s="136"/>
      <c r="EM8" s="136"/>
      <c r="EN8" s="136"/>
      <c r="EO8" s="136"/>
      <c r="EP8" s="136"/>
      <c r="EQ8" s="136"/>
      <c r="ER8" s="136"/>
      <c r="ES8" s="136"/>
      <c r="ET8" s="136"/>
      <c r="EU8" s="136"/>
      <c r="EV8" s="136"/>
      <c r="EW8" s="136"/>
      <c r="EX8" s="136"/>
      <c r="EY8" s="136"/>
      <c r="EZ8" s="136"/>
      <c r="FA8" s="136"/>
      <c r="FB8" s="136"/>
      <c r="FC8" s="136"/>
      <c r="FD8" s="136"/>
      <c r="FE8" s="136"/>
      <c r="FF8" s="136"/>
      <c r="FG8" s="136"/>
      <c r="FH8" s="136"/>
      <c r="FI8" s="136"/>
      <c r="FJ8" s="136"/>
      <c r="FK8" s="136"/>
      <c r="FL8" s="136"/>
      <c r="FM8" s="136"/>
      <c r="FN8" s="136"/>
      <c r="FO8" s="136"/>
      <c r="FP8" s="136"/>
      <c r="FQ8" s="136"/>
      <c r="FR8" s="136"/>
      <c r="FS8" s="136"/>
      <c r="FT8" s="136"/>
      <c r="FU8" s="136"/>
      <c r="FV8" s="136"/>
      <c r="FW8" s="136"/>
      <c r="FX8" s="136"/>
      <c r="FY8" s="136"/>
      <c r="FZ8" s="136"/>
      <c r="GA8" s="136"/>
      <c r="GB8" s="136"/>
      <c r="GC8" s="136"/>
      <c r="GD8" s="136"/>
      <c r="GE8" s="136"/>
      <c r="GF8" s="136"/>
      <c r="GG8" s="136"/>
      <c r="GH8" s="136"/>
      <c r="GI8" s="136"/>
      <c r="GJ8" s="136"/>
      <c r="GK8" s="136"/>
      <c r="GL8" s="136"/>
      <c r="GM8" s="136"/>
      <c r="GN8" s="136"/>
      <c r="GO8" s="136"/>
      <c r="GP8" s="136"/>
      <c r="GQ8" s="136"/>
      <c r="GR8" s="136"/>
      <c r="GS8" s="136"/>
      <c r="GT8" s="136"/>
      <c r="GU8" s="136"/>
      <c r="GV8" s="136"/>
      <c r="GW8" s="136"/>
      <c r="GX8" s="136"/>
      <c r="GY8" s="136"/>
      <c r="GZ8" s="136"/>
      <c r="HA8" s="136"/>
      <c r="HB8" s="136"/>
      <c r="HC8" s="136"/>
      <c r="HD8" s="136"/>
      <c r="HE8" s="136"/>
      <c r="HF8" s="136"/>
      <c r="HG8" s="136"/>
      <c r="HH8" s="136"/>
      <c r="HI8" s="136"/>
      <c r="HJ8" s="136"/>
      <c r="HK8" s="136"/>
      <c r="HL8" s="136"/>
      <c r="HM8" s="136"/>
      <c r="HN8" s="136"/>
      <c r="HO8" s="136"/>
      <c r="HP8" s="136"/>
      <c r="HQ8" s="136"/>
      <c r="HR8" s="136"/>
      <c r="HS8" s="136"/>
      <c r="HT8" s="136"/>
      <c r="HU8" s="136"/>
      <c r="HV8" s="136"/>
      <c r="HW8" s="136"/>
      <c r="HX8" s="136"/>
      <c r="HY8" s="136"/>
      <c r="HZ8" s="136"/>
      <c r="IA8" s="136"/>
      <c r="IB8" s="136"/>
      <c r="IC8" s="136"/>
      <c r="ID8" s="136"/>
      <c r="IE8" s="136"/>
      <c r="IF8" s="136"/>
      <c r="IG8" s="136"/>
      <c r="IH8" s="136"/>
      <c r="II8" s="136"/>
      <c r="IJ8" s="136"/>
      <c r="IK8" s="136"/>
      <c r="IL8" s="136"/>
      <c r="IM8" s="136"/>
      <c r="IN8" s="136"/>
      <c r="IO8" s="136"/>
      <c r="IP8" s="136"/>
      <c r="IQ8" s="136"/>
      <c r="IR8" s="136"/>
      <c r="IS8" s="136"/>
      <c r="IT8" s="136"/>
      <c r="IU8" s="136"/>
      <c r="IV8" s="136"/>
      <c r="IW8" s="136"/>
      <c r="IX8" s="136"/>
      <c r="IY8" s="136"/>
      <c r="IZ8" s="136"/>
      <c r="JA8" s="136"/>
      <c r="JB8" s="136"/>
      <c r="JC8" s="136"/>
      <c r="JD8" s="136"/>
      <c r="JE8" s="136"/>
      <c r="JF8" s="136"/>
      <c r="JG8" s="136"/>
      <c r="JH8" s="136"/>
      <c r="JI8" s="136"/>
      <c r="JJ8" s="136"/>
      <c r="JK8" s="136"/>
      <c r="JL8" s="136"/>
      <c r="JM8" s="136"/>
      <c r="JN8" s="136"/>
      <c r="JO8" s="136"/>
      <c r="JP8" s="136"/>
      <c r="JQ8" s="136"/>
      <c r="JR8" s="136"/>
      <c r="JS8" s="136"/>
      <c r="JT8" s="136"/>
      <c r="JU8" s="136"/>
      <c r="JV8" s="136"/>
      <c r="JW8" s="136"/>
      <c r="JX8" s="136"/>
      <c r="JY8" s="136"/>
      <c r="JZ8" s="136"/>
      <c r="KA8" s="136"/>
      <c r="KB8" s="136"/>
      <c r="KC8" s="136"/>
      <c r="KD8" s="136"/>
      <c r="KE8" s="136"/>
      <c r="KF8" s="136"/>
      <c r="KG8" s="136"/>
      <c r="KH8" s="136"/>
      <c r="KI8" s="136"/>
      <c r="KJ8" s="136"/>
      <c r="KK8" s="136"/>
      <c r="KL8" s="136"/>
    </row>
    <row r="9" spans="1:298" s="139" customFormat="1" ht="94.5" customHeight="1" thickBot="1">
      <c r="A9" s="402"/>
      <c r="B9" s="406"/>
      <c r="C9" s="404"/>
      <c r="D9" s="391"/>
      <c r="E9" s="391"/>
      <c r="F9" s="404"/>
      <c r="G9" s="399"/>
      <c r="H9" s="391"/>
      <c r="I9" s="399"/>
      <c r="J9" s="400"/>
      <c r="K9" s="399"/>
      <c r="L9" s="399"/>
      <c r="M9" s="400"/>
      <c r="N9" s="391"/>
      <c r="O9" s="396"/>
      <c r="P9" s="391"/>
      <c r="Q9" s="399"/>
      <c r="R9" s="121" t="s">
        <v>305</v>
      </c>
      <c r="S9" s="121" t="s">
        <v>306</v>
      </c>
      <c r="T9" s="121" t="s">
        <v>307</v>
      </c>
      <c r="U9" s="121" t="s">
        <v>308</v>
      </c>
      <c r="V9" s="121" t="s">
        <v>309</v>
      </c>
      <c r="W9" s="121" t="s">
        <v>310</v>
      </c>
      <c r="X9" s="395"/>
      <c r="Y9" s="397"/>
      <c r="Z9" s="397"/>
      <c r="AA9" s="132" t="s">
        <v>311</v>
      </c>
      <c r="AB9" s="132" t="s">
        <v>292</v>
      </c>
      <c r="AC9" s="397"/>
      <c r="AD9" s="397"/>
      <c r="AE9" s="130" t="s">
        <v>299</v>
      </c>
      <c r="AF9" s="130" t="s">
        <v>292</v>
      </c>
      <c r="AG9" s="395"/>
      <c r="AH9" s="396"/>
      <c r="AI9" s="391"/>
      <c r="AJ9" s="391"/>
      <c r="AK9" s="391"/>
      <c r="AL9" s="391"/>
      <c r="AM9" s="393"/>
      <c r="AN9" s="393"/>
      <c r="AO9" s="138"/>
      <c r="AP9" s="138"/>
      <c r="AQ9" s="138"/>
      <c r="AR9" s="138"/>
      <c r="AS9" s="138"/>
      <c r="AT9" s="138"/>
      <c r="AU9" s="138"/>
      <c r="AV9" s="138"/>
      <c r="AW9" s="138"/>
      <c r="AX9" s="138"/>
      <c r="AY9" s="138"/>
      <c r="AZ9" s="138"/>
      <c r="BA9" s="138"/>
      <c r="BB9" s="138"/>
      <c r="BC9" s="138"/>
      <c r="BD9" s="138"/>
      <c r="BE9" s="138"/>
      <c r="BF9" s="138"/>
      <c r="BG9" s="138"/>
      <c r="BH9" s="138"/>
      <c r="BI9" s="138"/>
      <c r="BJ9" s="138"/>
      <c r="BK9" s="138"/>
      <c r="BL9" s="138"/>
      <c r="BM9" s="138"/>
      <c r="BN9" s="138"/>
      <c r="BO9" s="138"/>
      <c r="BP9" s="138"/>
      <c r="BQ9" s="138"/>
      <c r="BR9" s="138"/>
      <c r="BS9" s="138"/>
      <c r="BT9" s="138"/>
      <c r="BU9" s="138"/>
      <c r="BV9" s="138"/>
      <c r="BW9" s="138"/>
      <c r="BX9" s="138"/>
      <c r="BY9" s="138"/>
      <c r="BZ9" s="138"/>
      <c r="CA9" s="138"/>
      <c r="CB9" s="138"/>
      <c r="CC9" s="138"/>
      <c r="CD9" s="138"/>
      <c r="CE9" s="138"/>
      <c r="CF9" s="138"/>
      <c r="CG9" s="138"/>
      <c r="CH9" s="138"/>
      <c r="CI9" s="138"/>
      <c r="CJ9" s="138"/>
      <c r="CK9" s="138"/>
      <c r="CL9" s="138"/>
      <c r="CM9" s="138"/>
      <c r="CN9" s="138"/>
      <c r="CO9" s="138"/>
      <c r="CP9" s="138"/>
      <c r="CQ9" s="138"/>
      <c r="CR9" s="138"/>
      <c r="CS9" s="138"/>
      <c r="CT9" s="138"/>
      <c r="CU9" s="138"/>
      <c r="CV9" s="138"/>
      <c r="CW9" s="138"/>
      <c r="CX9" s="138"/>
      <c r="CY9" s="138"/>
      <c r="CZ9" s="138"/>
      <c r="DA9" s="138"/>
      <c r="DB9" s="138"/>
      <c r="DC9" s="138"/>
      <c r="DD9" s="138"/>
      <c r="DE9" s="138"/>
      <c r="DF9" s="138"/>
      <c r="DG9" s="138"/>
      <c r="DH9" s="138"/>
      <c r="DI9" s="138"/>
      <c r="DJ9" s="138"/>
      <c r="DK9" s="138"/>
      <c r="DL9" s="138"/>
      <c r="DM9" s="138"/>
      <c r="DN9" s="138"/>
      <c r="DO9" s="138"/>
      <c r="DP9" s="138"/>
      <c r="DQ9" s="138"/>
      <c r="DR9" s="138"/>
      <c r="DS9" s="138"/>
      <c r="DT9" s="138"/>
      <c r="DU9" s="138"/>
      <c r="DV9" s="138"/>
      <c r="DW9" s="138"/>
      <c r="DX9" s="138"/>
      <c r="DY9" s="138"/>
      <c r="DZ9" s="138"/>
      <c r="EA9" s="138"/>
      <c r="EB9" s="138"/>
      <c r="EC9" s="138"/>
      <c r="ED9" s="138"/>
      <c r="EE9" s="138"/>
      <c r="EF9" s="138"/>
      <c r="EG9" s="138"/>
      <c r="EH9" s="138"/>
      <c r="EI9" s="138"/>
      <c r="EJ9" s="138"/>
      <c r="EK9" s="138"/>
      <c r="EL9" s="138"/>
      <c r="EM9" s="138"/>
      <c r="EN9" s="138"/>
      <c r="EO9" s="138"/>
      <c r="EP9" s="138"/>
      <c r="EQ9" s="138"/>
      <c r="ER9" s="138"/>
      <c r="ES9" s="138"/>
      <c r="ET9" s="138"/>
      <c r="EU9" s="138"/>
      <c r="EV9" s="138"/>
      <c r="EW9" s="138"/>
      <c r="EX9" s="138"/>
      <c r="EY9" s="138"/>
      <c r="EZ9" s="138"/>
      <c r="FA9" s="138"/>
      <c r="FB9" s="138"/>
      <c r="FC9" s="138"/>
      <c r="FD9" s="138"/>
      <c r="FE9" s="138"/>
      <c r="FF9" s="138"/>
      <c r="FG9" s="138"/>
      <c r="FH9" s="138"/>
      <c r="FI9" s="138"/>
      <c r="FJ9" s="138"/>
      <c r="FK9" s="138"/>
      <c r="FL9" s="138"/>
      <c r="FM9" s="138"/>
      <c r="FN9" s="138"/>
      <c r="FO9" s="138"/>
      <c r="FP9" s="138"/>
      <c r="FQ9" s="138"/>
      <c r="FR9" s="138"/>
      <c r="FS9" s="138"/>
      <c r="FT9" s="138"/>
      <c r="FU9" s="138"/>
      <c r="FV9" s="138"/>
      <c r="FW9" s="138"/>
      <c r="FX9" s="138"/>
      <c r="FY9" s="138"/>
      <c r="FZ9" s="138"/>
      <c r="GA9" s="138"/>
      <c r="GB9" s="138"/>
      <c r="GC9" s="138"/>
      <c r="GD9" s="138"/>
      <c r="GE9" s="138"/>
      <c r="GF9" s="138"/>
      <c r="GG9" s="138"/>
      <c r="GH9" s="138"/>
      <c r="GI9" s="138"/>
      <c r="GJ9" s="138"/>
      <c r="GK9" s="138"/>
      <c r="GL9" s="138"/>
      <c r="GM9" s="138"/>
      <c r="GN9" s="138"/>
      <c r="GO9" s="138"/>
      <c r="GP9" s="138"/>
      <c r="GQ9" s="138"/>
      <c r="GR9" s="138"/>
      <c r="GS9" s="138"/>
      <c r="GT9" s="138"/>
      <c r="GU9" s="138"/>
      <c r="GV9" s="138"/>
      <c r="GW9" s="138"/>
      <c r="GX9" s="138"/>
      <c r="GY9" s="138"/>
      <c r="GZ9" s="138"/>
      <c r="HA9" s="138"/>
      <c r="HB9" s="138"/>
      <c r="HC9" s="138"/>
      <c r="HD9" s="138"/>
      <c r="HE9" s="138"/>
      <c r="HF9" s="138"/>
      <c r="HG9" s="138"/>
      <c r="HH9" s="138"/>
      <c r="HI9" s="138"/>
      <c r="HJ9" s="138"/>
      <c r="HK9" s="138"/>
      <c r="HL9" s="138"/>
      <c r="HM9" s="138"/>
      <c r="HN9" s="138"/>
      <c r="HO9" s="138"/>
      <c r="HP9" s="138"/>
      <c r="HQ9" s="138"/>
      <c r="HR9" s="138"/>
      <c r="HS9" s="138"/>
      <c r="HT9" s="138"/>
      <c r="HU9" s="138"/>
      <c r="HV9" s="138"/>
      <c r="HW9" s="138"/>
      <c r="HX9" s="138"/>
      <c r="HY9" s="138"/>
      <c r="HZ9" s="138"/>
      <c r="IA9" s="138"/>
      <c r="IB9" s="138"/>
      <c r="IC9" s="138"/>
      <c r="ID9" s="138"/>
      <c r="IE9" s="138"/>
      <c r="IF9" s="138"/>
      <c r="IG9" s="138"/>
      <c r="IH9" s="138"/>
      <c r="II9" s="138"/>
      <c r="IJ9" s="138"/>
      <c r="IK9" s="138"/>
      <c r="IL9" s="138"/>
      <c r="IM9" s="138"/>
      <c r="IN9" s="138"/>
      <c r="IO9" s="138"/>
      <c r="IP9" s="138"/>
      <c r="IQ9" s="138"/>
      <c r="IR9" s="138"/>
      <c r="IS9" s="138"/>
      <c r="IT9" s="138"/>
      <c r="IU9" s="138"/>
      <c r="IV9" s="138"/>
      <c r="IW9" s="138"/>
      <c r="IX9" s="138"/>
      <c r="IY9" s="138"/>
      <c r="IZ9" s="138"/>
      <c r="JA9" s="138"/>
      <c r="JB9" s="138"/>
      <c r="JC9" s="138"/>
      <c r="JD9" s="138"/>
      <c r="JE9" s="138"/>
      <c r="JF9" s="138"/>
      <c r="JG9" s="138"/>
      <c r="JH9" s="138"/>
      <c r="JI9" s="138"/>
      <c r="JJ9" s="138"/>
      <c r="JK9" s="138"/>
      <c r="JL9" s="138"/>
      <c r="JM9" s="138"/>
      <c r="JN9" s="138"/>
      <c r="JO9" s="138"/>
      <c r="JP9" s="138"/>
      <c r="JQ9" s="138"/>
      <c r="JR9" s="138"/>
      <c r="JS9" s="138"/>
      <c r="JT9" s="138"/>
      <c r="JU9" s="138"/>
      <c r="JV9" s="138"/>
      <c r="JW9" s="138"/>
      <c r="JX9" s="138"/>
      <c r="JY9" s="138"/>
      <c r="JZ9" s="138"/>
      <c r="KA9" s="138"/>
      <c r="KB9" s="138"/>
      <c r="KC9" s="138"/>
      <c r="KD9" s="138"/>
      <c r="KE9" s="138"/>
      <c r="KF9" s="138"/>
      <c r="KG9" s="138"/>
      <c r="KH9" s="138"/>
      <c r="KI9" s="138"/>
      <c r="KJ9" s="138"/>
      <c r="KK9" s="138"/>
      <c r="KL9" s="138"/>
    </row>
    <row r="10" spans="1:298" ht="49.5" customHeight="1">
      <c r="A10" s="366">
        <v>1</v>
      </c>
      <c r="B10" s="367" t="s">
        <v>312</v>
      </c>
      <c r="C10" s="382" t="s">
        <v>313</v>
      </c>
      <c r="D10" s="388" t="s">
        <v>314</v>
      </c>
      <c r="E10" s="389" t="s">
        <v>315</v>
      </c>
      <c r="F10" s="366" t="s">
        <v>316</v>
      </c>
      <c r="G10" s="382" t="s">
        <v>317</v>
      </c>
      <c r="H10" s="382">
        <v>90</v>
      </c>
      <c r="I10" s="376" t="str">
        <f>IF(H10&lt;=2,'Tabla probabilidad'!$B$5,IF(H10&lt;=24,'Tabla probabilidad'!$B$6,IF(H10&lt;=500,'Tabla probabilidad'!$B$7,IF(H10&lt;=5000,'Tabla probabilidad'!$B$8,IF(H10&gt;5000,'Tabla probabilidad'!$B$9)))))</f>
        <v>Media</v>
      </c>
      <c r="J10" s="377">
        <f>IF(H10&lt;=2,'Tabla probabilidad'!$D$5,IF(H10&lt;=24,'Tabla probabilidad'!$D$6,IF(H10&lt;=500,'Tabla probabilidad'!$D$7,IF(H10&lt;=5000,'Tabla probabilidad'!$D$8,IF(H10&gt;5000,'Tabla probabilidad'!$D$9)))))</f>
        <v>0.6</v>
      </c>
      <c r="K10" s="366" t="s">
        <v>318</v>
      </c>
      <c r="L10" s="366" t="str">
        <f>IF(K10="El riesgo afecta la imagen de alguna área de la organización","Leve",IF(K10="El riesgo afecta la imagen de la entidad internamente, de conocimiento general, nivel interno, alta dirección, contratista y/o de provedores","Menor",IF(K10="El riesgo afecta la imagen de la entidad con algunos usuarios de relevancia frente al logro de los objetivos","Moderado",IF(K10="El riesgo afecta la imagen de de la entidad con efecto publicitario sostenido a nivel del sector justicia","Mayor",IF(K10="El riesgo afecta la imagen de la entidad a nivel nacional, con efecto publicitarios sostenible a nivel país","Catastrófico",IF(K10="Impacto que afecte la ejecución presupuestal en un valor ≥0,5%.","Leve",IF(K10="Impacto que afecte la ejecución presupuestal en un valor ≥1%.","Menor",IF(K10="Impacto que afecte la ejecución presupuestal en un valor ≥5%.","Moderado",IF(K10="Impacto que afecte la ejecución presupuestal en un valor ≥20%.","Mayor",IF(K10="Impacto que afecte la ejecución presupuestal en un valor ≥50%.","Catastrófico",IF(K10="Incumplimiento máximo del 5% de la meta planeada","Leve",IF(K10="Incumplimiento máximo del 15% de la meta planeada","Menor",IF(K10="Incumplimiento máximo del 20% de la meta planeada","Moderado",IF(K10="Incumplimiento máximo del 50% de la meta planeada","Mayor",IF(K10="Incumplimiento máximo del 80% de la meta planeada","Catastrófico",IF(K10="Cualquier afectación a la violacion de los derechos de los ciudadanos se considera con consecuencias altas","Mayor",IF(K10="Cualquier afectación a la violacion de los derechos de los ciudadanos se considera con consecuencias desastrosas","Catastrófico",IF(K10="Afecta la Prestación del Servicio de Administración de Justicia en 5%","Leve",IF(K10="Afecta la Prestación del Servicio de Administración de Justicia en 10%","Menor",IF(K10="Afecta la Prestación del Servicio de Administración de Justicia en 15%","Moderado",IF(K10="Afecta la Prestación del Servicio de Administración de Justicia en 20%","Mayor",IF(K10="Afecta la Prestación del Servicio de Administración de Justicia en más del 50%","Catastrófico",IF(K10="Cualquier acto indebido de los servidores judiciales genera altas consecuencias para la entidad","Mayor",IF(K10="Cualquier acto indebido de los servidores judiciales genera consecuencias desastrosas para la entidad","Catastrófico",IF(K10="Si el hecho llegara a presentarse, tendría consecuencias o efectos mínimos sobre la entidad","Leve",IF(K10="Si el hecho llegara a presentarse, tendría bajo impacto o efecto sobre la entidad","Menor",IF(K10="Si el hecho llegara a presentarse, tendría medianas consecuencias o efectos sobre la entidad","Moderado",IF(K10="Si el hecho llegara a presentarse, tendría altas consecuencias o efectos sobre la entidad","Mayor",IF(K10="Si el hecho llegara a presentarse, tendría desastrosas consecuencias o efectos sobre la entidad","Catastrófico")))))))))))))))))))))))))))))</f>
        <v>Moderado</v>
      </c>
      <c r="M10" s="366" t="str">
        <f>IF(K10="El riesgo afecta la imagen de alguna área de la organización","20%",IF(K10="El riesgo afecta la imagen de la entidad internamente, de conocimiento general, nivel interno, alta dirección, contratista y/o de provedores","40%",IF(K10="El riesgo afecta la imagen de la entidad con algunos usuarios de relevancia frente al logro de los objetivos","60%",IF(K10="El riesgo afecta la imagen de de la entidad con efecto publicitario sostenido a nivel del sector justicia","80%",IF(K10="El riesgo afecta la imagen de la entidad a nivel nacional, con efecto publicitarios sostenible a nivel país","100%",IF(K10="Impacto que afecte la ejecución presupuestal en un valor ≥0,5%.","20%",IF(K10="Impacto que afecte la ejecución presupuestal en un valor ≥1%.","40%",IF(K10="Impacto que afecte la ejecución presupuestal en un valor ≥5%.","60%",IF(K10="Impacto que afecte la ejecución presupuestal en un valor ≥20%.","80%",IF(K10="Impacto que afecte la ejecución presupuestal en un valor ≥50%.","100%",IF(K10="Incumplimiento máximo del 5% de la meta planeada","20%",IF(K10="Incumplimiento máximo del 15% de la meta planeada","40%",IF(K10="Incumplimiento máximo del 20% de la meta planeada","60%",IF(K10="Incumplimiento máximo del 50% de la meta planeada","80%",IF(K10="Incumplimiento máximo del 80% de la meta planeada","100%",IF(K10="Cualquier afectación a la violacion de los derechos de los ciudadanos se considera con consecuencias altas","80%",IF(K10="Cualquier afectación a la violacion de los derechos de los ciudadanos se considera con consecuencias desastrosas","100%",IF(K10="Afecta la Prestación del Servicio de Administración de Justicia en 5%","20%",IF(K10="Afecta la Prestación del Servicio de Administración de Justicia en 10%","40%",IF(K10="Afecta la Prestación del Servicio de Administración de Justicia en 15%","60%",IF(K10="Afecta la Prestación del Servicio de Administración de Justicia en 20%","80%",IF(K10="Afecta la Prestación del Servicio de Administración de Justicia en más del 50%","100%",IF(K10="Cualquier acto indebido de los servidores judiciales genera altas consecuencias para la entidad","80%",IF(K10="Cualquier acto indebido de los servidores judiciales genera consecuencias desastrosas para la entidad","100%",IF(K10="Si el hecho llegara a presentarse, tendría consecuencias o efectos mínimos sobre la entidad","20%",IF(K10="Si el hecho llegara a presentarse, tendría bajo impacto o efecto sobre la entidad","40%",IF(K10="Si el hecho llegara a presentarse, tendría medianas consecuencias o efectos sobre la entidad","60%",IF(K10="Si el hecho llegara a presentarse, tendría altas consecuencias o efectos sobre la entidad","80%",IF(K10="Si el hecho llegara a presentarse, tendría desastrosas consecuencias o efectos sobre la entidad","100%")))))))))))))))))))))))))))))</f>
        <v>60%</v>
      </c>
      <c r="N10" s="366" t="str">
        <f>VLOOKUP((I10&amp;L10),Hoja1!$B$4:$C$28,2,0)</f>
        <v>Moderado</v>
      </c>
      <c r="O10" s="122">
        <v>1</v>
      </c>
      <c r="P10" s="185" t="s">
        <v>319</v>
      </c>
      <c r="Q10" s="122" t="str">
        <f t="shared" ref="Q10:Q28" si="0">IF(R10="Preventivo","Probabilidad",IF(R10="Detectivo","Probabilidad", IF(R10="Correctivo","Impacto")))</f>
        <v>Probabilidad</v>
      </c>
      <c r="R10" s="122" t="s">
        <v>320</v>
      </c>
      <c r="S10" s="122" t="s">
        <v>321</v>
      </c>
      <c r="T10" s="123">
        <f>VLOOKUP(R10&amp;S10,Hoja1!$Q$4:$R$9,2,0)</f>
        <v>0.45</v>
      </c>
      <c r="U10" s="122" t="s">
        <v>322</v>
      </c>
      <c r="V10" s="122" t="s">
        <v>323</v>
      </c>
      <c r="W10" s="122" t="s">
        <v>324</v>
      </c>
      <c r="X10" s="123">
        <f>IF(Q10="Probabilidad",($J$10*T10),IF(Q10="Impacto"," "))</f>
        <v>0.27</v>
      </c>
      <c r="Y10" s="123" t="str">
        <f>IF(Z10&lt;=20%,'Tabla probabilidad'!$B$5,IF(Z10&lt;=40%,'Tabla probabilidad'!$B$6,IF(Z10&lt;=60%,'Tabla probabilidad'!$B$7,IF(Z10&lt;=80%,'Tabla probabilidad'!$B$8,IF(Z10&lt;=100%,'Tabla probabilidad'!$B$9)))))</f>
        <v>Baja</v>
      </c>
      <c r="Z10" s="123">
        <f>IF(R10="Preventivo",(J10-(J10*T10)),IF(R10="Detectivo",(J10-(J10*T10)),IF(R10="Correctivo",(J10))))</f>
        <v>0.32999999999999996</v>
      </c>
      <c r="AA10" s="370" t="str">
        <f>IF(AB10&lt;=20%,'Tabla probabilidad'!$B$5,IF(AB10&lt;=40%,'Tabla probabilidad'!$B$6,IF(AB10&lt;=60%,'Tabla probabilidad'!$B$7,IF(AB10&lt;=80%,'Tabla probabilidad'!$B$8,IF(AB10&lt;=100%,'Tabla probabilidad'!$B$9)))))</f>
        <v>Baja</v>
      </c>
      <c r="AB10" s="370">
        <f>AVERAGE(Z10:Z14)</f>
        <v>0.32999999999999996</v>
      </c>
      <c r="AC10" s="123" t="str">
        <f t="shared" ref="AC10:AC28" si="1">IF(AD10&lt;=20%,"Leve",IF(AD10&lt;=40%,"Menor",IF(AD10&lt;=60%,"Moderado",IF(AD10&lt;=80%,"Mayor",IF(AD10&lt;=100%,"Catastrófico")))))</f>
        <v>Moderado</v>
      </c>
      <c r="AD10" s="123">
        <f>IF(Q10="Probabilidad",(($M$10-0)),IF(Q10="Impacto",($M$10-($M$10*T10))))</f>
        <v>0.6</v>
      </c>
      <c r="AE10" s="370" t="str">
        <f>IF(AF10&lt;=20%,"Leve",IF(AF10&lt;=40%,"Menor",IF(AF10&lt;=60%,"Moderado",IF(AF10&lt;=80%,"Mayor",IF(AF10&lt;=100%,"Catastrófico")))))</f>
        <v>Moderado</v>
      </c>
      <c r="AF10" s="370">
        <f>AVERAGE(AD10:AD14)</f>
        <v>0.6</v>
      </c>
      <c r="AG10" s="367" t="str">
        <f>VLOOKUP(AA10&amp;AE10,Hoja1!$B$4:$C$28,2,0)</f>
        <v>Moderado</v>
      </c>
      <c r="AH10" s="367" t="s">
        <v>325</v>
      </c>
      <c r="AI10" s="367"/>
      <c r="AJ10" s="367"/>
      <c r="AK10" s="367"/>
      <c r="AL10" s="367"/>
      <c r="AM10" s="385"/>
      <c r="AN10" s="366"/>
    </row>
    <row r="11" spans="1:298" ht="49.5" customHeight="1">
      <c r="A11" s="366"/>
      <c r="B11" s="368"/>
      <c r="C11" s="382"/>
      <c r="D11" s="388"/>
      <c r="E11" s="389"/>
      <c r="F11" s="366"/>
      <c r="G11" s="382"/>
      <c r="H11" s="382"/>
      <c r="I11" s="376"/>
      <c r="J11" s="377"/>
      <c r="K11" s="366"/>
      <c r="L11" s="378"/>
      <c r="M11" s="378"/>
      <c r="N11" s="366"/>
      <c r="O11" s="122">
        <v>2</v>
      </c>
      <c r="P11" s="186" t="s">
        <v>326</v>
      </c>
      <c r="Q11" s="122" t="str">
        <f t="shared" si="0"/>
        <v>Probabilidad</v>
      </c>
      <c r="R11" s="122" t="s">
        <v>320</v>
      </c>
      <c r="S11" s="122" t="s">
        <v>321</v>
      </c>
      <c r="T11" s="123">
        <f>VLOOKUP(R11&amp;S11,Hoja1!$Q$4:$R$9,2,0)</f>
        <v>0.45</v>
      </c>
      <c r="U11" s="122" t="s">
        <v>322</v>
      </c>
      <c r="V11" s="122" t="s">
        <v>323</v>
      </c>
      <c r="W11" s="122" t="s">
        <v>324</v>
      </c>
      <c r="X11" s="123">
        <f>IF(Q11="Probabilidad",($J$10*T11),IF(Q11="Impacto"," "))</f>
        <v>0.27</v>
      </c>
      <c r="Y11" s="123" t="str">
        <f>IF(Z11&lt;=20%,'Tabla probabilidad'!$B$5,IF(Z11&lt;=40%,'Tabla probabilidad'!$B$6,IF(Z11&lt;=60%,'Tabla probabilidad'!$B$7,IF(Z11&lt;=80%,'Tabla probabilidad'!$B$8,IF(Z11&lt;=100%,'Tabla probabilidad'!$B$9)))))</f>
        <v>Baja</v>
      </c>
      <c r="Z11" s="123">
        <f>IF(R11="Preventivo",(J10-(J10*T11)),IF(R11="Detectivo",(J10-(J10*T11)),IF(R11="Correctivo",(J10))))</f>
        <v>0.32999999999999996</v>
      </c>
      <c r="AA11" s="371"/>
      <c r="AB11" s="371"/>
      <c r="AC11" s="123" t="str">
        <f t="shared" si="1"/>
        <v>Moderado</v>
      </c>
      <c r="AD11" s="123">
        <f>IF(Q11="Probabilidad",(($M$10-0)),IF(Q11="Impacto",($M$10-($M$10*T11))))</f>
        <v>0.6</v>
      </c>
      <c r="AE11" s="371"/>
      <c r="AF11" s="371"/>
      <c r="AG11" s="368"/>
      <c r="AH11" s="368"/>
      <c r="AI11" s="368"/>
      <c r="AJ11" s="368"/>
      <c r="AK11" s="368"/>
      <c r="AL11" s="368"/>
      <c r="AM11" s="386"/>
      <c r="AN11" s="366"/>
    </row>
    <row r="12" spans="1:298" ht="50.25" customHeight="1">
      <c r="A12" s="366"/>
      <c r="B12" s="368"/>
      <c r="C12" s="382"/>
      <c r="D12" s="388"/>
      <c r="E12" s="389"/>
      <c r="F12" s="366"/>
      <c r="G12" s="382"/>
      <c r="H12" s="382"/>
      <c r="I12" s="376"/>
      <c r="J12" s="377"/>
      <c r="K12" s="366"/>
      <c r="L12" s="378"/>
      <c r="M12" s="378"/>
      <c r="N12" s="366"/>
      <c r="O12" s="122">
        <v>3</v>
      </c>
      <c r="P12" s="186" t="s">
        <v>327</v>
      </c>
      <c r="Q12" s="122" t="str">
        <f t="shared" si="0"/>
        <v>Probabilidad</v>
      </c>
      <c r="R12" s="122" t="s">
        <v>320</v>
      </c>
      <c r="S12" s="122" t="s">
        <v>321</v>
      </c>
      <c r="T12" s="123">
        <f>VLOOKUP(R12&amp;S12,Hoja1!$Q$4:$R$9,2,0)</f>
        <v>0.45</v>
      </c>
      <c r="U12" s="122" t="s">
        <v>322</v>
      </c>
      <c r="V12" s="122" t="s">
        <v>323</v>
      </c>
      <c r="W12" s="122" t="s">
        <v>324</v>
      </c>
      <c r="X12" s="123">
        <f t="shared" ref="X12:X14" si="2">IF(Q12="Probabilidad",($J$10*T12),IF(Q12="Impacto"," "))</f>
        <v>0.27</v>
      </c>
      <c r="Y12" s="123" t="str">
        <f>IF(Z12&lt;=20%,'Tabla probabilidad'!$B$5,IF(Z12&lt;=40%,'Tabla probabilidad'!$B$6,IF(Z12&lt;=60%,'Tabla probabilidad'!$B$7,IF(Z12&lt;=80%,'Tabla probabilidad'!$B$8,IF(Z12&lt;=100%,'Tabla probabilidad'!$B$9)))))</f>
        <v>Baja</v>
      </c>
      <c r="Z12" s="123">
        <f>IF(R12="Preventivo",(J10-(J10*T12)),IF(R12="Detectivo",(J10-(J10*T12)),IF(R12="Correctivo",(J10))))</f>
        <v>0.32999999999999996</v>
      </c>
      <c r="AA12" s="371"/>
      <c r="AB12" s="371"/>
      <c r="AC12" s="123" t="str">
        <f t="shared" si="1"/>
        <v>Moderado</v>
      </c>
      <c r="AD12" s="123">
        <f>IF(Q12="Probabilidad",(($M$10-0)),IF(Q12="Impacto",($M$10-($M$10*T12))))</f>
        <v>0.6</v>
      </c>
      <c r="AE12" s="371"/>
      <c r="AF12" s="371"/>
      <c r="AG12" s="368"/>
      <c r="AH12" s="368"/>
      <c r="AI12" s="368"/>
      <c r="AJ12" s="368"/>
      <c r="AK12" s="368"/>
      <c r="AL12" s="368"/>
      <c r="AM12" s="386"/>
      <c r="AN12" s="366"/>
    </row>
    <row r="13" spans="1:298" ht="59.25" customHeight="1">
      <c r="A13" s="366"/>
      <c r="B13" s="368"/>
      <c r="C13" s="382"/>
      <c r="D13" s="388"/>
      <c r="E13" s="389"/>
      <c r="F13" s="366"/>
      <c r="G13" s="382"/>
      <c r="H13" s="382"/>
      <c r="I13" s="376"/>
      <c r="J13" s="377"/>
      <c r="K13" s="366"/>
      <c r="L13" s="378"/>
      <c r="M13" s="378"/>
      <c r="N13" s="366"/>
      <c r="O13" s="122">
        <v>4</v>
      </c>
      <c r="P13" s="187" t="s">
        <v>328</v>
      </c>
      <c r="Q13" s="122" t="str">
        <f t="shared" si="0"/>
        <v>Probabilidad</v>
      </c>
      <c r="R13" s="122" t="s">
        <v>320</v>
      </c>
      <c r="S13" s="122" t="s">
        <v>321</v>
      </c>
      <c r="T13" s="123">
        <f>VLOOKUP(R13&amp;S13,Hoja1!$Q$4:$R$9,2,0)</f>
        <v>0.45</v>
      </c>
      <c r="U13" s="122" t="s">
        <v>322</v>
      </c>
      <c r="V13" s="122" t="s">
        <v>323</v>
      </c>
      <c r="W13" s="122" t="s">
        <v>324</v>
      </c>
      <c r="X13" s="123">
        <f t="shared" si="2"/>
        <v>0.27</v>
      </c>
      <c r="Y13" s="123" t="str">
        <f>IF(Z13&lt;=20%,'Tabla probabilidad'!$B$5,IF(Z13&lt;=40%,'Tabla probabilidad'!$B$6,IF(Z13&lt;=60%,'Tabla probabilidad'!$B$7,IF(Z13&lt;=80%,'Tabla probabilidad'!$B$8,IF(Z13&lt;=100%,'Tabla probabilidad'!$B$9)))))</f>
        <v>Baja</v>
      </c>
      <c r="Z13" s="123">
        <f>IF(R13="Preventivo",(J10-(J10*T13)),IF(R13="Detectivo",(J10-(J10*T13)),IF(R13="Correctivo",(J10))))</f>
        <v>0.32999999999999996</v>
      </c>
      <c r="AA13" s="371"/>
      <c r="AB13" s="371"/>
      <c r="AC13" s="123" t="str">
        <f t="shared" si="1"/>
        <v>Moderado</v>
      </c>
      <c r="AD13" s="123">
        <f>IF(Q13="Probabilidad",(($M$10-0)),IF(Q13="Impacto",($M$10-($M$10*T13))))</f>
        <v>0.6</v>
      </c>
      <c r="AE13" s="371"/>
      <c r="AF13" s="371"/>
      <c r="AG13" s="368"/>
      <c r="AH13" s="368"/>
      <c r="AI13" s="368"/>
      <c r="AJ13" s="368"/>
      <c r="AK13" s="368"/>
      <c r="AL13" s="368"/>
      <c r="AM13" s="386"/>
      <c r="AN13" s="366"/>
    </row>
    <row r="14" spans="1:298" ht="57" customHeight="1">
      <c r="A14" s="366"/>
      <c r="B14" s="369"/>
      <c r="C14" s="382"/>
      <c r="D14" s="388"/>
      <c r="E14" s="389"/>
      <c r="F14" s="366"/>
      <c r="G14" s="382"/>
      <c r="H14" s="382"/>
      <c r="I14" s="376"/>
      <c r="J14" s="377"/>
      <c r="K14" s="366"/>
      <c r="L14" s="378"/>
      <c r="M14" s="378"/>
      <c r="N14" s="366"/>
      <c r="O14" s="122">
        <v>5</v>
      </c>
      <c r="P14" s="187" t="s">
        <v>329</v>
      </c>
      <c r="Q14" s="122" t="str">
        <f t="shared" si="0"/>
        <v>Probabilidad</v>
      </c>
      <c r="R14" s="122" t="s">
        <v>320</v>
      </c>
      <c r="S14" s="122" t="s">
        <v>321</v>
      </c>
      <c r="T14" s="123">
        <f>VLOOKUP(R14&amp;S14,Hoja1!$Q$4:$R$9,2,0)</f>
        <v>0.45</v>
      </c>
      <c r="U14" s="122" t="s">
        <v>322</v>
      </c>
      <c r="V14" s="122" t="s">
        <v>323</v>
      </c>
      <c r="W14" s="122" t="s">
        <v>324</v>
      </c>
      <c r="X14" s="123">
        <f t="shared" si="2"/>
        <v>0.27</v>
      </c>
      <c r="Y14" s="123" t="str">
        <f>IF(Z14&lt;=20%,'Tabla probabilidad'!$B$5,IF(Z14&lt;=40%,'Tabla probabilidad'!$B$6,IF(Z14&lt;=60%,'Tabla probabilidad'!$B$7,IF(Z14&lt;=80%,'Tabla probabilidad'!$B$8,IF(Z14&lt;=100%,'Tabla probabilidad'!$B$9)))))</f>
        <v>Baja</v>
      </c>
      <c r="Z14" s="123">
        <f>IF(R14="Preventivo",(J10-(J10*T14)),IF(R14="Detectivo",(J10-(J10*T14)),IF(R14="Correctivo",(J10))))</f>
        <v>0.32999999999999996</v>
      </c>
      <c r="AA14" s="372"/>
      <c r="AB14" s="372"/>
      <c r="AC14" s="123" t="str">
        <f t="shared" si="1"/>
        <v>Moderado</v>
      </c>
      <c r="AD14" s="123">
        <f>IF(Q14="Probabilidad",(($M$10-0)),IF(Q14="Impacto",($M$10-($M$10*T14))))</f>
        <v>0.6</v>
      </c>
      <c r="AE14" s="372"/>
      <c r="AF14" s="372"/>
      <c r="AG14" s="369"/>
      <c r="AH14" s="369"/>
      <c r="AI14" s="369"/>
      <c r="AJ14" s="369"/>
      <c r="AK14" s="369"/>
      <c r="AL14" s="369"/>
      <c r="AM14" s="387"/>
      <c r="AN14" s="366"/>
    </row>
    <row r="15" spans="1:298" ht="76.5">
      <c r="A15" s="366">
        <v>2</v>
      </c>
      <c r="B15" s="367" t="s">
        <v>330</v>
      </c>
      <c r="C15" s="366" t="s">
        <v>331</v>
      </c>
      <c r="D15" s="379" t="s">
        <v>332</v>
      </c>
      <c r="E15" s="367" t="s">
        <v>333</v>
      </c>
      <c r="F15" s="367" t="s">
        <v>334</v>
      </c>
      <c r="G15" s="366" t="s">
        <v>317</v>
      </c>
      <c r="H15" s="383">
        <v>90</v>
      </c>
      <c r="I15" s="376" t="str">
        <f>IF(H15&lt;=2,'Tabla probabilidad'!$B$5,IF(H15&lt;=24,'Tabla probabilidad'!$B$6,IF(H15&lt;=500,'Tabla probabilidad'!$B$7,IF(H15&lt;=5000,'Tabla probabilidad'!$B$8,IF(H15&gt;5000,'Tabla probabilidad'!$B$9)))))</f>
        <v>Media</v>
      </c>
      <c r="J15" s="377">
        <f>IF(H15&lt;=2,'Tabla probabilidad'!$D$5,IF(H15&lt;=24,'Tabla probabilidad'!$D$6,IF(H15&lt;=500,'Tabla probabilidad'!$D$7,IF(H15&lt;=5000,'Tabla probabilidad'!$D$8,IF(H15&gt;5000,'Tabla probabilidad'!$D$9)))))</f>
        <v>0.6</v>
      </c>
      <c r="K15" s="366" t="s">
        <v>335</v>
      </c>
      <c r="L15" s="366" t="str">
        <f>IF(K15="El riesgo afecta la imagen de alguna área de la organización","Leve",IF(K15="El riesgo afecta la imagen de la entidad internamente, de conocimiento general, nivel interno, alta dirección, contratista y/o de provedores","Menor",IF(K15="El riesgo afecta la imagen de la entidad con algunos usuarios de relevancia frente al logro de los objetivos","Moderado",IF(K15="El riesgo afecta la imagen de de la entidad con efecto publicitario sostenido a nivel del sector justicia","Mayor",IF(K15="El riesgo afecta la imagen de la entidad a nivel nacional, con efecto publicitarios sostenible a nivel país","Catastrófico",IF(K15="Impacto que afecte la ejecución presupuestal en un valor ≥0,5%.","Leve",IF(K15="Impacto que afecte la ejecución presupuestal en un valor ≥1%.","Menor",IF(K15="Impacto que afecte la ejecución presupuestal en un valor ≥5%.","Moderado",IF(K15="Impacto que afecte la ejecución presupuestal en un valor ≥20%.","Mayor",IF(K15="Impacto que afecte la ejecución presupuestal en un valor ≥50%.","Catastrófico",IF(K15="Incumplimiento máximo del 5% de la meta planeada","Leve",IF(K15="Incumplimiento máximo del 15% de la meta planeada","Menor",IF(K15="Incumplimiento máximo del 20% de la meta planeada","Moderado",IF(K15="Incumplimiento máximo del 50% de la meta planeada","Mayor",IF(K15="Incumplimiento máximo del 80% de la meta planeada","Catastrófico",IF(K15="Cualquier afectación a la violacion de los derechos de los ciudadanos se considera con consecuencias altas","Mayor",IF(K15="Cualquier afectación a la violacion de los derechos de los ciudadanos se considera con consecuencias desastrosas","Catastrófico",IF(K15="Afecta la Prestación del Servicio de Administración de Justicia en 5%","Leve",IF(K15="Afecta la Prestación del Servicio de Administración de Justicia en 10%","Menor",IF(K15="Afecta la Prestación del Servicio de Administración de Justicia en 15%","Moderado",IF(K15="Afecta la Prestación del Servicio de Administración de Justicia en 20%","Mayor",IF(K15="Afecta la Prestación del Servicio de Administración de Justicia en más del 50%","Catastrófico",IF(K15="Cualquier acto indebido de los servidores judiciales genera altas consecuencias para la entidad","Mayor",IF(K15="Cualquier acto indebido de los servidores judiciales genera consecuencias desastrosas para la entidad","Catastrófico",IF(K15="Si el hecho llegara a presentarse, tendría consecuencias o efectos mínimos sobre la entidad","Leve",IF(K15="Si el hecho llegara a presentarse, tendría bajo impacto o efecto sobre la entidad","Menor",IF(K15="Si el hecho llegara a presentarse, tendría medianas consecuencias o efectos sobre la entidad","Moderado",IF(K15="Si el hecho llegara a presentarse, tendría altas consecuencias o efectos sobre la entidad","Mayor",IF(K15="Si el hecho llegara a presentarse, tendría desastrosas consecuencias o efectos sobre la entidad","Catastrófico")))))))))))))))))))))))))))))</f>
        <v>Moderado</v>
      </c>
      <c r="M15" s="366" t="str">
        <f>IF(K15="El riesgo afecta la imagen de alguna área de la organización","20%",IF(K15="El riesgo afecta la imagen de la entidad internamente, de conocimiento general, nivel interno, alta dirección, contratista y/o de provedores","40%",IF(K15="El riesgo afecta la imagen de la entidad con algunos usuarios de relevancia frente al logro de los objetivos","60%",IF(K15="El riesgo afecta la imagen de de la entidad con efecto publicitario sostenido a nivel del sector justicia","80%",IF(K15="El riesgo afecta la imagen de la entidad a nivel nacional, con efecto publicitarios sostenible a nivel país","100%",IF(K15="Impacto que afecte la ejecución presupuestal en un valor ≥0,5%.","20%",IF(K15="Impacto que afecte la ejecución presupuestal en un valor ≥1%.","40%",IF(K15="Impacto que afecte la ejecución presupuestal en un valor ≥5%.","60%",IF(K15="Impacto que afecte la ejecución presupuestal en un valor ≥20%.","80%",IF(K15="Impacto que afecte la ejecución presupuestal en un valor ≥50%.","100%",IF(K15="Incumplimiento máximo del 5% de la meta planeada","20%",IF(K15="Incumplimiento máximo del 15% de la meta planeada","40%",IF(K15="Incumplimiento máximo del 20% de la meta planeada","60%",IF(K15="Incumplimiento máximo del 50% de la meta planeada","80%",IF(K15="Incumplimiento máximo del 80% de la meta planeada","100%",IF(K15="Cualquier afectación a la violacion de los derechos de los ciudadanos se considera con consecuencias altas","80%",IF(K15="Cualquier afectación a la violacion de los derechos de los ciudadanos se considera con consecuencias desastrosas","100%",IF(K15="Afecta la Prestación del Servicio de Administración de Justicia en 5%","20%",IF(K15="Afecta la Prestación del Servicio de Administración de Justicia en 10%","40%",IF(K15="Afecta la Prestación del Servicio de Administración de Justicia en 15%","60%",IF(K15="Afecta la Prestación del Servicio de Administración de Justicia en 20%","80%",IF(K15="Afecta la Prestación del Servicio de Administración de Justicia en más del 50%","100%",IF(K15="Cualquier acto indebido de los servidores judiciales genera altas consecuencias para la entidad","80%",IF(K15="Cualquier acto indebido de los servidores judiciales genera consecuencias desastrosas para la entidad","100%",IF(K15="Si el hecho llegara a presentarse, tendría consecuencias o efectos mínimos sobre la entidad","20%",IF(K15="Si el hecho llegara a presentarse, tendría bajo impacto o efecto sobre la entidad","40%",IF(K15="Si el hecho llegara a presentarse, tendría medianas consecuencias o efectos sobre la entidad","60%",IF(K15="Si el hecho llegara a presentarse, tendría altas consecuencias o efectos sobre la entidad","80%",IF(K15="Si el hecho llegara a presentarse, tendría desastrosas consecuencias o efectos sobre la entidad","100%")))))))))))))))))))))))))))))</f>
        <v>60%</v>
      </c>
      <c r="N15" s="366" t="str">
        <f>VLOOKUP((I15&amp;L15),Hoja1!$B$4:$C$28,2,0)</f>
        <v>Moderado</v>
      </c>
      <c r="O15" s="122">
        <v>1</v>
      </c>
      <c r="P15" s="186" t="s">
        <v>336</v>
      </c>
      <c r="Q15" s="122" t="str">
        <f t="shared" si="0"/>
        <v>Probabilidad</v>
      </c>
      <c r="R15" s="122" t="s">
        <v>320</v>
      </c>
      <c r="S15" s="122" t="s">
        <v>321</v>
      </c>
      <c r="T15" s="123">
        <f>VLOOKUP(R15&amp;S15,Hoja1!$Q$4:$R$9,2,0)</f>
        <v>0.45</v>
      </c>
      <c r="U15" s="122" t="s">
        <v>322</v>
      </c>
      <c r="V15" s="122" t="s">
        <v>323</v>
      </c>
      <c r="W15" s="122" t="s">
        <v>324</v>
      </c>
      <c r="X15" s="123">
        <f>IF(Q15="Probabilidad",($J$15*T15),IF(Q15="Impacto"," "))</f>
        <v>0.27</v>
      </c>
      <c r="Y15" s="123" t="str">
        <f>IF(Z15&lt;=20%,'Tabla probabilidad'!$B$5,IF(Z15&lt;=40%,'Tabla probabilidad'!$B$6,IF(Z15&lt;=60%,'Tabla probabilidad'!$B$7,IF(Z15&lt;=80%,'Tabla probabilidad'!$B$8,IF(Z15&lt;=100%,'Tabla probabilidad'!$B$9)))))</f>
        <v>Baja</v>
      </c>
      <c r="Z15" s="123">
        <f>IF(R15="Preventivo",(J15-(J15*T15)),IF(R15="Detectivo",(J15-(J15*T15)),IF(R15="Correctivo",(J15))))</f>
        <v>0.32999999999999996</v>
      </c>
      <c r="AA15" s="370" t="str">
        <f>IF(AB15&lt;=20%,'Tabla probabilidad'!$B$5,IF(AB15&lt;=40%,'Tabla probabilidad'!$B$6,IF(AB15&lt;=60%,'Tabla probabilidad'!$B$7,IF(AB15&lt;=80%,'Tabla probabilidad'!$B$8,IF(AB15&lt;=100%,'Tabla probabilidad'!$B$9)))))</f>
        <v>Baja</v>
      </c>
      <c r="AB15" s="370">
        <f>AVERAGE(Z15:Z16)</f>
        <v>0.32999999999999996</v>
      </c>
      <c r="AC15" s="123" t="str">
        <f t="shared" si="1"/>
        <v>Moderado</v>
      </c>
      <c r="AD15" s="123">
        <f>IF(Q15="Probabilidad",(($M$15-0)),IF(Q15="Impacto",($M$15-($M$15*T15))))</f>
        <v>0.6</v>
      </c>
      <c r="AE15" s="370" t="str">
        <f>IF(AF15&lt;=20%,"Leve",IF(AF15&lt;=40%,"Menor",IF(AF15&lt;=60%,"Moderado",IF(AF15&lt;=80%,"Mayor",IF(AF15&lt;=100%,"Catastrófico")))))</f>
        <v>Moderado</v>
      </c>
      <c r="AF15" s="370">
        <f>AVERAGE(AD15:AD16)</f>
        <v>0.6</v>
      </c>
      <c r="AG15" s="367" t="str">
        <f>VLOOKUP(AA15&amp;AE15,Hoja1!$B$4:$C$28,2,0)</f>
        <v>Moderado</v>
      </c>
      <c r="AH15" s="367" t="s">
        <v>325</v>
      </c>
      <c r="AI15" s="367"/>
      <c r="AJ15" s="367"/>
      <c r="AK15" s="367"/>
      <c r="AL15" s="428"/>
      <c r="AM15" s="385"/>
      <c r="AN15" s="366"/>
    </row>
    <row r="16" spans="1:298" ht="76.5">
      <c r="A16" s="366"/>
      <c r="B16" s="368"/>
      <c r="C16" s="366"/>
      <c r="D16" s="380"/>
      <c r="E16" s="368"/>
      <c r="F16" s="368"/>
      <c r="G16" s="366"/>
      <c r="H16" s="429"/>
      <c r="I16" s="376"/>
      <c r="J16" s="377"/>
      <c r="K16" s="366"/>
      <c r="L16" s="378"/>
      <c r="M16" s="378"/>
      <c r="N16" s="366"/>
      <c r="O16" s="122">
        <v>2</v>
      </c>
      <c r="P16" s="186" t="s">
        <v>337</v>
      </c>
      <c r="Q16" s="122" t="str">
        <f t="shared" si="0"/>
        <v>Probabilidad</v>
      </c>
      <c r="R16" s="122" t="s">
        <v>320</v>
      </c>
      <c r="S16" s="122" t="s">
        <v>321</v>
      </c>
      <c r="T16" s="123">
        <f>VLOOKUP(R16&amp;S16,Hoja1!$Q$4:$R$9,2,0)</f>
        <v>0.45</v>
      </c>
      <c r="U16" s="122" t="s">
        <v>322</v>
      </c>
      <c r="V16" s="122" t="s">
        <v>323</v>
      </c>
      <c r="W16" s="122" t="s">
        <v>324</v>
      </c>
      <c r="X16" s="123">
        <f>IF(Q16="Probabilidad",($J$15*T16),IF(Q16="Impacto"," "))</f>
        <v>0.27</v>
      </c>
      <c r="Y16" s="123" t="str">
        <f>IF(Z16&lt;=20%,'Tabla probabilidad'!$B$5,IF(Z16&lt;=40%,'Tabla probabilidad'!$B$6,IF(Z16&lt;=60%,'Tabla probabilidad'!$B$7,IF(Z16&lt;=80%,'Tabla probabilidad'!$B$8,IF(Z16&lt;=100%,'Tabla probabilidad'!$B$9)))))</f>
        <v>Baja</v>
      </c>
      <c r="Z16" s="123">
        <f>IF(R16="Preventivo",(J15-(J15*T16)),IF(R16="Detectivo",(J15-(J15*T16)),IF(R16="Correctivo",(J15))))</f>
        <v>0.32999999999999996</v>
      </c>
      <c r="AA16" s="371"/>
      <c r="AB16" s="371"/>
      <c r="AC16" s="123" t="str">
        <f t="shared" si="1"/>
        <v>Moderado</v>
      </c>
      <c r="AD16" s="123">
        <f t="shared" ref="AD16" si="3">IF(Q16="Probabilidad",(($M$15-0)),IF(Q16="Impacto",($M$15-($M$15*T16))))</f>
        <v>0.6</v>
      </c>
      <c r="AE16" s="371"/>
      <c r="AF16" s="371"/>
      <c r="AG16" s="368"/>
      <c r="AH16" s="368"/>
      <c r="AI16" s="368"/>
      <c r="AJ16" s="368"/>
      <c r="AK16" s="368"/>
      <c r="AL16" s="368"/>
      <c r="AM16" s="386"/>
      <c r="AN16" s="366"/>
    </row>
    <row r="17" spans="1:40" ht="51">
      <c r="A17" s="366">
        <v>3</v>
      </c>
      <c r="B17" s="367" t="s">
        <v>338</v>
      </c>
      <c r="C17" s="366" t="s">
        <v>339</v>
      </c>
      <c r="D17" s="379" t="s">
        <v>340</v>
      </c>
      <c r="E17" s="366" t="s">
        <v>341</v>
      </c>
      <c r="F17" s="366" t="s">
        <v>342</v>
      </c>
      <c r="G17" s="366" t="s">
        <v>343</v>
      </c>
      <c r="H17" s="366">
        <v>90</v>
      </c>
      <c r="I17" s="376" t="str">
        <f>IF(H17&lt;=2,'Tabla probabilidad'!$B$5,IF(H17&lt;=24,'Tabla probabilidad'!$B$6,IF(H17&lt;=500,'Tabla probabilidad'!$B$7,IF(H17&lt;=5000,'Tabla probabilidad'!$B$8,IF(H17&gt;5000,'Tabla probabilidad'!$B$9)))))</f>
        <v>Media</v>
      </c>
      <c r="J17" s="377">
        <f>IF(H17&lt;=2,'Tabla probabilidad'!$D$5,IF(H17&lt;=24,'Tabla probabilidad'!$D$6,IF(H17&lt;=500,'Tabla probabilidad'!$D$7,IF(H17&lt;=5000,'Tabla probabilidad'!$D$8,IF(H17&gt;5000,'Tabla probabilidad'!$D$9)))))</f>
        <v>0.6</v>
      </c>
      <c r="K17" s="366" t="s">
        <v>318</v>
      </c>
      <c r="L17" s="366" t="str">
        <f>IF(K17="El riesgo afecta la imagen de alguna área de la organización","Leve",IF(K17="El riesgo afecta la imagen de la entidad internamente, de conocimiento general, nivel interno, alta dirección, contratista y/o de provedores","Menor",IF(K17="El riesgo afecta la imagen de la entidad con algunos usuarios de relevancia frente al logro de los objetivos","Moderado",IF(K17="El riesgo afecta la imagen de de la entidad con efecto publicitario sostenido a nivel del sector justicia","Mayor",IF(K17="El riesgo afecta la imagen de la entidad a nivel nacional, con efecto publicitarios sostenible a nivel país","Catastrófico",IF(K17="Impacto que afecte la ejecución presupuestal en un valor ≥0,5%.","Leve",IF(K17="Impacto que afecte la ejecución presupuestal en un valor ≥1%.","Menor",IF(K17="Impacto que afecte la ejecución presupuestal en un valor ≥5%.","Moderado",IF(K17="Impacto que afecte la ejecución presupuestal en un valor ≥20%.","Mayor",IF(K17="Impacto que afecte la ejecución presupuestal en un valor ≥50%.","Catastrófico",IF(K17="Incumplimiento máximo del 5% de la meta planeada","Leve",IF(K17="Incumplimiento máximo del 15% de la meta planeada","Menor",IF(K17="Incumplimiento máximo del 20% de la meta planeada","Moderado",IF(K17="Incumplimiento máximo del 50% de la meta planeada","Mayor",IF(K17="Incumplimiento máximo del 80% de la meta planeada","Catastrófico",IF(K17="Cualquier afectación a la violacion de los derechos de los ciudadanos se considera con consecuencias altas","Mayor",IF(K17="Cualquier afectación a la violacion de los derechos de los ciudadanos se considera con consecuencias desastrosas","Catastrófico",IF(K17="Afecta la Prestación del Servicio de Administración de Justicia en 5%","Leve",IF(K17="Afecta la Prestación del Servicio de Administración de Justicia en 10%","Menor",IF(K17="Afecta la Prestación del Servicio de Administración de Justicia en 15%","Moderado",IF(K17="Afecta la Prestación del Servicio de Administración de Justicia en 20%","Mayor",IF(K17="Afecta la Prestación del Servicio de Administración de Justicia en más del 50%","Catastrófico",IF(K17="Cualquier acto indebido de los servidores judiciales genera altas consecuencias para la entidad","Mayor",IF(K17="Cualquier acto indebido de los servidores judiciales genera consecuencias desastrosas para la entidad","Catastrófico",IF(K17="Si el hecho llegara a presentarse, tendría consecuencias o efectos mínimos sobre la entidad","Leve",IF(K17="Si el hecho llegara a presentarse, tendría bajo impacto o efecto sobre la entidad","Menor",IF(K17="Si el hecho llegara a presentarse, tendría medianas consecuencias o efectos sobre la entidad","Moderado",IF(K17="Si el hecho llegara a presentarse, tendría altas consecuencias o efectos sobre la entidad","Mayor",IF(K17="Si el hecho llegara a presentarse, tendría desastrosas consecuencias o efectos sobre la entidad","Catastrófico")))))))))))))))))))))))))))))</f>
        <v>Moderado</v>
      </c>
      <c r="M17" s="366" t="str">
        <f>IF(K17="El riesgo afecta la imagen de alguna área de la organización","20%",IF(K17="El riesgo afecta la imagen de la entidad internamente, de conocimiento general, nivel interno, alta dirección, contratista y/o de provedores","40%",IF(K17="El riesgo afecta la imagen de la entidad con algunos usuarios de relevancia frente al logro de los objetivos","60%",IF(K17="El riesgo afecta la imagen de de la entidad con efecto publicitario sostenido a nivel del sector justicia","80%",IF(K17="El riesgo afecta la imagen de la entidad a nivel nacional, con efecto publicitarios sostenible a nivel país","100%",IF(K17="Impacto que afecte la ejecución presupuestal en un valor ≥0,5%.","20%",IF(K17="Impacto que afecte la ejecución presupuestal en un valor ≥1%.","40%",IF(K17="Impacto que afecte la ejecución presupuestal en un valor ≥5%.","60%",IF(K17="Impacto que afecte la ejecución presupuestal en un valor ≥20%.","80%",IF(K17="Impacto que afecte la ejecución presupuestal en un valor ≥50%.","100%",IF(K17="Incumplimiento máximo del 5% de la meta planeada","20%",IF(K17="Incumplimiento máximo del 15% de la meta planeada","40%",IF(K17="Incumplimiento máximo del 20% de la meta planeada","60%",IF(K17="Incumplimiento máximo del 50% de la meta planeada","80%",IF(K17="Incumplimiento máximo del 80% de la meta planeada","100%",IF(K17="Cualquier afectación a la violacion de los derechos de los ciudadanos se considera con consecuencias altas","80%",IF(K17="Cualquier afectación a la violacion de los derechos de los ciudadanos se considera con consecuencias desastrosas","100%",IF(K17="Afecta la Prestación del Servicio de Administración de Justicia en 5%","20%",IF(K17="Afecta la Prestación del Servicio de Administración de Justicia en 10%","40%",IF(K17="Afecta la Prestación del Servicio de Administración de Justicia en 15%","60%",IF(K17="Afecta la Prestación del Servicio de Administración de Justicia en 20%","80%",IF(K17="Afecta la Prestación del Servicio de Administración de Justicia en más del 50%","100%",IF(K17="Cualquier acto indebido de los servidores judiciales genera altas consecuencias para la entidad","80%",IF(K17="Cualquier acto indebido de los servidores judiciales genera consecuencias desastrosas para la entidad","100%",IF(K17="Si el hecho llegara a presentarse, tendría consecuencias o efectos mínimos sobre la entidad","20%",IF(K17="Si el hecho llegara a presentarse, tendría bajo impacto o efecto sobre la entidad","40%",IF(K17="Si el hecho llegara a presentarse, tendría medianas consecuencias o efectos sobre la entidad","60%",IF(K17="Si el hecho llegara a presentarse, tendría altas consecuencias o efectos sobre la entidad","80%",IF(K17="Si el hecho llegara a presentarse, tendría desastrosas consecuencias o efectos sobre la entidad","100%")))))))))))))))))))))))))))))</f>
        <v>60%</v>
      </c>
      <c r="N17" s="366" t="str">
        <f>VLOOKUP((I17&amp;L17),Hoja1!$B$4:$C$28,2,0)</f>
        <v>Moderado</v>
      </c>
      <c r="O17" s="122">
        <v>1</v>
      </c>
      <c r="P17" s="188" t="s">
        <v>344</v>
      </c>
      <c r="Q17" s="122" t="str">
        <f t="shared" si="0"/>
        <v>Probabilidad</v>
      </c>
      <c r="R17" s="122" t="s">
        <v>320</v>
      </c>
      <c r="S17" s="122" t="s">
        <v>321</v>
      </c>
      <c r="T17" s="123">
        <f>VLOOKUP(R17&amp;S17,Hoja1!$Q$4:$R$9,2,0)</f>
        <v>0.45</v>
      </c>
      <c r="U17" s="122" t="s">
        <v>322</v>
      </c>
      <c r="V17" s="122" t="s">
        <v>323</v>
      </c>
      <c r="W17" s="122" t="s">
        <v>324</v>
      </c>
      <c r="X17" s="123">
        <f>IF(Q17="Probabilidad",($J$17*T17),IF(Q17="Impacto"," "))</f>
        <v>0.27</v>
      </c>
      <c r="Y17" s="123" t="str">
        <f>IF(Z17&lt;=20%,'Tabla probabilidad'!$B$5,IF(Z17&lt;=40%,'Tabla probabilidad'!$B$6,IF(Z17&lt;=60%,'Tabla probabilidad'!$B$7,IF(Z17&lt;=80%,'Tabla probabilidad'!$B$8,IF(Z17&lt;=100%,'Tabla probabilidad'!$B$9)))))</f>
        <v>Baja</v>
      </c>
      <c r="Z17" s="123">
        <f>IF(R17="Preventivo",(J17-(J17*T17)),IF(R17="Detectivo",(J17-(J17*T17)),IF(R17="Correctivo",(J17))))</f>
        <v>0.32999999999999996</v>
      </c>
      <c r="AA17" s="370" t="str">
        <f>IF(AB17&lt;=20%,'Tabla probabilidad'!$B$5,IF(AB17&lt;=40%,'Tabla probabilidad'!$B$6,IF(AB17&lt;=60%,'Tabla probabilidad'!$B$7,IF(AB17&lt;=80%,'Tabla probabilidad'!$B$8,IF(AB17&lt;=100%,'Tabla probabilidad'!$B$9)))))</f>
        <v>Baja</v>
      </c>
      <c r="AB17" s="370">
        <f>AVERAGE(Z17:Z18)</f>
        <v>0.32999999999999996</v>
      </c>
      <c r="AC17" s="123" t="str">
        <f t="shared" si="1"/>
        <v>Moderado</v>
      </c>
      <c r="AD17" s="123">
        <f>IF(Q17="Probabilidad",(($M$17-0)),IF(Q17="Impacto",($M$17-($M$17*T17))))</f>
        <v>0.6</v>
      </c>
      <c r="AE17" s="370" t="str">
        <f>IF(AF17&lt;=20%,"Leve",IF(AF17&lt;=40%,"Menor",IF(AF17&lt;=60%,"Moderado",IF(AF17&lt;=80%,"Mayor",IF(AF17&lt;=100%,"Catastrófico")))))</f>
        <v>Moderado</v>
      </c>
      <c r="AF17" s="370">
        <f>AVERAGE(AD17:AD18)</f>
        <v>0.6</v>
      </c>
      <c r="AG17" s="367" t="str">
        <f>VLOOKUP(AA17&amp;AE17,Hoja1!$B$4:$C$28,2,0)</f>
        <v>Moderado</v>
      </c>
      <c r="AH17" s="367" t="s">
        <v>345</v>
      </c>
      <c r="AI17" s="367"/>
      <c r="AJ17" s="367"/>
      <c r="AK17" s="367"/>
      <c r="AL17" s="367"/>
      <c r="AM17" s="385"/>
      <c r="AN17" s="366"/>
    </row>
    <row r="18" spans="1:40" ht="61.5" customHeight="1">
      <c r="A18" s="366"/>
      <c r="B18" s="368"/>
      <c r="C18" s="366"/>
      <c r="D18" s="380"/>
      <c r="E18" s="366"/>
      <c r="F18" s="366"/>
      <c r="G18" s="366"/>
      <c r="H18" s="366"/>
      <c r="I18" s="376"/>
      <c r="J18" s="377"/>
      <c r="K18" s="366"/>
      <c r="L18" s="378"/>
      <c r="M18" s="378"/>
      <c r="N18" s="366"/>
      <c r="O18" s="122">
        <v>2</v>
      </c>
      <c r="P18" s="186" t="s">
        <v>346</v>
      </c>
      <c r="Q18" s="122" t="str">
        <f t="shared" si="0"/>
        <v>Probabilidad</v>
      </c>
      <c r="R18" s="122" t="s">
        <v>320</v>
      </c>
      <c r="S18" s="122" t="s">
        <v>321</v>
      </c>
      <c r="T18" s="123">
        <f>VLOOKUP(R18&amp;S18,Hoja1!$Q$4:$R$9,2,0)</f>
        <v>0.45</v>
      </c>
      <c r="U18" s="122" t="s">
        <v>322</v>
      </c>
      <c r="V18" s="122" t="s">
        <v>323</v>
      </c>
      <c r="W18" s="122" t="s">
        <v>324</v>
      </c>
      <c r="X18" s="123">
        <f t="shared" ref="X18" si="4">IF(Q18="Probabilidad",($J$17*T18),IF(Q18="Impacto"," "))</f>
        <v>0.27</v>
      </c>
      <c r="Y18" s="123" t="str">
        <f>IF(Z18&lt;=20%,'Tabla probabilidad'!$B$5,IF(Z18&lt;=40%,'Tabla probabilidad'!$B$6,IF(Z18&lt;=60%,'Tabla probabilidad'!$B$7,IF(Z18&lt;=80%,'Tabla probabilidad'!$B$8,IF(Z18&lt;=100%,'Tabla probabilidad'!$B$9)))))</f>
        <v>Baja</v>
      </c>
      <c r="Z18" s="123">
        <f>IF(R18="Preventivo",(J17-(J17*T18)),IF(R18="Detectivo",(J17-(J17*T18)),IF(R18="Correctivo",(J17))))</f>
        <v>0.32999999999999996</v>
      </c>
      <c r="AA18" s="371"/>
      <c r="AB18" s="371"/>
      <c r="AC18" s="123" t="str">
        <f t="shared" si="1"/>
        <v>Moderado</v>
      </c>
      <c r="AD18" s="123">
        <f t="shared" ref="AD18" si="5">IF(Q18="Probabilidad",(($M$17-0)),IF(Q18="Impacto",($M$17-($M$17*T18))))</f>
        <v>0.6</v>
      </c>
      <c r="AE18" s="371"/>
      <c r="AF18" s="371"/>
      <c r="AG18" s="368"/>
      <c r="AH18" s="368"/>
      <c r="AI18" s="368"/>
      <c r="AJ18" s="368"/>
      <c r="AK18" s="368"/>
      <c r="AL18" s="368"/>
      <c r="AM18" s="386"/>
      <c r="AN18" s="366"/>
    </row>
    <row r="19" spans="1:40" ht="24" customHeight="1">
      <c r="A19" s="366">
        <v>4</v>
      </c>
      <c r="B19" s="367" t="s">
        <v>347</v>
      </c>
      <c r="C19" s="366" t="s">
        <v>348</v>
      </c>
      <c r="D19" s="379" t="s">
        <v>349</v>
      </c>
      <c r="E19" s="366" t="s">
        <v>350</v>
      </c>
      <c r="F19" s="366" t="s">
        <v>351</v>
      </c>
      <c r="G19" s="366" t="s">
        <v>352</v>
      </c>
      <c r="H19" s="366">
        <v>30</v>
      </c>
      <c r="I19" s="376" t="str">
        <f>IF(H19&lt;=2,'Tabla probabilidad'!$B$5,IF(H19&lt;=24,'Tabla probabilidad'!$B$6,IF(H19&lt;=500,'Tabla probabilidad'!$B$7,IF(H19&lt;=5000,'Tabla probabilidad'!$B$8,IF(H19&gt;5000,'Tabla probabilidad'!$B$9)))))</f>
        <v>Media</v>
      </c>
      <c r="J19" s="377">
        <f>IF(H19&lt;=2,'Tabla probabilidad'!$D$5,IF(H19&lt;=24,'Tabla probabilidad'!$D$6,IF(H19&lt;=500,'Tabla probabilidad'!$D$7,IF(H19&lt;=5000,'Tabla probabilidad'!$D$8,IF(H19&gt;5000,'Tabla probabilidad'!$D$9)))))</f>
        <v>0.6</v>
      </c>
      <c r="K19" s="366" t="s">
        <v>353</v>
      </c>
      <c r="L19" s="366" t="str">
        <f>IF(K19="El riesgo afecta la imagen de alguna área de la organización","Leve",IF(K19="El riesgo afecta la imagen de la entidad internamente, de conocimiento general, nivel interno, alta dirección, contratista y/o de provedores","Menor",IF(K19="El riesgo afecta la imagen de la entidad con algunos usuarios de relevancia frente al logro de los objetivos","Moderado",IF(K19="El riesgo afecta la imagen de de la entidad con efecto publicitario sostenido a nivel del sector justicia","Mayor",IF(K19="El riesgo afecta la imagen de la entidad a nivel nacional, con efecto publicitarios sostenible a nivel país","Catastrófico",IF(K19="Impacto que afecte la ejecución presupuestal en un valor ≥0,5%.","Leve",IF(K19="Impacto que afecte la ejecución presupuestal en un valor ≥1%.","Menor",IF(K19="Impacto que afecte la ejecución presupuestal en un valor ≥5%.","Moderado",IF(K19="Impacto que afecte la ejecución presupuestal en un valor ≥20%.","Mayor",IF(K19="Impacto que afecte la ejecución presupuestal en un valor ≥50%.","Catastrófico",IF(K19="Incumplimiento máximo del 5% de la meta planeada","Leve",IF(K19="Incumplimiento máximo del 15% de la meta planeada","Menor",IF(K19="Incumplimiento máximo del 20% de la meta planeada","Moderado",IF(K19="Incumplimiento máximo del 50% de la meta planeada","Mayor",IF(K19="Incumplimiento máximo del 80% de la meta planeada","Catastrófico",IF(K19="Cualquier afectación a la violacion de los derechos de los ciudadanos se considera con consecuencias altas","Mayor",IF(K19="Cualquier afectación a la violacion de los derechos de los ciudadanos se considera con consecuencias desastrosas","Catastrófico",IF(K19="Afecta la Prestación del Servicio de Administración de Justicia en 5%","Leve",IF(K19="Afecta la Prestación del Servicio de Administración de Justicia en 10%","Menor",IF(K19="Afecta la Prestación del Servicio de Administración de Justicia en 15%","Moderado",IF(K19="Afecta la Prestación del Servicio de Administración de Justicia en 20%","Mayor",IF(K19="Afecta la Prestación del Servicio de Administración de Justicia en más del 50%","Catastrófico",IF(K19="Cualquier acto indebido de los servidores judiciales genera altas consecuencias para la entidad","Mayor",IF(K19="Cualquier acto indebido de los servidores judiciales genera consecuencias desastrosas para la entidad","Catastrófico",IF(K19="Si el hecho llegara a presentarse, tendría consecuencias o efectos mínimos sobre la entidad","Leve",IF(K19="Si el hecho llegara a presentarse, tendría bajo impacto o efecto sobre la entidad","Menor",IF(K19="Si el hecho llegara a presentarse, tendría medianas consecuencias o efectos sobre la entidad","Moderado",IF(K19="Si el hecho llegara a presentarse, tendría altas consecuencias o efectos sobre la entidad","Mayor",IF(K19="Si el hecho llegara a presentarse, tendría desastrosas consecuencias o efectos sobre la entidad","Catastrófico")))))))))))))))))))))))))))))</f>
        <v>Moderado</v>
      </c>
      <c r="M19" s="366" t="str">
        <f>IF(K19="El riesgo afecta la imagen de alguna área de la organización","20%",IF(K19="El riesgo afecta la imagen de la entidad internamente, de conocimiento general, nivel interno, alta dirección, contratista y/o de provedores","40%",IF(K19="El riesgo afecta la imagen de la entidad con algunos usuarios de relevancia frente al logro de los objetivos","60%",IF(K19="El riesgo afecta la imagen de de la entidad con efecto publicitario sostenido a nivel del sector justicia","80%",IF(K19="El riesgo afecta la imagen de la entidad a nivel nacional, con efecto publicitarios sostenible a nivel país","100%",IF(K19="Impacto que afecte la ejecución presupuestal en un valor ≥0,5%.","20%",IF(K19="Impacto que afecte la ejecución presupuestal en un valor ≥1%.","40%",IF(K19="Impacto que afecte la ejecución presupuestal en un valor ≥5%.","60%",IF(K19="Impacto que afecte la ejecución presupuestal en un valor ≥20%.","80%",IF(K19="Impacto que afecte la ejecución presupuestal en un valor ≥50%.","100%",IF(K19="Incumplimiento máximo del 5% de la meta planeada","20%",IF(K19="Incumplimiento máximo del 15% de la meta planeada","40%",IF(K19="Incumplimiento máximo del 20% de la meta planeada","60%",IF(K19="Incumplimiento máximo del 50% de la meta planeada","80%",IF(K19="Incumplimiento máximo del 80% de la meta planeada","100%",IF(K19="Cualquier afectación a la violacion de los derechos de los ciudadanos se considera con consecuencias altas","80%",IF(K19="Cualquier afectación a la violacion de los derechos de los ciudadanos se considera con consecuencias desastrosas","100%",IF(K19="Afecta la Prestación del Servicio de Administración de Justicia en 5%","20%",IF(K19="Afecta la Prestación del Servicio de Administración de Justicia en 10%","40%",IF(K19="Afecta la Prestación del Servicio de Administración de Justicia en 15%","60%",IF(K19="Afecta la Prestación del Servicio de Administración de Justicia en 20%","80%",IF(K19="Afecta la Prestación del Servicio de Administración de Justicia en más del 50%","100%",IF(K19="Cualquier acto indebido de los servidores judiciales genera altas consecuencias para la entidad","80%",IF(K19="Cualquier acto indebido de los servidores judiciales genera consecuencias desastrosas para la entidad","100%",IF(K19="Si el hecho llegara a presentarse, tendría consecuencias o efectos mínimos sobre la entidad","20%",IF(K19="Si el hecho llegara a presentarse, tendría bajo impacto o efecto sobre la entidad","40%",IF(K19="Si el hecho llegara a presentarse, tendría medianas consecuencias o efectos sobre la entidad","60%",IF(K19="Si el hecho llegara a presentarse, tendría altas consecuencias o efectos sobre la entidad","80%",IF(K19="Si el hecho llegara a presentarse, tendría desastrosas consecuencias o efectos sobre la entidad","100%")))))))))))))))))))))))))))))</f>
        <v>60%</v>
      </c>
      <c r="N19" s="366" t="str">
        <f>VLOOKUP((I19&amp;L19),Hoja1!$B$4:$C$28,2,0)</f>
        <v>Moderado</v>
      </c>
      <c r="O19" s="122">
        <v>1</v>
      </c>
      <c r="P19" s="186" t="s">
        <v>354</v>
      </c>
      <c r="Q19" s="122" t="str">
        <f t="shared" si="0"/>
        <v>Probabilidad</v>
      </c>
      <c r="R19" s="122" t="s">
        <v>320</v>
      </c>
      <c r="S19" s="122" t="s">
        <v>321</v>
      </c>
      <c r="T19" s="123">
        <f>VLOOKUP(R19&amp;S19,Hoja1!$Q$4:$R$9,2,0)</f>
        <v>0.45</v>
      </c>
      <c r="U19" s="122" t="s">
        <v>322</v>
      </c>
      <c r="V19" s="122" t="s">
        <v>323</v>
      </c>
      <c r="W19" s="122" t="s">
        <v>324</v>
      </c>
      <c r="X19" s="123">
        <f>IF(Q19="Probabilidad",($J$19*T19),IF(Q19="Impacto"," "))</f>
        <v>0.27</v>
      </c>
      <c r="Y19" s="123" t="str">
        <f>IF(Z19&lt;=20%,'Tabla probabilidad'!$B$5,IF(Z19&lt;=40%,'Tabla probabilidad'!$B$6,IF(Z19&lt;=60%,'Tabla probabilidad'!$B$7,IF(Z19&lt;=80%,'Tabla probabilidad'!$B$8,IF(Z19&lt;=100%,'Tabla probabilidad'!$B$9)))))</f>
        <v>Baja</v>
      </c>
      <c r="Z19" s="123">
        <f>IF(R19="Preventivo",(J19-(J19*T19)),IF(R19="Detectivo",(J19-(J19*T19)),IF(R19="Correctivo",(J19))))</f>
        <v>0.32999999999999996</v>
      </c>
      <c r="AA19" s="370" t="str">
        <f>IF(AB19&lt;=20%,'Tabla probabilidad'!$B$5,IF(AB19&lt;=40%,'Tabla probabilidad'!$B$6,IF(AB19&lt;=60%,'Tabla probabilidad'!$B$7,IF(AB19&lt;=80%,'Tabla probabilidad'!$B$8,IF(AB19&lt;=100%,'Tabla probabilidad'!$B$9)))))</f>
        <v>Baja</v>
      </c>
      <c r="AB19" s="370">
        <f>AVERAGE(Z19:Z23)</f>
        <v>0.34199999999999997</v>
      </c>
      <c r="AC19" s="123" t="str">
        <f t="shared" si="1"/>
        <v>Moderado</v>
      </c>
      <c r="AD19" s="123">
        <f>IF(Q19="Probabilidad",(($M$19-0)),IF(Q19="Impacto",($M$19-($M$19*T19))))</f>
        <v>0.6</v>
      </c>
      <c r="AE19" s="370" t="str">
        <f>IF(AF19&lt;=20%,"Leve",IF(AF19&lt;=40%,"Menor",IF(AF19&lt;=60%,"Moderado",IF(AF19&lt;=80%,"Mayor",IF(AF19&lt;=100%,"Catastrófico")))))</f>
        <v>Moderado</v>
      </c>
      <c r="AF19" s="370">
        <f>AVERAGE(AD19:AD23)</f>
        <v>0.6</v>
      </c>
      <c r="AG19" s="367" t="str">
        <f>VLOOKUP(AA19&amp;AE19,Hoja1!$B$4:$C$28,2,0)</f>
        <v>Moderado</v>
      </c>
      <c r="AH19" s="367" t="s">
        <v>325</v>
      </c>
      <c r="AI19" s="367"/>
      <c r="AJ19" s="367"/>
      <c r="AK19" s="367"/>
      <c r="AL19" s="367"/>
      <c r="AM19" s="385"/>
      <c r="AN19" s="366"/>
    </row>
    <row r="20" spans="1:40" ht="25.5">
      <c r="A20" s="366"/>
      <c r="B20" s="368"/>
      <c r="C20" s="366"/>
      <c r="D20" s="380"/>
      <c r="E20" s="366"/>
      <c r="F20" s="366"/>
      <c r="G20" s="366"/>
      <c r="H20" s="366"/>
      <c r="I20" s="376"/>
      <c r="J20" s="377"/>
      <c r="K20" s="366"/>
      <c r="L20" s="378"/>
      <c r="M20" s="378"/>
      <c r="N20" s="366"/>
      <c r="O20" s="122">
        <v>2</v>
      </c>
      <c r="P20" s="145" t="s">
        <v>355</v>
      </c>
      <c r="Q20" s="122" t="str">
        <f t="shared" si="0"/>
        <v>Probabilidad</v>
      </c>
      <c r="R20" s="122" t="s">
        <v>320</v>
      </c>
      <c r="S20" s="122" t="s">
        <v>321</v>
      </c>
      <c r="T20" s="123">
        <f>VLOOKUP(R20&amp;S20,Hoja1!$Q$4:$R$9,2,0)</f>
        <v>0.45</v>
      </c>
      <c r="U20" s="122" t="s">
        <v>322</v>
      </c>
      <c r="V20" s="122" t="s">
        <v>323</v>
      </c>
      <c r="W20" s="122" t="s">
        <v>324</v>
      </c>
      <c r="X20" s="123">
        <f t="shared" ref="X20:X23" si="6">IF(Q20="Probabilidad",($J$19*T20),IF(Q20="Impacto"," "))</f>
        <v>0.27</v>
      </c>
      <c r="Y20" s="123" t="str">
        <f>IF(Z20&lt;=20%,'Tabla probabilidad'!$B$5,IF(Z20&lt;=40%,'Tabla probabilidad'!$B$6,IF(Z20&lt;=60%,'Tabla probabilidad'!$B$7,IF(Z20&lt;=80%,'Tabla probabilidad'!$B$8,IF(Z20&lt;=100%,'Tabla probabilidad'!$B$9)))))</f>
        <v>Baja</v>
      </c>
      <c r="Z20" s="123">
        <f>IF(R20="Preventivo",(J19-(J19*T20)),IF(R20="Detectivo",(J19-(J19*T20)),IF(R20="Correctivo",(J19))))</f>
        <v>0.32999999999999996</v>
      </c>
      <c r="AA20" s="371"/>
      <c r="AB20" s="371"/>
      <c r="AC20" s="123" t="str">
        <f t="shared" si="1"/>
        <v>Moderado</v>
      </c>
      <c r="AD20" s="123">
        <f t="shared" ref="AD20:AD23" si="7">IF(Q20="Probabilidad",(($M$19-0)),IF(Q20="Impacto",($M$19-($M$19*T20))))</f>
        <v>0.6</v>
      </c>
      <c r="AE20" s="371"/>
      <c r="AF20" s="371"/>
      <c r="AG20" s="368"/>
      <c r="AH20" s="368"/>
      <c r="AI20" s="368"/>
      <c r="AJ20" s="368"/>
      <c r="AK20" s="368"/>
      <c r="AL20" s="368"/>
      <c r="AM20" s="386"/>
      <c r="AN20" s="366"/>
    </row>
    <row r="21" spans="1:40" ht="25.5">
      <c r="A21" s="366"/>
      <c r="B21" s="368"/>
      <c r="C21" s="366"/>
      <c r="D21" s="380"/>
      <c r="E21" s="366"/>
      <c r="F21" s="366"/>
      <c r="G21" s="366"/>
      <c r="H21" s="366"/>
      <c r="I21" s="376"/>
      <c r="J21" s="377"/>
      <c r="K21" s="366"/>
      <c r="L21" s="378"/>
      <c r="M21" s="378"/>
      <c r="N21" s="366"/>
      <c r="O21" s="122">
        <v>3</v>
      </c>
      <c r="P21" s="145" t="s">
        <v>356</v>
      </c>
      <c r="Q21" s="122" t="str">
        <f t="shared" ref="Q21" si="8">IF(R21="Preventivo","Probabilidad",IF(R21="Detectivo","Probabilidad", IF(R21="Correctivo","Impacto")))</f>
        <v>Probabilidad</v>
      </c>
      <c r="R21" s="122" t="s">
        <v>320</v>
      </c>
      <c r="S21" s="122" t="s">
        <v>321</v>
      </c>
      <c r="T21" s="123">
        <f>VLOOKUP(R21&amp;S21,Hoja1!$Q$4:$R$9,2,0)</f>
        <v>0.45</v>
      </c>
      <c r="U21" s="122" t="s">
        <v>322</v>
      </c>
      <c r="V21" s="122" t="s">
        <v>323</v>
      </c>
      <c r="W21" s="122" t="s">
        <v>324</v>
      </c>
      <c r="X21" s="123"/>
      <c r="Y21" s="123" t="str">
        <f>IF(Z21&lt;=20%,'Tabla probabilidad'!$B$5,IF(Z21&lt;=40%,'Tabla probabilidad'!$B$6,IF(Z21&lt;=60%,'Tabla probabilidad'!$B$7,IF(Z21&lt;=80%,'Tabla probabilidad'!$B$8,IF(Z21&lt;=100%,'Tabla probabilidad'!$B$9)))))</f>
        <v>Baja</v>
      </c>
      <c r="Z21" s="123">
        <f>IF(R21="Preventivo",(J19-(J19*T21)),IF(R21="Detectivo",(J19-(J19*T21)),IF(R21="Correctivo",(J20))))</f>
        <v>0.32999999999999996</v>
      </c>
      <c r="AA21" s="371"/>
      <c r="AB21" s="371"/>
      <c r="AC21" s="123"/>
      <c r="AD21" s="123"/>
      <c r="AE21" s="371"/>
      <c r="AF21" s="371"/>
      <c r="AG21" s="368"/>
      <c r="AH21" s="368"/>
      <c r="AI21" s="368"/>
      <c r="AJ21" s="368"/>
      <c r="AK21" s="368"/>
      <c r="AL21" s="368"/>
      <c r="AM21" s="386"/>
      <c r="AN21" s="366"/>
    </row>
    <row r="22" spans="1:40" ht="38.25">
      <c r="A22" s="366"/>
      <c r="B22" s="368"/>
      <c r="C22" s="366"/>
      <c r="D22" s="380"/>
      <c r="E22" s="366"/>
      <c r="F22" s="366"/>
      <c r="G22" s="366"/>
      <c r="H22" s="366"/>
      <c r="I22" s="376"/>
      <c r="J22" s="377"/>
      <c r="K22" s="366"/>
      <c r="L22" s="378"/>
      <c r="M22" s="378"/>
      <c r="N22" s="366"/>
      <c r="O22" s="122">
        <v>3</v>
      </c>
      <c r="P22" s="145" t="s">
        <v>357</v>
      </c>
      <c r="Q22" s="122" t="str">
        <f t="shared" si="0"/>
        <v>Probabilidad</v>
      </c>
      <c r="R22" s="122" t="s">
        <v>320</v>
      </c>
      <c r="S22" s="122" t="s">
        <v>321</v>
      </c>
      <c r="T22" s="123">
        <f>VLOOKUP(R22&amp;S22,Hoja1!$Q$4:$R$9,2,0)</f>
        <v>0.45</v>
      </c>
      <c r="U22" s="122" t="s">
        <v>322</v>
      </c>
      <c r="V22" s="122" t="s">
        <v>323</v>
      </c>
      <c r="W22" s="122" t="s">
        <v>324</v>
      </c>
      <c r="X22" s="123">
        <f t="shared" si="6"/>
        <v>0.27</v>
      </c>
      <c r="Y22" s="123" t="str">
        <f>IF(Z22&lt;=20%,'Tabla probabilidad'!$B$5,IF(Z22&lt;=40%,'Tabla probabilidad'!$B$6,IF(Z22&lt;=60%,'Tabla probabilidad'!$B$7,IF(Z22&lt;=80%,'Tabla probabilidad'!$B$8,IF(Z22&lt;=100%,'Tabla probabilidad'!$B$9)))))</f>
        <v>Baja</v>
      </c>
      <c r="Z22" s="123">
        <f>IF(R22="Preventivo",(J19-(J19*T22)),IF(R22="Detectivo",(J19-(J19*T22)),IF(R22="Correctivo",(J19))))</f>
        <v>0.32999999999999996</v>
      </c>
      <c r="AA22" s="371"/>
      <c r="AB22" s="371"/>
      <c r="AC22" s="123" t="str">
        <f t="shared" si="1"/>
        <v>Moderado</v>
      </c>
      <c r="AD22" s="123">
        <f t="shared" si="7"/>
        <v>0.6</v>
      </c>
      <c r="AE22" s="371"/>
      <c r="AF22" s="371"/>
      <c r="AG22" s="368"/>
      <c r="AH22" s="368"/>
      <c r="AI22" s="368"/>
      <c r="AJ22" s="368"/>
      <c r="AK22" s="368"/>
      <c r="AL22" s="368"/>
      <c r="AM22" s="386"/>
      <c r="AN22" s="366"/>
    </row>
    <row r="23" spans="1:40" ht="25.5">
      <c r="A23" s="366"/>
      <c r="B23" s="368"/>
      <c r="C23" s="366"/>
      <c r="D23" s="380"/>
      <c r="E23" s="366"/>
      <c r="F23" s="366"/>
      <c r="G23" s="366"/>
      <c r="H23" s="366"/>
      <c r="I23" s="376"/>
      <c r="J23" s="377"/>
      <c r="K23" s="366"/>
      <c r="L23" s="378"/>
      <c r="M23" s="378"/>
      <c r="N23" s="366"/>
      <c r="O23" s="122">
        <v>4</v>
      </c>
      <c r="P23" s="145" t="s">
        <v>358</v>
      </c>
      <c r="Q23" s="122" t="str">
        <f t="shared" si="0"/>
        <v>Probabilidad</v>
      </c>
      <c r="R23" s="122" t="s">
        <v>359</v>
      </c>
      <c r="S23" s="122" t="s">
        <v>321</v>
      </c>
      <c r="T23" s="123">
        <f>VLOOKUP(R23&amp;S23,Hoja1!$Q$4:$R$9,2,0)</f>
        <v>0.35</v>
      </c>
      <c r="U23" s="122" t="s">
        <v>322</v>
      </c>
      <c r="V23" s="122" t="s">
        <v>323</v>
      </c>
      <c r="W23" s="122" t="s">
        <v>324</v>
      </c>
      <c r="X23" s="123">
        <f t="shared" si="6"/>
        <v>0.21</v>
      </c>
      <c r="Y23" s="123" t="str">
        <f>IF(Z23&lt;=20%,'Tabla probabilidad'!$B$5,IF(Z23&lt;=40%,'Tabla probabilidad'!$B$6,IF(Z23&lt;=60%,'Tabla probabilidad'!$B$7,IF(Z23&lt;=80%,'Tabla probabilidad'!$B$8,IF(Z23&lt;=100%,'Tabla probabilidad'!$B$9)))))</f>
        <v>Baja</v>
      </c>
      <c r="Z23" s="123">
        <f>IF(R23="Preventivo",(J19-(J19*T23)),IF(R23="Detectivo",(J19-(J19*T23)),IF(R23="Correctivo",(J19))))</f>
        <v>0.39</v>
      </c>
      <c r="AA23" s="371"/>
      <c r="AB23" s="371"/>
      <c r="AC23" s="123" t="str">
        <f t="shared" si="1"/>
        <v>Moderado</v>
      </c>
      <c r="AD23" s="123">
        <f t="shared" si="7"/>
        <v>0.6</v>
      </c>
      <c r="AE23" s="371"/>
      <c r="AF23" s="371"/>
      <c r="AG23" s="368"/>
      <c r="AH23" s="368"/>
      <c r="AI23" s="368"/>
      <c r="AJ23" s="368"/>
      <c r="AK23" s="368"/>
      <c r="AL23" s="368"/>
      <c r="AM23" s="386"/>
      <c r="AN23" s="366"/>
    </row>
    <row r="24" spans="1:40" ht="25.5">
      <c r="A24" s="366">
        <v>5</v>
      </c>
      <c r="B24" s="367" t="s">
        <v>360</v>
      </c>
      <c r="C24" s="366" t="s">
        <v>361</v>
      </c>
      <c r="D24" s="379" t="s">
        <v>362</v>
      </c>
      <c r="E24" s="382" t="s">
        <v>363</v>
      </c>
      <c r="F24" s="366" t="s">
        <v>364</v>
      </c>
      <c r="G24" s="382" t="s">
        <v>365</v>
      </c>
      <c r="H24" s="366">
        <v>800</v>
      </c>
      <c r="I24" s="376" t="str">
        <f>IF(H24&lt;=2,'Tabla probabilidad'!$B$5,IF(H24&lt;=24,'Tabla probabilidad'!$B$6,IF(H24&lt;=500,'Tabla probabilidad'!$B$7,IF(H24&lt;=5000,'Tabla probabilidad'!$B$8,IF(H24&gt;5000,'Tabla probabilidad'!$B$9)))))</f>
        <v>Alta</v>
      </c>
      <c r="J24" s="377">
        <f>IF(H24&lt;=2,'Tabla probabilidad'!$D$5,IF(H24&lt;=24,'Tabla probabilidad'!$D$6,IF(H24&lt;=500,'Tabla probabilidad'!$D$7,IF(H24&lt;=5000,'Tabla probabilidad'!$D$8,IF(H24&gt;5000,'Tabla probabilidad'!$D$9)))))</f>
        <v>0.8</v>
      </c>
      <c r="K24" s="366" t="s">
        <v>366</v>
      </c>
      <c r="L24" s="366" t="str">
        <f>IF(K24="El riesgo afecta la imagen de alguna área de la organización","Leve",IF(K24="El riesgo afecta la imagen de la entidad internamente, de conocimiento general, nivel interno, alta dirección, contratista y/o de provedores","Menor",IF(K24="El riesgo afecta la imagen de la entidad con algunos usuarios de relevancia frente al logro de los objetivos","Moderado",IF(K24="El riesgo afecta la imagen de de la entidad con efecto publicitario sostenido a nivel del sector justicia","Mayor",IF(K24="El riesgo afecta la imagen de la entidad a nivel nacional, con efecto publicitarios sostenible a nivel país","Catastrófico",IF(K24="Impacto que afecte la ejecución presupuestal en un valor ≥0,5%.","Leve",IF(K24="Impacto que afecte la ejecución presupuestal en un valor ≥1%.","Menor",IF(K24="Impacto que afecte la ejecución presupuestal en un valor ≥5%.","Moderado",IF(K24="Impacto que afecte la ejecución presupuestal en un valor ≥20%.","Mayor",IF(K24="Impacto que afecte la ejecución presupuestal en un valor ≥50%.","Catastrófico",IF(K24="Incumplimiento máximo del 5% de la meta planeada","Leve",IF(K24="Incumplimiento máximo del 15% de la meta planeada","Menor",IF(K24="Incumplimiento máximo del 20% de la meta planeada","Moderado",IF(K24="Incumplimiento máximo del 50% de la meta planeada","Mayor",IF(K24="Incumplimiento máximo del 80% de la meta planeada","Catastrófico",IF(K24="Cualquier afectación a la violacion de los derechos de los ciudadanos se considera con consecuencias altas","Mayor",IF(K24="Cualquier afectación a la violacion de los derechos de los ciudadanos se considera con consecuencias desastrosas","Catastrófico",IF(K24="Afecta la Prestación del Servicio de Administración de Justicia en 5%","Leve",IF(K24="Afecta la Prestación del Servicio de Administración de Justicia en 10%","Menor",IF(K24="Afecta la Prestación del Servicio de Administración de Justicia en 15%","Moderado",IF(K24="Afecta la Prestación del Servicio de Administración de Justicia en 20%","Mayor",IF(K24="Afecta la Prestación del Servicio de Administración de Justicia en más del 50%","Catastrófico",IF(K24="Cualquier acto indebido de los servidores judiciales genera altas consecuencias para la entidad","Mayor",IF(K24="Cualquier acto indebido de los servidores judiciales genera consecuencias desastrosas para la entidad","Catastrófico",IF(K24="Si el hecho llegara a presentarse, tendría consecuencias o efectos mínimos sobre la entidad","Leve",IF(K24="Si el hecho llegara a presentarse, tendría bajo impacto o efecto sobre la entidad","Menor",IF(K24="Si el hecho llegara a presentarse, tendría medianas consecuencias o efectos sobre la entidad","Moderado",IF(K24="Si el hecho llegara a presentarse, tendría altas consecuencias o efectos sobre la entidad","Mayor",IF(K24="Si el hecho llegara a presentarse, tendría desastrosas consecuencias o efectos sobre la entidad","Catastrófico")))))))))))))))))))))))))))))</f>
        <v>Mayor</v>
      </c>
      <c r="M24" s="366" t="str">
        <f>IF(K24="El riesgo afecta la imagen de alguna área de la organización","20%",IF(K24="El riesgo afecta la imagen de la entidad internamente, de conocimiento general, nivel interno, alta dirección, contratista y/o de provedores","40%",IF(K24="El riesgo afecta la imagen de la entidad con algunos usuarios de relevancia frente al logro de los objetivos","60%",IF(K24="El riesgo afecta la imagen de de la entidad con efecto publicitario sostenido a nivel del sector justicia","80%",IF(K24="El riesgo afecta la imagen de la entidad a nivel nacional, con efecto publicitarios sostenible a nivel país","100%",IF(K24="Impacto que afecte la ejecución presupuestal en un valor ≥0,5%.","20%",IF(K24="Impacto que afecte la ejecución presupuestal en un valor ≥1%.","40%",IF(K24="Impacto que afecte la ejecución presupuestal en un valor ≥5%.","60%",IF(K24="Impacto que afecte la ejecución presupuestal en un valor ≥20%.","80%",IF(K24="Impacto que afecte la ejecución presupuestal en un valor ≥50%.","100%",IF(K24="Incumplimiento máximo del 5% de la meta planeada","20%",IF(K24="Incumplimiento máximo del 15% de la meta planeada","40%",IF(K24="Incumplimiento máximo del 20% de la meta planeada","60%",IF(K24="Incumplimiento máximo del 50% de la meta planeada","80%",IF(K24="Incumplimiento máximo del 80% de la meta planeada","100%",IF(K24="Cualquier afectación a la violacion de los derechos de los ciudadanos se considera con consecuencias altas","80%",IF(K24="Cualquier afectación a la violacion de los derechos de los ciudadanos se considera con consecuencias desastrosas","100%",IF(K24="Afecta la Prestación del Servicio de Administración de Justicia en 5%","20%",IF(K24="Afecta la Prestación del Servicio de Administración de Justicia en 10%","40%",IF(K24="Afecta la Prestación del Servicio de Administración de Justicia en 15%","60%",IF(K24="Afecta la Prestación del Servicio de Administración de Justicia en 20%","80%",IF(K24="Afecta la Prestación del Servicio de Administración de Justicia en más del 50%","100%",IF(K24="Cualquier acto indebido de los servidores judiciales genera altas consecuencias para la entidad","80%",IF(K24="Cualquier acto indebido de los servidores judiciales genera consecuencias desastrosas para la entidad","100%",IF(K24="Si el hecho llegara a presentarse, tendría consecuencias o efectos mínimos sobre la entidad","20%",IF(K24="Si el hecho llegara a presentarse, tendría bajo impacto o efecto sobre la entidad","40%",IF(K24="Si el hecho llegara a presentarse, tendría medianas consecuencias o efectos sobre la entidad","60%",IF(K24="Si el hecho llegara a presentarse, tendría altas consecuencias o efectos sobre la entidad","80%",IF(K24="Si el hecho llegara a presentarse, tendría desastrosas consecuencias o efectos sobre la entidad","100%")))))))))))))))))))))))))))))</f>
        <v>80%</v>
      </c>
      <c r="N24" s="366" t="str">
        <f>VLOOKUP((I24&amp;L24),Hoja1!$B$4:$C$28,2,0)</f>
        <v xml:space="preserve">Alto </v>
      </c>
      <c r="O24" s="122">
        <v>1</v>
      </c>
      <c r="P24" s="189" t="s">
        <v>367</v>
      </c>
      <c r="Q24" s="122" t="str">
        <f t="shared" si="0"/>
        <v>Probabilidad</v>
      </c>
      <c r="R24" s="122" t="s">
        <v>320</v>
      </c>
      <c r="S24" s="122" t="s">
        <v>321</v>
      </c>
      <c r="T24" s="123">
        <f>VLOOKUP(R24&amp;S24,Hoja1!$Q$4:$R$9,2,0)</f>
        <v>0.45</v>
      </c>
      <c r="U24" s="122" t="s">
        <v>322</v>
      </c>
      <c r="V24" s="122" t="s">
        <v>323</v>
      </c>
      <c r="W24" s="122" t="s">
        <v>324</v>
      </c>
      <c r="X24" s="123">
        <f>IF(Q24="Probabilidad",($J$24*T24),IF(Q24="Impacto"," "))</f>
        <v>0.36000000000000004</v>
      </c>
      <c r="Y24" s="123" t="str">
        <f>IF(Z24&lt;=20%,'Tabla probabilidad'!$B$5,IF(Z24&lt;=40%,'Tabla probabilidad'!$B$6,IF(Z24&lt;=60%,'Tabla probabilidad'!$B$7,IF(Z24&lt;=80%,'Tabla probabilidad'!$B$8,IF(Z24&lt;=100%,'Tabla probabilidad'!$B$9)))))</f>
        <v>Media</v>
      </c>
      <c r="Z24" s="123">
        <f>IF(R24="Preventivo",(J24-(J24*T24)),IF(R24="Detectivo",(J24-(J24*T24)),IF(R24="Correctivo",(J24))))</f>
        <v>0.44</v>
      </c>
      <c r="AA24" s="370" t="str">
        <f>IF(AB24&lt;=20%,'Tabla probabilidad'!$B$5,IF(AB24&lt;=40%,'Tabla probabilidad'!$B$6,IF(AB24&lt;=60%,'Tabla probabilidad'!$B$7,IF(AB24&lt;=80%,'Tabla probabilidad'!$B$8,IF(AB24&lt;=100%,'Tabla probabilidad'!$B$9)))))</f>
        <v>Media</v>
      </c>
      <c r="AB24" s="370">
        <f>AVERAGE(Z24:Z28)</f>
        <v>0.44000000000000006</v>
      </c>
      <c r="AC24" s="123" t="str">
        <f t="shared" si="1"/>
        <v>Mayor</v>
      </c>
      <c r="AD24" s="123">
        <f>IF(Q24="Probabilidad",(($M$24-0)),IF(Q24="Impacto",($M$24-($M$24*T24))))</f>
        <v>0.8</v>
      </c>
      <c r="AE24" s="370" t="str">
        <f>IF(AF24&lt;=20%,"Leve",IF(AF24&lt;=40%,"Menor",IF(AF24&lt;=60%,"Moderado",IF(AF24&lt;=80%,"Mayor",IF(AF24&lt;=100%,"Catastrófico")))))</f>
        <v>Mayor</v>
      </c>
      <c r="AF24" s="370">
        <f>AVERAGE(AD24:AD28)</f>
        <v>0.8</v>
      </c>
      <c r="AG24" s="367" t="str">
        <f>VLOOKUP(AA24&amp;AE24,Hoja1!$B$4:$C$28,2,0)</f>
        <v xml:space="preserve">Alto </v>
      </c>
      <c r="AH24" s="367" t="s">
        <v>368</v>
      </c>
      <c r="AI24" s="367"/>
      <c r="AJ24" s="367"/>
      <c r="AK24" s="367"/>
      <c r="AL24" s="367"/>
      <c r="AM24" s="385"/>
      <c r="AN24" s="366"/>
    </row>
    <row r="25" spans="1:40" ht="38.25">
      <c r="A25" s="366"/>
      <c r="B25" s="368"/>
      <c r="C25" s="366"/>
      <c r="D25" s="380"/>
      <c r="E25" s="382"/>
      <c r="F25" s="366"/>
      <c r="G25" s="382"/>
      <c r="H25" s="366"/>
      <c r="I25" s="376"/>
      <c r="J25" s="377"/>
      <c r="K25" s="366"/>
      <c r="L25" s="378"/>
      <c r="M25" s="378"/>
      <c r="N25" s="366"/>
      <c r="O25" s="122">
        <v>2</v>
      </c>
      <c r="P25" s="145" t="s">
        <v>369</v>
      </c>
      <c r="Q25" s="122" t="str">
        <f t="shared" si="0"/>
        <v>Probabilidad</v>
      </c>
      <c r="R25" s="122" t="s">
        <v>320</v>
      </c>
      <c r="S25" s="122" t="s">
        <v>321</v>
      </c>
      <c r="T25" s="123">
        <f>VLOOKUP(R25&amp;S25,Hoja1!$Q$4:$R$9,2,0)</f>
        <v>0.45</v>
      </c>
      <c r="U25" s="122" t="s">
        <v>322</v>
      </c>
      <c r="V25" s="122" t="s">
        <v>323</v>
      </c>
      <c r="W25" s="122" t="s">
        <v>324</v>
      </c>
      <c r="X25" s="123">
        <f t="shared" ref="X25:X28" si="9">IF(Q25="Probabilidad",($J$24*T25),IF(Q25="Impacto"," "))</f>
        <v>0.36000000000000004</v>
      </c>
      <c r="Y25" s="123" t="str">
        <f>IF(Z25&lt;=20%,'Tabla probabilidad'!$B$5,IF(Z25&lt;=40%,'Tabla probabilidad'!$B$6,IF(Z25&lt;=60%,'Tabla probabilidad'!$B$7,IF(Z25&lt;=80%,'Tabla probabilidad'!$B$8,IF(Z25&lt;=100%,'Tabla probabilidad'!$B$9)))))</f>
        <v>Media</v>
      </c>
      <c r="Z25" s="123">
        <f>IF(R25="Preventivo",(J24-(J24*T25)),IF(R25="Detectivo",(J24-(J24*T25)),IF(R25="Correctivo",(J24))))</f>
        <v>0.44</v>
      </c>
      <c r="AA25" s="371"/>
      <c r="AB25" s="371"/>
      <c r="AC25" s="123" t="str">
        <f t="shared" si="1"/>
        <v>Mayor</v>
      </c>
      <c r="AD25" s="123">
        <f t="shared" ref="AD25:AD28" si="10">IF(Q25="Probabilidad",(($M$24-0)),IF(Q25="Impacto",($M$24-($M$24*T25))))</f>
        <v>0.8</v>
      </c>
      <c r="AE25" s="371"/>
      <c r="AF25" s="371"/>
      <c r="AG25" s="368"/>
      <c r="AH25" s="368"/>
      <c r="AI25" s="368"/>
      <c r="AJ25" s="368"/>
      <c r="AK25" s="368"/>
      <c r="AL25" s="368"/>
      <c r="AM25" s="386"/>
      <c r="AN25" s="366"/>
    </row>
    <row r="26" spans="1:40">
      <c r="A26" s="366"/>
      <c r="B26" s="368"/>
      <c r="C26" s="366"/>
      <c r="D26" s="380"/>
      <c r="E26" s="382"/>
      <c r="F26" s="366"/>
      <c r="G26" s="382"/>
      <c r="H26" s="366"/>
      <c r="I26" s="376"/>
      <c r="J26" s="377"/>
      <c r="K26" s="366"/>
      <c r="L26" s="378"/>
      <c r="M26" s="378"/>
      <c r="N26" s="366"/>
      <c r="O26" s="122">
        <v>3</v>
      </c>
      <c r="P26" s="145" t="s">
        <v>370</v>
      </c>
      <c r="Q26" s="122" t="str">
        <f t="shared" si="0"/>
        <v>Probabilidad</v>
      </c>
      <c r="R26" s="122" t="s">
        <v>320</v>
      </c>
      <c r="S26" s="122" t="s">
        <v>321</v>
      </c>
      <c r="T26" s="123">
        <f>VLOOKUP(R26&amp;S26,Hoja1!$Q$4:$R$9,2,0)</f>
        <v>0.45</v>
      </c>
      <c r="U26" s="122" t="s">
        <v>322</v>
      </c>
      <c r="V26" s="122" t="s">
        <v>323</v>
      </c>
      <c r="W26" s="122" t="s">
        <v>324</v>
      </c>
      <c r="X26" s="123">
        <f t="shared" si="9"/>
        <v>0.36000000000000004</v>
      </c>
      <c r="Y26" s="123" t="str">
        <f>IF(Z26&lt;=20%,'Tabla probabilidad'!$B$5,IF(Z26&lt;=40%,'Tabla probabilidad'!$B$6,IF(Z26&lt;=60%,'Tabla probabilidad'!$B$7,IF(Z26&lt;=80%,'Tabla probabilidad'!$B$8,IF(Z26&lt;=100%,'Tabla probabilidad'!$B$9)))))</f>
        <v>Media</v>
      </c>
      <c r="Z26" s="123">
        <f>IF(R26="Preventivo",(J24-(J24*T26)),IF(R26="Detectivo",(J24-(J24*T26)),IF(R26="Correctivo",(J24))))</f>
        <v>0.44</v>
      </c>
      <c r="AA26" s="371"/>
      <c r="AB26" s="371"/>
      <c r="AC26" s="123" t="str">
        <f t="shared" si="1"/>
        <v>Mayor</v>
      </c>
      <c r="AD26" s="123">
        <f t="shared" si="10"/>
        <v>0.8</v>
      </c>
      <c r="AE26" s="371"/>
      <c r="AF26" s="371"/>
      <c r="AG26" s="368"/>
      <c r="AH26" s="368"/>
      <c r="AI26" s="368"/>
      <c r="AJ26" s="368"/>
      <c r="AK26" s="368"/>
      <c r="AL26" s="368"/>
      <c r="AM26" s="386"/>
      <c r="AN26" s="366"/>
    </row>
    <row r="27" spans="1:40" ht="38.25">
      <c r="A27" s="366"/>
      <c r="B27" s="368"/>
      <c r="C27" s="366"/>
      <c r="D27" s="380"/>
      <c r="E27" s="382"/>
      <c r="F27" s="366"/>
      <c r="G27" s="382"/>
      <c r="H27" s="366"/>
      <c r="I27" s="376"/>
      <c r="J27" s="377"/>
      <c r="K27" s="366"/>
      <c r="L27" s="378"/>
      <c r="M27" s="378"/>
      <c r="N27" s="366"/>
      <c r="O27" s="122">
        <v>4</v>
      </c>
      <c r="P27" s="186" t="s">
        <v>371</v>
      </c>
      <c r="Q27" s="122" t="str">
        <f t="shared" si="0"/>
        <v>Probabilidad</v>
      </c>
      <c r="R27" s="122" t="s">
        <v>320</v>
      </c>
      <c r="S27" s="122" t="s">
        <v>321</v>
      </c>
      <c r="T27" s="123">
        <f>VLOOKUP(R27&amp;S27,Hoja1!$Q$4:$R$9,2,0)</f>
        <v>0.45</v>
      </c>
      <c r="U27" s="122" t="s">
        <v>322</v>
      </c>
      <c r="V27" s="122" t="s">
        <v>323</v>
      </c>
      <c r="W27" s="122" t="s">
        <v>324</v>
      </c>
      <c r="X27" s="123">
        <f t="shared" si="9"/>
        <v>0.36000000000000004</v>
      </c>
      <c r="Y27" s="123" t="str">
        <f>IF(Z27&lt;=20%,'Tabla probabilidad'!$B$5,IF(Z27&lt;=40%,'Tabla probabilidad'!$B$6,IF(Z27&lt;=60%,'Tabla probabilidad'!$B$7,IF(Z27&lt;=80%,'Tabla probabilidad'!$B$8,IF(Z27&lt;=100%,'Tabla probabilidad'!$B$9)))))</f>
        <v>Media</v>
      </c>
      <c r="Z27" s="123">
        <f>IF(R27="Preventivo",(J24-(J24*T27)),IF(R27="Detectivo",(J24-(J24*T27)),IF(R27="Correctivo",(J24))))</f>
        <v>0.44</v>
      </c>
      <c r="AA27" s="371"/>
      <c r="AB27" s="371"/>
      <c r="AC27" s="123" t="str">
        <f t="shared" si="1"/>
        <v>Mayor</v>
      </c>
      <c r="AD27" s="123">
        <f t="shared" si="10"/>
        <v>0.8</v>
      </c>
      <c r="AE27" s="371"/>
      <c r="AF27" s="371"/>
      <c r="AG27" s="368"/>
      <c r="AH27" s="368"/>
      <c r="AI27" s="368"/>
      <c r="AJ27" s="368"/>
      <c r="AK27" s="368"/>
      <c r="AL27" s="368"/>
      <c r="AM27" s="386"/>
      <c r="AN27" s="366"/>
    </row>
    <row r="28" spans="1:40" ht="26.25">
      <c r="A28" s="367"/>
      <c r="B28" s="369"/>
      <c r="C28" s="366"/>
      <c r="D28" s="380"/>
      <c r="E28" s="383"/>
      <c r="F28" s="367"/>
      <c r="G28" s="382"/>
      <c r="H28" s="366"/>
      <c r="I28" s="384"/>
      <c r="J28" s="370"/>
      <c r="K28" s="366"/>
      <c r="L28" s="378"/>
      <c r="M28" s="378"/>
      <c r="N28" s="367"/>
      <c r="O28" s="143">
        <v>5</v>
      </c>
      <c r="P28" s="190" t="s">
        <v>372</v>
      </c>
      <c r="Q28" s="143" t="str">
        <f t="shared" si="0"/>
        <v>Probabilidad</v>
      </c>
      <c r="R28" s="143" t="s">
        <v>320</v>
      </c>
      <c r="S28" s="143" t="s">
        <v>321</v>
      </c>
      <c r="T28" s="144">
        <f>VLOOKUP(R28&amp;S28,Hoja1!$Q$4:$R$9,2,0)</f>
        <v>0.45</v>
      </c>
      <c r="U28" s="143" t="s">
        <v>322</v>
      </c>
      <c r="V28" s="143" t="s">
        <v>323</v>
      </c>
      <c r="W28" s="143" t="s">
        <v>324</v>
      </c>
      <c r="X28" s="144">
        <f t="shared" si="9"/>
        <v>0.36000000000000004</v>
      </c>
      <c r="Y28" s="144" t="str">
        <f>IF(Z28&lt;=20%,'Tabla probabilidad'!$B$5,IF(Z28&lt;=40%,'Tabla probabilidad'!$B$6,IF(Z28&lt;=60%,'Tabla probabilidad'!$B$7,IF(Z28&lt;=80%,'Tabla probabilidad'!$B$8,IF(Z28&lt;=100%,'Tabla probabilidad'!$B$9)))))</f>
        <v>Media</v>
      </c>
      <c r="Z28" s="144">
        <f>IF(R28="Preventivo",(J24-(J24*T28)),IF(R28="Detectivo",(J24-(J24*T28)),IF(R28="Correctivo",(J24))))</f>
        <v>0.44</v>
      </c>
      <c r="AA28" s="372"/>
      <c r="AB28" s="371"/>
      <c r="AC28" s="144" t="str">
        <f t="shared" si="1"/>
        <v>Mayor</v>
      </c>
      <c r="AD28" s="144">
        <f t="shared" si="10"/>
        <v>0.8</v>
      </c>
      <c r="AE28" s="371"/>
      <c r="AF28" s="371"/>
      <c r="AG28" s="368"/>
      <c r="AH28" s="368"/>
      <c r="AI28" s="368"/>
      <c r="AJ28" s="368"/>
      <c r="AK28" s="368"/>
      <c r="AL28" s="368"/>
      <c r="AM28" s="386"/>
      <c r="AN28" s="367"/>
    </row>
    <row r="29" spans="1:40" ht="25.5">
      <c r="A29" s="366">
        <v>6</v>
      </c>
      <c r="B29" s="367" t="s">
        <v>373</v>
      </c>
      <c r="C29" s="366" t="s">
        <v>374</v>
      </c>
      <c r="D29" s="379" t="s">
        <v>375</v>
      </c>
      <c r="E29" s="366" t="s">
        <v>376</v>
      </c>
      <c r="F29" s="367" t="s">
        <v>377</v>
      </c>
      <c r="G29" s="366" t="s">
        <v>365</v>
      </c>
      <c r="H29" s="366">
        <v>90</v>
      </c>
      <c r="I29" s="376" t="str">
        <f>IF(H29&lt;=2,'Tabla probabilidad'!$B$5,IF(H29&lt;=24,'Tabla probabilidad'!$B$6,IF(H29&lt;=500,'Tabla probabilidad'!$B$7,IF(H29&lt;=5000,'Tabla probabilidad'!$B$8,IF(H29&gt;5000,'Tabla probabilidad'!$B$9)))))</f>
        <v>Media</v>
      </c>
      <c r="J29" s="377">
        <f>IF(H29&lt;=2,'Tabla probabilidad'!$D$5,IF(H29&lt;=24,'Tabla probabilidad'!$D$6,IF(H29&lt;=500,'Tabla probabilidad'!$D$7,IF(H29&lt;=5000,'Tabla probabilidad'!$D$8,IF(H29&gt;5000,'Tabla probabilidad'!$D$9)))))</f>
        <v>0.6</v>
      </c>
      <c r="K29" s="366" t="s">
        <v>378</v>
      </c>
      <c r="L29" s="366" t="str">
        <f>IF(K29="El riesgo afecta la imagen de alguna área de la organización","Leve",IF(K29="El riesgo afecta la imagen de la entidad internamente, de conocimiento general, nivel interno, alta dirección, contratista y/o de provedores","Menor",IF(K29="El riesgo afecta la imagen de la entidad con algunos usuarios de relevancia frente al logro de los objetivos","Moderado",IF(K29="El riesgo afecta la imagen de de la entidad con efecto publicitario sostenido a nivel del sector justicia","Mayor",IF(K29="El riesgo afecta la imagen de la entidad a nivel nacional, con efecto publicitarios sostenible a nivel país","Catastrófico",IF(K29="Impacto que afecte la ejecución presupuestal en un valor ≥0,5%.","Leve",IF(K29="Impacto que afecte la ejecución presupuestal en un valor ≥1%.","Menor",IF(K29="Impacto que afecte la ejecución presupuestal en un valor ≥5%.","Moderado",IF(K29="Impacto que afecte la ejecución presupuestal en un valor ≥20%.","Mayor",IF(K29="Impacto que afecte la ejecución presupuestal en un valor ≥50%.","Catastrófico",IF(K29="Incumplimiento máximo del 5% de la meta planeada","Leve",IF(K29="Incumplimiento máximo del 15% de la meta planeada","Menor",IF(K29="Incumplimiento máximo del 20% de la meta planeada","Moderado",IF(K29="Incumplimiento máximo del 50% de la meta planeada","Mayor",IF(K29="Incumplimiento máximo del 80% de la meta planeada","Catastrófico",IF(K29="Cualquier afectación a la violacion de los derechos de los ciudadanos se considera con consecuencias altas","Mayor",IF(K29="Cualquier afectación a la violacion de los derechos de los ciudadanos se considera con consecuencias desastrosas","Catastrófico",IF(K29="Afecta la Prestación del Servicio de Administración de Justicia en 5%","Leve",IF(K29="Afecta la Prestación del Servicio de Administración de Justicia en 10%","Menor",IF(K29="Afecta la Prestación del Servicio de Administración de Justicia en 15%","Moderado",IF(K29="Afecta la Prestación del Servicio de Administración de Justicia en 20%","Mayor",IF(K29="Afecta la Prestación del Servicio de Administración de Justicia en más del 50%","Catastrófico",IF(K29="Cualquier acto indebido de los servidores judiciales genera altas consecuencias para la entidad","Mayor",IF(K29="Cualquier acto indebido de los servidores judiciales genera consecuencias desastrosas para la entidad","Catastrófico",IF(K29="Si el hecho llegara a presentarse, tendría consecuencias o efectos mínimos sobre la entidad","Leve",IF(K29="Si el hecho llegara a presentarse, tendría bajo impacto o efecto sobre la entidad","Menor",IF(K29="Si el hecho llegara a presentarse, tendría medianas consecuencias o efectos sobre la entidad","Moderado",IF(K29="Si el hecho llegara a presentarse, tendría altas consecuencias o efectos sobre la entidad","Mayor",IF(K29="Si el hecho llegara a presentarse, tendría desastrosas consecuencias o efectos sobre la entidad","Catastrófico")))))))))))))))))))))))))))))</f>
        <v>Moderado</v>
      </c>
      <c r="M29" s="366" t="str">
        <f>IF(K29="El riesgo afecta la imagen de alguna área de la organización","20%",IF(K29="El riesgo afecta la imagen de la entidad internamente, de conocimiento general, nivel interno, alta dirección, contratista y/o de provedores","40%",IF(K29="El riesgo afecta la imagen de la entidad con algunos usuarios de relevancia frente al logro de los objetivos","60%",IF(K29="El riesgo afecta la imagen de de la entidad con efecto publicitario sostenido a nivel del sector justicia","80%",IF(K29="El riesgo afecta la imagen de la entidad a nivel nacional, con efecto publicitarios sostenible a nivel país","100%",IF(K29="Impacto que afecte la ejecución presupuestal en un valor ≥0,5%.","20%",IF(K29="Impacto que afecte la ejecución presupuestal en un valor ≥1%.","40%",IF(K29="Impacto que afecte la ejecución presupuestal en un valor ≥5%.","60%",IF(K29="Impacto que afecte la ejecución presupuestal en un valor ≥20%.","80%",IF(K29="Impacto que afecte la ejecución presupuestal en un valor ≥50%.","100%",IF(K29="Incumplimiento máximo del 5% de la meta planeada","20%",IF(K29="Incumplimiento máximo del 15% de la meta planeada","40%",IF(K29="Incumplimiento máximo del 20% de la meta planeada","60%",IF(K29="Incumplimiento máximo del 50% de la meta planeada","80%",IF(K29="Incumplimiento máximo del 80% de la meta planeada","100%",IF(K29="Cualquier afectación a la violacion de los derechos de los ciudadanos se considera con consecuencias altas","80%",IF(K29="Cualquier afectación a la violacion de los derechos de los ciudadanos se considera con consecuencias desastrosas","100%",IF(K29="Afecta la Prestación del Servicio de Administración de Justicia en 5%","20%",IF(K29="Afecta la Prestación del Servicio de Administración de Justicia en 10%","40%",IF(K29="Afecta la Prestación del Servicio de Administración de Justicia en 15%","60%",IF(K29="Afecta la Prestación del Servicio de Administración de Justicia en 20%","80%",IF(K29="Afecta la Prestación del Servicio de Administración de Justicia en más del 50%","100%",IF(K29="Cualquier acto indebido de los servidores judiciales genera altas consecuencias para la entidad","80%",IF(K29="Cualquier acto indebido de los servidores judiciales genera consecuencias desastrosas para la entidad","100%",IF(K29="Si el hecho llegara a presentarse, tendría consecuencias o efectos mínimos sobre la entidad","20%",IF(K29="Si el hecho llegara a presentarse, tendría bajo impacto o efecto sobre la entidad","40%",IF(K29="Si el hecho llegara a presentarse, tendría medianas consecuencias o efectos sobre la entidad","60%",IF(K29="Si el hecho llegara a presentarse, tendría altas consecuencias o efectos sobre la entidad","80%",IF(K29="Si el hecho llegara a presentarse, tendría desastrosas consecuencias o efectos sobre la entidad","100%")))))))))))))))))))))))))))))</f>
        <v>60%</v>
      </c>
      <c r="N29" s="366" t="str">
        <f>VLOOKUP((I29&amp;L29),Hoja1!$B$4:$C$28,2,0)</f>
        <v>Moderado</v>
      </c>
      <c r="O29" s="122">
        <v>1</v>
      </c>
      <c r="P29" s="187" t="s">
        <v>379</v>
      </c>
      <c r="Q29" s="122" t="str">
        <f t="shared" ref="Q29:Q37" si="11">IF(R29="Preventivo","Probabilidad",IF(R29="Detectivo","Probabilidad", IF(R29="Correctivo","Impacto")))</f>
        <v>Probabilidad</v>
      </c>
      <c r="R29" s="122" t="s">
        <v>320</v>
      </c>
      <c r="S29" s="122" t="s">
        <v>321</v>
      </c>
      <c r="T29" s="123">
        <f>VLOOKUP(R29&amp;S29,Hoja1!$Q$4:$R$9,2,0)</f>
        <v>0.45</v>
      </c>
      <c r="U29" s="122" t="s">
        <v>322</v>
      </c>
      <c r="V29" s="122" t="s">
        <v>323</v>
      </c>
      <c r="W29" s="122" t="s">
        <v>324</v>
      </c>
      <c r="X29" s="123">
        <f>IF(Q29="Probabilidad",($J$29*T29),IF(Q29="Impacto"," "))</f>
        <v>0.27</v>
      </c>
      <c r="Y29" s="123" t="str">
        <f>IF(Z29&lt;=20%,'Tabla probabilidad'!$B$5,IF(Z29&lt;=40%,'Tabla probabilidad'!$B$6,IF(Z29&lt;=60%,'Tabla probabilidad'!$B$7,IF(Z29&lt;=80%,'Tabla probabilidad'!$B$8,IF(Z29&lt;=100%,'Tabla probabilidad'!$B$9)))))</f>
        <v>Baja</v>
      </c>
      <c r="Z29" s="123">
        <f>IF(R29="Preventivo",(J29-(J29*T29)),IF(R29="Detectivo",(J29-(J29*T29)),IF(R29="Correctivo",(J29))))</f>
        <v>0.32999999999999996</v>
      </c>
      <c r="AA29" s="370" t="str">
        <f>IF(AB29&lt;=20%,'Tabla probabilidad'!$B$5,IF(AB29&lt;=40%,'Tabla probabilidad'!$B$6,IF(AB29&lt;=60%,'Tabla probabilidad'!$B$7,IF(AB29&lt;=80%,'Tabla probabilidad'!$B$8,IF(AB29&lt;=100%,'Tabla probabilidad'!$B$9)))))</f>
        <v>Baja</v>
      </c>
      <c r="AB29" s="370">
        <f>AVERAGE(Z29:Z32)</f>
        <v>0.32999999999999996</v>
      </c>
      <c r="AC29" s="123" t="str">
        <f t="shared" ref="AC29:AC37" si="12">IF(AD29&lt;=20%,"Leve",IF(AD29&lt;=40%,"Menor",IF(AD29&lt;=60%,"Moderado",IF(AD29&lt;=80%,"Mayor",IF(AD29&lt;=100%,"Catastrófico")))))</f>
        <v>Moderado</v>
      </c>
      <c r="AD29" s="123">
        <f>IF(Q29="Probabilidad",(($M$29-0)),IF(Q29="Impacto",($M$29-($M$29*T29))))</f>
        <v>0.6</v>
      </c>
      <c r="AE29" s="370" t="str">
        <f>IF(AF29&lt;=20%,"Leve",IF(AF29&lt;=40%,"Menor",IF(AF29&lt;=60%,"Moderado",IF(AF29&lt;=80%,"Mayor",IF(AF29&lt;=100%,"Catastrófico")))))</f>
        <v>Moderado</v>
      </c>
      <c r="AF29" s="370">
        <f>AVERAGE(AD29:AD32)</f>
        <v>0.6</v>
      </c>
      <c r="AG29" s="367" t="str">
        <f>VLOOKUP(AA29&amp;AE29,Hoja1!$B$4:$C$28,2,0)</f>
        <v>Moderado</v>
      </c>
      <c r="AH29" s="367" t="s">
        <v>325</v>
      </c>
      <c r="AI29" s="373"/>
      <c r="AJ29" s="373"/>
      <c r="AK29" s="373"/>
      <c r="AL29" s="373"/>
      <c r="AM29" s="373"/>
      <c r="AN29" s="366"/>
    </row>
    <row r="30" spans="1:40" ht="25.5">
      <c r="A30" s="366"/>
      <c r="B30" s="368"/>
      <c r="C30" s="366"/>
      <c r="D30" s="380"/>
      <c r="E30" s="366"/>
      <c r="F30" s="368"/>
      <c r="G30" s="366"/>
      <c r="H30" s="366"/>
      <c r="I30" s="376"/>
      <c r="J30" s="377"/>
      <c r="K30" s="366"/>
      <c r="L30" s="378"/>
      <c r="M30" s="378"/>
      <c r="N30" s="366"/>
      <c r="O30" s="122">
        <v>2</v>
      </c>
      <c r="P30" s="187" t="s">
        <v>380</v>
      </c>
      <c r="Q30" s="122" t="str">
        <f t="shared" si="11"/>
        <v>Probabilidad</v>
      </c>
      <c r="R30" s="122" t="s">
        <v>320</v>
      </c>
      <c r="S30" s="122" t="s">
        <v>321</v>
      </c>
      <c r="T30" s="123">
        <f>VLOOKUP(R30&amp;S30,Hoja1!$Q$4:$R$9,2,0)</f>
        <v>0.45</v>
      </c>
      <c r="U30" s="122" t="s">
        <v>322</v>
      </c>
      <c r="V30" s="143" t="s">
        <v>323</v>
      </c>
      <c r="W30" s="143" t="s">
        <v>324</v>
      </c>
      <c r="X30" s="123">
        <f t="shared" ref="X30:X32" si="13">IF(Q30="Probabilidad",($J$29*T30),IF(Q30="Impacto"," "))</f>
        <v>0.27</v>
      </c>
      <c r="Y30" s="123" t="str">
        <f>IF(Z30&lt;=20%,'Tabla probabilidad'!$B$5,IF(Z30&lt;=40%,'Tabla probabilidad'!$B$6,IF(Z30&lt;=60%,'Tabla probabilidad'!$B$7,IF(Z30&lt;=80%,'Tabla probabilidad'!$B$8,IF(Z30&lt;=100%,'Tabla probabilidad'!$B$9)))))</f>
        <v>Baja</v>
      </c>
      <c r="Z30" s="123">
        <f>IF(R30="Preventivo",(J29-(J29*T30)),IF(R30="Detectivo",(J29-(J29*T30)),IF(R30="Correctivo",(J29))))</f>
        <v>0.32999999999999996</v>
      </c>
      <c r="AA30" s="371"/>
      <c r="AB30" s="371"/>
      <c r="AC30" s="123" t="str">
        <f t="shared" si="12"/>
        <v>Moderado</v>
      </c>
      <c r="AD30" s="123">
        <f t="shared" ref="AD30:AD32" si="14">IF(Q30="Probabilidad",(($M$29-0)),IF(Q30="Impacto",($M$29-($M$29*T30))))</f>
        <v>0.6</v>
      </c>
      <c r="AE30" s="371"/>
      <c r="AF30" s="371"/>
      <c r="AG30" s="368"/>
      <c r="AH30" s="368"/>
      <c r="AI30" s="374"/>
      <c r="AJ30" s="374"/>
      <c r="AK30" s="374"/>
      <c r="AL30" s="374"/>
      <c r="AM30" s="374"/>
      <c r="AN30" s="366"/>
    </row>
    <row r="31" spans="1:40" ht="38.25">
      <c r="A31" s="366"/>
      <c r="B31" s="368"/>
      <c r="C31" s="366"/>
      <c r="D31" s="380"/>
      <c r="E31" s="366"/>
      <c r="F31" s="368"/>
      <c r="G31" s="366"/>
      <c r="H31" s="366"/>
      <c r="I31" s="376"/>
      <c r="J31" s="377"/>
      <c r="K31" s="366"/>
      <c r="L31" s="378"/>
      <c r="M31" s="378"/>
      <c r="N31" s="366"/>
      <c r="O31" s="122">
        <v>3</v>
      </c>
      <c r="P31" s="187" t="s">
        <v>381</v>
      </c>
      <c r="Q31" s="122" t="str">
        <f t="shared" si="11"/>
        <v>Probabilidad</v>
      </c>
      <c r="R31" s="122" t="s">
        <v>320</v>
      </c>
      <c r="S31" s="122" t="s">
        <v>321</v>
      </c>
      <c r="T31" s="123">
        <f>VLOOKUP(R31&amp;S31,Hoja1!$Q$4:$R$9,2,0)</f>
        <v>0.45</v>
      </c>
      <c r="U31" s="143" t="s">
        <v>322</v>
      </c>
      <c r="V31" s="122" t="s">
        <v>323</v>
      </c>
      <c r="W31" s="122" t="s">
        <v>324</v>
      </c>
      <c r="X31" s="123">
        <f t="shared" si="13"/>
        <v>0.27</v>
      </c>
      <c r="Y31" s="123" t="str">
        <f>IF(Z31&lt;=20%,'Tabla probabilidad'!$B$5,IF(Z31&lt;=40%,'Tabla probabilidad'!$B$6,IF(Z31&lt;=60%,'Tabla probabilidad'!$B$7,IF(Z31&lt;=80%,'Tabla probabilidad'!$B$8,IF(Z31&lt;=100%,'Tabla probabilidad'!$B$9)))))</f>
        <v>Baja</v>
      </c>
      <c r="Z31" s="123">
        <f>IF(R31="Preventivo",(J29-(J29*T31)),IF(R31="Detectivo",(J29-(J29*T31)),IF(R31="Correctivo",(J29))))</f>
        <v>0.32999999999999996</v>
      </c>
      <c r="AA31" s="371"/>
      <c r="AB31" s="371"/>
      <c r="AC31" s="123" t="str">
        <f t="shared" si="12"/>
        <v>Moderado</v>
      </c>
      <c r="AD31" s="123">
        <f t="shared" si="14"/>
        <v>0.6</v>
      </c>
      <c r="AE31" s="371"/>
      <c r="AF31" s="371"/>
      <c r="AG31" s="368"/>
      <c r="AH31" s="368"/>
      <c r="AI31" s="374"/>
      <c r="AJ31" s="374"/>
      <c r="AK31" s="374"/>
      <c r="AL31" s="374"/>
      <c r="AM31" s="374"/>
      <c r="AN31" s="366"/>
    </row>
    <row r="32" spans="1:40" ht="25.5">
      <c r="A32" s="366"/>
      <c r="B32" s="368"/>
      <c r="C32" s="366"/>
      <c r="D32" s="380"/>
      <c r="E32" s="366"/>
      <c r="F32" s="369"/>
      <c r="G32" s="366"/>
      <c r="H32" s="366"/>
      <c r="I32" s="376"/>
      <c r="J32" s="377"/>
      <c r="K32" s="366"/>
      <c r="L32" s="378"/>
      <c r="M32" s="378"/>
      <c r="N32" s="366"/>
      <c r="O32" s="122">
        <v>4</v>
      </c>
      <c r="P32" s="187" t="s">
        <v>382</v>
      </c>
      <c r="Q32" s="122" t="str">
        <f t="shared" si="11"/>
        <v>Probabilidad</v>
      </c>
      <c r="R32" s="122" t="s">
        <v>320</v>
      </c>
      <c r="S32" s="122" t="s">
        <v>321</v>
      </c>
      <c r="T32" s="123">
        <f>VLOOKUP(R32&amp;S32,Hoja1!$Q$4:$R$9,2,0)</f>
        <v>0.45</v>
      </c>
      <c r="U32" s="122" t="s">
        <v>322</v>
      </c>
      <c r="V32" s="143" t="s">
        <v>323</v>
      </c>
      <c r="W32" s="143" t="s">
        <v>324</v>
      </c>
      <c r="X32" s="123">
        <f t="shared" si="13"/>
        <v>0.27</v>
      </c>
      <c r="Y32" s="123" t="str">
        <f>IF(Z32&lt;=20%,'Tabla probabilidad'!$B$5,IF(Z32&lt;=40%,'Tabla probabilidad'!$B$6,IF(Z32&lt;=60%,'Tabla probabilidad'!$B$7,IF(Z32&lt;=80%,'Tabla probabilidad'!$B$8,IF(Z32&lt;=100%,'Tabla probabilidad'!$B$9)))))</f>
        <v>Baja</v>
      </c>
      <c r="Z32" s="123">
        <f>IF(R32="Preventivo",(J29-(J29*T32)),IF(R32="Detectivo",(J29-(J29*T32)),IF(R32="Correctivo",(J29))))</f>
        <v>0.32999999999999996</v>
      </c>
      <c r="AA32" s="371"/>
      <c r="AB32" s="371"/>
      <c r="AC32" s="123" t="str">
        <f t="shared" si="12"/>
        <v>Moderado</v>
      </c>
      <c r="AD32" s="123">
        <f t="shared" si="14"/>
        <v>0.6</v>
      </c>
      <c r="AE32" s="371"/>
      <c r="AF32" s="371"/>
      <c r="AG32" s="368"/>
      <c r="AH32" s="368"/>
      <c r="AI32" s="374"/>
      <c r="AJ32" s="374"/>
      <c r="AK32" s="374"/>
      <c r="AL32" s="374"/>
      <c r="AM32" s="374"/>
      <c r="AN32" s="366"/>
    </row>
    <row r="33" spans="1:40" ht="38.25" customHeight="1">
      <c r="A33" s="366">
        <v>7</v>
      </c>
      <c r="B33" s="367" t="s">
        <v>383</v>
      </c>
      <c r="C33" s="366" t="s">
        <v>339</v>
      </c>
      <c r="D33" s="379" t="s">
        <v>384</v>
      </c>
      <c r="E33" s="366" t="s">
        <v>385</v>
      </c>
      <c r="F33" s="366" t="s">
        <v>386</v>
      </c>
      <c r="G33" s="366" t="s">
        <v>317</v>
      </c>
      <c r="H33" s="366">
        <v>90</v>
      </c>
      <c r="I33" s="376" t="str">
        <f>IF(H33&lt;=2,'Tabla probabilidad'!$B$5,IF(H33&lt;=24,'Tabla probabilidad'!$B$6,IF(H33&lt;=500,'Tabla probabilidad'!$B$7,IF(H33&lt;=5000,'Tabla probabilidad'!$B$8,IF(H33&gt;5000,'Tabla probabilidad'!$B$9)))))</f>
        <v>Media</v>
      </c>
      <c r="J33" s="377">
        <f>IF(H33&lt;=2,'Tabla probabilidad'!$D$5,IF(H33&lt;=24,'Tabla probabilidad'!$D$6,IF(H33&lt;=500,'Tabla probabilidad'!$D$7,IF(H33&lt;=5000,'Tabla probabilidad'!$D$8,IF(H33&gt;5000,'Tabla probabilidad'!$D$9)))))</f>
        <v>0.6</v>
      </c>
      <c r="K33" s="366" t="s">
        <v>318</v>
      </c>
      <c r="L33" s="366" t="str">
        <f>IF(K33="El riesgo afecta la imagen de alguna área de la organización","Leve",IF(K33="El riesgo afecta la imagen de la entidad internamente, de conocimiento general, nivel interno, alta dirección, contratista y/o de provedores","Menor",IF(K33="El riesgo afecta la imagen de la entidad con algunos usuarios de relevancia frente al logro de los objetivos","Moderado",IF(K33="El riesgo afecta la imagen de de la entidad con efecto publicitario sostenido a nivel del sector justicia","Mayor",IF(K33="El riesgo afecta la imagen de la entidad a nivel nacional, con efecto publicitarios sostenible a nivel país","Catastrófico",IF(K33="Impacto que afecte la ejecución presupuestal en un valor ≥0,5%.","Leve",IF(K33="Impacto que afecte la ejecución presupuestal en un valor ≥1%.","Menor",IF(K33="Impacto que afecte la ejecución presupuestal en un valor ≥5%.","Moderado",IF(K33="Impacto que afecte la ejecución presupuestal en un valor ≥20%.","Mayor",IF(K33="Impacto que afecte la ejecución presupuestal en un valor ≥50%.","Catastrófico",IF(K33="Incumplimiento máximo del 5% de la meta planeada","Leve",IF(K33="Incumplimiento máximo del 15% de la meta planeada","Menor",IF(K33="Incumplimiento máximo del 20% de la meta planeada","Moderado",IF(K33="Incumplimiento máximo del 50% de la meta planeada","Mayor",IF(K33="Incumplimiento máximo del 80% de la meta planeada","Catastrófico",IF(K33="Cualquier afectación a la violacion de los derechos de los ciudadanos se considera con consecuencias altas","Mayor",IF(K33="Cualquier afectación a la violacion de los derechos de los ciudadanos se considera con consecuencias desastrosas","Catastrófico",IF(K33="Afecta la Prestación del Servicio de Administración de Justicia en 5%","Leve",IF(K33="Afecta la Prestación del Servicio de Administración de Justicia en 10%","Menor",IF(K33="Afecta la Prestación del Servicio de Administración de Justicia en 15%","Moderado",IF(K33="Afecta la Prestación del Servicio de Administración de Justicia en 20%","Mayor",IF(K33="Afecta la Prestación del Servicio de Administración de Justicia en más del 50%","Catastrófico",IF(K33="Cualquier acto indebido de los servidores judiciales genera altas consecuencias para la entidad","Mayor",IF(K33="Cualquier acto indebido de los servidores judiciales genera consecuencias desastrosas para la entidad","Catastrófico",IF(K33="Si el hecho llegara a presentarse, tendría consecuencias o efectos mínimos sobre la entidad","Leve",IF(K33="Si el hecho llegara a presentarse, tendría bajo impacto o efecto sobre la entidad","Menor",IF(K33="Si el hecho llegara a presentarse, tendría medianas consecuencias o efectos sobre la entidad","Moderado",IF(K33="Si el hecho llegara a presentarse, tendría altas consecuencias o efectos sobre la entidad","Mayor",IF(K33="Si el hecho llegara a presentarse, tendría desastrosas consecuencias o efectos sobre la entidad","Catastrófico")))))))))))))))))))))))))))))</f>
        <v>Moderado</v>
      </c>
      <c r="M33" s="366" t="str">
        <f>IF(K33="El riesgo afecta la imagen de alguna área de la organización","20%",IF(K33="El riesgo afecta la imagen de la entidad internamente, de conocimiento general, nivel interno, alta dirección, contratista y/o de provedores","40%",IF(K33="El riesgo afecta la imagen de la entidad con algunos usuarios de relevancia frente al logro de los objetivos","60%",IF(K33="El riesgo afecta la imagen de de la entidad con efecto publicitario sostenido a nivel del sector justicia","80%",IF(K33="El riesgo afecta la imagen de la entidad a nivel nacional, con efecto publicitarios sostenible a nivel país","100%",IF(K33="Impacto que afecte la ejecución presupuestal en un valor ≥0,5%.","20%",IF(K33="Impacto que afecte la ejecución presupuestal en un valor ≥1%.","40%",IF(K33="Impacto que afecte la ejecución presupuestal en un valor ≥5%.","60%",IF(K33="Impacto que afecte la ejecución presupuestal en un valor ≥20%.","80%",IF(K33="Impacto que afecte la ejecución presupuestal en un valor ≥50%.","100%",IF(K33="Incumplimiento máximo del 5% de la meta planeada","20%",IF(K33="Incumplimiento máximo del 15% de la meta planeada","40%",IF(K33="Incumplimiento máximo del 20% de la meta planeada","60%",IF(K33="Incumplimiento máximo del 50% de la meta planeada","80%",IF(K33="Incumplimiento máximo del 80% de la meta planeada","100%",IF(K33="Cualquier afectación a la violacion de los derechos de los ciudadanos se considera con consecuencias altas","80%",IF(K33="Cualquier afectación a la violacion de los derechos de los ciudadanos se considera con consecuencias desastrosas","100%",IF(K33="Afecta la Prestación del Servicio de Administración de Justicia en 5%","20%",IF(K33="Afecta la Prestación del Servicio de Administración de Justicia en 10%","40%",IF(K33="Afecta la Prestación del Servicio de Administración de Justicia en 15%","60%",IF(K33="Afecta la Prestación del Servicio de Administración de Justicia en 20%","80%",IF(K33="Afecta la Prestación del Servicio de Administración de Justicia en más del 50%","100%",IF(K33="Cualquier acto indebido de los servidores judiciales genera altas consecuencias para la entidad","80%",IF(K33="Cualquier acto indebido de los servidores judiciales genera consecuencias desastrosas para la entidad","100%",IF(K33="Si el hecho llegara a presentarse, tendría consecuencias o efectos mínimos sobre la entidad","20%",IF(K33="Si el hecho llegara a presentarse, tendría bajo impacto o efecto sobre la entidad","40%",IF(K33="Si el hecho llegara a presentarse, tendría medianas consecuencias o efectos sobre la entidad","60%",IF(K33="Si el hecho llegara a presentarse, tendría altas consecuencias o efectos sobre la entidad","80%",IF(K33="Si el hecho llegara a presentarse, tendría desastrosas consecuencias o efectos sobre la entidad","100%")))))))))))))))))))))))))))))</f>
        <v>60%</v>
      </c>
      <c r="N33" s="366" t="str">
        <f>VLOOKUP((I33&amp;L33),Hoja1!$B$4:$C$28,2,0)</f>
        <v>Moderado</v>
      </c>
      <c r="O33" s="122">
        <v>1</v>
      </c>
      <c r="P33" s="186" t="s">
        <v>387</v>
      </c>
      <c r="Q33" s="122" t="str">
        <f t="shared" si="11"/>
        <v>Probabilidad</v>
      </c>
      <c r="R33" s="122" t="s">
        <v>320</v>
      </c>
      <c r="S33" s="122" t="s">
        <v>321</v>
      </c>
      <c r="T33" s="123">
        <f>VLOOKUP(R33&amp;S33,Hoja1!$Q$4:$R$9,2,0)</f>
        <v>0.45</v>
      </c>
      <c r="U33" s="122" t="s">
        <v>322</v>
      </c>
      <c r="V33" s="122" t="s">
        <v>323</v>
      </c>
      <c r="W33" s="122" t="s">
        <v>324</v>
      </c>
      <c r="X33" s="123">
        <f>IF(Q33="Probabilidad",($J$33*T33),IF(Q33="Impacto"," "))</f>
        <v>0.27</v>
      </c>
      <c r="Y33" s="123" t="str">
        <f>IF(Z33&lt;=20%,'Tabla probabilidad'!$B$5,IF(Z33&lt;=40%,'Tabla probabilidad'!$B$6,IF(Z33&lt;=60%,'Tabla probabilidad'!$B$7,IF(Z33&lt;=80%,'Tabla probabilidad'!$B$8,IF(Z33&lt;=100%,'Tabla probabilidad'!$B$9)))))</f>
        <v>Baja</v>
      </c>
      <c r="Z33" s="123">
        <f>IF(R33="Preventivo",(J33-(J33*T33)),IF(R33="Detectivo",(J33-(J33*T33)),IF(R33="Correctivo",(J33))))</f>
        <v>0.32999999999999996</v>
      </c>
      <c r="AA33" s="370" t="str">
        <f>IF(AB33&lt;=20%,'Tabla probabilidad'!$B$5,IF(AB33&lt;=40%,'Tabla probabilidad'!$B$6,IF(AB33&lt;=60%,'Tabla probabilidad'!$B$7,IF(AB33&lt;=80%,'Tabla probabilidad'!$B$8,IF(AB33&lt;=100%,'Tabla probabilidad'!$B$9)))))</f>
        <v>Baja</v>
      </c>
      <c r="AB33" s="370">
        <f>AVERAGE(Z33:Z37)</f>
        <v>0.32999999999999996</v>
      </c>
      <c r="AC33" s="123" t="str">
        <f t="shared" si="12"/>
        <v>Moderado</v>
      </c>
      <c r="AD33" s="123">
        <f>IF(Q33="Probabilidad",(($M$33-0)),IF(Q33="Impacto",($M$33-($M$33*T33))))</f>
        <v>0.6</v>
      </c>
      <c r="AE33" s="370" t="str">
        <f>IF(AF33&lt;=20%,"Leve",IF(AF33&lt;=40%,"Menor",IF(AF33&lt;=60%,"Moderado",IF(AF33&lt;=80%,"Mayor",IF(AF33&lt;=100%,"Catastrófico")))))</f>
        <v>Moderado</v>
      </c>
      <c r="AF33" s="370">
        <f>AVERAGE(AD33:AD37)</f>
        <v>0.6</v>
      </c>
      <c r="AG33" s="367" t="str">
        <f>VLOOKUP(AA33&amp;AE33,Hoja1!$B$4:$C$28,2,0)</f>
        <v>Moderado</v>
      </c>
      <c r="AH33" s="367" t="s">
        <v>325</v>
      </c>
      <c r="AI33" s="373"/>
      <c r="AJ33" s="373"/>
      <c r="AK33" s="373"/>
      <c r="AL33" s="373"/>
      <c r="AM33" s="373"/>
      <c r="AN33" s="366"/>
    </row>
    <row r="34" spans="1:40" ht="42.75" customHeight="1">
      <c r="A34" s="366"/>
      <c r="B34" s="368"/>
      <c r="C34" s="366"/>
      <c r="D34" s="380"/>
      <c r="E34" s="366"/>
      <c r="F34" s="366"/>
      <c r="G34" s="366"/>
      <c r="H34" s="366"/>
      <c r="I34" s="376"/>
      <c r="J34" s="377"/>
      <c r="K34" s="366"/>
      <c r="L34" s="378"/>
      <c r="M34" s="378"/>
      <c r="N34" s="366"/>
      <c r="O34" s="122">
        <v>2</v>
      </c>
      <c r="P34" s="186" t="s">
        <v>388</v>
      </c>
      <c r="Q34" s="122" t="str">
        <f t="shared" si="11"/>
        <v>Probabilidad</v>
      </c>
      <c r="R34" s="122" t="s">
        <v>320</v>
      </c>
      <c r="S34" s="122" t="s">
        <v>321</v>
      </c>
      <c r="T34" s="123">
        <f>VLOOKUP(R34&amp;S34,Hoja1!$Q$4:$R$9,2,0)</f>
        <v>0.45</v>
      </c>
      <c r="U34" s="122" t="s">
        <v>322</v>
      </c>
      <c r="V34" s="122" t="s">
        <v>323</v>
      </c>
      <c r="W34" s="122" t="s">
        <v>324</v>
      </c>
      <c r="X34" s="123">
        <f t="shared" ref="X34:X37" si="15">IF(Q34="Probabilidad",($J$33*T34),IF(Q34="Impacto"," "))</f>
        <v>0.27</v>
      </c>
      <c r="Y34" s="123" t="str">
        <f>IF(Z34&lt;=20%,'Tabla probabilidad'!$B$5,IF(Z34&lt;=40%,'Tabla probabilidad'!$B$6,IF(Z34&lt;=60%,'Tabla probabilidad'!$B$7,IF(Z34&lt;=80%,'Tabla probabilidad'!$B$8,IF(Z34&lt;=100%,'Tabla probabilidad'!$B$9)))))</f>
        <v>Baja</v>
      </c>
      <c r="Z34" s="123">
        <f>IF(R34="Preventivo",(J33-(J33*T34)),IF(R34="Detectivo",(J33-(J33*T34)),IF(R34="Correctivo",(J33))))</f>
        <v>0.32999999999999996</v>
      </c>
      <c r="AA34" s="371"/>
      <c r="AB34" s="371"/>
      <c r="AC34" s="123" t="str">
        <f t="shared" si="12"/>
        <v>Moderado</v>
      </c>
      <c r="AD34" s="123">
        <f t="shared" ref="AD34:AD37" si="16">IF(Q34="Probabilidad",(($M$33-0)),IF(Q34="Impacto",($M$33-($M$33*T34))))</f>
        <v>0.6</v>
      </c>
      <c r="AE34" s="371"/>
      <c r="AF34" s="371"/>
      <c r="AG34" s="368"/>
      <c r="AH34" s="368"/>
      <c r="AI34" s="374"/>
      <c r="AJ34" s="374"/>
      <c r="AK34" s="374"/>
      <c r="AL34" s="374"/>
      <c r="AM34" s="374"/>
      <c r="AN34" s="366"/>
    </row>
    <row r="35" spans="1:40">
      <c r="A35" s="366"/>
      <c r="B35" s="368"/>
      <c r="C35" s="366"/>
      <c r="D35" s="380"/>
      <c r="E35" s="366"/>
      <c r="F35" s="366"/>
      <c r="G35" s="366"/>
      <c r="H35" s="366"/>
      <c r="I35" s="376"/>
      <c r="J35" s="377"/>
      <c r="K35" s="366"/>
      <c r="L35" s="378"/>
      <c r="M35" s="378"/>
      <c r="N35" s="366"/>
      <c r="O35" s="122">
        <v>3</v>
      </c>
      <c r="P35" s="186" t="s">
        <v>389</v>
      </c>
      <c r="Q35" s="122" t="str">
        <f t="shared" si="11"/>
        <v>Probabilidad</v>
      </c>
      <c r="R35" s="122" t="s">
        <v>320</v>
      </c>
      <c r="S35" s="122" t="s">
        <v>321</v>
      </c>
      <c r="T35" s="123">
        <f>VLOOKUP(R35&amp;S35,Hoja1!$Q$4:$R$9,2,0)</f>
        <v>0.45</v>
      </c>
      <c r="U35" s="122" t="s">
        <v>322</v>
      </c>
      <c r="V35" s="122" t="s">
        <v>323</v>
      </c>
      <c r="W35" s="122" t="s">
        <v>324</v>
      </c>
      <c r="X35" s="123">
        <f t="shared" si="15"/>
        <v>0.27</v>
      </c>
      <c r="Y35" s="123" t="str">
        <f>IF(Z35&lt;=20%,'Tabla probabilidad'!$B$5,IF(Z35&lt;=40%,'Tabla probabilidad'!$B$6,IF(Z35&lt;=60%,'Tabla probabilidad'!$B$7,IF(Z35&lt;=80%,'Tabla probabilidad'!$B$8,IF(Z35&lt;=100%,'Tabla probabilidad'!$B$9)))))</f>
        <v>Baja</v>
      </c>
      <c r="Z35" s="123">
        <f>IF(R35="Preventivo",(J33-(J33*T35)),IF(R35="Detectivo",(J33-(J33*T35)),IF(R35="Correctivo",(J33))))</f>
        <v>0.32999999999999996</v>
      </c>
      <c r="AA35" s="371"/>
      <c r="AB35" s="371"/>
      <c r="AC35" s="123" t="str">
        <f t="shared" si="12"/>
        <v>Moderado</v>
      </c>
      <c r="AD35" s="123">
        <f t="shared" si="16"/>
        <v>0.6</v>
      </c>
      <c r="AE35" s="371"/>
      <c r="AF35" s="371"/>
      <c r="AG35" s="368"/>
      <c r="AH35" s="368"/>
      <c r="AI35" s="374"/>
      <c r="AJ35" s="374"/>
      <c r="AK35" s="374"/>
      <c r="AL35" s="374"/>
      <c r="AM35" s="374"/>
      <c r="AN35" s="366"/>
    </row>
    <row r="36" spans="1:40" ht="72.75" customHeight="1">
      <c r="A36" s="366"/>
      <c r="B36" s="368"/>
      <c r="C36" s="366"/>
      <c r="D36" s="380"/>
      <c r="E36" s="366"/>
      <c r="F36" s="366"/>
      <c r="G36" s="366"/>
      <c r="H36" s="366"/>
      <c r="I36" s="376"/>
      <c r="J36" s="377"/>
      <c r="K36" s="366"/>
      <c r="L36" s="378"/>
      <c r="M36" s="378"/>
      <c r="N36" s="366"/>
      <c r="O36" s="122">
        <v>4</v>
      </c>
      <c r="P36" s="186" t="s">
        <v>390</v>
      </c>
      <c r="Q36" s="122" t="str">
        <f t="shared" si="11"/>
        <v>Probabilidad</v>
      </c>
      <c r="R36" s="122" t="s">
        <v>320</v>
      </c>
      <c r="S36" s="122" t="s">
        <v>321</v>
      </c>
      <c r="T36" s="123">
        <f>VLOOKUP(R36&amp;S36,Hoja1!$Q$4:$R$9,2,0)</f>
        <v>0.45</v>
      </c>
      <c r="U36" s="122" t="s">
        <v>322</v>
      </c>
      <c r="V36" s="122" t="s">
        <v>323</v>
      </c>
      <c r="W36" s="122" t="s">
        <v>324</v>
      </c>
      <c r="X36" s="123">
        <f t="shared" si="15"/>
        <v>0.27</v>
      </c>
      <c r="Y36" s="123" t="str">
        <f>IF(Z36&lt;=20%,'Tabla probabilidad'!$B$5,IF(Z36&lt;=40%,'Tabla probabilidad'!$B$6,IF(Z36&lt;=60%,'Tabla probabilidad'!$B$7,IF(Z36&lt;=80%,'Tabla probabilidad'!$B$8,IF(Z36&lt;=100%,'Tabla probabilidad'!$B$9)))))</f>
        <v>Baja</v>
      </c>
      <c r="Z36" s="123">
        <f>IF(R36="Preventivo",(J33-(J33*T36)),IF(R36="Detectivo",(J33-(J33*T36)),IF(R36="Correctivo",(J33))))</f>
        <v>0.32999999999999996</v>
      </c>
      <c r="AA36" s="371"/>
      <c r="AB36" s="371"/>
      <c r="AC36" s="123" t="str">
        <f t="shared" si="12"/>
        <v>Moderado</v>
      </c>
      <c r="AD36" s="123">
        <f t="shared" si="16"/>
        <v>0.6</v>
      </c>
      <c r="AE36" s="371"/>
      <c r="AF36" s="371"/>
      <c r="AG36" s="368"/>
      <c r="AH36" s="368"/>
      <c r="AI36" s="374"/>
      <c r="AJ36" s="374"/>
      <c r="AK36" s="374"/>
      <c r="AL36" s="374"/>
      <c r="AM36" s="374"/>
      <c r="AN36" s="366"/>
    </row>
    <row r="37" spans="1:40" ht="60" customHeight="1">
      <c r="A37" s="366"/>
      <c r="B37" s="369"/>
      <c r="C37" s="366"/>
      <c r="D37" s="381"/>
      <c r="E37" s="366"/>
      <c r="F37" s="366"/>
      <c r="G37" s="366"/>
      <c r="H37" s="366"/>
      <c r="I37" s="376"/>
      <c r="J37" s="377"/>
      <c r="K37" s="366"/>
      <c r="L37" s="378"/>
      <c r="M37" s="378"/>
      <c r="N37" s="366"/>
      <c r="O37" s="122">
        <v>5</v>
      </c>
      <c r="P37" s="186" t="s">
        <v>391</v>
      </c>
      <c r="Q37" s="122" t="str">
        <f t="shared" si="11"/>
        <v>Probabilidad</v>
      </c>
      <c r="R37" s="122" t="s">
        <v>320</v>
      </c>
      <c r="S37" s="122" t="s">
        <v>321</v>
      </c>
      <c r="T37" s="123">
        <f>VLOOKUP(R37&amp;S37,Hoja1!$Q$4:$R$9,2,0)</f>
        <v>0.45</v>
      </c>
      <c r="U37" s="122" t="s">
        <v>322</v>
      </c>
      <c r="V37" s="122" t="s">
        <v>323</v>
      </c>
      <c r="W37" s="122" t="s">
        <v>324</v>
      </c>
      <c r="X37" s="123">
        <f t="shared" si="15"/>
        <v>0.27</v>
      </c>
      <c r="Y37" s="123" t="str">
        <f>IF(Z37&lt;=20%,'Tabla probabilidad'!$B$5,IF(Z37&lt;=40%,'Tabla probabilidad'!$B$6,IF(Z37&lt;=60%,'Tabla probabilidad'!$B$7,IF(Z37&lt;=80%,'Tabla probabilidad'!$B$8,IF(Z37&lt;=100%,'Tabla probabilidad'!$B$9)))))</f>
        <v>Baja</v>
      </c>
      <c r="Z37" s="123">
        <f>IF(R37="Preventivo",(J33-(J33*T37)),IF(R37="Detectivo",(J33-(J33*T37)),IF(R37="Correctivo",(J33))))</f>
        <v>0.32999999999999996</v>
      </c>
      <c r="AA37" s="372"/>
      <c r="AB37" s="372"/>
      <c r="AC37" s="123" t="str">
        <f t="shared" si="12"/>
        <v>Moderado</v>
      </c>
      <c r="AD37" s="123">
        <f t="shared" si="16"/>
        <v>0.6</v>
      </c>
      <c r="AE37" s="372"/>
      <c r="AF37" s="372"/>
      <c r="AG37" s="369"/>
      <c r="AH37" s="368"/>
      <c r="AI37" s="375"/>
      <c r="AJ37" s="375"/>
      <c r="AK37" s="375"/>
      <c r="AL37" s="375"/>
      <c r="AM37" s="375"/>
      <c r="AN37" s="367"/>
    </row>
  </sheetData>
  <mergeCells count="228">
    <mergeCell ref="N17:N18"/>
    <mergeCell ref="AA17:AA18"/>
    <mergeCell ref="AB17:AB18"/>
    <mergeCell ref="AH24:AH28"/>
    <mergeCell ref="AI24:AI28"/>
    <mergeCell ref="AJ24:AJ28"/>
    <mergeCell ref="AK24:AK28"/>
    <mergeCell ref="AL24:AL28"/>
    <mergeCell ref="AM24:AM28"/>
    <mergeCell ref="AG24:AG28"/>
    <mergeCell ref="AF24:AF28"/>
    <mergeCell ref="AM19:AM23"/>
    <mergeCell ref="AB19:AB23"/>
    <mergeCell ref="AE19:AE23"/>
    <mergeCell ref="AF19:AF23"/>
    <mergeCell ref="AH19:AH23"/>
    <mergeCell ref="AI19:AI23"/>
    <mergeCell ref="AJ19:AJ23"/>
    <mergeCell ref="AK19:AK23"/>
    <mergeCell ref="AL19:AL23"/>
    <mergeCell ref="A15:A16"/>
    <mergeCell ref="C15:C16"/>
    <mergeCell ref="D15:D16"/>
    <mergeCell ref="E15:E16"/>
    <mergeCell ref="F15:F16"/>
    <mergeCell ref="AJ15:AJ16"/>
    <mergeCell ref="AK15:AK16"/>
    <mergeCell ref="AL15:AL16"/>
    <mergeCell ref="G15:G16"/>
    <mergeCell ref="H15:H16"/>
    <mergeCell ref="I15:I16"/>
    <mergeCell ref="J15:J16"/>
    <mergeCell ref="K15:K16"/>
    <mergeCell ref="L15:L16"/>
    <mergeCell ref="M15:M16"/>
    <mergeCell ref="N15:N16"/>
    <mergeCell ref="AA15:AA16"/>
    <mergeCell ref="AB15:AB16"/>
    <mergeCell ref="B15:B16"/>
    <mergeCell ref="O7:W7"/>
    <mergeCell ref="D1:AK3"/>
    <mergeCell ref="AL1:AN3"/>
    <mergeCell ref="A4:C4"/>
    <mergeCell ref="D4:N4"/>
    <mergeCell ref="O4:Q4"/>
    <mergeCell ref="A1:C2"/>
    <mergeCell ref="A5:C5"/>
    <mergeCell ref="D5:N5"/>
    <mergeCell ref="A6:C6"/>
    <mergeCell ref="D6:N6"/>
    <mergeCell ref="A7:H7"/>
    <mergeCell ref="I7:N7"/>
    <mergeCell ref="AI7:AN7"/>
    <mergeCell ref="X7:AH7"/>
    <mergeCell ref="K8:K9"/>
    <mergeCell ref="L8:L9"/>
    <mergeCell ref="M8:M9"/>
    <mergeCell ref="A8:A9"/>
    <mergeCell ref="C8:C9"/>
    <mergeCell ref="D8:D9"/>
    <mergeCell ref="E8:E9"/>
    <mergeCell ref="F8:F9"/>
    <mergeCell ref="AK8:AK9"/>
    <mergeCell ref="G8:G9"/>
    <mergeCell ref="H8:H9"/>
    <mergeCell ref="I8:I9"/>
    <mergeCell ref="J8:J9"/>
    <mergeCell ref="O8:O9"/>
    <mergeCell ref="B8:B9"/>
    <mergeCell ref="AL8:AL9"/>
    <mergeCell ref="AM8:AM9"/>
    <mergeCell ref="AN8:AN9"/>
    <mergeCell ref="AI8:AI9"/>
    <mergeCell ref="AJ8:AJ9"/>
    <mergeCell ref="AG8:AG9"/>
    <mergeCell ref="AH8:AH9"/>
    <mergeCell ref="Z8:Z9"/>
    <mergeCell ref="N10:N14"/>
    <mergeCell ref="N8:N9"/>
    <mergeCell ref="X8:X9"/>
    <mergeCell ref="Q8:Q9"/>
    <mergeCell ref="R8:W8"/>
    <mergeCell ref="AH10:AH14"/>
    <mergeCell ref="Y8:Y9"/>
    <mergeCell ref="AC8:AC9"/>
    <mergeCell ref="AD8:AD9"/>
    <mergeCell ref="P8:P9"/>
    <mergeCell ref="AB10:AB14"/>
    <mergeCell ref="AA10:AA14"/>
    <mergeCell ref="AF10:AF14"/>
    <mergeCell ref="AE10:AE14"/>
    <mergeCell ref="AG10:AG14"/>
    <mergeCell ref="AN10:AN14"/>
    <mergeCell ref="A10:A14"/>
    <mergeCell ref="C10:C14"/>
    <mergeCell ref="D10:D14"/>
    <mergeCell ref="E10:E14"/>
    <mergeCell ref="F10:F14"/>
    <mergeCell ref="L10:L14"/>
    <mergeCell ref="M10:M14"/>
    <mergeCell ref="G10:G14"/>
    <mergeCell ref="H10:H14"/>
    <mergeCell ref="I10:I14"/>
    <mergeCell ref="J10:J14"/>
    <mergeCell ref="K10:K14"/>
    <mergeCell ref="B10:B14"/>
    <mergeCell ref="AI10:AI14"/>
    <mergeCell ref="AJ10:AJ14"/>
    <mergeCell ref="AK10:AK14"/>
    <mergeCell ref="AL10:AL14"/>
    <mergeCell ref="AM10:AM14"/>
    <mergeCell ref="AM15:AM16"/>
    <mergeCell ref="AM17:AM18"/>
    <mergeCell ref="AN15:AN16"/>
    <mergeCell ref="AE15:AE16"/>
    <mergeCell ref="AF15:AF16"/>
    <mergeCell ref="AG15:AG16"/>
    <mergeCell ref="AH15:AH16"/>
    <mergeCell ref="AI15:AI16"/>
    <mergeCell ref="AJ17:AJ18"/>
    <mergeCell ref="AK17:AK18"/>
    <mergeCell ref="AL17:AL18"/>
    <mergeCell ref="AN17:AN18"/>
    <mergeCell ref="AE17:AE18"/>
    <mergeCell ref="AF17:AF18"/>
    <mergeCell ref="AG17:AG18"/>
    <mergeCell ref="AH17:AH18"/>
    <mergeCell ref="AI17:AI18"/>
    <mergeCell ref="H17:H18"/>
    <mergeCell ref="I17:I18"/>
    <mergeCell ref="J17:J18"/>
    <mergeCell ref="A17:A18"/>
    <mergeCell ref="C17:C18"/>
    <mergeCell ref="D17:D18"/>
    <mergeCell ref="E17:E18"/>
    <mergeCell ref="N24:N28"/>
    <mergeCell ref="AA24:AA28"/>
    <mergeCell ref="A24:A28"/>
    <mergeCell ref="A19:A23"/>
    <mergeCell ref="C19:C23"/>
    <mergeCell ref="D19:D23"/>
    <mergeCell ref="E19:E23"/>
    <mergeCell ref="F19:F23"/>
    <mergeCell ref="G19:G23"/>
    <mergeCell ref="H19:H23"/>
    <mergeCell ref="I19:I23"/>
    <mergeCell ref="J19:J23"/>
    <mergeCell ref="F17:F18"/>
    <mergeCell ref="K17:K18"/>
    <mergeCell ref="G17:G18"/>
    <mergeCell ref="L17:L18"/>
    <mergeCell ref="M17:M18"/>
    <mergeCell ref="AM29:AM32"/>
    <mergeCell ref="AN29:AN32"/>
    <mergeCell ref="D24:D28"/>
    <mergeCell ref="E24:E28"/>
    <mergeCell ref="F24:F28"/>
    <mergeCell ref="G24:G28"/>
    <mergeCell ref="H24:H28"/>
    <mergeCell ref="I24:I28"/>
    <mergeCell ref="J24:J28"/>
    <mergeCell ref="AB24:AB28"/>
    <mergeCell ref="AE24:AE28"/>
    <mergeCell ref="K24:K28"/>
    <mergeCell ref="L24:L28"/>
    <mergeCell ref="M24:M28"/>
    <mergeCell ref="AN24:AN28"/>
    <mergeCell ref="AL29:AL32"/>
    <mergeCell ref="AN19:AN23"/>
    <mergeCell ref="AG19:AG23"/>
    <mergeCell ref="C24:C28"/>
    <mergeCell ref="AH29:AH32"/>
    <mergeCell ref="AI29:AI32"/>
    <mergeCell ref="AJ29:AJ32"/>
    <mergeCell ref="AK29:AK32"/>
    <mergeCell ref="K29:K32"/>
    <mergeCell ref="L29:L32"/>
    <mergeCell ref="M29:M32"/>
    <mergeCell ref="N29:N32"/>
    <mergeCell ref="AA29:AA32"/>
    <mergeCell ref="AB29:AB32"/>
    <mergeCell ref="AE29:AE32"/>
    <mergeCell ref="AF29:AF32"/>
    <mergeCell ref="AG29:AG32"/>
    <mergeCell ref="H29:H32"/>
    <mergeCell ref="I29:I32"/>
    <mergeCell ref="J29:J32"/>
    <mergeCell ref="K19:K23"/>
    <mergeCell ref="L19:L23"/>
    <mergeCell ref="M19:M23"/>
    <mergeCell ref="N19:N23"/>
    <mergeCell ref="AA19:AA23"/>
    <mergeCell ref="A29:A32"/>
    <mergeCell ref="C29:C32"/>
    <mergeCell ref="D29:D32"/>
    <mergeCell ref="E29:E32"/>
    <mergeCell ref="F29:F32"/>
    <mergeCell ref="G29:G32"/>
    <mergeCell ref="A33:A37"/>
    <mergeCell ref="C33:C37"/>
    <mergeCell ref="D33:D37"/>
    <mergeCell ref="E33:E37"/>
    <mergeCell ref="F33:F37"/>
    <mergeCell ref="G33:G37"/>
    <mergeCell ref="AN33:AN37"/>
    <mergeCell ref="B17:B18"/>
    <mergeCell ref="B19:B23"/>
    <mergeCell ref="B24:B28"/>
    <mergeCell ref="B29:B32"/>
    <mergeCell ref="B33:B37"/>
    <mergeCell ref="AE33:AE37"/>
    <mergeCell ref="AF33:AF37"/>
    <mergeCell ref="AG33:AG37"/>
    <mergeCell ref="AH33:AH37"/>
    <mergeCell ref="AI33:AI37"/>
    <mergeCell ref="AJ33:AJ37"/>
    <mergeCell ref="AK33:AK37"/>
    <mergeCell ref="AL33:AL37"/>
    <mergeCell ref="AM33:AM37"/>
    <mergeCell ref="H33:H37"/>
    <mergeCell ref="I33:I37"/>
    <mergeCell ref="J33:J37"/>
    <mergeCell ref="K33:K37"/>
    <mergeCell ref="L33:L37"/>
    <mergeCell ref="M33:M37"/>
    <mergeCell ref="N33:N37"/>
    <mergeCell ref="AA33:AA37"/>
    <mergeCell ref="AB33:AB37"/>
  </mergeCells>
  <conditionalFormatting sqref="I10 I29">
    <cfRule type="containsText" dxfId="1648" priority="830" operator="containsText" text="Muy Baja">
      <formula>NOT(ISERROR(SEARCH("Muy Baja",I10)))</formula>
    </cfRule>
    <cfRule type="cellIs" dxfId="1647" priority="852" operator="between">
      <formula>0</formula>
      <formula>2</formula>
    </cfRule>
    <cfRule type="containsText" dxfId="1646" priority="827" operator="containsText" text="Media">
      <formula>NOT(ISERROR(SEARCH("Media",I10)))</formula>
    </cfRule>
    <cfRule type="containsText" dxfId="1645" priority="846" operator="containsText" text="Media">
      <formula>NOT(ISERROR(SEARCH("Media",I10)))</formula>
    </cfRule>
    <cfRule type="containsText" dxfId="1644" priority="699" operator="containsText" text="Baja">
      <formula>NOT(ISERROR(SEARCH("Baja",I10)))</formula>
    </cfRule>
    <cfRule type="containsText" dxfId="1643" priority="826" operator="containsText" text="Media">
      <formula>NOT(ISERROR(SEARCH("Media",I10)))</formula>
    </cfRule>
    <cfRule type="containsText" dxfId="1642" priority="825" operator="containsText" text="Media">
      <formula>NOT(ISERROR(SEARCH("Media",I10)))</formula>
    </cfRule>
    <cfRule type="cellIs" dxfId="1641" priority="851" operator="between">
      <formula>1</formula>
      <formula>2</formula>
    </cfRule>
    <cfRule type="containsText" dxfId="1640" priority="847" operator="containsText" text="Baja">
      <formula>NOT(ISERROR(SEARCH("Baja",I10)))</formula>
    </cfRule>
    <cfRule type="containsText" dxfId="1639" priority="824" operator="containsText" text="Alta">
      <formula>NOT(ISERROR(SEARCH("Alta",I10)))</formula>
    </cfRule>
    <cfRule type="containsText" dxfId="1638" priority="698" operator="containsText" text="Muy Baja">
      <formula>NOT(ISERROR(SEARCH("Muy Baja",I10)))</formula>
    </cfRule>
    <cfRule type="containsText" dxfId="1637" priority="701" operator="containsText" text="Muy Alta">
      <formula>NOT(ISERROR(SEARCH("Muy Alta",I10)))</formula>
    </cfRule>
    <cfRule type="containsText" dxfId="1636" priority="831" operator="containsText" text="Baja">
      <formula>NOT(ISERROR(SEARCH("Baja",I10)))</formula>
    </cfRule>
    <cfRule type="containsText" dxfId="1635" priority="845" operator="containsText" text="Alta">
      <formula>NOT(ISERROR(SEARCH("Alta",I10)))</formula>
    </cfRule>
    <cfRule type="containsText" dxfId="1634" priority="836" operator="containsText" text="Muy bajo">
      <formula>NOT(ISERROR(SEARCH("Muy bajo",I10)))</formula>
    </cfRule>
    <cfRule type="containsText" dxfId="1633" priority="835" operator="containsText" text="Muy Baja'Tabla probabilidad'!">
      <formula>NOT(ISERROR(SEARCH("Muy Baja'Tabla probabilidad'!",I10)))</formula>
    </cfRule>
    <cfRule type="containsText" dxfId="1632" priority="834" operator="containsText" text="Muy Baja">
      <formula>NOT(ISERROR(SEARCH("Muy Baja",I10)))</formula>
    </cfRule>
    <cfRule type="containsText" dxfId="1631" priority="848" operator="containsText" text="Muy baja">
      <formula>NOT(ISERROR(SEARCH("Muy baja",I10)))</formula>
    </cfRule>
    <cfRule type="containsText" dxfId="1630" priority="833" operator="containsText" text="Muy Baja">
      <formula>NOT(ISERROR(SEARCH("Muy Baja",I10)))</formula>
    </cfRule>
    <cfRule type="containsText" dxfId="1629" priority="832" operator="containsText" text="Muy Baja">
      <formula>NOT(ISERROR(SEARCH("Muy Baja",I10)))</formula>
    </cfRule>
  </conditionalFormatting>
  <conditionalFormatting sqref="I15 I17 I19">
    <cfRule type="containsText" dxfId="1628" priority="570" operator="containsText" text="Muy Baja">
      <formula>NOT(ISERROR(SEARCH("Muy Baja",I15)))</formula>
    </cfRule>
    <cfRule type="containsText" dxfId="1627" priority="569" operator="containsText" text="Media">
      <formula>NOT(ISERROR(SEARCH("Media",I15)))</formula>
    </cfRule>
    <cfRule type="containsText" dxfId="1626" priority="568" operator="containsText" text="Media">
      <formula>NOT(ISERROR(SEARCH("Media",I15)))</formula>
    </cfRule>
    <cfRule type="containsText" dxfId="1625" priority="567" operator="containsText" text="Media">
      <formula>NOT(ISERROR(SEARCH("Media",I15)))</formula>
    </cfRule>
    <cfRule type="containsText" dxfId="1624" priority="566" operator="containsText" text="Alta">
      <formula>NOT(ISERROR(SEARCH("Alta",I15)))</formula>
    </cfRule>
    <cfRule type="containsText" dxfId="1623" priority="564" operator="containsText" text="Muy Alta">
      <formula>NOT(ISERROR(SEARCH("Muy Alta",I15)))</formula>
    </cfRule>
    <cfRule type="containsText" dxfId="1622" priority="563" operator="containsText" text="Baja">
      <formula>NOT(ISERROR(SEARCH("Baja",I15)))</formula>
    </cfRule>
    <cfRule type="cellIs" dxfId="1621" priority="583" operator="between">
      <formula>1</formula>
      <formula>2</formula>
    </cfRule>
    <cfRule type="containsText" dxfId="1620" priority="572" operator="containsText" text="Muy Baja">
      <formula>NOT(ISERROR(SEARCH("Muy Baja",I15)))</formula>
    </cfRule>
    <cfRule type="cellIs" dxfId="1619" priority="584" operator="between">
      <formula>0</formula>
      <formula>2</formula>
    </cfRule>
    <cfRule type="containsText" dxfId="1618" priority="578" operator="containsText" text="Media">
      <formula>NOT(ISERROR(SEARCH("Media",I15)))</formula>
    </cfRule>
    <cfRule type="containsText" dxfId="1617" priority="580" operator="containsText" text="Muy baja">
      <formula>NOT(ISERROR(SEARCH("Muy baja",I15)))</formula>
    </cfRule>
    <cfRule type="containsText" dxfId="1616" priority="573" operator="containsText" text="Muy Baja">
      <formula>NOT(ISERROR(SEARCH("Muy Baja",I15)))</formula>
    </cfRule>
    <cfRule type="containsText" dxfId="1615" priority="574" operator="containsText" text="Muy Baja">
      <formula>NOT(ISERROR(SEARCH("Muy Baja",I15)))</formula>
    </cfRule>
    <cfRule type="containsText" dxfId="1614" priority="562" operator="containsText" text="Muy Baja">
      <formula>NOT(ISERROR(SEARCH("Muy Baja",I15)))</formula>
    </cfRule>
    <cfRule type="containsText" dxfId="1613" priority="571" operator="containsText" text="Baja">
      <formula>NOT(ISERROR(SEARCH("Baja",I15)))</formula>
    </cfRule>
    <cfRule type="containsText" dxfId="1612" priority="575" operator="containsText" text="Muy Baja'Tabla probabilidad'!">
      <formula>NOT(ISERROR(SEARCH("Muy Baja'Tabla probabilidad'!",I15)))</formula>
    </cfRule>
    <cfRule type="containsText" dxfId="1611" priority="576" operator="containsText" text="Muy bajo">
      <formula>NOT(ISERROR(SEARCH("Muy bajo",I15)))</formula>
    </cfRule>
    <cfRule type="containsText" dxfId="1610" priority="577" operator="containsText" text="Alta">
      <formula>NOT(ISERROR(SEARCH("Alta",I15)))</formula>
    </cfRule>
    <cfRule type="containsText" dxfId="1609" priority="579" operator="containsText" text="Baja">
      <formula>NOT(ISERROR(SEARCH("Baja",I15)))</formula>
    </cfRule>
  </conditionalFormatting>
  <conditionalFormatting sqref="I24">
    <cfRule type="containsText" dxfId="1608" priority="406" operator="containsText" text="Alta">
      <formula>NOT(ISERROR(SEARCH("Alta",I24)))</formula>
    </cfRule>
    <cfRule type="containsText" dxfId="1607" priority="404" operator="containsText" text="Muy Alta">
      <formula>NOT(ISERROR(SEARCH("Muy Alta",I24)))</formula>
    </cfRule>
    <cfRule type="containsText" dxfId="1606" priority="403" operator="containsText" text="Baja">
      <formula>NOT(ISERROR(SEARCH("Baja",I24)))</formula>
    </cfRule>
    <cfRule type="containsText" dxfId="1605" priority="402" operator="containsText" text="Muy Baja">
      <formula>NOT(ISERROR(SEARCH("Muy Baja",I24)))</formula>
    </cfRule>
    <cfRule type="containsText" dxfId="1604" priority="407" operator="containsText" text="Media">
      <formula>NOT(ISERROR(SEARCH("Media",I24)))</formula>
    </cfRule>
    <cfRule type="containsText" dxfId="1603" priority="408" operator="containsText" text="Media">
      <formula>NOT(ISERROR(SEARCH("Media",I24)))</formula>
    </cfRule>
    <cfRule type="containsText" dxfId="1602" priority="409" operator="containsText" text="Media">
      <formula>NOT(ISERROR(SEARCH("Media",I24)))</formula>
    </cfRule>
    <cfRule type="containsText" dxfId="1601" priority="410" operator="containsText" text="Muy Baja">
      <formula>NOT(ISERROR(SEARCH("Muy Baja",I24)))</formula>
    </cfRule>
    <cfRule type="containsText" dxfId="1600" priority="411" operator="containsText" text="Baja">
      <formula>NOT(ISERROR(SEARCH("Baja",I24)))</formula>
    </cfRule>
    <cfRule type="containsText" dxfId="1599" priority="412" operator="containsText" text="Muy Baja">
      <formula>NOT(ISERROR(SEARCH("Muy Baja",I24)))</formula>
    </cfRule>
    <cfRule type="containsText" dxfId="1598" priority="414" operator="containsText" text="Muy Baja">
      <formula>NOT(ISERROR(SEARCH("Muy Baja",I24)))</formula>
    </cfRule>
    <cfRule type="containsText" dxfId="1597" priority="415" operator="containsText" text="Muy Baja'Tabla probabilidad'!">
      <formula>NOT(ISERROR(SEARCH("Muy Baja'Tabla probabilidad'!",I24)))</formula>
    </cfRule>
    <cfRule type="containsText" dxfId="1596" priority="416" operator="containsText" text="Muy bajo">
      <formula>NOT(ISERROR(SEARCH("Muy bajo",I24)))</formula>
    </cfRule>
    <cfRule type="containsText" dxfId="1595" priority="417" operator="containsText" text="Alta">
      <formula>NOT(ISERROR(SEARCH("Alta",I24)))</formula>
    </cfRule>
    <cfRule type="containsText" dxfId="1594" priority="418" operator="containsText" text="Media">
      <formula>NOT(ISERROR(SEARCH("Media",I24)))</formula>
    </cfRule>
    <cfRule type="containsText" dxfId="1593" priority="419" operator="containsText" text="Baja">
      <formula>NOT(ISERROR(SEARCH("Baja",I24)))</formula>
    </cfRule>
    <cfRule type="containsText" dxfId="1592" priority="420" operator="containsText" text="Muy baja">
      <formula>NOT(ISERROR(SEARCH("Muy baja",I24)))</formula>
    </cfRule>
    <cfRule type="cellIs" dxfId="1591" priority="423" operator="between">
      <formula>1</formula>
      <formula>2</formula>
    </cfRule>
    <cfRule type="cellIs" dxfId="1590" priority="424" operator="between">
      <formula>0</formula>
      <formula>2</formula>
    </cfRule>
    <cfRule type="containsText" dxfId="1589" priority="413" operator="containsText" text="Muy Baja">
      <formula>NOT(ISERROR(SEARCH("Muy Baja",I24)))</formula>
    </cfRule>
  </conditionalFormatting>
  <conditionalFormatting sqref="I33">
    <cfRule type="cellIs" dxfId="1588" priority="205" operator="between">
      <formula>1</formula>
      <formula>2</formula>
    </cfRule>
    <cfRule type="cellIs" dxfId="1587" priority="206" operator="between">
      <formula>0</formula>
      <formula>2</formula>
    </cfRule>
    <cfRule type="containsText" dxfId="1586" priority="196" operator="containsText" text="Muy Baja">
      <formula>NOT(ISERROR(SEARCH("Muy Baja",I33)))</formula>
    </cfRule>
    <cfRule type="containsText" dxfId="1585" priority="184" operator="containsText" text="Muy Baja">
      <formula>NOT(ISERROR(SEARCH("Muy Baja",I33)))</formula>
    </cfRule>
    <cfRule type="containsText" dxfId="1584" priority="185" operator="containsText" text="Baja">
      <formula>NOT(ISERROR(SEARCH("Baja",I33)))</formula>
    </cfRule>
    <cfRule type="containsText" dxfId="1583" priority="186" operator="containsText" text="Muy Alta">
      <formula>NOT(ISERROR(SEARCH("Muy Alta",I33)))</formula>
    </cfRule>
    <cfRule type="containsText" dxfId="1582" priority="188" operator="containsText" text="Alta">
      <formula>NOT(ISERROR(SEARCH("Alta",I33)))</formula>
    </cfRule>
    <cfRule type="containsText" dxfId="1581" priority="189" operator="containsText" text="Media">
      <formula>NOT(ISERROR(SEARCH("Media",I33)))</formula>
    </cfRule>
    <cfRule type="containsText" dxfId="1580" priority="190" operator="containsText" text="Media">
      <formula>NOT(ISERROR(SEARCH("Media",I33)))</formula>
    </cfRule>
    <cfRule type="containsText" dxfId="1579" priority="191" operator="containsText" text="Media">
      <formula>NOT(ISERROR(SEARCH("Media",I33)))</formula>
    </cfRule>
    <cfRule type="containsText" dxfId="1578" priority="192" operator="containsText" text="Muy Baja">
      <formula>NOT(ISERROR(SEARCH("Muy Baja",I33)))</formula>
    </cfRule>
    <cfRule type="containsText" dxfId="1577" priority="193" operator="containsText" text="Baja">
      <formula>NOT(ISERROR(SEARCH("Baja",I33)))</formula>
    </cfRule>
    <cfRule type="containsText" dxfId="1576" priority="194" operator="containsText" text="Muy Baja">
      <formula>NOT(ISERROR(SEARCH("Muy Baja",I33)))</formula>
    </cfRule>
    <cfRule type="containsText" dxfId="1575" priority="195" operator="containsText" text="Muy Baja">
      <formula>NOT(ISERROR(SEARCH("Muy Baja",I33)))</formula>
    </cfRule>
    <cfRule type="containsText" dxfId="1574" priority="197" operator="containsText" text="Muy Baja'Tabla probabilidad'!">
      <formula>NOT(ISERROR(SEARCH("Muy Baja'Tabla probabilidad'!",I33)))</formula>
    </cfRule>
    <cfRule type="containsText" dxfId="1573" priority="198" operator="containsText" text="Muy bajo">
      <formula>NOT(ISERROR(SEARCH("Muy bajo",I33)))</formula>
    </cfRule>
    <cfRule type="containsText" dxfId="1572" priority="199" operator="containsText" text="Alta">
      <formula>NOT(ISERROR(SEARCH("Alta",I33)))</formula>
    </cfRule>
    <cfRule type="containsText" dxfId="1571" priority="200" operator="containsText" text="Media">
      <formula>NOT(ISERROR(SEARCH("Media",I33)))</formula>
    </cfRule>
    <cfRule type="containsText" dxfId="1570" priority="201" operator="containsText" text="Baja">
      <formula>NOT(ISERROR(SEARCH("Baja",I33)))</formula>
    </cfRule>
    <cfRule type="containsText" dxfId="1569" priority="202" operator="containsText" text="Muy baja">
      <formula>NOT(ISERROR(SEARCH("Muy baja",I33)))</formula>
    </cfRule>
  </conditionalFormatting>
  <conditionalFormatting sqref="L10:M10 L15:M15 L17:M17 L19:M19 L24:M24 L33:M33">
    <cfRule type="containsText" dxfId="1568" priority="686" operator="containsText" text="Leve">
      <formula>NOT(ISERROR(SEARCH("Leve",L10)))</formula>
    </cfRule>
    <cfRule type="containsText" dxfId="1567" priority="685" operator="containsText" text="Menor">
      <formula>NOT(ISERROR(SEARCH("Menor",L10)))</formula>
    </cfRule>
    <cfRule type="containsText" dxfId="1566" priority="684" operator="containsText" text="Moderado">
      <formula>NOT(ISERROR(SEARCH("Moderado",L10)))</formula>
    </cfRule>
    <cfRule type="containsText" dxfId="1565" priority="683" operator="containsText" text="Alta">
      <formula>NOT(ISERROR(SEARCH("Alta",L10)))</formula>
    </cfRule>
    <cfRule type="containsText" dxfId="1564" priority="681" operator="containsText" text="Catastrófico">
      <formula>NOT(ISERROR(SEARCH("Catastrófico",L10)))</formula>
    </cfRule>
    <cfRule type="containsText" dxfId="1563" priority="682" operator="containsText" text="Mayor">
      <formula>NOT(ISERROR(SEARCH("Mayor",L10)))</formula>
    </cfRule>
  </conditionalFormatting>
  <conditionalFormatting sqref="L29:M29">
    <cfRule type="containsText" dxfId="1562" priority="697" operator="containsText" text="Leve">
      <formula>NOT(ISERROR(SEARCH("Leve",L29)))</formula>
    </cfRule>
    <cfRule type="containsText" dxfId="1561" priority="692" operator="containsText" text="Catastrófico">
      <formula>NOT(ISERROR(SEARCH("Catastrófico",L29)))</formula>
    </cfRule>
    <cfRule type="containsText" dxfId="1560" priority="693" operator="containsText" text="Mayor">
      <formula>NOT(ISERROR(SEARCH("Mayor",L29)))</formula>
    </cfRule>
    <cfRule type="containsText" dxfId="1559" priority="694" operator="containsText" text="Alta">
      <formula>NOT(ISERROR(SEARCH("Alta",L29)))</formula>
    </cfRule>
    <cfRule type="containsText" dxfId="1558" priority="695" operator="containsText" text="Moderado">
      <formula>NOT(ISERROR(SEARCH("Moderado",L29)))</formula>
    </cfRule>
    <cfRule type="containsText" dxfId="1557" priority="696" operator="containsText" text="Menor">
      <formula>NOT(ISERROR(SEARCH("Menor",L29)))</formula>
    </cfRule>
  </conditionalFormatting>
  <conditionalFormatting sqref="N10 N15 N17 N19">
    <cfRule type="containsText" dxfId="1556" priority="687" operator="containsText" text="Extremo">
      <formula>NOT(ISERROR(SEARCH("Extremo",N10)))</formula>
    </cfRule>
    <cfRule type="containsText" dxfId="1555" priority="691" operator="containsText" text="Extremo">
      <formula>NOT(ISERROR(SEARCH("Extremo",N10)))</formula>
    </cfRule>
    <cfRule type="containsText" dxfId="1554" priority="688" operator="containsText" text="Alto">
      <formula>NOT(ISERROR(SEARCH("Alto",N10)))</formula>
    </cfRule>
    <cfRule type="containsText" dxfId="1553" priority="690" operator="containsText" text="Moderado">
      <formula>NOT(ISERROR(SEARCH("Moderado",N10)))</formula>
    </cfRule>
    <cfRule type="containsText" dxfId="1552" priority="689" operator="containsText" text="Bajo">
      <formula>NOT(ISERROR(SEARCH("Bajo",N10)))</formula>
    </cfRule>
  </conditionalFormatting>
  <conditionalFormatting sqref="N24">
    <cfRule type="containsText" dxfId="1551" priority="431" operator="containsText" text="Extremo">
      <formula>NOT(ISERROR(SEARCH("Extremo",N24)))</formula>
    </cfRule>
    <cfRule type="containsText" dxfId="1550" priority="432" operator="containsText" text="Alto">
      <formula>NOT(ISERROR(SEARCH("Alto",N24)))</formula>
    </cfRule>
    <cfRule type="containsText" dxfId="1549" priority="433" operator="containsText" text="Bajo">
      <formula>NOT(ISERROR(SEARCH("Bajo",N24)))</formula>
    </cfRule>
    <cfRule type="containsText" dxfId="1548" priority="434" operator="containsText" text="Moderado">
      <formula>NOT(ISERROR(SEARCH("Moderado",N24)))</formula>
    </cfRule>
    <cfRule type="containsText" dxfId="1547" priority="435" operator="containsText" text="Extremo">
      <formula>NOT(ISERROR(SEARCH("Extremo",N24)))</formula>
    </cfRule>
  </conditionalFormatting>
  <conditionalFormatting sqref="N29">
    <cfRule type="containsText" dxfId="1546" priority="278" operator="containsText" text="Alto">
      <formula>NOT(ISERROR(SEARCH("Alto",N29)))</formula>
    </cfRule>
    <cfRule type="containsText" dxfId="1545" priority="281" operator="containsText" text="Extremo">
      <formula>NOT(ISERROR(SEARCH("Extremo",N29)))</formula>
    </cfRule>
    <cfRule type="containsText" dxfId="1544" priority="280" operator="containsText" text="Moderado">
      <formula>NOT(ISERROR(SEARCH("Moderado",N29)))</formula>
    </cfRule>
    <cfRule type="containsText" dxfId="1543" priority="279" operator="containsText" text="Bajo">
      <formula>NOT(ISERROR(SEARCH("Bajo",N29)))</formula>
    </cfRule>
    <cfRule type="containsText" dxfId="1542" priority="277" operator="containsText" text="Extremo">
      <formula>NOT(ISERROR(SEARCH("Extremo",N29)))</formula>
    </cfRule>
  </conditionalFormatting>
  <conditionalFormatting sqref="N33">
    <cfRule type="containsText" dxfId="1541" priority="211" operator="containsText" text="Extremo">
      <formula>NOT(ISERROR(SEARCH("Extremo",N33)))</formula>
    </cfRule>
    <cfRule type="containsText" dxfId="1540" priority="209" operator="containsText" text="Bajo">
      <formula>NOT(ISERROR(SEARCH("Bajo",N33)))</formula>
    </cfRule>
    <cfRule type="containsText" dxfId="1539" priority="208" operator="containsText" text="Alto">
      <formula>NOT(ISERROR(SEARCH("Alto",N33)))</formula>
    </cfRule>
    <cfRule type="containsText" dxfId="1538" priority="207" operator="containsText" text="Extremo">
      <formula>NOT(ISERROR(SEARCH("Extremo",N33)))</formula>
    </cfRule>
    <cfRule type="containsText" dxfId="1537" priority="210" operator="containsText" text="Moderado">
      <formula>NOT(ISERROR(SEARCH("Moderado",N33)))</formula>
    </cfRule>
  </conditionalFormatting>
  <conditionalFormatting sqref="Y10:Y14">
    <cfRule type="containsText" dxfId="1536" priority="620" operator="containsText" text="Muy Baja">
      <formula>NOT(ISERROR(SEARCH("Muy Baja",Y10)))</formula>
    </cfRule>
    <cfRule type="containsText" dxfId="1535" priority="619" operator="containsText" text="Baja">
      <formula>NOT(ISERROR(SEARCH("Baja",Y10)))</formula>
    </cfRule>
  </conditionalFormatting>
  <conditionalFormatting sqref="Y10:Y16">
    <cfRule type="containsText" dxfId="1534" priority="561" operator="containsText" text="Muy Baja">
      <formula>NOT(ISERROR(SEARCH("Muy Baja",Y10)))</formula>
    </cfRule>
  </conditionalFormatting>
  <conditionalFormatting sqref="Y10:Y37">
    <cfRule type="containsText" dxfId="1533" priority="167" operator="containsText" text="Alta">
      <formula>NOT(ISERROR(SEARCH("Alta",Y10)))</formula>
    </cfRule>
    <cfRule type="containsText" dxfId="1532" priority="168" operator="containsText" text="Media">
      <formula>NOT(ISERROR(SEARCH("Media",Y10)))</formula>
    </cfRule>
    <cfRule type="containsText" dxfId="1531" priority="166" operator="containsText" text="Muy Alta">
      <formula>NOT(ISERROR(SEARCH("Muy Alta",Y10)))</formula>
    </cfRule>
  </conditionalFormatting>
  <conditionalFormatting sqref="Y15:Y16">
    <cfRule type="containsText" dxfId="1530" priority="560" operator="containsText" text="Baja">
      <formula>NOT(ISERROR(SEARCH("Baja",Y15)))</formula>
    </cfRule>
  </conditionalFormatting>
  <conditionalFormatting sqref="Y15:Y18">
    <cfRule type="containsText" dxfId="1529" priority="531" operator="containsText" text="Muy Baja">
      <formula>NOT(ISERROR(SEARCH("Muy Baja",Y15)))</formula>
    </cfRule>
  </conditionalFormatting>
  <conditionalFormatting sqref="Y17:Y18">
    <cfRule type="containsText" dxfId="1528" priority="530" operator="containsText" text="Baja">
      <formula>NOT(ISERROR(SEARCH("Baja",Y17)))</formula>
    </cfRule>
  </conditionalFormatting>
  <conditionalFormatting sqref="Y17:Y23">
    <cfRule type="containsText" dxfId="1527" priority="471" operator="containsText" text="Muy Baja">
      <formula>NOT(ISERROR(SEARCH("Muy Baja",Y17)))</formula>
    </cfRule>
  </conditionalFormatting>
  <conditionalFormatting sqref="Y19:Y23">
    <cfRule type="containsText" dxfId="1526" priority="470" operator="containsText" text="Baja">
      <formula>NOT(ISERROR(SEARCH("Baja",Y19)))</formula>
    </cfRule>
  </conditionalFormatting>
  <conditionalFormatting sqref="Y19:Y28">
    <cfRule type="containsText" dxfId="1525" priority="401" operator="containsText" text="Muy Baja">
      <formula>NOT(ISERROR(SEARCH("Muy Baja",Y19)))</formula>
    </cfRule>
  </conditionalFormatting>
  <conditionalFormatting sqref="Y24:Y28">
    <cfRule type="containsText" dxfId="1524" priority="400" operator="containsText" text="Baja">
      <formula>NOT(ISERROR(SEARCH("Baja",Y24)))</formula>
    </cfRule>
  </conditionalFormatting>
  <conditionalFormatting sqref="Y24:Y32">
    <cfRule type="containsText" dxfId="1523" priority="241" operator="containsText" text="Muy Baja">
      <formula>NOT(ISERROR(SEARCH("Muy Baja",Y24)))</formula>
    </cfRule>
  </conditionalFormatting>
  <conditionalFormatting sqref="Y29:Y32">
    <cfRule type="containsText" dxfId="1522" priority="240" operator="containsText" text="Baja">
      <formula>NOT(ISERROR(SEARCH("Baja",Y29)))</formula>
    </cfRule>
  </conditionalFormatting>
  <conditionalFormatting sqref="Y29:Y37">
    <cfRule type="containsText" dxfId="1521" priority="171" operator="containsText" text="Muy Baja">
      <formula>NOT(ISERROR(SEARCH("Muy Baja",Y29)))</formula>
    </cfRule>
  </conditionalFormatting>
  <conditionalFormatting sqref="Y33:Y37">
    <cfRule type="containsText" dxfId="1520" priority="169" operator="containsText" text="Muy Baja">
      <formula>NOT(ISERROR(SEARCH("Muy Baja",Y33)))</formula>
    </cfRule>
    <cfRule type="containsText" dxfId="1519" priority="170" operator="containsText" text="Baja">
      <formula>NOT(ISERROR(SEARCH("Baja",Y33)))</formula>
    </cfRule>
  </conditionalFormatting>
  <conditionalFormatting sqref="AA10:AA37">
    <cfRule type="containsText" dxfId="1518" priority="593" operator="containsText" text="Baja">
      <formula>NOT(ISERROR(SEARCH("Baja",AA10)))</formula>
    </cfRule>
    <cfRule type="containsText" dxfId="1517" priority="594" operator="containsText" text="Muy Baja">
      <formula>NOT(ISERROR(SEARCH("Muy Baja",AA10)))</formula>
    </cfRule>
    <cfRule type="containsText" dxfId="1516" priority="1" operator="containsText" text="Muy Baja">
      <formula>NOT(ISERROR(SEARCH("Muy Baja",AA10)))</formula>
    </cfRule>
    <cfRule type="containsText" dxfId="1515" priority="590" operator="containsText" text="Muy Alta">
      <formula>NOT(ISERROR(SEARCH("Muy Alta",AA10)))</formula>
    </cfRule>
    <cfRule type="containsText" dxfId="1514" priority="591" operator="containsText" text="Alta">
      <formula>NOT(ISERROR(SEARCH("Alta",AA10)))</formula>
    </cfRule>
    <cfRule type="containsText" dxfId="1513" priority="592" operator="containsText" text="Media">
      <formula>NOT(ISERROR(SEARCH("Media",AA10)))</formula>
    </cfRule>
  </conditionalFormatting>
  <conditionalFormatting sqref="AC10:AC37">
    <cfRule type="containsText" dxfId="1512" priority="162" operator="containsText" text="Mayor">
      <formula>NOT(ISERROR(SEARCH("Mayor",AC10)))</formula>
    </cfRule>
    <cfRule type="containsText" dxfId="1511" priority="161" operator="containsText" text="Catastrófico">
      <formula>NOT(ISERROR(SEARCH("Catastrófico",AC10)))</formula>
    </cfRule>
    <cfRule type="containsText" dxfId="1510" priority="163" operator="containsText" text="Moderado">
      <formula>NOT(ISERROR(SEARCH("Moderado",AC10)))</formula>
    </cfRule>
    <cfRule type="containsText" dxfId="1509" priority="164" operator="containsText" text="Menor">
      <formula>NOT(ISERROR(SEARCH("Menor",AC10)))</formula>
    </cfRule>
    <cfRule type="containsText" dxfId="1508" priority="165" operator="containsText" text="Leve">
      <formula>NOT(ISERROR(SEARCH("Leve",AC10)))</formula>
    </cfRule>
  </conditionalFormatting>
  <conditionalFormatting sqref="AE10:AE37">
    <cfRule type="containsText" dxfId="1507" priority="143" operator="containsText" text="Moderado">
      <formula>NOT(ISERROR(SEARCH("Moderado",AE10)))</formula>
    </cfRule>
    <cfRule type="containsText" dxfId="1506" priority="144" operator="containsText" text="Menor">
      <formula>NOT(ISERROR(SEARCH("Menor",AE10)))</formula>
    </cfRule>
    <cfRule type="containsText" dxfId="1505" priority="145" operator="containsText" text="Leve">
      <formula>NOT(ISERROR(SEARCH("Leve",AE10)))</formula>
    </cfRule>
    <cfRule type="containsText" dxfId="1504" priority="146" operator="containsText" text="Mayor">
      <formula>NOT(ISERROR(SEARCH("Mayor",AE10)))</formula>
    </cfRule>
    <cfRule type="containsText" dxfId="1503" priority="142" operator="containsText" text="Catastrófico">
      <formula>NOT(ISERROR(SEARCH("Catastrófico",AE10)))</formula>
    </cfRule>
  </conditionalFormatting>
  <conditionalFormatting sqref="AG10">
    <cfRule type="containsText" dxfId="1502" priority="607" operator="containsText" text="Extremo">
      <formula>NOT(ISERROR(SEARCH("Extremo",AG10)))</formula>
    </cfRule>
    <cfRule type="containsText" dxfId="1501" priority="606" operator="containsText" text="Moderado">
      <formula>NOT(ISERROR(SEARCH("Moderado",AG10)))</formula>
    </cfRule>
    <cfRule type="containsText" dxfId="1500" priority="605" operator="containsText" text="Bajo">
      <formula>NOT(ISERROR(SEARCH("Bajo",AG10)))</formula>
    </cfRule>
    <cfRule type="containsText" dxfId="1499" priority="604" operator="containsText" text="Menor">
      <formula>NOT(ISERROR(SEARCH("Menor",AG10)))</formula>
    </cfRule>
    <cfRule type="containsText" dxfId="1498" priority="603" operator="containsText" text="Moderado">
      <formula>NOT(ISERROR(SEARCH("Moderado",AG10)))</formula>
    </cfRule>
    <cfRule type="containsText" dxfId="1497" priority="602" operator="containsText" text="Alto">
      <formula>NOT(ISERROR(SEARCH("Alto",AG10)))</formula>
    </cfRule>
    <cfRule type="containsText" dxfId="1496" priority="601" operator="containsText" text="Extremo">
      <formula>NOT(ISERROR(SEARCH("Extremo",AG10)))</formula>
    </cfRule>
    <cfRule type="containsText" dxfId="1495" priority="608" operator="containsText" text="Baja">
      <formula>NOT(ISERROR(SEARCH("Baja",AG10)))</formula>
    </cfRule>
    <cfRule type="containsText" dxfId="1494" priority="609" operator="containsText" text="Alto">
      <formula>NOT(ISERROR(SEARCH("Alto",AG10)))</formula>
    </cfRule>
  </conditionalFormatting>
  <conditionalFormatting sqref="AG15">
    <cfRule type="containsText" dxfId="1493" priority="547" operator="containsText" text="Moderado">
      <formula>NOT(ISERROR(SEARCH("Moderado",AG15)))</formula>
    </cfRule>
    <cfRule type="containsText" dxfId="1492" priority="550" operator="containsText" text="Alto">
      <formula>NOT(ISERROR(SEARCH("Alto",AG15)))</formula>
    </cfRule>
    <cfRule type="containsText" dxfId="1491" priority="545" operator="containsText" text="Menor">
      <formula>NOT(ISERROR(SEARCH("Menor",AG15)))</formula>
    </cfRule>
    <cfRule type="containsText" dxfId="1490" priority="548" operator="containsText" text="Extremo">
      <formula>NOT(ISERROR(SEARCH("Extremo",AG15)))</formula>
    </cfRule>
    <cfRule type="containsText" dxfId="1489" priority="546" operator="containsText" text="Bajo">
      <formula>NOT(ISERROR(SEARCH("Bajo",AG15)))</formula>
    </cfRule>
    <cfRule type="containsText" dxfId="1488" priority="542" operator="containsText" text="Extremo">
      <formula>NOT(ISERROR(SEARCH("Extremo",AG15)))</formula>
    </cfRule>
    <cfRule type="containsText" dxfId="1487" priority="544" operator="containsText" text="Moderado">
      <formula>NOT(ISERROR(SEARCH("Moderado",AG15)))</formula>
    </cfRule>
    <cfRule type="containsText" dxfId="1486" priority="543" operator="containsText" text="Alto">
      <formula>NOT(ISERROR(SEARCH("Alto",AG15)))</formula>
    </cfRule>
    <cfRule type="containsText" dxfId="1485" priority="549" operator="containsText" text="Baja">
      <formula>NOT(ISERROR(SEARCH("Baja",AG15)))</formula>
    </cfRule>
  </conditionalFormatting>
  <conditionalFormatting sqref="AG17">
    <cfRule type="containsText" dxfId="1484" priority="516" operator="containsText" text="Bajo">
      <formula>NOT(ISERROR(SEARCH("Bajo",AG17)))</formula>
    </cfRule>
    <cfRule type="containsText" dxfId="1483" priority="512" operator="containsText" text="Extremo">
      <formula>NOT(ISERROR(SEARCH("Extremo",AG17)))</formula>
    </cfRule>
    <cfRule type="containsText" dxfId="1482" priority="513" operator="containsText" text="Alto">
      <formula>NOT(ISERROR(SEARCH("Alto",AG17)))</formula>
    </cfRule>
    <cfRule type="containsText" dxfId="1481" priority="514" operator="containsText" text="Moderado">
      <formula>NOT(ISERROR(SEARCH("Moderado",AG17)))</formula>
    </cfRule>
    <cfRule type="containsText" dxfId="1480" priority="515" operator="containsText" text="Menor">
      <formula>NOT(ISERROR(SEARCH("Menor",AG17)))</formula>
    </cfRule>
    <cfRule type="containsText" dxfId="1479" priority="517" operator="containsText" text="Moderado">
      <formula>NOT(ISERROR(SEARCH("Moderado",AG17)))</formula>
    </cfRule>
    <cfRule type="containsText" dxfId="1478" priority="518" operator="containsText" text="Extremo">
      <formula>NOT(ISERROR(SEARCH("Extremo",AG17)))</formula>
    </cfRule>
    <cfRule type="containsText" dxfId="1477" priority="520" operator="containsText" text="Alto">
      <formula>NOT(ISERROR(SEARCH("Alto",AG17)))</formula>
    </cfRule>
    <cfRule type="containsText" dxfId="1476" priority="519" operator="containsText" text="Baja">
      <formula>NOT(ISERROR(SEARCH("Baja",AG17)))</formula>
    </cfRule>
  </conditionalFormatting>
  <conditionalFormatting sqref="AG19">
    <cfRule type="containsText" dxfId="1475" priority="454" operator="containsText" text="Moderado">
      <formula>NOT(ISERROR(SEARCH("Moderado",AG19)))</formula>
    </cfRule>
    <cfRule type="containsText" dxfId="1474" priority="459" operator="containsText" text="Baja">
      <formula>NOT(ISERROR(SEARCH("Baja",AG19)))</formula>
    </cfRule>
    <cfRule type="containsText" dxfId="1473" priority="458" operator="containsText" text="Extremo">
      <formula>NOT(ISERROR(SEARCH("Extremo",AG19)))</formula>
    </cfRule>
    <cfRule type="containsText" dxfId="1472" priority="453" operator="containsText" text="Alto">
      <formula>NOT(ISERROR(SEARCH("Alto",AG19)))</formula>
    </cfRule>
    <cfRule type="containsText" dxfId="1471" priority="452" operator="containsText" text="Extremo">
      <formula>NOT(ISERROR(SEARCH("Extremo",AG19)))</formula>
    </cfRule>
    <cfRule type="containsText" dxfId="1470" priority="460" operator="containsText" text="Alto">
      <formula>NOT(ISERROR(SEARCH("Alto",AG19)))</formula>
    </cfRule>
    <cfRule type="containsText" dxfId="1469" priority="456" operator="containsText" text="Bajo">
      <formula>NOT(ISERROR(SEARCH("Bajo",AG19)))</formula>
    </cfRule>
    <cfRule type="containsText" dxfId="1468" priority="455" operator="containsText" text="Menor">
      <formula>NOT(ISERROR(SEARCH("Menor",AG19)))</formula>
    </cfRule>
    <cfRule type="containsText" dxfId="1467" priority="457" operator="containsText" text="Moderado">
      <formula>NOT(ISERROR(SEARCH("Moderado",AG19)))</formula>
    </cfRule>
  </conditionalFormatting>
  <conditionalFormatting sqref="AG24">
    <cfRule type="containsText" dxfId="1466" priority="386" operator="containsText" text="Bajo">
      <formula>NOT(ISERROR(SEARCH("Bajo",AG24)))</formula>
    </cfRule>
    <cfRule type="containsText" dxfId="1465" priority="387" operator="containsText" text="Moderado">
      <formula>NOT(ISERROR(SEARCH("Moderado",AG24)))</formula>
    </cfRule>
    <cfRule type="containsText" dxfId="1464" priority="385" operator="containsText" text="Menor">
      <formula>NOT(ISERROR(SEARCH("Menor",AG24)))</formula>
    </cfRule>
    <cfRule type="containsText" dxfId="1463" priority="384" operator="containsText" text="Moderado">
      <formula>NOT(ISERROR(SEARCH("Moderado",AG24)))</formula>
    </cfRule>
    <cfRule type="containsText" dxfId="1462" priority="383" operator="containsText" text="Alto">
      <formula>NOT(ISERROR(SEARCH("Alto",AG24)))</formula>
    </cfRule>
    <cfRule type="containsText" dxfId="1461" priority="382" operator="containsText" text="Extremo">
      <formula>NOT(ISERROR(SEARCH("Extremo",AG24)))</formula>
    </cfRule>
    <cfRule type="containsText" dxfId="1460" priority="390" operator="containsText" text="Alto">
      <formula>NOT(ISERROR(SEARCH("Alto",AG24)))</formula>
    </cfRule>
    <cfRule type="containsText" dxfId="1459" priority="389" operator="containsText" text="Baja">
      <formula>NOT(ISERROR(SEARCH("Baja",AG24)))</formula>
    </cfRule>
    <cfRule type="containsText" dxfId="1458" priority="388" operator="containsText" text="Extremo">
      <formula>NOT(ISERROR(SEARCH("Extremo",AG24)))</formula>
    </cfRule>
  </conditionalFormatting>
  <conditionalFormatting sqref="AG29">
    <cfRule type="containsText" dxfId="1457" priority="229" operator="containsText" text="Baja">
      <formula>NOT(ISERROR(SEARCH("Baja",AG29)))</formula>
    </cfRule>
    <cfRule type="containsText" dxfId="1456" priority="228" operator="containsText" text="Extremo">
      <formula>NOT(ISERROR(SEARCH("Extremo",AG29)))</formula>
    </cfRule>
    <cfRule type="containsText" dxfId="1455" priority="227" operator="containsText" text="Moderado">
      <formula>NOT(ISERROR(SEARCH("Moderado",AG29)))</formula>
    </cfRule>
    <cfRule type="containsText" dxfId="1454" priority="226" operator="containsText" text="Bajo">
      <formula>NOT(ISERROR(SEARCH("Bajo",AG29)))</formula>
    </cfRule>
    <cfRule type="containsText" dxfId="1453" priority="225" operator="containsText" text="Menor">
      <formula>NOT(ISERROR(SEARCH("Menor",AG29)))</formula>
    </cfRule>
    <cfRule type="containsText" dxfId="1452" priority="224" operator="containsText" text="Moderado">
      <formula>NOT(ISERROR(SEARCH("Moderado",AG29)))</formula>
    </cfRule>
    <cfRule type="containsText" dxfId="1451" priority="223" operator="containsText" text="Alto">
      <formula>NOT(ISERROR(SEARCH("Alto",AG29)))</formula>
    </cfRule>
    <cfRule type="containsText" dxfId="1450" priority="222" operator="containsText" text="Extremo">
      <formula>NOT(ISERROR(SEARCH("Extremo",AG29)))</formula>
    </cfRule>
    <cfRule type="containsText" dxfId="1449" priority="230" operator="containsText" text="Alto">
      <formula>NOT(ISERROR(SEARCH("Alto",AG29)))</formula>
    </cfRule>
  </conditionalFormatting>
  <conditionalFormatting sqref="AG33">
    <cfRule type="containsText" dxfId="1448" priority="158" operator="containsText" text="Extremo">
      <formula>NOT(ISERROR(SEARCH("Extremo",AG33)))</formula>
    </cfRule>
    <cfRule type="containsText" dxfId="1447" priority="157" operator="containsText" text="Moderado">
      <formula>NOT(ISERROR(SEARCH("Moderado",AG33)))</formula>
    </cfRule>
    <cfRule type="containsText" dxfId="1446" priority="155" operator="containsText" text="Menor">
      <formula>NOT(ISERROR(SEARCH("Menor",AG33)))</formula>
    </cfRule>
    <cfRule type="containsText" dxfId="1445" priority="154" operator="containsText" text="Moderado">
      <formula>NOT(ISERROR(SEARCH("Moderado",AG33)))</formula>
    </cfRule>
    <cfRule type="containsText" dxfId="1444" priority="153" operator="containsText" text="Alto">
      <formula>NOT(ISERROR(SEARCH("Alto",AG33)))</formula>
    </cfRule>
    <cfRule type="containsText" dxfId="1443" priority="152" operator="containsText" text="Extremo">
      <formula>NOT(ISERROR(SEARCH("Extremo",AG33)))</formula>
    </cfRule>
    <cfRule type="containsText" dxfId="1442" priority="160" operator="containsText" text="Alto">
      <formula>NOT(ISERROR(SEARCH("Alto",AG33)))</formula>
    </cfRule>
    <cfRule type="containsText" dxfId="1441" priority="156" operator="containsText" text="Bajo">
      <formula>NOT(ISERROR(SEARCH("Bajo",AG33)))</formula>
    </cfRule>
    <cfRule type="containsText" dxfId="1440" priority="159" operator="containsText" text="Baja">
      <formula>NOT(ISERROR(SEARCH("Baja",AG33)))</formula>
    </cfRule>
  </conditionalFormatting>
  <dataValidations count="1">
    <dataValidation allowBlank="1" showInputMessage="1" showErrorMessage="1" prompt="Enunciar cuál es el control" sqref="P13 P10:P11 P15:P18" xr:uid="{00000000-0002-0000-0400-000000000000}"/>
  </dataValidations>
  <pageMargins left="0.7" right="0.7" top="0.75" bottom="0.75" header="0.3" footer="0.3"/>
  <pageSetup orientation="portrait" r:id="rId1"/>
  <drawing r:id="rId2"/>
  <extLst>
    <ext xmlns:x14="http://schemas.microsoft.com/office/spreadsheetml/2009/9/main" uri="{78C0D931-6437-407d-A8EE-F0AAD7539E65}">
      <x14:conditionalFormattings>
        <x14:conditionalFormatting xmlns:xm="http://schemas.microsoft.com/office/excel/2006/main">
          <x14:cfRule type="containsText" priority="850" operator="containsText" id="{C222FDBF-3C08-4113-9351-76033CF06434}">
            <xm:f>NOT(ISERROR(SEARCH('Tabla probabilidad'!$B$5,I10)))</xm:f>
            <xm:f>'Tabla probabilidad'!$B$5</xm:f>
            <x14:dxf>
              <font>
                <color rgb="FF9C0006"/>
              </font>
              <fill>
                <patternFill>
                  <bgColor rgb="FFFFC7CE"/>
                </patternFill>
              </fill>
            </x14:dxf>
          </x14:cfRule>
          <x14:cfRule type="containsText" priority="849" operator="containsText" id="{85F911A9-FF11-4B11-A4CC-F406EAB53E70}">
            <xm:f>NOT(ISERROR(SEARCH('Tabla probabilidad'!$B$5,I10)))</xm:f>
            <xm:f>'Tabla probabilidad'!$B$5</xm:f>
            <x14:dxf>
              <font>
                <color rgb="FF006100"/>
              </font>
              <fill>
                <patternFill>
                  <bgColor rgb="FFC6EFCE"/>
                </patternFill>
              </fill>
            </x14:dxf>
          </x14:cfRule>
          <xm:sqref>I10 I29</xm:sqref>
        </x14:conditionalFormatting>
        <x14:conditionalFormatting xmlns:xm="http://schemas.microsoft.com/office/excel/2006/main">
          <x14:cfRule type="containsText" priority="581" operator="containsText" id="{130BBF8F-6F36-4C1F-BB40-DA538C9DA4BA}">
            <xm:f>NOT(ISERROR(SEARCH('Tabla probabilidad'!$B$5,I15)))</xm:f>
            <xm:f>'Tabla probabilidad'!$B$5</xm:f>
            <x14:dxf>
              <font>
                <color rgb="FF006100"/>
              </font>
              <fill>
                <patternFill>
                  <bgColor rgb="FFC6EFCE"/>
                </patternFill>
              </fill>
            </x14:dxf>
          </x14:cfRule>
          <x14:cfRule type="containsText" priority="582" operator="containsText" id="{0DBD8F32-72F4-47FE-A8E8-92CA123A277C}">
            <xm:f>NOT(ISERROR(SEARCH('Tabla probabilidad'!$B$5,I15)))</xm:f>
            <xm:f>'Tabla probabilidad'!$B$5</xm:f>
            <x14:dxf>
              <font>
                <color rgb="FF9C0006"/>
              </font>
              <fill>
                <patternFill>
                  <bgColor rgb="FFFFC7CE"/>
                </patternFill>
              </fill>
            </x14:dxf>
          </x14:cfRule>
          <xm:sqref>I15 I17 I19</xm:sqref>
        </x14:conditionalFormatting>
        <x14:conditionalFormatting xmlns:xm="http://schemas.microsoft.com/office/excel/2006/main">
          <x14:cfRule type="containsText" priority="421" operator="containsText" id="{DF7D542B-1BF1-4317-8F9F-9E217298398A}">
            <xm:f>NOT(ISERROR(SEARCH('Tabla probabilidad'!$B$5,I24)))</xm:f>
            <xm:f>'Tabla probabilidad'!$B$5</xm:f>
            <x14:dxf>
              <font>
                <color rgb="FF006100"/>
              </font>
              <fill>
                <patternFill>
                  <bgColor rgb="FFC6EFCE"/>
                </patternFill>
              </fill>
            </x14:dxf>
          </x14:cfRule>
          <x14:cfRule type="containsText" priority="422" operator="containsText" id="{588CF624-76F0-4DA9-B250-68F531E8679C}">
            <xm:f>NOT(ISERROR(SEARCH('Tabla probabilidad'!$B$5,I24)))</xm:f>
            <xm:f>'Tabla probabilidad'!$B$5</xm:f>
            <x14:dxf>
              <font>
                <color rgb="FF9C0006"/>
              </font>
              <fill>
                <patternFill>
                  <bgColor rgb="FFFFC7CE"/>
                </patternFill>
              </fill>
            </x14:dxf>
          </x14:cfRule>
          <xm:sqref>I24</xm:sqref>
        </x14:conditionalFormatting>
        <x14:conditionalFormatting xmlns:xm="http://schemas.microsoft.com/office/excel/2006/main">
          <x14:cfRule type="containsText" priority="204" operator="containsText" id="{DC4E61ED-7433-4BAB-A2FA-262F21FE4597}">
            <xm:f>NOT(ISERROR(SEARCH('Tabla probabilidad'!$B$5,I33)))</xm:f>
            <xm:f>'Tabla probabilidad'!$B$5</xm:f>
            <x14:dxf>
              <font>
                <color rgb="FF9C0006"/>
              </font>
              <fill>
                <patternFill>
                  <bgColor rgb="FFFFC7CE"/>
                </patternFill>
              </fill>
            </x14:dxf>
          </x14:cfRule>
          <x14:cfRule type="containsText" priority="203" operator="containsText" id="{D71E484F-FE07-4D18-8E45-7EB7DDE70E2C}">
            <xm:f>NOT(ISERROR(SEARCH('Tabla probabilidad'!$B$5,I33)))</xm:f>
            <xm:f>'Tabla probabilidad'!$B$5</xm:f>
            <x14:dxf>
              <font>
                <color rgb="FF006100"/>
              </font>
              <fill>
                <patternFill>
                  <bgColor rgb="FFC6EFCE"/>
                </patternFill>
              </fill>
            </x14:dxf>
          </x14:cfRule>
          <xm:sqref>I33</xm:sqref>
        </x14:conditionalFormatting>
      </x14:conditionalFormattings>
    </ext>
    <ext xmlns:x14="http://schemas.microsoft.com/office/spreadsheetml/2009/9/main" uri="{CCE6A557-97BC-4b89-ADB6-D9C93CAAB3DF}">
      <x14:dataValidations xmlns:xm="http://schemas.microsoft.com/office/excel/2006/main" count="10">
        <x14:dataValidation type="list" allowBlank="1" showInputMessage="1" showErrorMessage="1" xr:uid="{00000000-0002-0000-0400-000001000000}">
          <x14:formula1>
            <xm:f>LISTA!$J$3:$J$4</xm:f>
          </x14:formula1>
          <xm:sqref>AN10 AN15 AN17 AN19 AN24 AN29 AN33</xm:sqref>
        </x14:dataValidation>
        <x14:dataValidation type="list" allowBlank="1" showInputMessage="1" showErrorMessage="1" xr:uid="{00000000-0002-0000-0400-000002000000}">
          <x14:formula1>
            <xm:f>LISTA!$K$3:$K$6</xm:f>
          </x14:formula1>
          <xm:sqref>AH10 AH15 AH17 AH19 AH24 AH29 AH33</xm:sqref>
        </x14:dataValidation>
        <x14:dataValidation type="list" allowBlank="1" showInputMessage="1" showErrorMessage="1" xr:uid="{00000000-0002-0000-0400-000003000000}">
          <x14:formula1>
            <xm:f>LISTA!$C$3:$C$10</xm:f>
          </x14:formula1>
          <xm:sqref>G10:G28</xm:sqref>
        </x14:dataValidation>
        <x14:dataValidation type="list" allowBlank="1" showInputMessage="1" showErrorMessage="1" xr:uid="{00000000-0002-0000-0400-000004000000}">
          <x14:formula1>
            <xm:f>LISTA!$B$3:$B$9</xm:f>
          </x14:formula1>
          <xm:sqref>C10:C28</xm:sqref>
        </x14:dataValidation>
        <x14:dataValidation type="list" allowBlank="1" showInputMessage="1" showErrorMessage="1" xr:uid="{00000000-0002-0000-0400-000005000000}">
          <x14:formula1>
            <xm:f>LISTA!$E$3:$E$5</xm:f>
          </x14:formula1>
          <xm:sqref>R10:R37</xm:sqref>
        </x14:dataValidation>
        <x14:dataValidation type="list" allowBlank="1" showInputMessage="1" showErrorMessage="1" xr:uid="{00000000-0002-0000-0400-000006000000}">
          <x14:formula1>
            <xm:f>LISTA!$F$3:$F$4</xm:f>
          </x14:formula1>
          <xm:sqref>S10:S37</xm:sqref>
        </x14:dataValidation>
        <x14:dataValidation type="list" allowBlank="1" showInputMessage="1" showErrorMessage="1" xr:uid="{00000000-0002-0000-0400-000007000000}">
          <x14:formula1>
            <xm:f>LISTA!$G$3:$G$4</xm:f>
          </x14:formula1>
          <xm:sqref>U10:U37</xm:sqref>
        </x14:dataValidation>
        <x14:dataValidation type="list" allowBlank="1" showInputMessage="1" showErrorMessage="1" xr:uid="{00000000-0002-0000-0400-000008000000}">
          <x14:formula1>
            <xm:f>LISTA!$H$3:$H$4</xm:f>
          </x14:formula1>
          <xm:sqref>V10:V37</xm:sqref>
        </x14:dataValidation>
        <x14:dataValidation type="list" allowBlank="1" showInputMessage="1" showErrorMessage="1" xr:uid="{00000000-0002-0000-0400-000009000000}">
          <x14:formula1>
            <xm:f>LISTA!$I$3:$I$4</xm:f>
          </x14:formula1>
          <xm:sqref>W10:W37</xm:sqref>
        </x14:dataValidation>
        <x14:dataValidation type="list" allowBlank="1" showInputMessage="1" showErrorMessage="1" xr:uid="{00000000-0002-0000-0400-00000A000000}">
          <x14:formula1>
            <xm:f>LISTA!$D$3:$D$31</xm:f>
          </x14:formula1>
          <xm:sqref>K10:K37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39997558519241921"/>
  </sheetPr>
  <dimension ref="A3:I7"/>
  <sheetViews>
    <sheetView topLeftCell="D1" zoomScale="69" zoomScaleNormal="69" workbookViewId="0">
      <selection activeCell="H7" sqref="H7"/>
    </sheetView>
  </sheetViews>
  <sheetFormatPr defaultColWidth="11.42578125" defaultRowHeight="15"/>
  <cols>
    <col min="1" max="1" width="27.42578125" style="7" customWidth="1"/>
    <col min="2" max="2" width="33.28515625" style="7" customWidth="1"/>
    <col min="3" max="3" width="70.5703125" style="7" customWidth="1"/>
    <col min="4" max="4" width="46.5703125" style="7" customWidth="1"/>
    <col min="5" max="5" width="40.42578125" style="7" customWidth="1"/>
    <col min="6" max="6" width="41.28515625" style="7" customWidth="1"/>
    <col min="7" max="7" width="47.7109375" style="7" customWidth="1"/>
    <col min="8" max="8" width="42.85546875" style="7" customWidth="1"/>
    <col min="9" max="9" width="34" style="7" customWidth="1"/>
    <col min="10" max="16384" width="11.42578125" style="7"/>
  </cols>
  <sheetData>
    <row r="3" spans="1:9">
      <c r="A3" s="430" t="s">
        <v>236</v>
      </c>
      <c r="B3" s="430"/>
      <c r="C3" s="430"/>
      <c r="D3" s="430"/>
      <c r="E3" s="430"/>
      <c r="F3" s="430"/>
      <c r="G3" s="430"/>
      <c r="H3" s="430"/>
    </row>
    <row r="4" spans="1:9">
      <c r="A4" s="430"/>
      <c r="B4" s="430"/>
      <c r="C4" s="430"/>
      <c r="D4" s="430"/>
      <c r="E4" s="430"/>
      <c r="F4" s="430"/>
      <c r="G4" s="430"/>
      <c r="H4" s="430"/>
    </row>
    <row r="5" spans="1:9" ht="34.5" thickBot="1">
      <c r="A5" s="19"/>
      <c r="B5" s="19"/>
      <c r="C5" s="19"/>
      <c r="D5" s="19"/>
      <c r="E5" s="19"/>
      <c r="F5" s="19"/>
      <c r="G5" s="19"/>
      <c r="H5" s="19"/>
    </row>
    <row r="6" spans="1:9" ht="71.25" customHeight="1" thickBot="1">
      <c r="A6" s="431" t="s">
        <v>236</v>
      </c>
      <c r="B6" s="84" t="s">
        <v>392</v>
      </c>
      <c r="C6" s="85" t="s">
        <v>393</v>
      </c>
      <c r="D6" s="85" t="s">
        <v>394</v>
      </c>
      <c r="E6" s="85" t="s">
        <v>395</v>
      </c>
      <c r="F6" s="85" t="s">
        <v>396</v>
      </c>
      <c r="G6" s="142" t="s">
        <v>397</v>
      </c>
      <c r="H6" s="84" t="s">
        <v>398</v>
      </c>
      <c r="I6" s="84" t="s">
        <v>399</v>
      </c>
    </row>
    <row r="7" spans="1:9" ht="265.5" customHeight="1" thickBot="1">
      <c r="A7" s="432"/>
      <c r="B7" s="20" t="s">
        <v>400</v>
      </c>
      <c r="C7" s="20" t="s">
        <v>401</v>
      </c>
      <c r="D7" s="20" t="s">
        <v>402</v>
      </c>
      <c r="E7" s="20" t="s">
        <v>403</v>
      </c>
      <c r="F7" s="20" t="s">
        <v>404</v>
      </c>
      <c r="G7" s="21" t="s">
        <v>405</v>
      </c>
      <c r="H7" s="146" t="s">
        <v>406</v>
      </c>
      <c r="I7" s="146" t="s">
        <v>407</v>
      </c>
    </row>
  </sheetData>
  <mergeCells count="2">
    <mergeCell ref="A3:H4"/>
    <mergeCell ref="A6:A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EG735"/>
  <sheetViews>
    <sheetView zoomScale="90" zoomScaleNormal="90" workbookViewId="0">
      <selection activeCell="H20" sqref="H20"/>
    </sheetView>
  </sheetViews>
  <sheetFormatPr defaultColWidth="11.42578125" defaultRowHeight="15"/>
  <cols>
    <col min="2" max="2" width="24.140625" customWidth="1"/>
    <col min="3" max="3" width="75.7109375" customWidth="1"/>
    <col min="4" max="4" width="29.85546875" customWidth="1"/>
    <col min="32" max="137" width="11.42578125" style="7"/>
  </cols>
  <sheetData>
    <row r="1" spans="1:31" s="7" customFormat="1"/>
    <row r="2" spans="1:31" ht="23.25">
      <c r="A2" s="7"/>
      <c r="B2" s="433" t="s">
        <v>408</v>
      </c>
      <c r="C2" s="433"/>
      <c r="D2" s="433"/>
      <c r="E2" s="7"/>
      <c r="F2" s="7"/>
      <c r="G2" s="7"/>
      <c r="H2" s="7"/>
      <c r="I2" s="7"/>
      <c r="J2" s="7"/>
      <c r="K2" s="7"/>
      <c r="L2" s="7"/>
      <c r="M2" s="7"/>
      <c r="N2" s="7"/>
      <c r="O2" s="7"/>
      <c r="P2" s="7"/>
      <c r="Q2" s="7"/>
      <c r="R2" s="7"/>
      <c r="S2" s="7"/>
      <c r="T2" s="7"/>
      <c r="U2" s="7"/>
      <c r="V2" s="7"/>
      <c r="W2" s="7"/>
      <c r="X2" s="7"/>
      <c r="Y2" s="7"/>
      <c r="Z2" s="7"/>
      <c r="AA2" s="7"/>
      <c r="AB2" s="7"/>
      <c r="AC2" s="7"/>
      <c r="AD2" s="7"/>
      <c r="AE2" s="7"/>
    </row>
    <row r="3" spans="1:31">
      <c r="A3" s="7"/>
      <c r="B3" s="96"/>
      <c r="C3" s="96"/>
      <c r="D3" s="96"/>
      <c r="E3" s="7"/>
      <c r="F3" s="7"/>
      <c r="G3" s="7"/>
      <c r="H3" s="7"/>
      <c r="I3" s="7"/>
      <c r="J3" s="7"/>
      <c r="K3" s="7"/>
      <c r="L3" s="7"/>
      <c r="M3" s="7"/>
      <c r="N3" s="7"/>
      <c r="O3" s="7"/>
      <c r="P3" s="7"/>
      <c r="Q3" s="7"/>
      <c r="R3" s="7"/>
      <c r="S3" s="7"/>
      <c r="T3" s="7"/>
      <c r="U3" s="7"/>
      <c r="V3" s="7"/>
      <c r="W3" s="7"/>
      <c r="X3" s="7"/>
      <c r="Y3" s="7"/>
      <c r="Z3" s="7"/>
      <c r="AA3" s="7"/>
      <c r="AB3" s="7"/>
      <c r="AC3" s="7"/>
      <c r="AD3" s="7"/>
      <c r="AE3" s="7"/>
    </row>
    <row r="4" spans="1:31" ht="23.25">
      <c r="A4" s="7"/>
      <c r="B4" s="22"/>
      <c r="C4" s="107" t="s">
        <v>409</v>
      </c>
      <c r="D4" s="107" t="s">
        <v>410</v>
      </c>
      <c r="E4" s="7"/>
      <c r="F4" s="7"/>
      <c r="G4" s="7"/>
      <c r="H4" s="7"/>
      <c r="I4" s="7"/>
      <c r="J4" s="7"/>
      <c r="K4" s="7"/>
      <c r="L4" s="7"/>
      <c r="M4" s="7"/>
      <c r="N4" s="7"/>
      <c r="O4" s="7"/>
      <c r="P4" s="7"/>
      <c r="Q4" s="7"/>
      <c r="R4" s="7"/>
      <c r="S4" s="7"/>
      <c r="T4" s="7"/>
      <c r="U4" s="7"/>
      <c r="V4" s="7"/>
      <c r="W4" s="7"/>
      <c r="X4" s="7"/>
      <c r="Y4" s="7"/>
      <c r="Z4" s="7"/>
      <c r="AA4" s="7"/>
      <c r="AB4" s="7"/>
      <c r="AC4" s="7"/>
      <c r="AD4" s="7"/>
      <c r="AE4" s="7"/>
    </row>
    <row r="5" spans="1:31" ht="46.5">
      <c r="A5" s="7"/>
      <c r="B5" s="108" t="s">
        <v>411</v>
      </c>
      <c r="C5" s="109" t="s">
        <v>412</v>
      </c>
      <c r="D5" s="110">
        <v>0.2</v>
      </c>
      <c r="E5" s="7"/>
      <c r="F5" s="7"/>
      <c r="G5" s="7"/>
      <c r="H5" s="7"/>
      <c r="I5" s="7"/>
      <c r="J5" s="7"/>
      <c r="K5" s="7"/>
      <c r="L5" s="7"/>
      <c r="M5" s="7"/>
      <c r="N5" s="7"/>
      <c r="O5" s="7"/>
      <c r="P5" s="7"/>
      <c r="Q5" s="7"/>
      <c r="R5" s="7"/>
      <c r="S5" s="7"/>
      <c r="T5" s="7"/>
      <c r="U5" s="7"/>
      <c r="V5" s="7"/>
      <c r="W5" s="7"/>
      <c r="X5" s="7"/>
      <c r="Y5" s="7"/>
      <c r="Z5" s="7"/>
      <c r="AA5" s="7"/>
      <c r="AB5" s="7"/>
      <c r="AC5" s="7"/>
      <c r="AD5" s="7"/>
      <c r="AE5" s="7"/>
    </row>
    <row r="6" spans="1:31" ht="46.5">
      <c r="A6" s="7"/>
      <c r="B6" s="111" t="s">
        <v>413</v>
      </c>
      <c r="C6" s="112" t="s">
        <v>414</v>
      </c>
      <c r="D6" s="113">
        <v>0.4</v>
      </c>
      <c r="E6" s="7"/>
      <c r="F6" s="7"/>
      <c r="G6" s="7"/>
      <c r="H6" s="7"/>
      <c r="I6" s="7"/>
      <c r="J6" s="7"/>
      <c r="K6" s="7"/>
      <c r="L6" s="7"/>
      <c r="M6" s="7"/>
      <c r="N6" s="7"/>
      <c r="O6" s="7"/>
      <c r="P6" s="7"/>
      <c r="Q6" s="7"/>
      <c r="R6" s="7"/>
      <c r="S6" s="7"/>
      <c r="T6" s="7"/>
      <c r="U6" s="7"/>
      <c r="V6" s="7"/>
      <c r="W6" s="7"/>
      <c r="X6" s="7"/>
      <c r="Y6" s="7"/>
      <c r="Z6" s="7"/>
      <c r="AA6" s="7"/>
      <c r="AB6" s="7"/>
      <c r="AC6" s="7"/>
      <c r="AD6" s="7"/>
      <c r="AE6" s="7"/>
    </row>
    <row r="7" spans="1:31" ht="46.5">
      <c r="A7" s="7"/>
      <c r="B7" s="114" t="s">
        <v>415</v>
      </c>
      <c r="C7" s="112" t="s">
        <v>416</v>
      </c>
      <c r="D7" s="113">
        <v>0.6</v>
      </c>
      <c r="E7" s="7"/>
      <c r="F7" s="7"/>
      <c r="G7" s="7"/>
      <c r="H7" s="7"/>
      <c r="I7" s="7"/>
      <c r="J7" s="7"/>
      <c r="K7" s="7"/>
      <c r="L7" s="7"/>
      <c r="M7" s="7"/>
      <c r="N7" s="7"/>
      <c r="O7" s="7"/>
      <c r="P7" s="7"/>
      <c r="Q7" s="7"/>
      <c r="R7" s="7"/>
      <c r="S7" s="7"/>
      <c r="T7" s="7"/>
      <c r="U7" s="7"/>
      <c r="V7" s="7"/>
      <c r="W7" s="7"/>
      <c r="X7" s="7"/>
      <c r="Y7" s="7"/>
      <c r="Z7" s="7"/>
      <c r="AA7" s="7"/>
      <c r="AB7" s="7"/>
      <c r="AC7" s="7"/>
      <c r="AD7" s="7"/>
      <c r="AE7" s="7"/>
    </row>
    <row r="8" spans="1:31" ht="69.75">
      <c r="A8" s="7"/>
      <c r="B8" s="115" t="s">
        <v>417</v>
      </c>
      <c r="C8" s="112" t="s">
        <v>418</v>
      </c>
      <c r="D8" s="113">
        <v>0.8</v>
      </c>
      <c r="E8" s="7"/>
      <c r="F8" s="7"/>
      <c r="G8" s="7"/>
      <c r="H8" s="7"/>
      <c r="I8" s="7"/>
      <c r="J8" s="7"/>
      <c r="K8" s="7"/>
      <c r="L8" s="7"/>
      <c r="M8" s="7"/>
      <c r="N8" s="7"/>
      <c r="O8" s="7"/>
      <c r="P8" s="7"/>
      <c r="Q8" s="7"/>
      <c r="R8" s="7"/>
      <c r="S8" s="7"/>
      <c r="T8" s="7"/>
      <c r="U8" s="7"/>
      <c r="V8" s="7"/>
      <c r="W8" s="7"/>
      <c r="X8" s="7"/>
      <c r="Y8" s="7"/>
      <c r="Z8" s="7"/>
      <c r="AA8" s="7"/>
      <c r="AB8" s="7"/>
      <c r="AC8" s="7"/>
      <c r="AD8" s="7"/>
      <c r="AE8" s="7"/>
    </row>
    <row r="9" spans="1:31" ht="46.5">
      <c r="A9" s="7"/>
      <c r="B9" s="116" t="s">
        <v>419</v>
      </c>
      <c r="C9" s="112" t="s">
        <v>420</v>
      </c>
      <c r="D9" s="113">
        <v>1</v>
      </c>
      <c r="E9" s="7"/>
      <c r="F9" s="7"/>
      <c r="G9" s="7"/>
      <c r="H9" s="7"/>
      <c r="I9" s="7"/>
      <c r="J9" s="7"/>
      <c r="K9" s="7"/>
      <c r="L9" s="7"/>
      <c r="M9" s="7"/>
      <c r="N9" s="7"/>
      <c r="O9" s="7"/>
      <c r="P9" s="7"/>
      <c r="Q9" s="7"/>
      <c r="R9" s="7"/>
      <c r="S9" s="7"/>
      <c r="T9" s="7"/>
      <c r="U9" s="7"/>
      <c r="V9" s="7"/>
      <c r="W9" s="7"/>
      <c r="X9" s="7"/>
      <c r="Y9" s="7"/>
      <c r="Z9" s="7"/>
      <c r="AA9" s="7"/>
      <c r="AB9" s="7"/>
      <c r="AC9" s="7"/>
      <c r="AD9" s="7"/>
      <c r="AE9" s="7"/>
    </row>
    <row r="10" spans="1:31">
      <c r="A10" s="7"/>
      <c r="B10" s="23"/>
      <c r="C10" s="23"/>
      <c r="D10" s="23"/>
      <c r="E10" s="7"/>
      <c r="F10" s="7"/>
      <c r="G10" s="7"/>
      <c r="H10" s="7"/>
      <c r="I10" s="7"/>
      <c r="J10" s="7"/>
      <c r="K10" s="7"/>
      <c r="L10" s="7"/>
      <c r="M10" s="7"/>
      <c r="N10" s="7"/>
      <c r="O10" s="7"/>
      <c r="P10" s="7"/>
      <c r="Q10" s="7"/>
      <c r="R10" s="7"/>
      <c r="S10" s="7"/>
      <c r="T10" s="7"/>
      <c r="U10" s="7"/>
      <c r="V10" s="7"/>
      <c r="W10" s="7"/>
      <c r="X10" s="7"/>
      <c r="Y10" s="7"/>
      <c r="Z10" s="7"/>
      <c r="AA10" s="7"/>
      <c r="AB10" s="7"/>
      <c r="AC10" s="7"/>
      <c r="AD10" s="7"/>
      <c r="AE10" s="7"/>
    </row>
    <row r="11" spans="1:31" ht="16.5">
      <c r="A11" s="7"/>
      <c r="B11" s="24"/>
      <c r="C11" s="23"/>
      <c r="D11" s="23"/>
      <c r="E11" s="7"/>
      <c r="F11" s="7"/>
      <c r="G11" s="7"/>
      <c r="H11" s="7"/>
      <c r="I11" s="7"/>
      <c r="J11" s="7"/>
      <c r="K11" s="7"/>
      <c r="L11" s="7"/>
      <c r="M11" s="7"/>
      <c r="N11" s="7"/>
      <c r="O11" s="7"/>
      <c r="P11" s="7"/>
      <c r="Q11" s="7"/>
      <c r="R11" s="7"/>
      <c r="S11" s="7"/>
      <c r="T11" s="7"/>
      <c r="U11" s="7"/>
      <c r="V11" s="7"/>
      <c r="W11" s="7"/>
      <c r="X11" s="7"/>
      <c r="Y11" s="7"/>
      <c r="Z11" s="7"/>
      <c r="AA11" s="7"/>
      <c r="AB11" s="7"/>
      <c r="AC11" s="7"/>
      <c r="AD11" s="7"/>
      <c r="AE11" s="7"/>
    </row>
    <row r="12" spans="1:31">
      <c r="A12" s="7"/>
      <c r="B12" s="23"/>
      <c r="C12" s="23"/>
      <c r="D12" s="23"/>
      <c r="E12" s="7"/>
      <c r="F12" s="7"/>
      <c r="G12" s="7"/>
      <c r="H12" s="7"/>
      <c r="I12" s="7"/>
      <c r="J12" s="7"/>
      <c r="K12" s="7"/>
      <c r="L12" s="7"/>
      <c r="M12" s="7"/>
      <c r="N12" s="7"/>
      <c r="O12" s="7"/>
      <c r="P12" s="7"/>
      <c r="Q12" s="7"/>
      <c r="R12" s="7"/>
      <c r="S12" s="7"/>
      <c r="T12" s="7"/>
      <c r="U12" s="7"/>
      <c r="V12" s="7"/>
      <c r="W12" s="7"/>
      <c r="X12" s="7"/>
      <c r="Y12" s="7"/>
      <c r="Z12" s="7"/>
      <c r="AA12" s="7"/>
      <c r="AB12" s="7"/>
      <c r="AC12" s="7"/>
      <c r="AD12" s="7"/>
      <c r="AE12" s="7"/>
    </row>
    <row r="13" spans="1:31">
      <c r="A13" s="7"/>
      <c r="B13" s="23"/>
      <c r="C13" s="23"/>
      <c r="D13" s="23"/>
      <c r="E13" s="7"/>
      <c r="F13" s="7"/>
      <c r="G13" s="7"/>
      <c r="H13" s="7"/>
      <c r="I13" s="7"/>
      <c r="J13" s="7"/>
      <c r="K13" s="7"/>
      <c r="L13" s="7"/>
      <c r="M13" s="7"/>
      <c r="N13" s="7"/>
      <c r="O13" s="7"/>
      <c r="P13" s="7"/>
      <c r="Q13" s="7"/>
      <c r="R13" s="7"/>
      <c r="S13" s="7"/>
      <c r="T13" s="7"/>
      <c r="U13" s="7"/>
      <c r="V13" s="7"/>
      <c r="W13" s="7"/>
      <c r="X13" s="7"/>
      <c r="Y13" s="7"/>
      <c r="Z13" s="7"/>
      <c r="AA13" s="7"/>
      <c r="AB13" s="7"/>
      <c r="AC13" s="7"/>
      <c r="AD13" s="7"/>
      <c r="AE13" s="7"/>
    </row>
    <row r="14" spans="1:31">
      <c r="A14" s="7"/>
      <c r="B14" s="23"/>
      <c r="C14" s="23"/>
      <c r="D14" s="23"/>
      <c r="E14" s="7"/>
      <c r="F14" s="7"/>
      <c r="G14" s="7"/>
      <c r="H14" s="7"/>
      <c r="I14" s="7"/>
      <c r="J14" s="7"/>
      <c r="K14" s="7"/>
      <c r="L14" s="7"/>
      <c r="M14" s="7"/>
      <c r="N14" s="7"/>
      <c r="O14" s="7"/>
      <c r="P14" s="7"/>
      <c r="Q14" s="7"/>
      <c r="R14" s="7"/>
      <c r="S14" s="7"/>
      <c r="T14" s="7"/>
      <c r="U14" s="7"/>
      <c r="V14" s="7"/>
      <c r="W14" s="7"/>
      <c r="X14" s="7"/>
      <c r="Y14" s="7"/>
      <c r="Z14" s="7"/>
      <c r="AA14" s="7"/>
      <c r="AB14" s="7"/>
      <c r="AC14" s="7"/>
      <c r="AD14" s="7"/>
      <c r="AE14" s="7"/>
    </row>
    <row r="15" spans="1:31">
      <c r="A15" s="7"/>
      <c r="B15" s="23"/>
      <c r="C15" s="23"/>
      <c r="D15" s="23"/>
      <c r="E15" s="7"/>
      <c r="F15" s="7"/>
      <c r="G15" s="7"/>
      <c r="H15" s="7"/>
      <c r="I15" s="7"/>
      <c r="J15" s="7"/>
      <c r="K15" s="7"/>
      <c r="L15" s="7"/>
      <c r="M15" s="7"/>
      <c r="N15" s="7"/>
      <c r="O15" s="7"/>
      <c r="P15" s="7"/>
      <c r="Q15" s="7"/>
      <c r="R15" s="7"/>
      <c r="S15" s="7"/>
      <c r="T15" s="7"/>
      <c r="U15" s="7"/>
      <c r="V15" s="7"/>
      <c r="W15" s="7"/>
      <c r="X15" s="7"/>
      <c r="Y15" s="7"/>
      <c r="Z15" s="7"/>
      <c r="AA15" s="7"/>
      <c r="AB15" s="7"/>
      <c r="AC15" s="7"/>
      <c r="AD15" s="7"/>
      <c r="AE15" s="7"/>
    </row>
    <row r="16" spans="1:31">
      <c r="A16" s="7"/>
      <c r="B16" s="23"/>
      <c r="C16" s="23"/>
      <c r="D16" s="23"/>
      <c r="E16" s="7"/>
      <c r="F16" s="7"/>
      <c r="G16" s="7"/>
      <c r="H16" s="7"/>
      <c r="I16" s="7"/>
      <c r="J16" s="7"/>
      <c r="K16" s="7"/>
      <c r="L16" s="7"/>
      <c r="M16" s="7"/>
      <c r="N16" s="7"/>
      <c r="O16" s="7"/>
      <c r="P16" s="7"/>
      <c r="Q16" s="7"/>
      <c r="R16" s="7"/>
      <c r="S16" s="7"/>
      <c r="T16" s="7"/>
      <c r="U16" s="7"/>
      <c r="V16" s="7"/>
      <c r="W16" s="7"/>
      <c r="X16" s="7"/>
      <c r="Y16" s="7"/>
      <c r="Z16" s="7"/>
      <c r="AA16" s="7"/>
      <c r="AB16" s="7"/>
      <c r="AC16" s="7"/>
      <c r="AD16" s="7"/>
      <c r="AE16" s="7"/>
    </row>
    <row r="17" spans="1:31">
      <c r="A17" s="7"/>
      <c r="B17" s="23"/>
      <c r="C17" s="23"/>
      <c r="D17" s="23"/>
      <c r="E17" s="7"/>
      <c r="F17" s="7"/>
      <c r="G17" s="7"/>
      <c r="H17" s="7"/>
      <c r="I17" s="7"/>
      <c r="J17" s="7"/>
      <c r="K17" s="7"/>
      <c r="L17" s="7"/>
      <c r="M17" s="7"/>
      <c r="N17" s="7"/>
      <c r="O17" s="7"/>
      <c r="P17" s="7"/>
      <c r="Q17" s="7"/>
      <c r="R17" s="7"/>
      <c r="S17" s="7"/>
      <c r="T17" s="7"/>
      <c r="U17" s="7"/>
      <c r="V17" s="7"/>
      <c r="W17" s="7"/>
      <c r="X17" s="7"/>
      <c r="Y17" s="7"/>
      <c r="Z17" s="7"/>
      <c r="AA17" s="7"/>
      <c r="AB17" s="7"/>
      <c r="AC17" s="7"/>
      <c r="AD17" s="7"/>
      <c r="AE17" s="7"/>
    </row>
    <row r="18" spans="1:31">
      <c r="A18" s="7"/>
      <c r="B18" s="23"/>
      <c r="C18" s="23"/>
      <c r="D18" s="23"/>
      <c r="E18" s="7"/>
      <c r="F18" s="7"/>
      <c r="G18" s="7"/>
      <c r="H18" s="7"/>
      <c r="I18" s="7"/>
      <c r="J18" s="7"/>
      <c r="K18" s="7"/>
      <c r="L18" s="7"/>
      <c r="M18" s="7"/>
      <c r="N18" s="7"/>
      <c r="O18" s="7"/>
      <c r="P18" s="7"/>
      <c r="Q18" s="7"/>
      <c r="R18" s="7"/>
      <c r="S18" s="7"/>
      <c r="T18" s="7"/>
      <c r="U18" s="7"/>
      <c r="V18" s="7"/>
      <c r="W18" s="7"/>
      <c r="X18" s="7"/>
      <c r="Y18" s="7"/>
      <c r="Z18" s="7"/>
      <c r="AA18" s="7"/>
      <c r="AB18" s="7"/>
      <c r="AC18" s="7"/>
      <c r="AD18" s="7"/>
      <c r="AE18" s="7"/>
    </row>
    <row r="19" spans="1:31">
      <c r="A19" s="7"/>
      <c r="B19" s="23"/>
      <c r="C19" s="23"/>
      <c r="D19" s="23"/>
      <c r="E19" s="7"/>
      <c r="F19" s="7"/>
      <c r="G19" s="7"/>
      <c r="H19" s="7"/>
      <c r="I19" s="7"/>
      <c r="J19" s="7"/>
      <c r="K19" s="7"/>
      <c r="L19" s="7"/>
      <c r="M19" s="7"/>
      <c r="N19" s="7"/>
      <c r="O19" s="7"/>
      <c r="P19" s="7"/>
      <c r="Q19" s="7"/>
      <c r="R19" s="7"/>
      <c r="S19" s="7"/>
      <c r="T19" s="7"/>
      <c r="U19" s="7"/>
      <c r="V19" s="7"/>
      <c r="W19" s="7"/>
      <c r="X19" s="7"/>
      <c r="Y19" s="7"/>
      <c r="Z19" s="7"/>
      <c r="AA19" s="7"/>
      <c r="AB19" s="7"/>
      <c r="AC19" s="7"/>
      <c r="AD19" s="7"/>
      <c r="AE19" s="7"/>
    </row>
    <row r="20" spans="1:31">
      <c r="A20" s="7"/>
      <c r="B20" s="7"/>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row>
    <row r="21" spans="1:31">
      <c r="A21" s="7"/>
      <c r="B21" s="7"/>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row>
    <row r="22" spans="1:31">
      <c r="A22" s="7"/>
      <c r="B22" s="7"/>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row>
    <row r="23" spans="1:31">
      <c r="A23" s="7"/>
      <c r="B23" s="7"/>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row>
    <row r="24" spans="1:31">
      <c r="A24" s="7"/>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row>
    <row r="25" spans="1:31">
      <c r="A25" s="7"/>
      <c r="B25" s="7"/>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row>
    <row r="26" spans="1:31">
      <c r="A26" s="7"/>
      <c r="B26" s="7"/>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row>
    <row r="27" spans="1:31">
      <c r="A27" s="7"/>
      <c r="B27" s="7"/>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7"/>
    </row>
    <row r="28" spans="1:31">
      <c r="A28" s="7"/>
      <c r="B28" s="7"/>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row>
    <row r="29" spans="1:31">
      <c r="A29" s="7"/>
      <c r="B29" s="7"/>
      <c r="C29" s="7"/>
      <c r="D29" s="7"/>
      <c r="E29" s="7"/>
      <c r="F29" s="7"/>
      <c r="G29" s="7"/>
      <c r="H29" s="7"/>
      <c r="I29" s="7"/>
      <c r="J29" s="7"/>
      <c r="K29" s="7"/>
      <c r="L29" s="7"/>
      <c r="M29" s="7"/>
      <c r="N29" s="7"/>
      <c r="O29" s="7"/>
      <c r="P29" s="7"/>
      <c r="Q29" s="7"/>
      <c r="R29" s="7"/>
      <c r="S29" s="7"/>
      <c r="T29" s="7"/>
      <c r="U29" s="7"/>
      <c r="V29" s="7"/>
      <c r="W29" s="7"/>
      <c r="X29" s="7"/>
      <c r="Y29" s="7"/>
      <c r="Z29" s="7"/>
      <c r="AA29" s="7"/>
      <c r="AB29" s="7"/>
      <c r="AC29" s="7"/>
      <c r="AD29" s="7"/>
      <c r="AE29" s="7"/>
    </row>
    <row r="30" spans="1:31">
      <c r="A30" s="7"/>
      <c r="B30" s="7"/>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row>
    <row r="31" spans="1:31">
      <c r="A31" s="7"/>
      <c r="B31" s="7"/>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c r="AE31" s="7"/>
    </row>
    <row r="32" spans="1:31">
      <c r="A32" s="7"/>
      <c r="B32" s="7"/>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row>
    <row r="33" spans="1:31">
      <c r="A33" s="7"/>
      <c r="B33" s="7"/>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row>
    <row r="34" spans="1:31" s="7" customFormat="1"/>
    <row r="35" spans="1:31" s="7" customFormat="1"/>
    <row r="36" spans="1:31" s="7" customFormat="1"/>
    <row r="37" spans="1:31" s="7" customFormat="1"/>
    <row r="38" spans="1:31" s="7" customFormat="1"/>
    <row r="39" spans="1:31" s="7" customFormat="1"/>
    <row r="40" spans="1:31" s="7" customFormat="1"/>
    <row r="41" spans="1:31" s="7" customFormat="1"/>
    <row r="42" spans="1:31" s="7" customFormat="1"/>
    <row r="43" spans="1:31" s="7" customFormat="1"/>
    <row r="44" spans="1:31" s="7" customFormat="1"/>
    <row r="45" spans="1:31" s="7" customFormat="1"/>
    <row r="46" spans="1:31" s="7" customFormat="1"/>
    <row r="47" spans="1:31" s="7" customFormat="1"/>
    <row r="48" spans="1:31" s="7" customFormat="1"/>
    <row r="49" s="7" customFormat="1"/>
    <row r="50" s="7" customFormat="1"/>
    <row r="51" s="7" customFormat="1"/>
    <row r="52" s="7" customFormat="1"/>
    <row r="53" s="7" customFormat="1"/>
    <row r="54" s="7" customFormat="1"/>
    <row r="55" s="7" customFormat="1"/>
    <row r="56" s="7" customFormat="1"/>
    <row r="57" s="7" customFormat="1"/>
    <row r="58" s="7" customFormat="1"/>
    <row r="59" s="7" customFormat="1"/>
    <row r="60" s="7" customFormat="1"/>
    <row r="61" s="7" customFormat="1"/>
    <row r="62" s="7" customFormat="1"/>
    <row r="63" s="7" customFormat="1"/>
    <row r="64" s="7" customFormat="1"/>
    <row r="65" s="7" customFormat="1"/>
    <row r="66" s="7" customFormat="1"/>
    <row r="67" s="7" customFormat="1"/>
    <row r="68" s="7" customFormat="1"/>
    <row r="69" s="7" customFormat="1"/>
    <row r="70" s="7" customFormat="1"/>
    <row r="71" s="7" customFormat="1"/>
    <row r="72" s="7" customFormat="1"/>
    <row r="73" s="7" customFormat="1"/>
    <row r="74" s="7" customFormat="1"/>
    <row r="75" s="7" customFormat="1"/>
    <row r="76" s="7" customFormat="1"/>
    <row r="77" s="7" customFormat="1"/>
    <row r="78" s="7" customFormat="1"/>
    <row r="79" s="7" customFormat="1"/>
    <row r="80" s="7" customFormat="1"/>
    <row r="81" s="7" customFormat="1"/>
    <row r="82" s="7" customFormat="1"/>
    <row r="83" s="7" customFormat="1"/>
    <row r="84" s="7" customFormat="1"/>
    <row r="85" s="7" customFormat="1"/>
    <row r="86" s="7" customFormat="1"/>
    <row r="87" s="7" customFormat="1"/>
    <row r="88" s="7" customFormat="1"/>
    <row r="89" s="7" customFormat="1"/>
    <row r="90" s="7" customFormat="1"/>
    <row r="91" s="7" customFormat="1"/>
    <row r="92" s="7" customFormat="1"/>
    <row r="93" s="7" customFormat="1"/>
    <row r="94" s="7" customFormat="1"/>
    <row r="95" s="7" customFormat="1"/>
    <row r="96" s="7" customFormat="1"/>
    <row r="97" s="7" customFormat="1"/>
    <row r="98" s="7" customFormat="1"/>
    <row r="99" s="7" customFormat="1"/>
    <row r="100" s="7" customFormat="1"/>
    <row r="101" s="7" customFormat="1"/>
    <row r="102" s="7" customFormat="1"/>
    <row r="103" s="7" customFormat="1"/>
    <row r="104" s="7" customFormat="1"/>
    <row r="105" s="7" customFormat="1"/>
    <row r="106" s="7" customFormat="1"/>
    <row r="107" s="7" customFormat="1"/>
    <row r="108" s="7" customFormat="1"/>
    <row r="109" s="7" customFormat="1"/>
    <row r="110" s="7" customFormat="1"/>
    <row r="111" s="7" customFormat="1"/>
    <row r="112" s="7" customFormat="1"/>
    <row r="113" s="7" customFormat="1"/>
    <row r="114" s="7" customFormat="1"/>
    <row r="115" s="7" customFormat="1"/>
    <row r="116" s="7" customFormat="1"/>
    <row r="117" s="7" customFormat="1"/>
    <row r="118" s="7" customFormat="1"/>
    <row r="119" s="7" customFormat="1"/>
    <row r="120" s="7" customFormat="1"/>
    <row r="121" s="7" customFormat="1"/>
    <row r="122" s="7" customFormat="1"/>
    <row r="123" s="7" customFormat="1"/>
    <row r="124" s="7" customFormat="1"/>
    <row r="125" s="7" customFormat="1"/>
    <row r="126" s="7" customFormat="1"/>
    <row r="127" s="7" customFormat="1"/>
    <row r="128" s="7" customFormat="1"/>
    <row r="129" s="7" customFormat="1"/>
    <row r="130" s="7" customFormat="1"/>
    <row r="131" s="7" customFormat="1"/>
    <row r="132" s="7" customFormat="1"/>
    <row r="133" s="7" customFormat="1"/>
    <row r="134" s="7" customFormat="1"/>
    <row r="135" s="7" customFormat="1"/>
    <row r="136" s="7" customFormat="1"/>
    <row r="137" s="7" customFormat="1"/>
    <row r="138" s="7" customFormat="1"/>
    <row r="139" s="7" customFormat="1"/>
    <row r="140" s="7" customFormat="1"/>
    <row r="141" s="7" customFormat="1"/>
    <row r="142" s="7" customFormat="1"/>
    <row r="143" s="7" customFormat="1"/>
    <row r="144" s="7" customFormat="1"/>
    <row r="145" s="7" customFormat="1"/>
    <row r="146" s="7" customFormat="1"/>
    <row r="147" s="7" customFormat="1"/>
    <row r="148" s="7" customFormat="1"/>
    <row r="149" s="7" customFormat="1"/>
    <row r="150" s="7" customFormat="1"/>
    <row r="151" s="7" customFormat="1"/>
    <row r="152" s="7" customFormat="1"/>
    <row r="153" s="7" customFormat="1"/>
    <row r="154" s="7" customFormat="1"/>
    <row r="155" s="7" customFormat="1"/>
    <row r="156" s="7" customFormat="1"/>
    <row r="157" s="7" customFormat="1"/>
    <row r="158" s="7" customFormat="1"/>
    <row r="159" s="7" customFormat="1"/>
    <row r="160" s="7" customFormat="1"/>
    <row r="161" s="7" customFormat="1"/>
    <row r="162" s="7" customFormat="1"/>
    <row r="163" s="7" customFormat="1"/>
    <row r="164" s="7" customFormat="1"/>
    <row r="165" s="7" customFormat="1"/>
    <row r="166" s="7" customFormat="1"/>
    <row r="167" s="7" customFormat="1"/>
    <row r="168" s="7" customFormat="1"/>
    <row r="169" s="7" customFormat="1"/>
    <row r="170" s="7" customFormat="1"/>
    <row r="171" s="7" customFormat="1"/>
    <row r="172" s="7" customFormat="1"/>
    <row r="173" s="7" customFormat="1"/>
    <row r="174" s="7" customFormat="1"/>
    <row r="175" s="7" customFormat="1"/>
    <row r="176" s="7" customFormat="1"/>
    <row r="177" s="7" customFormat="1"/>
    <row r="178" s="7" customFormat="1"/>
    <row r="179" s="7" customFormat="1"/>
    <row r="180" s="7" customFormat="1"/>
    <row r="181" s="7" customFormat="1"/>
    <row r="182" s="7" customFormat="1"/>
    <row r="183" s="7" customFormat="1"/>
    <row r="184" s="7" customFormat="1"/>
    <row r="185" s="7" customFormat="1"/>
    <row r="186" s="7" customFormat="1"/>
    <row r="187" s="7" customFormat="1"/>
    <row r="188" s="7" customFormat="1"/>
    <row r="189" s="7" customFormat="1"/>
    <row r="190" s="7" customFormat="1"/>
    <row r="191" s="7" customFormat="1"/>
    <row r="192" s="7" customFormat="1"/>
    <row r="193" s="7" customFormat="1"/>
    <row r="194" s="7" customFormat="1"/>
    <row r="195" s="7" customFormat="1"/>
    <row r="196" s="7" customFormat="1"/>
    <row r="197" s="7" customFormat="1"/>
    <row r="198" s="7" customFormat="1"/>
    <row r="199" s="7" customFormat="1"/>
    <row r="200" s="7" customFormat="1"/>
    <row r="201" s="7" customFormat="1"/>
    <row r="202" s="7" customFormat="1"/>
    <row r="203" s="7" customFormat="1"/>
    <row r="204" s="7" customFormat="1"/>
    <row r="205" s="7" customFormat="1"/>
    <row r="206" s="7" customFormat="1"/>
    <row r="207" s="7" customFormat="1"/>
    <row r="208" s="7" customFormat="1"/>
    <row r="209" s="7" customFormat="1"/>
    <row r="210" s="7" customFormat="1"/>
    <row r="211" s="7" customFormat="1"/>
    <row r="212" s="7" customFormat="1"/>
    <row r="213" s="7" customFormat="1"/>
    <row r="214" s="7" customFormat="1"/>
    <row r="215" s="7" customFormat="1"/>
    <row r="216" s="7" customFormat="1"/>
    <row r="217" s="7" customFormat="1"/>
    <row r="218" s="7" customFormat="1"/>
    <row r="219" s="7" customFormat="1"/>
    <row r="220" s="7" customFormat="1"/>
    <row r="221" s="7" customFormat="1"/>
    <row r="222" s="7" customFormat="1"/>
    <row r="223" s="7" customFormat="1"/>
    <row r="224" s="7" customFormat="1"/>
    <row r="225" s="7" customFormat="1"/>
    <row r="226" s="7" customFormat="1"/>
    <row r="227" s="7" customFormat="1"/>
    <row r="228" s="7" customFormat="1"/>
    <row r="229" s="7" customFormat="1"/>
    <row r="230" s="7" customFormat="1"/>
    <row r="231" s="7" customFormat="1"/>
    <row r="232" s="7" customFormat="1"/>
    <row r="233" s="7" customFormat="1"/>
    <row r="234" s="7" customFormat="1"/>
    <row r="235" s="7" customFormat="1"/>
    <row r="236" s="7" customFormat="1"/>
    <row r="237" s="7" customFormat="1"/>
    <row r="238" s="7" customFormat="1"/>
    <row r="239" s="7" customFormat="1"/>
    <row r="240" s="7" customFormat="1"/>
    <row r="241" s="7" customFormat="1"/>
    <row r="242" s="7" customFormat="1"/>
    <row r="243" s="7" customFormat="1"/>
    <row r="244" s="7" customFormat="1"/>
    <row r="245" s="7" customFormat="1"/>
    <row r="246" s="7" customFormat="1"/>
    <row r="247" s="7" customFormat="1"/>
    <row r="248" s="7" customFormat="1"/>
    <row r="249" s="7" customFormat="1"/>
    <row r="250" s="7" customFormat="1"/>
    <row r="251" s="7" customFormat="1"/>
    <row r="252" s="7" customFormat="1"/>
    <row r="253" s="7" customFormat="1"/>
    <row r="254" s="7" customFormat="1"/>
    <row r="255" s="7" customFormat="1"/>
    <row r="256" s="7" customFormat="1"/>
    <row r="257" s="7" customFormat="1"/>
    <row r="258" s="7" customFormat="1"/>
    <row r="259" s="7" customFormat="1"/>
    <row r="260" s="7" customFormat="1"/>
    <row r="261" s="7" customFormat="1"/>
    <row r="262" s="7" customFormat="1"/>
    <row r="263" s="7" customFormat="1"/>
    <row r="264" s="7" customFormat="1"/>
    <row r="265" s="7" customFormat="1"/>
    <row r="266" s="7" customFormat="1"/>
    <row r="267" s="7" customFormat="1"/>
    <row r="268" s="7" customFormat="1"/>
    <row r="269" s="7" customFormat="1"/>
    <row r="270" s="7" customFormat="1"/>
    <row r="271" s="7" customFormat="1"/>
    <row r="272" s="7" customFormat="1"/>
    <row r="273" s="7" customFormat="1"/>
    <row r="274" s="7" customFormat="1"/>
    <row r="275" s="7" customFormat="1"/>
    <row r="276" s="7" customFormat="1"/>
    <row r="277" s="7" customFormat="1"/>
    <row r="278" s="7" customFormat="1"/>
    <row r="279" s="7" customFormat="1"/>
    <row r="280" s="7" customFormat="1"/>
    <row r="281" s="7" customFormat="1"/>
    <row r="282" s="7" customFormat="1"/>
    <row r="283" s="7" customFormat="1"/>
    <row r="284" s="7" customFormat="1"/>
    <row r="285" s="7" customFormat="1"/>
    <row r="286" s="7" customFormat="1"/>
    <row r="287" s="7" customFormat="1"/>
    <row r="288" s="7" customFormat="1"/>
    <row r="289" s="7" customFormat="1"/>
    <row r="290" s="7" customFormat="1"/>
    <row r="291" s="7" customFormat="1"/>
    <row r="292" s="7" customFormat="1"/>
    <row r="293" s="7" customFormat="1"/>
    <row r="294" s="7" customFormat="1"/>
    <row r="295" s="7" customFormat="1"/>
    <row r="296" s="7" customFormat="1"/>
    <row r="297" s="7" customFormat="1"/>
    <row r="298" s="7" customFormat="1"/>
    <row r="299" s="7" customFormat="1"/>
    <row r="300" s="7" customFormat="1"/>
    <row r="301" s="7" customFormat="1"/>
    <row r="302" s="7" customFormat="1"/>
    <row r="303" s="7" customFormat="1"/>
    <row r="304" s="7" customFormat="1"/>
    <row r="305" s="7" customFormat="1"/>
    <row r="306" s="7" customFormat="1"/>
    <row r="307" s="7" customFormat="1"/>
    <row r="308" s="7" customFormat="1"/>
    <row r="309" s="7" customFormat="1"/>
    <row r="310" s="7" customFormat="1"/>
    <row r="311" s="7" customFormat="1"/>
    <row r="312" s="7" customFormat="1"/>
    <row r="313" s="7" customFormat="1"/>
    <row r="314" s="7" customFormat="1"/>
    <row r="315" s="7" customFormat="1"/>
    <row r="316" s="7" customFormat="1"/>
    <row r="317" s="7" customFormat="1"/>
    <row r="318" s="7" customFormat="1"/>
    <row r="319" s="7" customFormat="1"/>
    <row r="320" s="7" customFormat="1"/>
    <row r="321" s="7" customFormat="1"/>
    <row r="322" s="7" customFormat="1"/>
    <row r="323" s="7" customFormat="1"/>
    <row r="324" s="7" customFormat="1"/>
    <row r="325" s="7" customFormat="1"/>
    <row r="326" s="7" customFormat="1"/>
    <row r="327" s="7" customFormat="1"/>
    <row r="328" s="7" customFormat="1"/>
    <row r="329" s="7" customFormat="1"/>
    <row r="330" s="7" customFormat="1"/>
    <row r="331" s="7" customFormat="1"/>
    <row r="332" s="7" customFormat="1"/>
    <row r="333" s="7" customFormat="1"/>
    <row r="334" s="7" customFormat="1"/>
    <row r="335" s="7" customFormat="1"/>
    <row r="336" s="7" customFormat="1"/>
    <row r="337" s="7" customFormat="1"/>
    <row r="338" s="7" customFormat="1"/>
    <row r="339" s="7" customFormat="1"/>
    <row r="340" s="7" customFormat="1"/>
    <row r="341" s="7" customFormat="1"/>
    <row r="342" s="7" customFormat="1"/>
    <row r="343" s="7" customFormat="1"/>
    <row r="344" s="7" customFormat="1"/>
    <row r="345" s="7" customFormat="1"/>
    <row r="346" s="7" customFormat="1"/>
    <row r="347" s="7" customFormat="1"/>
    <row r="348" s="7" customFormat="1"/>
    <row r="349" s="7" customFormat="1"/>
    <row r="350" s="7" customFormat="1"/>
    <row r="351" s="7" customFormat="1"/>
    <row r="352" s="7" customFormat="1"/>
    <row r="353" s="7" customFormat="1"/>
    <row r="354" s="7" customFormat="1"/>
    <row r="355" s="7" customFormat="1"/>
    <row r="356" s="7" customFormat="1"/>
    <row r="357" s="7" customFormat="1"/>
    <row r="358" s="7" customFormat="1"/>
    <row r="359" s="7" customFormat="1"/>
    <row r="360" s="7" customFormat="1"/>
    <row r="361" s="7" customFormat="1"/>
    <row r="362" s="7" customFormat="1"/>
    <row r="363" s="7" customFormat="1"/>
    <row r="364" s="7" customFormat="1"/>
    <row r="365" s="7" customFormat="1"/>
    <row r="366" s="7" customFormat="1"/>
    <row r="367" s="7" customFormat="1"/>
    <row r="368" s="7" customFormat="1"/>
    <row r="369" s="7" customFormat="1"/>
    <row r="370" s="7" customFormat="1"/>
    <row r="371" s="7" customFormat="1"/>
    <row r="372" s="7" customFormat="1"/>
    <row r="373" s="7" customFormat="1"/>
    <row r="374" s="7" customFormat="1"/>
    <row r="375" s="7" customFormat="1"/>
    <row r="376" s="7" customFormat="1"/>
    <row r="377" s="7" customFormat="1"/>
    <row r="378" s="7" customFormat="1"/>
    <row r="379" s="7" customFormat="1"/>
    <row r="380" s="7" customFormat="1"/>
    <row r="381" s="7" customFormat="1"/>
    <row r="382" s="7" customFormat="1"/>
    <row r="383" s="7" customFormat="1"/>
    <row r="384" s="7" customFormat="1"/>
    <row r="385" s="7" customFormat="1"/>
    <row r="386" s="7" customFormat="1"/>
    <row r="387" s="7" customFormat="1"/>
    <row r="388" s="7" customFormat="1"/>
    <row r="389" s="7" customFormat="1"/>
    <row r="390" s="7" customFormat="1"/>
    <row r="391" s="7" customFormat="1"/>
    <row r="392" s="7" customFormat="1"/>
    <row r="393" s="7" customFormat="1"/>
    <row r="394" s="7" customFormat="1"/>
    <row r="395" s="7" customFormat="1"/>
    <row r="396" s="7" customFormat="1"/>
    <row r="397" s="7" customFormat="1"/>
    <row r="398" s="7" customFormat="1"/>
    <row r="399" s="7" customFormat="1"/>
    <row r="400" s="7" customFormat="1"/>
    <row r="401" s="7" customFormat="1"/>
    <row r="402" s="7" customFormat="1"/>
    <row r="403" s="7" customFormat="1"/>
    <row r="404" s="7" customFormat="1"/>
    <row r="405" s="7" customFormat="1"/>
    <row r="406" s="7" customFormat="1"/>
    <row r="407" s="7" customFormat="1"/>
    <row r="408" s="7" customFormat="1"/>
    <row r="409" s="7" customFormat="1"/>
    <row r="410" s="7" customFormat="1"/>
    <row r="411" s="7" customFormat="1"/>
    <row r="412" s="7" customFormat="1"/>
    <row r="413" s="7" customFormat="1"/>
    <row r="414" s="7" customFormat="1"/>
    <row r="415" s="7" customFormat="1"/>
    <row r="416" s="7" customFormat="1"/>
    <row r="417" s="7" customFormat="1"/>
    <row r="418" s="7" customFormat="1"/>
    <row r="419" s="7" customFormat="1"/>
    <row r="420" s="7" customFormat="1"/>
    <row r="421" s="7" customFormat="1"/>
    <row r="422" s="7" customFormat="1"/>
    <row r="423" s="7" customFormat="1"/>
    <row r="424" s="7" customFormat="1"/>
    <row r="425" s="7" customFormat="1"/>
    <row r="426" s="7" customFormat="1"/>
    <row r="427" s="7" customFormat="1"/>
    <row r="428" s="7" customFormat="1"/>
    <row r="429" s="7" customFormat="1"/>
    <row r="430" s="7" customFormat="1"/>
    <row r="431" s="7" customFormat="1"/>
    <row r="432" s="7" customFormat="1"/>
    <row r="433" s="7" customFormat="1"/>
    <row r="434" s="7" customFormat="1"/>
    <row r="435" s="7" customFormat="1"/>
    <row r="436" s="7" customFormat="1"/>
    <row r="437" s="7" customFormat="1"/>
    <row r="438" s="7" customFormat="1"/>
    <row r="439" s="7" customFormat="1"/>
    <row r="440" s="7" customFormat="1"/>
    <row r="441" s="7" customFormat="1"/>
    <row r="442" s="7" customFormat="1"/>
    <row r="443" s="7" customFormat="1"/>
    <row r="444" s="7" customFormat="1"/>
    <row r="445" s="7" customFormat="1"/>
    <row r="446" s="7" customFormat="1"/>
    <row r="447" s="7" customFormat="1"/>
    <row r="448" s="7" customFormat="1"/>
    <row r="449" s="7" customFormat="1"/>
    <row r="450" s="7" customFormat="1"/>
    <row r="451" s="7" customFormat="1"/>
    <row r="452" s="7" customFormat="1"/>
    <row r="453" s="7" customFormat="1"/>
    <row r="454" s="7" customFormat="1"/>
    <row r="455" s="7" customFormat="1"/>
    <row r="456" s="7" customFormat="1"/>
    <row r="457" s="7" customFormat="1"/>
    <row r="458" s="7" customFormat="1"/>
    <row r="459" s="7" customFormat="1"/>
    <row r="460" s="7" customFormat="1"/>
    <row r="461" s="7" customFormat="1"/>
    <row r="462" s="7" customFormat="1"/>
    <row r="463" s="7" customFormat="1"/>
    <row r="464" s="7" customFormat="1"/>
    <row r="465" s="7" customFormat="1"/>
    <row r="466" s="7" customFormat="1"/>
    <row r="467" s="7" customFormat="1"/>
    <row r="468" s="7" customFormat="1"/>
    <row r="469" s="7" customFormat="1"/>
    <row r="470" s="7" customFormat="1"/>
    <row r="471" s="7" customFormat="1"/>
    <row r="472" s="7" customFormat="1"/>
    <row r="473" s="7" customFormat="1"/>
    <row r="474" s="7" customFormat="1"/>
    <row r="475" s="7" customFormat="1"/>
    <row r="476" s="7" customFormat="1"/>
    <row r="477" s="7" customFormat="1"/>
    <row r="478" s="7" customFormat="1"/>
    <row r="479" s="7" customFormat="1"/>
    <row r="480" s="7" customFormat="1"/>
    <row r="481" s="7" customFormat="1"/>
    <row r="482" s="7" customFormat="1"/>
    <row r="483" s="7" customFormat="1"/>
    <row r="484" s="7" customFormat="1"/>
    <row r="485" s="7" customFormat="1"/>
    <row r="486" s="7" customFormat="1"/>
    <row r="487" s="7" customFormat="1"/>
    <row r="488" s="7" customFormat="1"/>
    <row r="489" s="7" customFormat="1"/>
    <row r="490" s="7" customFormat="1"/>
    <row r="491" s="7" customFormat="1"/>
    <row r="492" s="7" customFormat="1"/>
    <row r="493" s="7" customFormat="1"/>
    <row r="494" s="7" customFormat="1"/>
    <row r="495" s="7" customFormat="1"/>
    <row r="496" s="7" customFormat="1"/>
    <row r="497" s="7" customFormat="1"/>
    <row r="498" s="7" customFormat="1"/>
    <row r="499" s="7" customFormat="1"/>
    <row r="500" s="7" customFormat="1"/>
    <row r="501" s="7" customFormat="1"/>
    <row r="502" s="7" customFormat="1"/>
    <row r="503" s="7" customFormat="1"/>
    <row r="504" s="7" customFormat="1"/>
    <row r="505" s="7" customFormat="1"/>
    <row r="506" s="7" customFormat="1"/>
    <row r="507" s="7" customFormat="1"/>
    <row r="508" s="7" customFormat="1"/>
    <row r="509" s="7" customFormat="1"/>
    <row r="510" s="7" customFormat="1"/>
    <row r="511" s="7" customFormat="1"/>
    <row r="512" s="7" customFormat="1"/>
    <row r="513" s="7" customFormat="1"/>
    <row r="514" s="7" customFormat="1"/>
    <row r="515" s="7" customFormat="1"/>
    <row r="516" s="7" customFormat="1"/>
    <row r="517" s="7" customFormat="1"/>
    <row r="518" s="7" customFormat="1"/>
    <row r="519" s="7" customFormat="1"/>
    <row r="520" s="7" customFormat="1"/>
    <row r="521" s="7" customFormat="1"/>
    <row r="522" s="7" customFormat="1"/>
    <row r="523" s="7" customFormat="1"/>
    <row r="524" s="7" customFormat="1"/>
    <row r="525" s="7" customFormat="1"/>
    <row r="526" s="7" customFormat="1"/>
    <row r="527" s="7" customFormat="1"/>
    <row r="528" s="7" customFormat="1"/>
    <row r="529" s="7" customFormat="1"/>
    <row r="530" s="7" customFormat="1"/>
    <row r="531" s="7" customFormat="1"/>
    <row r="532" s="7" customFormat="1"/>
    <row r="533" s="7" customFormat="1"/>
    <row r="534" s="7" customFormat="1"/>
    <row r="535" s="7" customFormat="1"/>
    <row r="536" s="7" customFormat="1"/>
    <row r="537" s="7" customFormat="1"/>
    <row r="538" s="7" customFormat="1"/>
    <row r="539" s="7" customFormat="1"/>
    <row r="540" s="7" customFormat="1"/>
    <row r="541" s="7" customFormat="1"/>
    <row r="542" s="7" customFormat="1"/>
    <row r="543" s="7" customFormat="1"/>
    <row r="544" s="7" customFormat="1"/>
    <row r="545" s="7" customFormat="1"/>
    <row r="546" s="7" customFormat="1"/>
    <row r="547" s="7" customFormat="1"/>
    <row r="548" s="7" customFormat="1"/>
    <row r="549" s="7" customFormat="1"/>
    <row r="550" s="7" customFormat="1"/>
    <row r="551" s="7" customFormat="1"/>
    <row r="552" s="7" customFormat="1"/>
    <row r="553" s="7" customFormat="1"/>
    <row r="554" s="7" customFormat="1"/>
    <row r="555" s="7" customFormat="1"/>
    <row r="556" s="7" customFormat="1"/>
    <row r="557" s="7" customFormat="1"/>
    <row r="558" s="7" customFormat="1"/>
    <row r="559" s="7" customFormat="1"/>
    <row r="560" s="7" customFormat="1"/>
    <row r="561" s="7" customFormat="1"/>
    <row r="562" s="7" customFormat="1"/>
    <row r="563" s="7" customFormat="1"/>
    <row r="564" s="7" customFormat="1"/>
    <row r="565" s="7" customFormat="1"/>
    <row r="566" s="7" customFormat="1"/>
    <row r="567" s="7" customFormat="1"/>
    <row r="568" s="7" customFormat="1"/>
    <row r="569" s="7" customFormat="1"/>
    <row r="570" s="7" customFormat="1"/>
    <row r="571" s="7" customFormat="1"/>
    <row r="572" s="7" customFormat="1"/>
    <row r="573" s="7" customFormat="1"/>
    <row r="574" s="7" customFormat="1"/>
    <row r="575" s="7" customFormat="1"/>
    <row r="576" s="7" customFormat="1"/>
    <row r="577" s="7" customFormat="1"/>
    <row r="578" s="7" customFormat="1"/>
    <row r="579" s="7" customFormat="1"/>
    <row r="580" s="7" customFormat="1"/>
    <row r="581" s="7" customFormat="1"/>
    <row r="582" s="7" customFormat="1"/>
    <row r="583" s="7" customFormat="1"/>
    <row r="584" s="7" customFormat="1"/>
    <row r="585" s="7" customFormat="1"/>
    <row r="586" s="7" customFormat="1"/>
    <row r="587" s="7" customFormat="1"/>
    <row r="588" s="7" customFormat="1"/>
    <row r="589" s="7" customFormat="1"/>
    <row r="590" s="7" customFormat="1"/>
    <row r="591" s="7" customFormat="1"/>
    <row r="592" s="7" customFormat="1"/>
    <row r="593" s="7" customFormat="1"/>
    <row r="594" s="7" customFormat="1"/>
    <row r="595" s="7" customFormat="1"/>
    <row r="596" s="7" customFormat="1"/>
    <row r="597" s="7" customFormat="1"/>
    <row r="598" s="7" customFormat="1"/>
    <row r="599" s="7" customFormat="1"/>
    <row r="600" s="7" customFormat="1"/>
    <row r="601" s="7" customFormat="1"/>
    <row r="602" s="7" customFormat="1"/>
    <row r="603" s="7" customFormat="1"/>
    <row r="604" s="7" customFormat="1"/>
    <row r="605" s="7" customFormat="1"/>
    <row r="606" s="7" customFormat="1"/>
    <row r="607" s="7" customFormat="1"/>
    <row r="608" s="7" customFormat="1"/>
    <row r="609" s="7" customFormat="1"/>
    <row r="610" s="7" customFormat="1"/>
    <row r="611" s="7" customFormat="1"/>
    <row r="612" s="7" customFormat="1"/>
    <row r="613" s="7" customFormat="1"/>
    <row r="614" s="7" customFormat="1"/>
    <row r="615" s="7" customFormat="1"/>
    <row r="616" s="7" customFormat="1"/>
    <row r="617" s="7" customFormat="1"/>
    <row r="618" s="7" customFormat="1"/>
    <row r="619" s="7" customFormat="1"/>
    <row r="620" s="7" customFormat="1"/>
    <row r="621" s="7" customFormat="1"/>
    <row r="622" s="7" customFormat="1"/>
    <row r="623" s="7" customFormat="1"/>
    <row r="624" s="7" customFormat="1"/>
    <row r="625" s="7" customFormat="1"/>
    <row r="626" s="7" customFormat="1"/>
    <row r="627" s="7" customFormat="1"/>
    <row r="628" s="7" customFormat="1"/>
    <row r="629" s="7" customFormat="1"/>
    <row r="630" s="7" customFormat="1"/>
    <row r="631" s="7" customFormat="1"/>
    <row r="632" s="7" customFormat="1"/>
    <row r="633" s="7" customFormat="1"/>
    <row r="634" s="7" customFormat="1"/>
    <row r="635" s="7" customFormat="1"/>
    <row r="636" s="7" customFormat="1"/>
    <row r="637" s="7" customFormat="1"/>
    <row r="638" s="7" customFormat="1"/>
    <row r="639" s="7" customFormat="1"/>
    <row r="640" s="7" customFormat="1"/>
    <row r="641" s="7" customFormat="1"/>
    <row r="642" s="7" customFormat="1"/>
    <row r="643" s="7" customFormat="1"/>
    <row r="644" s="7" customFormat="1"/>
    <row r="645" s="7" customFormat="1"/>
    <row r="646" s="7" customFormat="1"/>
    <row r="647" s="7" customFormat="1"/>
    <row r="648" s="7" customFormat="1"/>
    <row r="649" s="7" customFormat="1"/>
    <row r="650" s="7" customFormat="1"/>
    <row r="651" s="7" customFormat="1"/>
    <row r="652" s="7" customFormat="1"/>
    <row r="653" s="7" customFormat="1"/>
    <row r="654" s="7" customFormat="1"/>
    <row r="655" s="7" customFormat="1"/>
    <row r="656" s="7" customFormat="1"/>
    <row r="657" s="7" customFormat="1"/>
    <row r="658" s="7" customFormat="1"/>
    <row r="659" s="7" customFormat="1"/>
    <row r="660" s="7" customFormat="1"/>
    <row r="661" s="7" customFormat="1"/>
    <row r="662" s="7" customFormat="1"/>
    <row r="663" s="7" customFormat="1"/>
    <row r="664" s="7" customFormat="1"/>
    <row r="665" s="7" customFormat="1"/>
    <row r="666" s="7" customFormat="1"/>
    <row r="667" s="7" customFormat="1"/>
    <row r="668" s="7" customFormat="1"/>
    <row r="669" s="7" customFormat="1"/>
    <row r="670" s="7" customFormat="1"/>
    <row r="671" s="7" customFormat="1"/>
    <row r="672" s="7" customFormat="1"/>
    <row r="673" s="7" customFormat="1"/>
    <row r="674" s="7" customFormat="1"/>
    <row r="675" s="7" customFormat="1"/>
    <row r="676" s="7" customFormat="1"/>
    <row r="677" s="7" customFormat="1"/>
    <row r="678" s="7" customFormat="1"/>
    <row r="679" s="7" customFormat="1"/>
    <row r="680" s="7" customFormat="1"/>
    <row r="681" s="7" customFormat="1"/>
    <row r="682" s="7" customFormat="1"/>
    <row r="683" s="7" customFormat="1"/>
    <row r="684" s="7" customFormat="1"/>
    <row r="685" s="7" customFormat="1"/>
    <row r="686" s="7" customFormat="1"/>
    <row r="687" s="7" customFormat="1"/>
    <row r="688" s="7" customFormat="1"/>
    <row r="689" s="7" customFormat="1"/>
    <row r="690" s="7" customFormat="1"/>
    <row r="691" s="7" customFormat="1"/>
    <row r="692" s="7" customFormat="1"/>
    <row r="693" s="7" customFormat="1"/>
    <row r="694" s="7" customFormat="1"/>
    <row r="695" s="7" customFormat="1"/>
    <row r="696" s="7" customFormat="1"/>
    <row r="697" s="7" customFormat="1"/>
    <row r="698" s="7" customFormat="1"/>
    <row r="699" s="7" customFormat="1"/>
    <row r="700" s="7" customFormat="1"/>
    <row r="701" s="7" customFormat="1"/>
    <row r="702" s="7" customFormat="1"/>
    <row r="703" s="7" customFormat="1"/>
    <row r="704" s="7" customFormat="1"/>
    <row r="705" s="7" customFormat="1"/>
    <row r="706" s="7" customFormat="1"/>
    <row r="707" s="7" customFormat="1"/>
    <row r="708" s="7" customFormat="1"/>
    <row r="709" s="7" customFormat="1"/>
    <row r="710" s="7" customFormat="1"/>
    <row r="711" s="7" customFormat="1"/>
    <row r="712" s="7" customFormat="1"/>
    <row r="713" s="7" customFormat="1"/>
    <row r="714" s="7" customFormat="1"/>
    <row r="715" s="7" customFormat="1"/>
    <row r="716" s="7" customFormat="1"/>
    <row r="717" s="7" customFormat="1"/>
    <row r="718" s="7" customFormat="1"/>
    <row r="719" s="7" customFormat="1"/>
    <row r="720" s="7" customFormat="1"/>
    <row r="721" s="7" customFormat="1"/>
    <row r="722" s="7" customFormat="1"/>
    <row r="723" s="7" customFormat="1"/>
    <row r="724" s="7" customFormat="1"/>
    <row r="725" s="7" customFormat="1"/>
    <row r="726" s="7" customFormat="1"/>
    <row r="727" s="7" customFormat="1"/>
    <row r="728" s="7" customFormat="1"/>
    <row r="729" s="7" customFormat="1"/>
    <row r="730" s="7" customFormat="1"/>
    <row r="731" s="7" customFormat="1"/>
    <row r="732" s="7" customFormat="1"/>
    <row r="733" s="7" customFormat="1"/>
    <row r="734" s="7" customFormat="1"/>
    <row r="735" s="7" customFormat="1"/>
  </sheetData>
  <mergeCells count="1">
    <mergeCell ref="B2:D2"/>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249977111117893"/>
  </sheetPr>
  <dimension ref="A1:IX260"/>
  <sheetViews>
    <sheetView zoomScale="67" zoomScaleNormal="67" workbookViewId="0">
      <selection activeCell="D8" sqref="D8"/>
    </sheetView>
  </sheetViews>
  <sheetFormatPr defaultColWidth="11.42578125" defaultRowHeight="15"/>
  <cols>
    <col min="2" max="2" width="40.42578125" customWidth="1"/>
    <col min="3" max="3" width="74.85546875" hidden="1" customWidth="1"/>
    <col min="4" max="4" width="147.85546875" customWidth="1"/>
    <col min="5" max="5" width="26.140625" style="117" customWidth="1"/>
    <col min="11" max="258" width="11.42578125" style="7"/>
  </cols>
  <sheetData>
    <row r="1" spans="1:10" s="7" customFormat="1">
      <c r="E1" s="124"/>
    </row>
    <row r="2" spans="1:10" ht="33.75">
      <c r="A2" s="7"/>
      <c r="B2" s="434" t="s">
        <v>421</v>
      </c>
      <c r="C2" s="434"/>
      <c r="D2" s="434"/>
      <c r="E2" s="434"/>
      <c r="F2" s="7"/>
      <c r="G2" s="7"/>
      <c r="H2" s="7"/>
      <c r="I2" s="7"/>
      <c r="J2" s="7"/>
    </row>
    <row r="3" spans="1:10">
      <c r="A3" s="7"/>
      <c r="B3" s="96"/>
      <c r="C3" s="96"/>
      <c r="D3" s="96"/>
      <c r="E3" s="124"/>
      <c r="F3" s="7"/>
      <c r="G3" s="7"/>
      <c r="H3" s="7"/>
      <c r="I3" s="7"/>
      <c r="J3" s="7"/>
    </row>
    <row r="4" spans="1:10" ht="60">
      <c r="A4" s="7"/>
      <c r="B4" s="25"/>
      <c r="C4" s="97" t="s">
        <v>422</v>
      </c>
      <c r="D4" s="97" t="s">
        <v>423</v>
      </c>
      <c r="E4" s="124"/>
      <c r="F4" s="7"/>
      <c r="G4" s="7"/>
      <c r="H4" s="7"/>
      <c r="I4" s="7"/>
      <c r="J4" s="7"/>
    </row>
    <row r="5" spans="1:10" ht="76.5" customHeight="1">
      <c r="A5" s="26" t="s">
        <v>424</v>
      </c>
      <c r="B5" s="98" t="s">
        <v>425</v>
      </c>
      <c r="C5" s="99" t="s">
        <v>426</v>
      </c>
      <c r="D5" s="100" t="s">
        <v>427</v>
      </c>
      <c r="E5" s="125">
        <v>0.2</v>
      </c>
      <c r="F5" s="7"/>
      <c r="G5" s="7"/>
      <c r="H5" s="7"/>
      <c r="I5" s="7"/>
      <c r="J5" s="7"/>
    </row>
    <row r="6" spans="1:10" ht="99">
      <c r="A6" s="26" t="s">
        <v>428</v>
      </c>
      <c r="B6" s="101" t="s">
        <v>428</v>
      </c>
      <c r="C6" s="102" t="s">
        <v>429</v>
      </c>
      <c r="D6" s="103" t="s">
        <v>430</v>
      </c>
      <c r="E6" s="125">
        <v>0.4</v>
      </c>
      <c r="F6" s="7"/>
      <c r="G6" s="7"/>
      <c r="H6" s="7"/>
      <c r="I6" s="7"/>
      <c r="J6" s="7"/>
    </row>
    <row r="7" spans="1:10" ht="66">
      <c r="A7" s="26" t="s">
        <v>431</v>
      </c>
      <c r="B7" s="104" t="s">
        <v>432</v>
      </c>
      <c r="C7" s="102" t="s">
        <v>433</v>
      </c>
      <c r="D7" s="103" t="s">
        <v>378</v>
      </c>
      <c r="E7" s="125">
        <v>0.6</v>
      </c>
      <c r="F7" s="7"/>
      <c r="G7" s="7"/>
      <c r="H7" s="7"/>
      <c r="I7" s="7"/>
      <c r="J7" s="7"/>
    </row>
    <row r="8" spans="1:10" ht="66">
      <c r="A8" s="26" t="s">
        <v>434</v>
      </c>
      <c r="B8" s="105" t="s">
        <v>435</v>
      </c>
      <c r="C8" s="102" t="s">
        <v>436</v>
      </c>
      <c r="D8" s="103" t="s">
        <v>366</v>
      </c>
      <c r="E8" s="125">
        <v>0.8</v>
      </c>
      <c r="F8" s="7"/>
      <c r="G8" s="7"/>
      <c r="H8" s="7"/>
      <c r="I8" s="7"/>
      <c r="J8" s="7"/>
    </row>
    <row r="9" spans="1:10" ht="66">
      <c r="A9" s="26" t="s">
        <v>437</v>
      </c>
      <c r="B9" s="106" t="s">
        <v>438</v>
      </c>
      <c r="C9" s="102" t="s">
        <v>439</v>
      </c>
      <c r="D9" s="103" t="s">
        <v>440</v>
      </c>
      <c r="E9" s="125">
        <v>1</v>
      </c>
      <c r="F9" s="7"/>
      <c r="G9" s="7"/>
      <c r="H9" s="7"/>
      <c r="I9" s="7"/>
      <c r="J9" s="7"/>
    </row>
    <row r="10" spans="1:10" ht="20.25">
      <c r="A10" s="26"/>
      <c r="B10" s="26"/>
      <c r="C10" s="27"/>
      <c r="D10" s="27"/>
      <c r="E10" s="124"/>
      <c r="F10" s="7"/>
      <c r="G10" s="7"/>
      <c r="H10" s="7"/>
      <c r="I10" s="7"/>
      <c r="J10" s="7"/>
    </row>
    <row r="11" spans="1:10" ht="60">
      <c r="A11" s="26"/>
      <c r="B11" s="25"/>
      <c r="C11" s="97" t="s">
        <v>422</v>
      </c>
      <c r="D11" s="97" t="s">
        <v>331</v>
      </c>
      <c r="E11" s="124"/>
      <c r="F11" s="7"/>
      <c r="G11" s="7"/>
      <c r="H11" s="7"/>
      <c r="I11" s="7"/>
      <c r="J11" s="7"/>
    </row>
    <row r="12" spans="1:10" ht="79.5" customHeight="1">
      <c r="A12" s="26"/>
      <c r="B12" s="98" t="s">
        <v>425</v>
      </c>
      <c r="C12" s="99" t="s">
        <v>426</v>
      </c>
      <c r="D12" s="133" t="s">
        <v>441</v>
      </c>
      <c r="E12" s="125">
        <v>0.2</v>
      </c>
      <c r="F12" s="7"/>
      <c r="G12" s="7"/>
      <c r="H12" s="7"/>
      <c r="I12" s="7"/>
      <c r="J12" s="7"/>
    </row>
    <row r="13" spans="1:10" ht="33">
      <c r="A13" s="26"/>
      <c r="B13" s="101" t="s">
        <v>428</v>
      </c>
      <c r="C13" s="102" t="s">
        <v>429</v>
      </c>
      <c r="D13" s="133" t="s">
        <v>442</v>
      </c>
      <c r="E13" s="125">
        <v>0.4</v>
      </c>
      <c r="F13" s="7"/>
      <c r="G13" s="7"/>
      <c r="H13" s="7"/>
      <c r="I13" s="7"/>
      <c r="J13" s="7"/>
    </row>
    <row r="14" spans="1:10" ht="33">
      <c r="A14" s="26"/>
      <c r="B14" s="104" t="s">
        <v>432</v>
      </c>
      <c r="C14" s="102" t="s">
        <v>433</v>
      </c>
      <c r="D14" s="133" t="s">
        <v>335</v>
      </c>
      <c r="E14" s="125">
        <v>0.6</v>
      </c>
      <c r="F14" s="7"/>
      <c r="G14" s="7"/>
      <c r="H14" s="7"/>
      <c r="I14" s="7"/>
      <c r="J14" s="7"/>
    </row>
    <row r="15" spans="1:10" ht="33">
      <c r="A15" s="26"/>
      <c r="B15" s="105" t="s">
        <v>435</v>
      </c>
      <c r="C15" s="102" t="s">
        <v>436</v>
      </c>
      <c r="D15" s="133" t="s">
        <v>443</v>
      </c>
      <c r="E15" s="125">
        <v>0.8</v>
      </c>
      <c r="F15" s="7"/>
      <c r="G15" s="7"/>
      <c r="H15" s="7"/>
      <c r="I15" s="7"/>
      <c r="J15" s="7"/>
    </row>
    <row r="16" spans="1:10" ht="46.5" customHeight="1">
      <c r="A16" s="26"/>
      <c r="B16" s="106" t="s">
        <v>438</v>
      </c>
      <c r="C16" s="102" t="s">
        <v>439</v>
      </c>
      <c r="D16" s="133" t="s">
        <v>444</v>
      </c>
      <c r="E16" s="125">
        <v>1</v>
      </c>
      <c r="F16" s="7"/>
      <c r="G16" s="7"/>
      <c r="H16" s="7"/>
      <c r="I16" s="7"/>
      <c r="J16" s="7"/>
    </row>
    <row r="17" spans="1:10" ht="20.25">
      <c r="A17" s="26"/>
      <c r="B17" s="26"/>
      <c r="C17" s="27"/>
      <c r="D17" s="27"/>
      <c r="E17" s="124"/>
      <c r="F17" s="7"/>
      <c r="G17" s="7"/>
      <c r="H17" s="7"/>
      <c r="I17" s="7"/>
      <c r="J17" s="7"/>
    </row>
    <row r="18" spans="1:10" ht="16.5">
      <c r="A18" s="26"/>
      <c r="B18" s="28"/>
      <c r="C18" s="28"/>
      <c r="D18" s="28"/>
      <c r="E18" s="124"/>
      <c r="F18" s="7"/>
      <c r="G18" s="7"/>
      <c r="H18" s="7"/>
      <c r="I18" s="7"/>
      <c r="J18" s="7"/>
    </row>
    <row r="19" spans="1:10" ht="60">
      <c r="A19" s="26"/>
      <c r="B19" s="25"/>
      <c r="C19" s="97" t="s">
        <v>422</v>
      </c>
      <c r="D19" s="97" t="s">
        <v>339</v>
      </c>
      <c r="E19" s="124"/>
      <c r="F19" s="7"/>
      <c r="G19" s="7"/>
      <c r="H19" s="7"/>
      <c r="I19" s="7"/>
      <c r="J19" s="7"/>
    </row>
    <row r="20" spans="1:10" ht="57.75" customHeight="1">
      <c r="A20" s="26"/>
      <c r="B20" s="98" t="s">
        <v>425</v>
      </c>
      <c r="C20" s="99" t="s">
        <v>426</v>
      </c>
      <c r="D20" s="133" t="s">
        <v>445</v>
      </c>
      <c r="E20" s="125">
        <v>0.2</v>
      </c>
      <c r="F20" s="7"/>
      <c r="G20" s="7"/>
      <c r="H20" s="7"/>
      <c r="I20" s="7"/>
      <c r="J20" s="7"/>
    </row>
    <row r="21" spans="1:10" ht="54" customHeight="1">
      <c r="A21" s="26"/>
      <c r="B21" s="101" t="s">
        <v>428</v>
      </c>
      <c r="C21" s="102" t="s">
        <v>429</v>
      </c>
      <c r="D21" s="133" t="s">
        <v>446</v>
      </c>
      <c r="E21" s="125">
        <v>0.4</v>
      </c>
      <c r="F21" s="7"/>
      <c r="G21" s="7"/>
      <c r="H21" s="7"/>
      <c r="I21" s="7"/>
      <c r="J21" s="7"/>
    </row>
    <row r="22" spans="1:10" ht="64.5" customHeight="1">
      <c r="A22" s="26"/>
      <c r="B22" s="104" t="s">
        <v>432</v>
      </c>
      <c r="C22" s="102" t="s">
        <v>433</v>
      </c>
      <c r="D22" s="133" t="s">
        <v>318</v>
      </c>
      <c r="E22" s="125">
        <v>0.6</v>
      </c>
      <c r="F22" s="7"/>
      <c r="G22" s="7"/>
      <c r="H22" s="7"/>
      <c r="I22" s="7"/>
      <c r="J22" s="7"/>
    </row>
    <row r="23" spans="1:10" ht="51.75" customHeight="1">
      <c r="A23" s="26"/>
      <c r="B23" s="105" t="s">
        <v>435</v>
      </c>
      <c r="C23" s="102" t="s">
        <v>436</v>
      </c>
      <c r="D23" s="133" t="s">
        <v>447</v>
      </c>
      <c r="E23" s="125">
        <v>0.8</v>
      </c>
      <c r="F23" s="7"/>
      <c r="G23" s="7"/>
      <c r="H23" s="7"/>
      <c r="I23" s="7"/>
      <c r="J23" s="7"/>
    </row>
    <row r="24" spans="1:10" ht="51.75" customHeight="1">
      <c r="A24" s="26"/>
      <c r="B24" s="106" t="s">
        <v>438</v>
      </c>
      <c r="C24" s="102" t="s">
        <v>439</v>
      </c>
      <c r="D24" s="133" t="s">
        <v>448</v>
      </c>
      <c r="E24" s="125">
        <v>1</v>
      </c>
      <c r="F24" s="7"/>
      <c r="G24" s="7"/>
      <c r="H24" s="7"/>
      <c r="I24" s="7"/>
      <c r="J24" s="7"/>
    </row>
    <row r="25" spans="1:10" ht="16.5">
      <c r="A25" s="26"/>
      <c r="B25" s="28"/>
      <c r="C25" s="28"/>
      <c r="D25" s="28"/>
      <c r="E25" s="124"/>
      <c r="F25" s="7"/>
      <c r="G25" s="7"/>
      <c r="H25" s="7"/>
      <c r="I25" s="7"/>
      <c r="J25" s="7"/>
    </row>
    <row r="26" spans="1:10" ht="16.5">
      <c r="A26" s="26"/>
      <c r="B26" s="28"/>
      <c r="C26" s="28"/>
      <c r="D26" s="28"/>
      <c r="E26" s="124"/>
      <c r="F26" s="7"/>
      <c r="G26" s="7"/>
      <c r="H26" s="7"/>
      <c r="I26" s="7"/>
      <c r="J26" s="7"/>
    </row>
    <row r="27" spans="1:10" ht="16.5">
      <c r="A27" s="26"/>
      <c r="B27" s="28"/>
      <c r="C27" s="28"/>
      <c r="D27" s="28"/>
      <c r="E27" s="124"/>
      <c r="F27" s="7"/>
      <c r="G27" s="7"/>
      <c r="H27" s="7"/>
      <c r="I27" s="7"/>
      <c r="J27" s="7"/>
    </row>
    <row r="28" spans="1:10" ht="16.5">
      <c r="A28" s="26"/>
      <c r="B28" s="28"/>
      <c r="C28" s="28"/>
      <c r="D28" s="28"/>
      <c r="E28" s="124"/>
      <c r="F28" s="7"/>
      <c r="G28" s="7"/>
      <c r="H28" s="7"/>
      <c r="I28" s="7"/>
      <c r="J28" s="7"/>
    </row>
    <row r="29" spans="1:10" ht="60">
      <c r="A29" s="26"/>
      <c r="B29" s="25"/>
      <c r="C29" s="97" t="s">
        <v>422</v>
      </c>
      <c r="D29" s="97" t="s">
        <v>449</v>
      </c>
      <c r="E29" s="124"/>
      <c r="F29" s="7"/>
      <c r="G29" s="7"/>
      <c r="H29" s="7"/>
      <c r="I29" s="7"/>
      <c r="J29" s="7"/>
    </row>
    <row r="30" spans="1:10" ht="75.75" customHeight="1">
      <c r="A30" s="26"/>
      <c r="B30" s="98" t="s">
        <v>425</v>
      </c>
      <c r="C30" s="99" t="s">
        <v>426</v>
      </c>
      <c r="D30" s="133" t="s">
        <v>450</v>
      </c>
      <c r="E30" s="125">
        <v>0.2</v>
      </c>
      <c r="F30" s="7"/>
      <c r="G30" s="7"/>
      <c r="H30" s="7"/>
      <c r="I30" s="7"/>
      <c r="J30" s="7"/>
    </row>
    <row r="31" spans="1:10" ht="65.25" customHeight="1">
      <c r="A31" s="26"/>
      <c r="B31" s="101" t="s">
        <v>428</v>
      </c>
      <c r="C31" s="102" t="s">
        <v>429</v>
      </c>
      <c r="D31" s="133" t="s">
        <v>451</v>
      </c>
      <c r="E31" s="125">
        <v>0.4</v>
      </c>
      <c r="F31" s="7"/>
      <c r="G31" s="7"/>
      <c r="H31" s="7"/>
      <c r="I31" s="7"/>
      <c r="J31" s="7"/>
    </row>
    <row r="32" spans="1:10" ht="57" customHeight="1">
      <c r="A32" s="26"/>
      <c r="B32" s="104" t="s">
        <v>432</v>
      </c>
      <c r="C32" s="102" t="s">
        <v>433</v>
      </c>
      <c r="D32" s="133" t="s">
        <v>452</v>
      </c>
      <c r="E32" s="125">
        <v>0.6</v>
      </c>
      <c r="F32" s="7"/>
      <c r="G32" s="7"/>
      <c r="H32" s="7"/>
      <c r="I32" s="7"/>
      <c r="J32" s="7"/>
    </row>
    <row r="33" spans="1:10" ht="66.75" customHeight="1">
      <c r="A33" s="26"/>
      <c r="B33" s="105" t="s">
        <v>435</v>
      </c>
      <c r="C33" s="102" t="s">
        <v>436</v>
      </c>
      <c r="D33" s="133" t="s">
        <v>453</v>
      </c>
      <c r="E33" s="125">
        <v>0.8</v>
      </c>
      <c r="F33" s="7"/>
      <c r="G33" s="7"/>
      <c r="H33" s="7"/>
      <c r="I33" s="7"/>
      <c r="J33" s="7"/>
    </row>
    <row r="34" spans="1:10" ht="79.5" customHeight="1">
      <c r="A34" s="26"/>
      <c r="B34" s="106" t="s">
        <v>438</v>
      </c>
      <c r="C34" s="102" t="s">
        <v>439</v>
      </c>
      <c r="D34" s="133" t="s">
        <v>454</v>
      </c>
      <c r="E34" s="125">
        <v>1</v>
      </c>
      <c r="F34" s="7"/>
      <c r="G34" s="7"/>
      <c r="H34" s="7"/>
      <c r="I34" s="7"/>
      <c r="J34" s="7"/>
    </row>
    <row r="35" spans="1:10">
      <c r="A35" s="26"/>
      <c r="B35" s="26"/>
      <c r="C35" s="26" t="s">
        <v>455</v>
      </c>
      <c r="D35" s="26" t="s">
        <v>456</v>
      </c>
      <c r="E35" s="124"/>
      <c r="F35" s="7"/>
      <c r="G35" s="7"/>
      <c r="H35" s="7"/>
      <c r="I35" s="7"/>
      <c r="J35" s="7"/>
    </row>
    <row r="36" spans="1:10">
      <c r="A36" s="26"/>
      <c r="B36" s="26"/>
      <c r="C36" s="26"/>
      <c r="D36" s="26"/>
      <c r="E36" s="124"/>
      <c r="F36" s="7"/>
      <c r="G36" s="7"/>
      <c r="H36" s="7"/>
      <c r="I36" s="7"/>
      <c r="J36" s="7"/>
    </row>
    <row r="37" spans="1:10">
      <c r="A37" s="26"/>
      <c r="B37" s="26"/>
      <c r="C37" s="26"/>
      <c r="D37" s="26"/>
      <c r="E37" s="124"/>
      <c r="F37" s="7"/>
      <c r="G37" s="7"/>
      <c r="H37" s="7"/>
      <c r="I37" s="7"/>
      <c r="J37" s="7"/>
    </row>
    <row r="38" spans="1:10" ht="60">
      <c r="A38" s="26"/>
      <c r="B38" s="25"/>
      <c r="C38" s="97" t="s">
        <v>422</v>
      </c>
      <c r="D38" s="97" t="s">
        <v>457</v>
      </c>
      <c r="E38" s="124"/>
      <c r="F38" s="7"/>
      <c r="G38" s="7"/>
      <c r="H38" s="7"/>
      <c r="I38" s="7"/>
      <c r="J38" s="7"/>
    </row>
    <row r="39" spans="1:10" ht="99">
      <c r="A39" s="26"/>
      <c r="B39" s="98" t="s">
        <v>425</v>
      </c>
      <c r="C39" s="99" t="s">
        <v>426</v>
      </c>
      <c r="D39" s="134" t="s">
        <v>458</v>
      </c>
      <c r="E39" s="125">
        <v>0.2</v>
      </c>
      <c r="F39" s="7"/>
      <c r="G39" s="7"/>
      <c r="H39" s="7"/>
      <c r="I39" s="7"/>
      <c r="J39" s="7"/>
    </row>
    <row r="40" spans="1:10" ht="99">
      <c r="A40" s="26"/>
      <c r="B40" s="101" t="s">
        <v>428</v>
      </c>
      <c r="C40" s="102" t="s">
        <v>429</v>
      </c>
      <c r="D40" s="134" t="s">
        <v>459</v>
      </c>
      <c r="E40" s="125">
        <v>0.4</v>
      </c>
      <c r="F40" s="7"/>
      <c r="G40" s="7"/>
      <c r="H40" s="7"/>
      <c r="I40" s="7"/>
      <c r="J40" s="7"/>
    </row>
    <row r="41" spans="1:10" ht="99">
      <c r="A41" s="26"/>
      <c r="B41" s="104" t="s">
        <v>432</v>
      </c>
      <c r="C41" s="102" t="s">
        <v>433</v>
      </c>
      <c r="D41" s="134" t="s">
        <v>460</v>
      </c>
      <c r="E41" s="125">
        <v>0.6</v>
      </c>
      <c r="F41" s="7"/>
      <c r="G41" s="7"/>
      <c r="H41" s="7"/>
      <c r="I41" s="7"/>
      <c r="J41" s="7"/>
    </row>
    <row r="42" spans="1:10" ht="99">
      <c r="A42" s="26"/>
      <c r="B42" s="105" t="s">
        <v>435</v>
      </c>
      <c r="C42" s="102" t="s">
        <v>436</v>
      </c>
      <c r="D42" s="134" t="s">
        <v>461</v>
      </c>
      <c r="E42" s="125">
        <v>0.8</v>
      </c>
      <c r="F42" s="7"/>
      <c r="G42" s="7"/>
      <c r="H42" s="7"/>
      <c r="I42" s="7"/>
      <c r="J42" s="7"/>
    </row>
    <row r="43" spans="1:10" ht="99">
      <c r="A43" s="26"/>
      <c r="B43" s="106" t="s">
        <v>438</v>
      </c>
      <c r="C43" s="102" t="s">
        <v>439</v>
      </c>
      <c r="D43" s="134" t="s">
        <v>462</v>
      </c>
      <c r="E43" s="125">
        <v>1</v>
      </c>
      <c r="F43" s="7"/>
      <c r="G43" s="7"/>
      <c r="H43" s="7"/>
      <c r="I43" s="7"/>
      <c r="J43" s="7"/>
    </row>
    <row r="44" spans="1:10">
      <c r="A44" s="26"/>
      <c r="B44" s="26"/>
      <c r="C44" s="26"/>
      <c r="D44" s="26"/>
      <c r="E44" s="124"/>
      <c r="F44" s="7"/>
      <c r="G44" s="7"/>
      <c r="H44" s="7"/>
      <c r="I44" s="7"/>
      <c r="J44" s="7"/>
    </row>
    <row r="45" spans="1:10" ht="56.25" customHeight="1">
      <c r="A45" s="26"/>
      <c r="B45" s="26"/>
      <c r="C45" s="26"/>
      <c r="D45" s="97" t="s">
        <v>463</v>
      </c>
      <c r="E45" s="124"/>
      <c r="F45" s="7"/>
      <c r="G45" s="7"/>
      <c r="H45" s="7"/>
      <c r="I45" s="7"/>
      <c r="J45" s="7"/>
    </row>
    <row r="46" spans="1:10" ht="94.5" customHeight="1">
      <c r="A46" s="26"/>
      <c r="B46" s="105" t="s">
        <v>435</v>
      </c>
      <c r="C46" s="26"/>
      <c r="D46" s="103" t="s">
        <v>464</v>
      </c>
      <c r="E46" s="125">
        <v>0.8</v>
      </c>
      <c r="F46" s="7"/>
      <c r="G46" s="7"/>
      <c r="H46" s="7"/>
      <c r="I46" s="7"/>
      <c r="J46" s="7"/>
    </row>
    <row r="47" spans="1:10" ht="105.75" customHeight="1">
      <c r="A47" s="26"/>
      <c r="B47" s="106" t="s">
        <v>438</v>
      </c>
      <c r="C47" s="27"/>
      <c r="D47" s="103" t="s">
        <v>465</v>
      </c>
      <c r="E47" s="125">
        <v>1</v>
      </c>
      <c r="F47" s="7"/>
      <c r="G47" s="7"/>
      <c r="H47" s="7"/>
      <c r="I47" s="7"/>
      <c r="J47" s="7"/>
    </row>
    <row r="48" spans="1:10">
      <c r="A48" s="26"/>
      <c r="B48" s="23"/>
      <c r="C48" s="23"/>
      <c r="D48" s="23"/>
      <c r="E48" s="124"/>
      <c r="F48" s="7"/>
      <c r="G48" s="7"/>
      <c r="H48" s="7"/>
      <c r="I48" s="7"/>
      <c r="J48" s="7"/>
    </row>
    <row r="49" spans="1:10">
      <c r="A49" s="26"/>
      <c r="B49" s="23"/>
      <c r="C49" s="23"/>
      <c r="D49" s="23"/>
      <c r="E49" s="124"/>
      <c r="F49" s="7"/>
      <c r="G49" s="7"/>
      <c r="H49" s="7"/>
      <c r="I49" s="7"/>
      <c r="J49" s="7"/>
    </row>
    <row r="50" spans="1:10" ht="20.25">
      <c r="A50" s="26"/>
      <c r="B50" s="26"/>
      <c r="C50" s="27"/>
      <c r="D50" s="27"/>
      <c r="E50" s="124"/>
      <c r="F50" s="7"/>
      <c r="G50" s="7"/>
      <c r="H50" s="7"/>
      <c r="I50" s="7"/>
      <c r="J50" s="7"/>
    </row>
    <row r="51" spans="1:10" ht="46.5" customHeight="1">
      <c r="A51" s="26"/>
      <c r="B51" s="26"/>
      <c r="C51" s="26"/>
      <c r="D51" s="97" t="s">
        <v>466</v>
      </c>
      <c r="E51" s="124"/>
      <c r="F51" s="7"/>
      <c r="G51" s="7"/>
      <c r="H51" s="7"/>
      <c r="I51" s="7"/>
      <c r="J51" s="7"/>
    </row>
    <row r="52" spans="1:10" ht="90" customHeight="1">
      <c r="A52" s="26"/>
      <c r="B52" s="105" t="s">
        <v>435</v>
      </c>
      <c r="C52" s="26"/>
      <c r="D52" s="103" t="s">
        <v>467</v>
      </c>
      <c r="E52" s="125">
        <v>0.8</v>
      </c>
      <c r="F52" s="7"/>
      <c r="G52" s="7"/>
      <c r="H52" s="7"/>
      <c r="I52" s="7"/>
      <c r="J52" s="7"/>
    </row>
    <row r="53" spans="1:10" ht="66">
      <c r="A53" s="26"/>
      <c r="B53" s="106" t="s">
        <v>438</v>
      </c>
      <c r="C53" s="27"/>
      <c r="D53" s="103" t="s">
        <v>468</v>
      </c>
      <c r="E53" s="125">
        <v>1</v>
      </c>
      <c r="F53" s="7"/>
      <c r="G53" s="7"/>
      <c r="H53" s="7"/>
      <c r="I53" s="7"/>
      <c r="J53" s="7"/>
    </row>
    <row r="54" spans="1:10" ht="20.25">
      <c r="A54" s="26"/>
      <c r="B54" s="26"/>
      <c r="C54" s="27"/>
      <c r="D54" s="27"/>
      <c r="E54" s="124"/>
      <c r="F54" s="7"/>
      <c r="G54" s="7"/>
      <c r="H54" s="7"/>
      <c r="I54" s="7"/>
      <c r="J54" s="7"/>
    </row>
    <row r="55" spans="1:10" ht="20.25">
      <c r="A55" s="26"/>
      <c r="B55" s="26"/>
      <c r="C55" s="27"/>
      <c r="D55" s="27"/>
      <c r="E55" s="124"/>
      <c r="F55" s="7"/>
      <c r="G55" s="7"/>
      <c r="H55" s="7"/>
      <c r="I55" s="7"/>
      <c r="J55" s="7"/>
    </row>
    <row r="56" spans="1:10" ht="20.25">
      <c r="A56" s="26"/>
      <c r="B56" s="26"/>
      <c r="C56" s="27"/>
      <c r="D56" s="27"/>
      <c r="E56" s="124"/>
      <c r="F56" s="7"/>
      <c r="G56" s="7"/>
      <c r="H56" s="7"/>
      <c r="I56" s="7"/>
      <c r="J56" s="7"/>
    </row>
    <row r="57" spans="1:10" ht="20.25">
      <c r="A57" s="26"/>
      <c r="B57" s="26"/>
      <c r="C57" s="27"/>
      <c r="D57" s="27"/>
      <c r="E57" s="124"/>
      <c r="F57" s="7"/>
      <c r="G57" s="7"/>
      <c r="H57" s="7"/>
      <c r="I57" s="7"/>
      <c r="J57" s="7"/>
    </row>
    <row r="58" spans="1:10" ht="20.25">
      <c r="A58" s="26"/>
      <c r="B58" s="26"/>
      <c r="C58" s="27"/>
      <c r="D58" s="27"/>
      <c r="E58" s="124"/>
      <c r="F58" s="7"/>
      <c r="G58" s="7"/>
      <c r="H58" s="7"/>
      <c r="I58" s="7"/>
      <c r="J58" s="7"/>
    </row>
    <row r="59" spans="1:10" ht="20.25">
      <c r="A59" s="26"/>
      <c r="B59" s="26"/>
      <c r="C59" s="27"/>
      <c r="D59" s="27"/>
      <c r="E59" s="124"/>
      <c r="F59" s="7"/>
      <c r="G59" s="7"/>
      <c r="H59" s="7"/>
      <c r="I59" s="7"/>
      <c r="J59" s="7"/>
    </row>
    <row r="60" spans="1:10" ht="20.25">
      <c r="A60" s="26"/>
      <c r="B60" s="26"/>
      <c r="C60" s="27"/>
      <c r="D60" s="27"/>
      <c r="E60" s="124"/>
      <c r="F60" s="7"/>
      <c r="G60" s="7"/>
      <c r="H60" s="7"/>
      <c r="I60" s="7"/>
      <c r="J60" s="7"/>
    </row>
    <row r="61" spans="1:10" ht="20.25">
      <c r="A61" s="26"/>
      <c r="B61" s="26"/>
      <c r="C61" s="27"/>
      <c r="D61" s="27"/>
      <c r="E61" s="124"/>
      <c r="F61" s="7"/>
      <c r="G61" s="7"/>
      <c r="H61" s="7"/>
      <c r="I61" s="7"/>
      <c r="J61" s="7"/>
    </row>
    <row r="62" spans="1:10" ht="20.25">
      <c r="A62" s="26"/>
      <c r="B62" s="26"/>
      <c r="C62" s="27"/>
      <c r="D62" s="27"/>
      <c r="E62" s="124"/>
      <c r="F62" s="7"/>
      <c r="G62" s="7"/>
      <c r="H62" s="7"/>
      <c r="I62" s="7"/>
      <c r="J62" s="7"/>
    </row>
    <row r="63" spans="1:10" ht="20.25">
      <c r="A63" s="26"/>
      <c r="B63" s="26"/>
      <c r="C63" s="27"/>
      <c r="D63" s="27"/>
      <c r="E63" s="124"/>
      <c r="F63" s="7"/>
      <c r="G63" s="7"/>
      <c r="H63" s="7"/>
      <c r="I63" s="7"/>
      <c r="J63" s="7"/>
    </row>
    <row r="64" spans="1:10" ht="20.25">
      <c r="A64" s="26"/>
      <c r="B64" s="26"/>
      <c r="C64" s="27"/>
      <c r="D64" s="27"/>
      <c r="E64" s="124"/>
      <c r="F64" s="7"/>
      <c r="G64" s="7"/>
      <c r="H64" s="7"/>
      <c r="I64" s="7"/>
      <c r="J64" s="7"/>
    </row>
    <row r="65" spans="1:10" ht="20.25">
      <c r="A65" s="26"/>
      <c r="B65" s="26"/>
      <c r="C65" s="27"/>
      <c r="D65" s="27"/>
      <c r="E65" s="124"/>
      <c r="F65" s="7"/>
      <c r="G65" s="7"/>
      <c r="H65" s="7"/>
      <c r="I65" s="7"/>
      <c r="J65" s="7"/>
    </row>
    <row r="66" spans="1:10" ht="20.25">
      <c r="A66" s="26"/>
      <c r="B66" s="26"/>
      <c r="C66" s="27"/>
      <c r="D66" s="27"/>
      <c r="E66" s="124"/>
      <c r="F66" s="7"/>
      <c r="G66" s="7"/>
      <c r="H66" s="7"/>
      <c r="I66" s="7"/>
      <c r="J66" s="7"/>
    </row>
    <row r="67" spans="1:10" ht="20.25">
      <c r="A67" s="26"/>
      <c r="B67" s="26"/>
      <c r="C67" s="27"/>
      <c r="D67" s="27"/>
      <c r="E67" s="124"/>
      <c r="F67" s="7"/>
      <c r="G67" s="7"/>
      <c r="H67" s="7"/>
      <c r="I67" s="7"/>
      <c r="J67" s="7"/>
    </row>
    <row r="68" spans="1:10" ht="20.25">
      <c r="A68" s="26"/>
      <c r="B68" s="26"/>
      <c r="C68" s="27"/>
      <c r="D68" s="27"/>
      <c r="E68" s="124"/>
      <c r="F68" s="7"/>
      <c r="G68" s="7"/>
      <c r="H68" s="7"/>
      <c r="I68" s="7"/>
      <c r="J68" s="7"/>
    </row>
    <row r="69" spans="1:10" ht="20.25">
      <c r="A69" s="26"/>
      <c r="B69" s="26"/>
      <c r="C69" s="27"/>
      <c r="D69" s="27"/>
      <c r="E69" s="124"/>
      <c r="F69" s="7"/>
      <c r="G69" s="7"/>
      <c r="H69" s="7"/>
      <c r="I69" s="7"/>
      <c r="J69" s="7"/>
    </row>
    <row r="70" spans="1:10" ht="20.25">
      <c r="A70" s="26"/>
      <c r="B70" s="26"/>
      <c r="C70" s="27"/>
      <c r="D70" s="27"/>
      <c r="E70" s="124"/>
      <c r="F70" s="7"/>
      <c r="G70" s="7"/>
      <c r="H70" s="7"/>
      <c r="I70" s="7"/>
      <c r="J70" s="7"/>
    </row>
    <row r="71" spans="1:10" ht="20.25">
      <c r="A71" s="26"/>
      <c r="B71" s="26"/>
      <c r="C71" s="27"/>
      <c r="D71" s="27"/>
      <c r="E71" s="124"/>
      <c r="F71" s="7"/>
      <c r="G71" s="7"/>
      <c r="H71" s="7"/>
      <c r="I71" s="7"/>
      <c r="J71" s="7"/>
    </row>
    <row r="72" spans="1:10" ht="20.25">
      <c r="A72" s="26"/>
      <c r="B72" s="26"/>
      <c r="C72" s="27"/>
      <c r="D72" s="27"/>
      <c r="E72" s="124"/>
      <c r="F72" s="7"/>
      <c r="G72" s="7"/>
      <c r="H72" s="7"/>
      <c r="I72" s="7"/>
      <c r="J72" s="7"/>
    </row>
    <row r="73" spans="1:10" ht="20.25">
      <c r="A73" s="26"/>
      <c r="B73" s="26"/>
      <c r="C73" s="27"/>
      <c r="D73" s="27"/>
      <c r="E73" s="124"/>
      <c r="F73" s="7"/>
      <c r="G73" s="7"/>
      <c r="H73" s="7"/>
      <c r="I73" s="7"/>
      <c r="J73" s="7"/>
    </row>
    <row r="74" spans="1:10" ht="20.25">
      <c r="A74" s="26"/>
      <c r="B74" s="26"/>
      <c r="C74" s="27"/>
      <c r="D74" s="27"/>
      <c r="E74" s="124"/>
      <c r="F74" s="7"/>
      <c r="G74" s="7"/>
      <c r="H74" s="7"/>
      <c r="I74" s="7"/>
      <c r="J74" s="7"/>
    </row>
    <row r="75" spans="1:10" ht="20.25">
      <c r="A75" s="26"/>
      <c r="B75" s="26"/>
      <c r="C75" s="27"/>
      <c r="D75" s="27"/>
      <c r="E75" s="124"/>
      <c r="F75" s="7"/>
      <c r="G75" s="7"/>
      <c r="H75" s="7"/>
      <c r="I75" s="7"/>
      <c r="J75" s="7"/>
    </row>
    <row r="76" spans="1:10" ht="20.25">
      <c r="A76" s="26"/>
      <c r="B76" s="26"/>
      <c r="C76" s="27"/>
      <c r="D76" s="27"/>
      <c r="E76" s="124"/>
      <c r="F76" s="7"/>
      <c r="G76" s="7"/>
      <c r="H76" s="7"/>
      <c r="I76" s="7"/>
      <c r="J76" s="7"/>
    </row>
    <row r="77" spans="1:10" ht="20.25">
      <c r="A77" s="26"/>
      <c r="B77" s="26"/>
      <c r="C77" s="27"/>
      <c r="D77" s="27"/>
      <c r="E77" s="124"/>
      <c r="F77" s="7"/>
      <c r="G77" s="7"/>
      <c r="H77" s="7"/>
      <c r="I77" s="7"/>
      <c r="J77" s="7"/>
    </row>
    <row r="78" spans="1:10" ht="20.25">
      <c r="A78" s="26"/>
      <c r="B78" s="26"/>
      <c r="C78" s="27"/>
      <c r="D78" s="27"/>
      <c r="E78" s="124"/>
      <c r="F78" s="7"/>
      <c r="G78" s="7"/>
      <c r="H78" s="7"/>
      <c r="I78" s="7"/>
      <c r="J78" s="7"/>
    </row>
    <row r="79" spans="1:10" ht="20.25">
      <c r="A79" s="26"/>
      <c r="B79" s="26"/>
      <c r="C79" s="27"/>
      <c r="D79" s="27"/>
      <c r="E79" s="124"/>
      <c r="F79" s="7"/>
      <c r="G79" s="7"/>
      <c r="H79" s="7"/>
      <c r="I79" s="7"/>
      <c r="J79" s="7"/>
    </row>
    <row r="80" spans="1:10" s="7" customFormat="1" ht="20.25">
      <c r="A80" s="26"/>
      <c r="B80" s="26"/>
      <c r="C80" s="27"/>
      <c r="D80" s="27"/>
      <c r="E80" s="124"/>
    </row>
    <row r="81" spans="1:5" s="7" customFormat="1" ht="20.25">
      <c r="A81" s="26"/>
      <c r="B81" s="26"/>
      <c r="C81" s="27"/>
      <c r="D81" s="27"/>
      <c r="E81" s="124"/>
    </row>
    <row r="82" spans="1:5" s="7" customFormat="1" ht="20.25">
      <c r="A82" s="26"/>
      <c r="B82" s="26"/>
      <c r="C82" s="27"/>
      <c r="D82" s="27"/>
      <c r="E82" s="124"/>
    </row>
    <row r="83" spans="1:5" s="7" customFormat="1" ht="20.25">
      <c r="A83" s="26"/>
      <c r="B83" s="26"/>
      <c r="C83" s="27"/>
      <c r="D83" s="27"/>
      <c r="E83" s="124"/>
    </row>
    <row r="84" spans="1:5" s="7" customFormat="1" ht="20.25">
      <c r="A84" s="26"/>
      <c r="B84" s="26"/>
      <c r="C84" s="27"/>
      <c r="D84" s="27"/>
      <c r="E84" s="124"/>
    </row>
    <row r="85" spans="1:5" s="7" customFormat="1" ht="20.25">
      <c r="A85" s="26"/>
      <c r="B85" s="26"/>
      <c r="C85" s="27"/>
      <c r="D85" s="27"/>
      <c r="E85" s="124"/>
    </row>
    <row r="86" spans="1:5" s="7" customFormat="1" ht="20.25">
      <c r="A86" s="26"/>
      <c r="B86" s="26"/>
      <c r="C86" s="27"/>
      <c r="D86" s="27"/>
      <c r="E86" s="124"/>
    </row>
    <row r="87" spans="1:5" s="7" customFormat="1" ht="20.25">
      <c r="A87" s="26"/>
      <c r="B87" s="26"/>
      <c r="C87" s="27"/>
      <c r="D87" s="27"/>
      <c r="E87" s="124"/>
    </row>
    <row r="88" spans="1:5" s="7" customFormat="1" ht="20.25">
      <c r="A88" s="26"/>
      <c r="B88" s="26"/>
      <c r="C88" s="27"/>
      <c r="D88" s="27"/>
      <c r="E88" s="124"/>
    </row>
    <row r="89" spans="1:5" s="7" customFormat="1" ht="20.25">
      <c r="A89" s="26"/>
      <c r="B89" s="26"/>
      <c r="C89" s="27"/>
      <c r="D89" s="27"/>
      <c r="E89" s="124"/>
    </row>
    <row r="90" spans="1:5" s="7" customFormat="1" ht="20.25">
      <c r="A90" s="26"/>
      <c r="B90" s="26"/>
      <c r="C90" s="27"/>
      <c r="D90" s="27"/>
      <c r="E90" s="124"/>
    </row>
    <row r="91" spans="1:5" s="7" customFormat="1" ht="20.25">
      <c r="A91" s="26"/>
      <c r="B91" s="26"/>
      <c r="C91" s="27"/>
      <c r="D91" s="27"/>
      <c r="E91" s="124"/>
    </row>
    <row r="92" spans="1:5" s="7" customFormat="1" ht="20.25">
      <c r="A92" s="26"/>
      <c r="B92" s="26"/>
      <c r="C92" s="27"/>
      <c r="D92" s="27"/>
      <c r="E92" s="124"/>
    </row>
    <row r="93" spans="1:5" s="7" customFormat="1" ht="20.25">
      <c r="A93" s="26"/>
      <c r="B93" s="26"/>
      <c r="C93" s="27"/>
      <c r="D93" s="27"/>
      <c r="E93" s="124"/>
    </row>
    <row r="94" spans="1:5" s="7" customFormat="1" ht="20.25">
      <c r="A94" s="26"/>
      <c r="B94" s="26"/>
      <c r="C94" s="27"/>
      <c r="D94" s="27"/>
      <c r="E94" s="124"/>
    </row>
    <row r="95" spans="1:5" s="7" customFormat="1" ht="20.25">
      <c r="A95" s="26"/>
      <c r="B95" s="26"/>
      <c r="C95" s="27"/>
      <c r="D95" s="27"/>
      <c r="E95" s="124"/>
    </row>
    <row r="96" spans="1:5" s="7" customFormat="1" ht="20.25">
      <c r="A96" s="26"/>
      <c r="B96" s="26"/>
      <c r="C96" s="27"/>
      <c r="D96" s="27"/>
      <c r="E96" s="124"/>
    </row>
    <row r="97" spans="1:5" s="7" customFormat="1" ht="20.25">
      <c r="A97" s="26"/>
      <c r="B97" s="26"/>
      <c r="C97" s="27"/>
      <c r="D97" s="27"/>
      <c r="E97" s="124"/>
    </row>
    <row r="98" spans="1:5" s="7" customFormat="1" ht="20.25">
      <c r="A98" s="26"/>
      <c r="B98" s="26"/>
      <c r="C98" s="27"/>
      <c r="D98" s="27"/>
      <c r="E98" s="124"/>
    </row>
    <row r="99" spans="1:5" s="7" customFormat="1" ht="20.25">
      <c r="A99" s="26"/>
      <c r="B99" s="26"/>
      <c r="C99" s="27"/>
      <c r="D99" s="27"/>
      <c r="E99" s="124"/>
    </row>
    <row r="100" spans="1:5" s="7" customFormat="1" ht="20.25">
      <c r="A100" s="26"/>
      <c r="B100" s="26"/>
      <c r="C100" s="27"/>
      <c r="D100" s="27"/>
      <c r="E100" s="124"/>
    </row>
    <row r="101" spans="1:5" s="7" customFormat="1" ht="20.25">
      <c r="A101" s="26"/>
      <c r="B101" s="26"/>
      <c r="C101" s="27"/>
      <c r="D101" s="27"/>
      <c r="E101" s="124"/>
    </row>
    <row r="102" spans="1:5" s="7" customFormat="1" ht="20.25">
      <c r="A102" s="26"/>
      <c r="B102" s="26"/>
      <c r="C102" s="27"/>
      <c r="D102" s="27"/>
      <c r="E102" s="124"/>
    </row>
    <row r="103" spans="1:5" s="7" customFormat="1" ht="20.25">
      <c r="A103" s="26"/>
      <c r="B103" s="26"/>
      <c r="C103" s="27"/>
      <c r="D103" s="27"/>
      <c r="E103" s="124"/>
    </row>
    <row r="104" spans="1:5" s="7" customFormat="1" ht="20.25">
      <c r="A104" s="26"/>
      <c r="B104" s="26"/>
      <c r="C104" s="27"/>
      <c r="D104" s="27"/>
      <c r="E104" s="124"/>
    </row>
    <row r="105" spans="1:5" s="7" customFormat="1" ht="20.25">
      <c r="A105" s="26"/>
      <c r="B105" s="26"/>
      <c r="C105" s="27"/>
      <c r="D105" s="27"/>
      <c r="E105" s="124"/>
    </row>
    <row r="106" spans="1:5" s="7" customFormat="1" ht="20.25">
      <c r="A106" s="26"/>
      <c r="B106" s="26"/>
      <c r="C106" s="27"/>
      <c r="D106" s="27"/>
      <c r="E106" s="124"/>
    </row>
    <row r="107" spans="1:5" s="7" customFormat="1" ht="20.25">
      <c r="A107" s="26"/>
      <c r="B107" s="26"/>
      <c r="C107" s="27"/>
      <c r="D107" s="27"/>
      <c r="E107" s="124"/>
    </row>
    <row r="108" spans="1:5" s="7" customFormat="1" ht="20.25">
      <c r="A108" s="26"/>
      <c r="B108" s="26"/>
      <c r="C108" s="27"/>
      <c r="D108" s="27"/>
      <c r="E108" s="124"/>
    </row>
    <row r="109" spans="1:5" s="7" customFormat="1" ht="20.25">
      <c r="A109" s="26"/>
      <c r="B109" s="26"/>
      <c r="C109" s="27"/>
      <c r="D109" s="27"/>
      <c r="E109" s="124"/>
    </row>
    <row r="110" spans="1:5" s="7" customFormat="1" ht="20.25">
      <c r="A110" s="26"/>
      <c r="B110" s="26"/>
      <c r="C110" s="27"/>
      <c r="D110" s="27"/>
      <c r="E110" s="124"/>
    </row>
    <row r="111" spans="1:5" s="7" customFormat="1" ht="20.25">
      <c r="A111" s="26"/>
      <c r="B111" s="26"/>
      <c r="C111" s="27"/>
      <c r="D111" s="27"/>
      <c r="E111" s="124"/>
    </row>
    <row r="112" spans="1:5" s="7" customFormat="1" ht="20.25">
      <c r="A112" s="26"/>
      <c r="B112" s="26"/>
      <c r="C112" s="27"/>
      <c r="D112" s="27"/>
      <c r="E112" s="124"/>
    </row>
    <row r="113" spans="1:5" s="7" customFormat="1" ht="20.25">
      <c r="A113" s="26"/>
      <c r="B113" s="26"/>
      <c r="C113" s="27"/>
      <c r="D113" s="27"/>
      <c r="E113" s="124"/>
    </row>
    <row r="114" spans="1:5" s="7" customFormat="1" ht="20.25">
      <c r="A114" s="26"/>
      <c r="B114" s="26"/>
      <c r="C114" s="27"/>
      <c r="D114" s="27"/>
      <c r="E114" s="124"/>
    </row>
    <row r="115" spans="1:5" s="7" customFormat="1" ht="20.25">
      <c r="A115" s="26"/>
      <c r="B115" s="26"/>
      <c r="C115" s="27"/>
      <c r="D115" s="27"/>
      <c r="E115" s="124"/>
    </row>
    <row r="116" spans="1:5" s="7" customFormat="1" ht="20.25">
      <c r="A116" s="26"/>
      <c r="B116" s="26"/>
      <c r="C116" s="27"/>
      <c r="D116" s="27"/>
      <c r="E116" s="124"/>
    </row>
    <row r="117" spans="1:5" s="7" customFormat="1" ht="20.25">
      <c r="A117" s="26"/>
      <c r="B117" s="26"/>
      <c r="C117" s="27"/>
      <c r="D117" s="27"/>
      <c r="E117" s="124"/>
    </row>
    <row r="118" spans="1:5" s="7" customFormat="1" ht="20.25">
      <c r="A118" s="26"/>
      <c r="B118" s="26"/>
      <c r="C118" s="27"/>
      <c r="D118" s="27"/>
      <c r="E118" s="124"/>
    </row>
    <row r="119" spans="1:5" s="7" customFormat="1" ht="20.25">
      <c r="A119" s="26"/>
      <c r="B119" s="26"/>
      <c r="C119" s="27"/>
      <c r="D119" s="27"/>
      <c r="E119" s="124"/>
    </row>
    <row r="120" spans="1:5" s="7" customFormat="1" ht="20.25">
      <c r="A120" s="26"/>
      <c r="B120" s="26"/>
      <c r="C120" s="27"/>
      <c r="D120" s="27"/>
      <c r="E120" s="124"/>
    </row>
    <row r="121" spans="1:5" s="7" customFormat="1" ht="20.25">
      <c r="A121" s="26"/>
      <c r="B121" s="26"/>
      <c r="C121" s="27"/>
      <c r="D121" s="27"/>
      <c r="E121" s="124"/>
    </row>
    <row r="122" spans="1:5" s="7" customFormat="1" ht="20.25">
      <c r="A122" s="26"/>
      <c r="B122" s="26"/>
      <c r="C122" s="27"/>
      <c r="D122" s="27"/>
      <c r="E122" s="124"/>
    </row>
    <row r="123" spans="1:5" s="7" customFormat="1" ht="20.25">
      <c r="A123" s="26"/>
      <c r="B123" s="26"/>
      <c r="C123" s="27"/>
      <c r="D123" s="27"/>
      <c r="E123" s="124"/>
    </row>
    <row r="124" spans="1:5" s="7" customFormat="1" ht="20.25">
      <c r="A124" s="26"/>
      <c r="B124" s="26"/>
      <c r="C124" s="27"/>
      <c r="D124" s="27"/>
      <c r="E124" s="124"/>
    </row>
    <row r="125" spans="1:5" s="7" customFormat="1" ht="20.25">
      <c r="A125" s="26"/>
      <c r="B125" s="26"/>
      <c r="C125" s="27"/>
      <c r="D125" s="27"/>
      <c r="E125" s="124"/>
    </row>
    <row r="126" spans="1:5" s="7" customFormat="1" ht="20.25">
      <c r="A126" s="26"/>
      <c r="B126" s="26"/>
      <c r="C126" s="27"/>
      <c r="D126" s="27"/>
      <c r="E126" s="124"/>
    </row>
    <row r="127" spans="1:5" s="7" customFormat="1" ht="20.25">
      <c r="A127" s="26"/>
      <c r="B127" s="26"/>
      <c r="C127" s="27"/>
      <c r="D127" s="27"/>
      <c r="E127" s="124"/>
    </row>
    <row r="128" spans="1:5" s="7" customFormat="1" ht="20.25">
      <c r="A128" s="26"/>
      <c r="B128" s="26"/>
      <c r="C128" s="27"/>
      <c r="D128" s="27"/>
      <c r="E128" s="124"/>
    </row>
    <row r="129" spans="1:5" s="7" customFormat="1" ht="20.25">
      <c r="A129" s="26"/>
      <c r="B129" s="26"/>
      <c r="C129" s="27"/>
      <c r="D129" s="27"/>
      <c r="E129" s="124"/>
    </row>
    <row r="130" spans="1:5" s="7" customFormat="1" ht="20.25">
      <c r="A130" s="26"/>
      <c r="B130" s="26"/>
      <c r="C130" s="27"/>
      <c r="D130" s="27"/>
      <c r="E130" s="124"/>
    </row>
    <row r="131" spans="1:5" s="7" customFormat="1" ht="20.25">
      <c r="A131" s="26"/>
      <c r="B131" s="26"/>
      <c r="C131" s="27"/>
      <c r="D131" s="27"/>
      <c r="E131" s="124"/>
    </row>
    <row r="132" spans="1:5" s="7" customFormat="1" ht="20.25">
      <c r="A132" s="26"/>
      <c r="B132" s="26"/>
      <c r="C132" s="27"/>
      <c r="D132" s="27"/>
      <c r="E132" s="124"/>
    </row>
    <row r="133" spans="1:5" s="7" customFormat="1" ht="20.25">
      <c r="A133" s="26"/>
      <c r="B133" s="26"/>
      <c r="C133" s="27"/>
      <c r="D133" s="27"/>
      <c r="E133" s="124"/>
    </row>
    <row r="134" spans="1:5" s="7" customFormat="1" ht="20.25">
      <c r="A134" s="26"/>
      <c r="B134" s="26"/>
      <c r="C134" s="27"/>
      <c r="D134" s="27"/>
      <c r="E134" s="124"/>
    </row>
    <row r="135" spans="1:5" s="7" customFormat="1" ht="20.25">
      <c r="A135" s="26"/>
      <c r="B135" s="26"/>
      <c r="C135" s="27"/>
      <c r="D135" s="27"/>
      <c r="E135" s="124"/>
    </row>
    <row r="136" spans="1:5" s="7" customFormat="1" ht="20.25">
      <c r="A136" s="26"/>
      <c r="B136" s="26"/>
      <c r="C136" s="27"/>
      <c r="D136" s="27"/>
      <c r="E136" s="124"/>
    </row>
    <row r="137" spans="1:5" s="7" customFormat="1" ht="20.25">
      <c r="A137" s="26"/>
      <c r="B137" s="26"/>
      <c r="C137" s="27"/>
      <c r="D137" s="27"/>
      <c r="E137" s="124"/>
    </row>
    <row r="138" spans="1:5" s="7" customFormat="1" ht="20.25">
      <c r="A138" s="26"/>
      <c r="B138" s="26"/>
      <c r="C138" s="27"/>
      <c r="D138" s="27"/>
      <c r="E138" s="124"/>
    </row>
    <row r="139" spans="1:5" s="7" customFormat="1" ht="20.25">
      <c r="A139" s="26"/>
      <c r="B139" s="26"/>
      <c r="C139" s="27"/>
      <c r="D139" s="27"/>
      <c r="E139" s="124"/>
    </row>
    <row r="140" spans="1:5" s="7" customFormat="1" ht="20.25">
      <c r="A140" s="26"/>
      <c r="B140" s="26"/>
      <c r="C140" s="27"/>
      <c r="D140" s="27"/>
      <c r="E140" s="124"/>
    </row>
    <row r="141" spans="1:5" s="7" customFormat="1" ht="20.25">
      <c r="A141" s="26"/>
      <c r="B141" s="26"/>
      <c r="C141" s="27"/>
      <c r="D141" s="27"/>
      <c r="E141" s="124"/>
    </row>
    <row r="142" spans="1:5" s="7" customFormat="1" ht="20.25">
      <c r="A142" s="26"/>
      <c r="B142" s="26"/>
      <c r="C142" s="27"/>
      <c r="D142" s="27"/>
      <c r="E142" s="124"/>
    </row>
    <row r="143" spans="1:5" s="7" customFormat="1" ht="20.25">
      <c r="A143" s="26"/>
      <c r="B143" s="26"/>
      <c r="C143" s="27"/>
      <c r="D143" s="27"/>
      <c r="E143" s="124"/>
    </row>
    <row r="144" spans="1:5" s="7" customFormat="1" ht="20.25">
      <c r="A144" s="26"/>
      <c r="B144" s="26"/>
      <c r="C144" s="27"/>
      <c r="D144" s="27"/>
      <c r="E144" s="124"/>
    </row>
    <row r="145" spans="1:5" s="7" customFormat="1" ht="20.25">
      <c r="A145" s="26"/>
      <c r="B145" s="26"/>
      <c r="C145" s="27"/>
      <c r="D145" s="27"/>
      <c r="E145" s="124"/>
    </row>
    <row r="146" spans="1:5" s="7" customFormat="1" ht="20.25">
      <c r="A146" s="26"/>
      <c r="B146" s="26"/>
      <c r="C146" s="27"/>
      <c r="D146" s="27"/>
      <c r="E146" s="124"/>
    </row>
    <row r="147" spans="1:5" s="7" customFormat="1" ht="20.25">
      <c r="A147" s="26"/>
      <c r="B147" s="26"/>
      <c r="C147" s="27"/>
      <c r="D147" s="27"/>
      <c r="E147" s="124"/>
    </row>
    <row r="148" spans="1:5" s="7" customFormat="1" ht="20.25">
      <c r="A148" s="26"/>
      <c r="B148" s="26"/>
      <c r="C148" s="27"/>
      <c r="D148" s="27"/>
      <c r="E148" s="124"/>
    </row>
    <row r="149" spans="1:5" s="7" customFormat="1" ht="20.25">
      <c r="A149" s="26"/>
      <c r="B149" s="26"/>
      <c r="C149" s="27"/>
      <c r="D149" s="27"/>
      <c r="E149" s="124"/>
    </row>
    <row r="150" spans="1:5" s="7" customFormat="1" ht="20.25">
      <c r="A150" s="26"/>
      <c r="B150" s="26"/>
      <c r="C150" s="27"/>
      <c r="D150" s="27"/>
      <c r="E150" s="124"/>
    </row>
    <row r="151" spans="1:5" s="7" customFormat="1" ht="20.25">
      <c r="A151" s="26"/>
      <c r="B151" s="26"/>
      <c r="C151" s="27"/>
      <c r="D151" s="27"/>
      <c r="E151" s="124"/>
    </row>
    <row r="152" spans="1:5" s="7" customFormat="1" ht="20.25">
      <c r="A152" s="26"/>
      <c r="B152" s="26"/>
      <c r="C152" s="27"/>
      <c r="D152" s="27"/>
      <c r="E152" s="124"/>
    </row>
    <row r="153" spans="1:5" s="7" customFormat="1" ht="20.25">
      <c r="A153" s="26"/>
      <c r="B153" s="26"/>
      <c r="C153" s="27"/>
      <c r="D153" s="27"/>
      <c r="E153" s="124"/>
    </row>
    <row r="154" spans="1:5" s="7" customFormat="1" ht="20.25">
      <c r="A154" s="26"/>
      <c r="B154" s="26"/>
      <c r="C154" s="27"/>
      <c r="D154" s="27"/>
      <c r="E154" s="124"/>
    </row>
    <row r="155" spans="1:5" s="7" customFormat="1" ht="20.25">
      <c r="A155" s="26"/>
      <c r="B155" s="26"/>
      <c r="C155" s="27"/>
      <c r="D155" s="27"/>
      <c r="E155" s="124"/>
    </row>
    <row r="156" spans="1:5" s="7" customFormat="1" ht="20.25">
      <c r="A156" s="26"/>
      <c r="B156" s="26"/>
      <c r="C156" s="27"/>
      <c r="D156" s="27"/>
      <c r="E156" s="124"/>
    </row>
    <row r="157" spans="1:5" s="7" customFormat="1" ht="20.25">
      <c r="A157" s="26"/>
      <c r="B157" s="26"/>
      <c r="C157" s="27"/>
      <c r="D157" s="27"/>
      <c r="E157" s="124"/>
    </row>
    <row r="158" spans="1:5" s="7" customFormat="1" ht="20.25">
      <c r="A158" s="26"/>
      <c r="B158" s="26"/>
      <c r="C158" s="27"/>
      <c r="D158" s="27"/>
      <c r="E158" s="124"/>
    </row>
    <row r="159" spans="1:5" s="7" customFormat="1" ht="20.25">
      <c r="A159" s="26"/>
      <c r="B159" s="26"/>
      <c r="C159" s="27"/>
      <c r="D159" s="27"/>
      <c r="E159" s="124"/>
    </row>
    <row r="160" spans="1:5" s="7" customFormat="1" ht="20.25">
      <c r="A160" s="26"/>
      <c r="B160" s="26"/>
      <c r="C160" s="27"/>
      <c r="D160" s="27"/>
      <c r="E160" s="124"/>
    </row>
    <row r="161" spans="1:5" s="7" customFormat="1" ht="20.25">
      <c r="A161" s="26"/>
      <c r="B161" s="26"/>
      <c r="C161" s="27"/>
      <c r="D161" s="27"/>
      <c r="E161" s="124"/>
    </row>
    <row r="162" spans="1:5" s="7" customFormat="1" ht="20.25">
      <c r="A162" s="26"/>
      <c r="B162" s="26"/>
      <c r="C162" s="27"/>
      <c r="D162" s="27"/>
      <c r="E162" s="124"/>
    </row>
    <row r="163" spans="1:5" s="7" customFormat="1" ht="20.25">
      <c r="A163" s="26"/>
      <c r="B163" s="26"/>
      <c r="C163" s="27"/>
      <c r="D163" s="27"/>
      <c r="E163" s="124"/>
    </row>
    <row r="164" spans="1:5" s="7" customFormat="1" ht="20.25">
      <c r="A164" s="26"/>
      <c r="B164" s="26"/>
      <c r="C164" s="27"/>
      <c r="D164" s="27"/>
      <c r="E164" s="124"/>
    </row>
    <row r="165" spans="1:5" s="7" customFormat="1" ht="20.25">
      <c r="A165" s="26"/>
      <c r="B165" s="26"/>
      <c r="C165" s="27"/>
      <c r="D165" s="27"/>
      <c r="E165" s="124"/>
    </row>
    <row r="166" spans="1:5" s="7" customFormat="1" ht="20.25">
      <c r="A166" s="26"/>
      <c r="B166" s="26"/>
      <c r="C166" s="27"/>
      <c r="D166" s="27"/>
      <c r="E166" s="124"/>
    </row>
    <row r="167" spans="1:5" s="7" customFormat="1" ht="20.25">
      <c r="A167" s="26"/>
      <c r="B167" s="26"/>
      <c r="C167" s="27"/>
      <c r="D167" s="27"/>
      <c r="E167" s="124"/>
    </row>
    <row r="168" spans="1:5" s="7" customFormat="1" ht="20.25">
      <c r="A168" s="26"/>
      <c r="B168" s="26"/>
      <c r="C168" s="27"/>
      <c r="D168" s="27"/>
      <c r="E168" s="124"/>
    </row>
    <row r="169" spans="1:5" s="7" customFormat="1" ht="20.25">
      <c r="A169" s="26"/>
      <c r="B169" s="26"/>
      <c r="C169" s="27"/>
      <c r="D169" s="27"/>
      <c r="E169" s="124"/>
    </row>
    <row r="170" spans="1:5" s="7" customFormat="1" ht="20.25">
      <c r="A170" s="26"/>
      <c r="B170" s="26"/>
      <c r="C170" s="27"/>
      <c r="D170" s="27"/>
      <c r="E170" s="124"/>
    </row>
    <row r="171" spans="1:5" s="7" customFormat="1" ht="20.25">
      <c r="A171" s="26"/>
      <c r="B171" s="26"/>
      <c r="C171" s="27"/>
      <c r="D171" s="27"/>
      <c r="E171" s="124"/>
    </row>
    <row r="172" spans="1:5" s="7" customFormat="1" ht="20.25">
      <c r="A172" s="26"/>
      <c r="B172" s="26"/>
      <c r="C172" s="27"/>
      <c r="D172" s="27"/>
      <c r="E172" s="124"/>
    </row>
    <row r="173" spans="1:5" s="7" customFormat="1" ht="20.25">
      <c r="A173" s="26"/>
      <c r="B173" s="26"/>
      <c r="C173" s="27"/>
      <c r="D173" s="27"/>
      <c r="E173" s="124"/>
    </row>
    <row r="174" spans="1:5" s="7" customFormat="1" ht="20.25">
      <c r="A174" s="26"/>
      <c r="B174" s="26"/>
      <c r="C174" s="27"/>
      <c r="D174" s="27"/>
      <c r="E174" s="124"/>
    </row>
    <row r="175" spans="1:5" s="7" customFormat="1" ht="20.25">
      <c r="A175" s="26"/>
      <c r="B175" s="26"/>
      <c r="C175" s="27"/>
      <c r="D175" s="27"/>
      <c r="E175" s="124"/>
    </row>
    <row r="176" spans="1:5" s="7" customFormat="1" ht="20.25">
      <c r="A176" s="26"/>
      <c r="B176" s="26"/>
      <c r="C176" s="27"/>
      <c r="D176" s="27"/>
      <c r="E176" s="124"/>
    </row>
    <row r="177" spans="1:5" s="7" customFormat="1" ht="20.25">
      <c r="A177" s="26"/>
      <c r="B177" s="26"/>
      <c r="C177" s="27"/>
      <c r="D177" s="27"/>
      <c r="E177" s="124"/>
    </row>
    <row r="178" spans="1:5" s="7" customFormat="1" ht="20.25">
      <c r="A178" s="26"/>
      <c r="B178" s="26"/>
      <c r="C178" s="27"/>
      <c r="D178" s="27"/>
      <c r="E178" s="124"/>
    </row>
    <row r="179" spans="1:5" s="7" customFormat="1" ht="20.25">
      <c r="A179" s="26"/>
      <c r="B179" s="26"/>
      <c r="C179" s="27"/>
      <c r="D179" s="27"/>
      <c r="E179" s="124"/>
    </row>
    <row r="180" spans="1:5" s="7" customFormat="1" ht="20.25">
      <c r="A180" s="26"/>
      <c r="B180" s="26"/>
      <c r="C180" s="27"/>
      <c r="D180" s="27"/>
      <c r="E180" s="124"/>
    </row>
    <row r="181" spans="1:5" s="7" customFormat="1" ht="20.25">
      <c r="A181" s="26"/>
      <c r="B181" s="26"/>
      <c r="C181" s="27"/>
      <c r="D181" s="27"/>
      <c r="E181" s="124"/>
    </row>
    <row r="182" spans="1:5" s="7" customFormat="1" ht="20.25">
      <c r="A182" s="26"/>
      <c r="B182" s="26"/>
      <c r="C182" s="27"/>
      <c r="D182" s="27"/>
      <c r="E182" s="124"/>
    </row>
    <row r="183" spans="1:5" s="7" customFormat="1" ht="20.25">
      <c r="A183" s="26"/>
      <c r="B183" s="26"/>
      <c r="C183" s="27"/>
      <c r="D183" s="27"/>
      <c r="E183" s="124"/>
    </row>
    <row r="184" spans="1:5" s="7" customFormat="1" ht="20.25">
      <c r="A184" s="26"/>
      <c r="B184" s="26"/>
      <c r="C184" s="27"/>
      <c r="D184" s="27"/>
      <c r="E184" s="124"/>
    </row>
    <row r="185" spans="1:5" s="7" customFormat="1" ht="20.25">
      <c r="A185" s="26"/>
      <c r="B185" s="26"/>
      <c r="C185" s="27"/>
      <c r="D185" s="27"/>
      <c r="E185" s="124"/>
    </row>
    <row r="186" spans="1:5" s="7" customFormat="1" ht="20.25">
      <c r="A186" s="26"/>
      <c r="B186" s="26"/>
      <c r="C186" s="27"/>
      <c r="D186" s="27"/>
      <c r="E186" s="124"/>
    </row>
    <row r="187" spans="1:5" s="7" customFormat="1" ht="20.25">
      <c r="A187" s="26"/>
      <c r="B187" s="26"/>
      <c r="C187" s="27"/>
      <c r="D187" s="27"/>
      <c r="E187" s="124"/>
    </row>
    <row r="188" spans="1:5" s="7" customFormat="1" ht="20.25">
      <c r="A188" s="26"/>
      <c r="B188" s="26"/>
      <c r="C188" s="27"/>
      <c r="D188" s="27"/>
      <c r="E188" s="124"/>
    </row>
    <row r="189" spans="1:5" s="7" customFormat="1" ht="20.25">
      <c r="A189" s="26"/>
      <c r="B189" s="26"/>
      <c r="C189" s="27"/>
      <c r="D189" s="27"/>
      <c r="E189" s="124"/>
    </row>
    <row r="190" spans="1:5" s="7" customFormat="1" ht="20.25">
      <c r="A190" s="26"/>
      <c r="B190" s="26"/>
      <c r="C190" s="27"/>
      <c r="D190" s="27"/>
      <c r="E190" s="124"/>
    </row>
    <row r="191" spans="1:5" s="7" customFormat="1" ht="20.25">
      <c r="A191" s="26"/>
      <c r="B191" s="26"/>
      <c r="C191" s="27"/>
      <c r="D191" s="27"/>
      <c r="E191" s="124"/>
    </row>
    <row r="192" spans="1:5" s="7" customFormat="1" ht="20.25">
      <c r="A192" s="26"/>
      <c r="B192" s="26"/>
      <c r="C192" s="27"/>
      <c r="D192" s="27"/>
      <c r="E192" s="124"/>
    </row>
    <row r="193" spans="1:5" s="7" customFormat="1" ht="20.25">
      <c r="A193" s="26"/>
      <c r="B193" s="26"/>
      <c r="C193" s="27"/>
      <c r="D193" s="27"/>
      <c r="E193" s="124"/>
    </row>
    <row r="194" spans="1:5" s="7" customFormat="1" ht="20.25">
      <c r="A194" s="26"/>
      <c r="B194" s="26"/>
      <c r="C194" s="27"/>
      <c r="D194" s="27"/>
      <c r="E194" s="124"/>
    </row>
    <row r="195" spans="1:5" s="7" customFormat="1" ht="20.25">
      <c r="A195" s="26"/>
      <c r="B195" s="26"/>
      <c r="C195" s="27"/>
      <c r="D195" s="27"/>
      <c r="E195" s="124"/>
    </row>
    <row r="196" spans="1:5" s="7" customFormat="1" ht="20.25">
      <c r="A196" s="26"/>
      <c r="B196" s="26"/>
      <c r="C196" s="27"/>
      <c r="D196" s="27"/>
      <c r="E196" s="124"/>
    </row>
    <row r="197" spans="1:5" s="7" customFormat="1" ht="20.25">
      <c r="A197" s="26"/>
      <c r="B197" s="26"/>
      <c r="C197" s="27"/>
      <c r="D197" s="27"/>
      <c r="E197" s="124"/>
    </row>
    <row r="198" spans="1:5" s="7" customFormat="1" ht="20.25">
      <c r="A198" s="26"/>
      <c r="B198" s="26"/>
      <c r="C198" s="27"/>
      <c r="D198" s="27"/>
      <c r="E198" s="124"/>
    </row>
    <row r="199" spans="1:5" s="7" customFormat="1" ht="20.25">
      <c r="A199" s="26"/>
      <c r="B199" s="26"/>
      <c r="C199" s="27"/>
      <c r="D199" s="27"/>
      <c r="E199" s="124"/>
    </row>
    <row r="200" spans="1:5" s="7" customFormat="1" ht="20.25">
      <c r="A200" s="26"/>
      <c r="B200" s="26"/>
      <c r="C200" s="27"/>
      <c r="D200" s="27"/>
      <c r="E200" s="124"/>
    </row>
    <row r="201" spans="1:5" s="7" customFormat="1" ht="20.25">
      <c r="A201" s="26"/>
      <c r="B201" s="26"/>
      <c r="C201" s="27"/>
      <c r="D201" s="27"/>
      <c r="E201" s="124"/>
    </row>
    <row r="202" spans="1:5" s="7" customFormat="1" ht="20.25">
      <c r="A202" s="26"/>
      <c r="B202" s="26"/>
      <c r="C202" s="27"/>
      <c r="D202" s="27"/>
      <c r="E202" s="124"/>
    </row>
    <row r="203" spans="1:5" s="7" customFormat="1" ht="20.25">
      <c r="A203" s="26"/>
      <c r="B203" s="26"/>
      <c r="C203" s="27"/>
      <c r="D203" s="27"/>
      <c r="E203" s="124"/>
    </row>
    <row r="204" spans="1:5" s="7" customFormat="1" ht="20.25">
      <c r="A204" s="26"/>
      <c r="B204" s="26"/>
      <c r="C204" s="27"/>
      <c r="D204" s="27"/>
      <c r="E204" s="124"/>
    </row>
    <row r="205" spans="1:5" s="7" customFormat="1" ht="20.25">
      <c r="A205" s="26"/>
      <c r="B205" s="26"/>
      <c r="C205" s="27"/>
      <c r="D205" s="27"/>
      <c r="E205" s="124"/>
    </row>
    <row r="206" spans="1:5" s="7" customFormat="1" ht="20.25">
      <c r="A206" s="26"/>
      <c r="B206" s="26"/>
      <c r="C206" s="27"/>
      <c r="D206" s="27"/>
      <c r="E206" s="124"/>
    </row>
    <row r="207" spans="1:5" s="7" customFormat="1" ht="20.25">
      <c r="A207" s="26"/>
      <c r="B207" s="26"/>
      <c r="C207" s="27"/>
      <c r="D207" s="27"/>
      <c r="E207" s="124"/>
    </row>
    <row r="208" spans="1:5" s="7" customFormat="1" ht="20.25">
      <c r="A208" s="26"/>
      <c r="B208" s="26"/>
      <c r="C208" s="27"/>
      <c r="D208" s="27"/>
      <c r="E208" s="124"/>
    </row>
    <row r="209" spans="1:5" s="7" customFormat="1" ht="20.25">
      <c r="A209" s="26"/>
      <c r="B209" s="26"/>
      <c r="C209" s="27"/>
      <c r="D209" s="27"/>
      <c r="E209" s="124"/>
    </row>
    <row r="210" spans="1:5" s="7" customFormat="1" ht="20.25">
      <c r="A210" s="26"/>
      <c r="B210" s="26"/>
      <c r="C210" s="27"/>
      <c r="D210" s="27"/>
      <c r="E210" s="124"/>
    </row>
    <row r="211" spans="1:5" s="7" customFormat="1" ht="20.25">
      <c r="A211" s="26"/>
      <c r="B211" s="26"/>
      <c r="C211" s="27"/>
      <c r="D211" s="27"/>
      <c r="E211" s="124"/>
    </row>
    <row r="212" spans="1:5" s="7" customFormat="1" ht="20.25">
      <c r="A212" s="26"/>
      <c r="B212" s="26"/>
      <c r="C212" s="27"/>
      <c r="D212" s="27"/>
      <c r="E212" s="124"/>
    </row>
    <row r="213" spans="1:5" s="7" customFormat="1" ht="20.25">
      <c r="A213" s="26"/>
      <c r="B213" s="26"/>
      <c r="C213" s="27"/>
      <c r="D213" s="27"/>
      <c r="E213" s="124"/>
    </row>
    <row r="214" spans="1:5" s="7" customFormat="1" ht="20.25">
      <c r="A214" s="26"/>
      <c r="B214" s="26"/>
      <c r="C214" s="27"/>
      <c r="D214" s="27"/>
      <c r="E214" s="124"/>
    </row>
    <row r="215" spans="1:5" s="7" customFormat="1" ht="20.25">
      <c r="A215" s="26"/>
      <c r="B215" s="26"/>
      <c r="C215" s="27"/>
      <c r="D215" s="27"/>
      <c r="E215" s="124"/>
    </row>
    <row r="216" spans="1:5" s="7" customFormat="1" ht="20.25">
      <c r="A216" s="26"/>
      <c r="B216" s="26"/>
      <c r="C216" s="27"/>
      <c r="D216" s="27"/>
      <c r="E216" s="124"/>
    </row>
    <row r="217" spans="1:5" s="7" customFormat="1" ht="20.25">
      <c r="A217" s="26"/>
      <c r="B217" s="26"/>
      <c r="C217" s="27"/>
      <c r="D217" s="27"/>
      <c r="E217" s="124"/>
    </row>
    <row r="218" spans="1:5" s="7" customFormat="1" ht="20.25">
      <c r="A218" s="26"/>
      <c r="B218" s="26"/>
      <c r="C218" s="27"/>
      <c r="D218" s="27"/>
      <c r="E218" s="124"/>
    </row>
    <row r="219" spans="1:5" s="7" customFormat="1" ht="20.25">
      <c r="A219" s="26"/>
      <c r="B219" s="26"/>
      <c r="C219" s="27"/>
      <c r="D219" s="27"/>
      <c r="E219" s="124"/>
    </row>
    <row r="220" spans="1:5" s="7" customFormat="1" ht="20.25">
      <c r="A220" s="26"/>
      <c r="B220" s="26"/>
      <c r="C220" s="27"/>
      <c r="D220" s="27"/>
      <c r="E220" s="124"/>
    </row>
    <row r="221" spans="1:5" s="7" customFormat="1" ht="20.25">
      <c r="A221" s="26"/>
      <c r="B221" s="26"/>
      <c r="C221" s="27"/>
      <c r="D221" s="27"/>
      <c r="E221" s="124"/>
    </row>
    <row r="222" spans="1:5" s="7" customFormat="1" ht="20.25">
      <c r="A222" s="26"/>
      <c r="B222" s="26"/>
      <c r="C222" s="27"/>
      <c r="D222" s="27"/>
      <c r="E222" s="124"/>
    </row>
    <row r="223" spans="1:5" s="7" customFormat="1" ht="20.25">
      <c r="A223" s="26"/>
      <c r="B223" s="26"/>
      <c r="C223" s="27"/>
      <c r="D223" s="27"/>
      <c r="E223" s="124"/>
    </row>
    <row r="224" spans="1:5" s="7" customFormat="1" ht="20.25">
      <c r="A224" s="26"/>
      <c r="B224" s="26"/>
      <c r="C224" s="27"/>
      <c r="D224" s="27"/>
      <c r="E224" s="124"/>
    </row>
    <row r="225" spans="1:7" s="7" customFormat="1" ht="20.25">
      <c r="A225" s="26"/>
      <c r="B225" s="26"/>
      <c r="C225" s="27"/>
      <c r="D225" s="27"/>
      <c r="E225" s="124"/>
    </row>
    <row r="226" spans="1:7" s="7" customFormat="1" ht="20.25">
      <c r="A226" s="26"/>
      <c r="B226" s="26"/>
      <c r="C226" s="27"/>
      <c r="D226" s="27"/>
      <c r="E226" s="124"/>
    </row>
    <row r="227" spans="1:7" s="7" customFormat="1" ht="20.25">
      <c r="A227" s="26"/>
      <c r="B227" s="26"/>
      <c r="C227" s="27"/>
      <c r="D227" s="27"/>
      <c r="E227" s="124"/>
    </row>
    <row r="228" spans="1:7" s="7" customFormat="1" ht="20.25">
      <c r="A228" s="26"/>
      <c r="B228" s="26"/>
      <c r="C228" s="27"/>
      <c r="D228" s="27"/>
      <c r="E228" s="124"/>
    </row>
    <row r="229" spans="1:7" s="7" customFormat="1" ht="20.25">
      <c r="A229" s="26"/>
      <c r="B229" s="26"/>
      <c r="C229" s="27"/>
      <c r="D229" s="27"/>
      <c r="E229" s="124"/>
    </row>
    <row r="230" spans="1:7" s="7" customFormat="1" ht="20.25">
      <c r="A230" s="26"/>
      <c r="B230" s="26"/>
      <c r="C230" s="27"/>
      <c r="D230" s="27"/>
      <c r="E230" s="124"/>
    </row>
    <row r="231" spans="1:7" ht="20.25">
      <c r="A231" s="26"/>
      <c r="B231" s="29"/>
      <c r="C231" s="30"/>
      <c r="D231" s="30"/>
    </row>
    <row r="232" spans="1:7" ht="20.25">
      <c r="A232" s="26"/>
      <c r="B232" s="29"/>
      <c r="C232" s="30"/>
      <c r="D232" s="30"/>
    </row>
    <row r="233" spans="1:7" ht="20.25">
      <c r="A233" s="26"/>
      <c r="B233" s="29"/>
      <c r="C233" s="30"/>
      <c r="D233" s="30"/>
    </row>
    <row r="234" spans="1:7" ht="20.25">
      <c r="A234" s="26"/>
      <c r="B234" s="29"/>
      <c r="C234" s="30"/>
      <c r="D234" s="30"/>
    </row>
    <row r="235" spans="1:7" ht="20.25">
      <c r="A235" s="26"/>
      <c r="B235" s="29"/>
      <c r="C235" s="30"/>
      <c r="D235" s="30"/>
    </row>
    <row r="236" spans="1:7">
      <c r="A236" s="7"/>
      <c r="B236" s="29"/>
      <c r="C236" s="29"/>
      <c r="D236" s="29"/>
    </row>
    <row r="237" spans="1:7" ht="20.25">
      <c r="A237" s="7"/>
      <c r="B237" s="31" t="s">
        <v>469</v>
      </c>
      <c r="C237" s="31" t="s">
        <v>470</v>
      </c>
      <c r="D237" t="s">
        <v>469</v>
      </c>
      <c r="E237" s="117" t="s">
        <v>470</v>
      </c>
    </row>
    <row r="238" spans="1:7" ht="21">
      <c r="A238" s="7"/>
      <c r="B238" s="32" t="s">
        <v>471</v>
      </c>
      <c r="C238" s="32" t="s">
        <v>472</v>
      </c>
      <c r="D238" t="s">
        <v>471</v>
      </c>
      <c r="F238" t="s">
        <v>471</v>
      </c>
      <c r="G238" t="e">
        <f>IF(NOT(ISERROR(MATCH(F238,_xlfn.ANCHORARRAY(B249),0))),#REF!&amp;"Por favor no seleccionar los criterios de impacto",F238)</f>
        <v>#REF!</v>
      </c>
    </row>
    <row r="239" spans="1:7" ht="21">
      <c r="A239" s="7"/>
      <c r="B239" s="32" t="s">
        <v>471</v>
      </c>
      <c r="C239" s="32" t="s">
        <v>429</v>
      </c>
      <c r="E239" s="117" t="s">
        <v>472</v>
      </c>
    </row>
    <row r="240" spans="1:7" ht="21">
      <c r="A240" s="7"/>
      <c r="B240" s="32" t="s">
        <v>471</v>
      </c>
      <c r="C240" s="32" t="s">
        <v>433</v>
      </c>
      <c r="E240" s="117" t="s">
        <v>429</v>
      </c>
    </row>
    <row r="241" spans="1:5" ht="21">
      <c r="A241" s="7"/>
      <c r="B241" s="32" t="s">
        <v>471</v>
      </c>
      <c r="C241" s="32" t="s">
        <v>436</v>
      </c>
      <c r="E241" s="117" t="s">
        <v>433</v>
      </c>
    </row>
    <row r="242" spans="1:5" ht="21">
      <c r="A242" s="7"/>
      <c r="B242" s="32" t="s">
        <v>471</v>
      </c>
      <c r="C242" s="32" t="s">
        <v>439</v>
      </c>
      <c r="E242" s="117" t="s">
        <v>436</v>
      </c>
    </row>
    <row r="243" spans="1:5" ht="21">
      <c r="A243" s="7"/>
      <c r="B243" s="32" t="s">
        <v>423</v>
      </c>
      <c r="C243" s="32" t="s">
        <v>427</v>
      </c>
      <c r="E243" s="117" t="s">
        <v>439</v>
      </c>
    </row>
    <row r="244" spans="1:5" ht="21">
      <c r="A244" s="7"/>
      <c r="B244" s="32" t="s">
        <v>423</v>
      </c>
      <c r="C244" s="32" t="s">
        <v>473</v>
      </c>
      <c r="D244" t="s">
        <v>423</v>
      </c>
    </row>
    <row r="245" spans="1:5" ht="21">
      <c r="A245" s="7"/>
      <c r="B245" s="32" t="s">
        <v>423</v>
      </c>
      <c r="C245" s="32" t="s">
        <v>378</v>
      </c>
      <c r="E245" s="117" t="s">
        <v>427</v>
      </c>
    </row>
    <row r="246" spans="1:5" ht="21">
      <c r="A246" s="7"/>
      <c r="B246" s="32" t="s">
        <v>423</v>
      </c>
      <c r="C246" s="32" t="s">
        <v>474</v>
      </c>
      <c r="E246" s="117" t="s">
        <v>473</v>
      </c>
    </row>
    <row r="247" spans="1:5" ht="21">
      <c r="A247" s="7"/>
      <c r="B247" s="32" t="s">
        <v>423</v>
      </c>
      <c r="C247" s="32" t="s">
        <v>440</v>
      </c>
      <c r="E247" s="117" t="s">
        <v>378</v>
      </c>
    </row>
    <row r="248" spans="1:5">
      <c r="A248" s="7"/>
      <c r="B248" s="33"/>
      <c r="C248" s="33"/>
      <c r="E248" s="117" t="s">
        <v>474</v>
      </c>
    </row>
    <row r="249" spans="1:5">
      <c r="A249" s="7"/>
      <c r="B249" s="33" t="str" cm="1">
        <f t="array" ref="B249:B251">_xlfn.UNIQUE(Tabla1[[#All],[Criterios]])</f>
        <v>Criterios</v>
      </c>
      <c r="C249" s="33"/>
      <c r="E249" s="117" t="s">
        <v>440</v>
      </c>
    </row>
    <row r="250" spans="1:5">
      <c r="A250" s="7"/>
      <c r="B250" s="33" t="str">
        <v>Afectación Económica o presupuestal</v>
      </c>
      <c r="C250" s="33"/>
    </row>
    <row r="251" spans="1:5">
      <c r="B251" s="33" t="str">
        <v>Pérdida Reputacional</v>
      </c>
      <c r="C251" s="33"/>
    </row>
    <row r="252" spans="1:5">
      <c r="B252" s="34"/>
      <c r="C252" s="34"/>
    </row>
    <row r="253" spans="1:5">
      <c r="B253" s="34"/>
      <c r="C253" s="34"/>
    </row>
    <row r="254" spans="1:5">
      <c r="B254" s="34"/>
      <c r="C254" s="34"/>
    </row>
    <row r="255" spans="1:5">
      <c r="B255" s="34"/>
      <c r="C255" s="34"/>
      <c r="D255" s="34"/>
    </row>
    <row r="256" spans="1:5">
      <c r="B256" s="34"/>
      <c r="C256" s="34"/>
      <c r="D256" s="34"/>
    </row>
    <row r="257" spans="2:4">
      <c r="B257" s="34"/>
      <c r="C257" s="34"/>
      <c r="D257" s="34"/>
    </row>
    <row r="258" spans="2:4">
      <c r="B258" s="34"/>
      <c r="C258" s="34"/>
      <c r="D258" s="34"/>
    </row>
    <row r="259" spans="2:4">
      <c r="B259" s="34"/>
      <c r="C259" s="34"/>
      <c r="D259" s="34"/>
    </row>
    <row r="260" spans="2:4">
      <c r="B260" s="34"/>
      <c r="C260" s="34"/>
      <c r="D260" s="34"/>
    </row>
  </sheetData>
  <mergeCells count="1">
    <mergeCell ref="B2:E2"/>
  </mergeCells>
  <dataValidations count="1">
    <dataValidation type="list" allowBlank="1" showInputMessage="1" showErrorMessage="1" sqref="F238" xr:uid="{00000000-0002-0000-0700-000000000000}">
      <formula1>#REF!</formula1>
    </dataValidation>
  </dataValidations>
  <pageMargins left="0.7" right="0.7" top="0.75" bottom="0.75" header="0.3" footer="0.3"/>
  <pageSetup orientation="portrait" r:id="rId2"/>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249977111117893"/>
  </sheetPr>
  <dimension ref="B1:K16"/>
  <sheetViews>
    <sheetView topLeftCell="B1" workbookViewId="0">
      <selection activeCell="K7" sqref="K7"/>
    </sheetView>
  </sheetViews>
  <sheetFormatPr defaultColWidth="14.28515625" defaultRowHeight="12.75"/>
  <cols>
    <col min="1" max="2" width="14.28515625" style="35"/>
    <col min="3" max="3" width="17" style="35" customWidth="1"/>
    <col min="4" max="4" width="14.28515625" style="35"/>
    <col min="5" max="5" width="46" style="35" customWidth="1"/>
    <col min="6" max="16384" width="14.28515625" style="35"/>
  </cols>
  <sheetData>
    <row r="1" spans="2:11" ht="24" customHeight="1" thickBot="1">
      <c r="B1" s="436" t="s">
        <v>475</v>
      </c>
      <c r="C1" s="437"/>
      <c r="D1" s="437"/>
      <c r="E1" s="437"/>
      <c r="F1" s="438"/>
    </row>
    <row r="2" spans="2:11" ht="16.5" thickBot="1">
      <c r="B2" s="36"/>
      <c r="C2" s="36"/>
      <c r="D2" s="36"/>
      <c r="E2" s="36"/>
      <c r="F2" s="36"/>
      <c r="I2" s="127"/>
      <c r="J2" s="141" t="s">
        <v>476</v>
      </c>
      <c r="K2" s="141" t="s">
        <v>321</v>
      </c>
    </row>
    <row r="3" spans="2:11" ht="16.5" thickBot="1">
      <c r="B3" s="439" t="s">
        <v>477</v>
      </c>
      <c r="C3" s="440"/>
      <c r="D3" s="440"/>
      <c r="E3" s="37" t="s">
        <v>478</v>
      </c>
      <c r="F3" s="38" t="s">
        <v>479</v>
      </c>
      <c r="I3" s="140" t="s">
        <v>320</v>
      </c>
      <c r="J3" s="131">
        <v>0.5</v>
      </c>
      <c r="K3" s="131">
        <v>0.45</v>
      </c>
    </row>
    <row r="4" spans="2:11" ht="31.5">
      <c r="B4" s="441" t="s">
        <v>480</v>
      </c>
      <c r="C4" s="443" t="s">
        <v>305</v>
      </c>
      <c r="D4" s="39" t="s">
        <v>320</v>
      </c>
      <c r="E4" s="40" t="s">
        <v>481</v>
      </c>
      <c r="F4" s="41">
        <v>0.25</v>
      </c>
      <c r="I4" s="141" t="s">
        <v>359</v>
      </c>
      <c r="J4" s="131">
        <v>0.4</v>
      </c>
      <c r="K4" s="131">
        <v>0.35</v>
      </c>
    </row>
    <row r="5" spans="2:11" ht="47.25">
      <c r="B5" s="442"/>
      <c r="C5" s="444"/>
      <c r="D5" s="42" t="s">
        <v>359</v>
      </c>
      <c r="E5" s="43" t="s">
        <v>482</v>
      </c>
      <c r="F5" s="44">
        <v>0.15</v>
      </c>
      <c r="I5" s="141" t="s">
        <v>483</v>
      </c>
      <c r="J5" s="131">
        <v>0.35</v>
      </c>
      <c r="K5" s="131">
        <v>0.3</v>
      </c>
    </row>
    <row r="6" spans="2:11" ht="47.25">
      <c r="B6" s="442"/>
      <c r="C6" s="444"/>
      <c r="D6" s="42" t="s">
        <v>483</v>
      </c>
      <c r="E6" s="43" t="s">
        <v>484</v>
      </c>
      <c r="F6" s="44">
        <v>0.1</v>
      </c>
    </row>
    <row r="7" spans="2:11" ht="63">
      <c r="B7" s="442"/>
      <c r="C7" s="444" t="s">
        <v>306</v>
      </c>
      <c r="D7" s="42" t="s">
        <v>476</v>
      </c>
      <c r="E7" s="43" t="s">
        <v>485</v>
      </c>
      <c r="F7" s="44">
        <v>0.25</v>
      </c>
      <c r="G7" s="128"/>
    </row>
    <row r="8" spans="2:11" ht="31.5">
      <c r="B8" s="442"/>
      <c r="C8" s="444"/>
      <c r="D8" s="42" t="s">
        <v>321</v>
      </c>
      <c r="E8" s="43" t="s">
        <v>486</v>
      </c>
      <c r="F8" s="44">
        <v>0.2</v>
      </c>
      <c r="G8" s="128"/>
    </row>
    <row r="9" spans="2:11" ht="47.25">
      <c r="B9" s="442" t="s">
        <v>487</v>
      </c>
      <c r="C9" s="444" t="s">
        <v>308</v>
      </c>
      <c r="D9" s="42" t="s">
        <v>322</v>
      </c>
      <c r="E9" s="43" t="s">
        <v>488</v>
      </c>
      <c r="F9" s="45" t="s">
        <v>489</v>
      </c>
    </row>
    <row r="10" spans="2:11" ht="63">
      <c r="B10" s="442"/>
      <c r="C10" s="444"/>
      <c r="D10" s="42" t="s">
        <v>490</v>
      </c>
      <c r="E10" s="43" t="s">
        <v>491</v>
      </c>
      <c r="F10" s="45" t="s">
        <v>489</v>
      </c>
    </row>
    <row r="11" spans="2:11" ht="47.25">
      <c r="B11" s="442"/>
      <c r="C11" s="444" t="s">
        <v>309</v>
      </c>
      <c r="D11" s="42" t="s">
        <v>323</v>
      </c>
      <c r="E11" s="43" t="s">
        <v>492</v>
      </c>
      <c r="F11" s="45" t="s">
        <v>489</v>
      </c>
    </row>
    <row r="12" spans="2:11" ht="47.25">
      <c r="B12" s="442"/>
      <c r="C12" s="444"/>
      <c r="D12" s="42" t="s">
        <v>493</v>
      </c>
      <c r="E12" s="43" t="s">
        <v>494</v>
      </c>
      <c r="F12" s="45" t="s">
        <v>489</v>
      </c>
    </row>
    <row r="13" spans="2:11" ht="31.5">
      <c r="B13" s="442"/>
      <c r="C13" s="444" t="s">
        <v>310</v>
      </c>
      <c r="D13" s="42" t="s">
        <v>324</v>
      </c>
      <c r="E13" s="43" t="s">
        <v>495</v>
      </c>
      <c r="F13" s="45" t="s">
        <v>489</v>
      </c>
    </row>
    <row r="14" spans="2:11" ht="32.25" thickBot="1">
      <c r="B14" s="445"/>
      <c r="C14" s="446"/>
      <c r="D14" s="46" t="s">
        <v>496</v>
      </c>
      <c r="E14" s="47" t="s">
        <v>497</v>
      </c>
      <c r="F14" s="48" t="s">
        <v>489</v>
      </c>
    </row>
    <row r="15" spans="2:11" ht="49.5" customHeight="1">
      <c r="B15" s="435" t="s">
        <v>498</v>
      </c>
      <c r="C15" s="435"/>
      <c r="D15" s="435"/>
      <c r="E15" s="435"/>
      <c r="F15" s="435"/>
    </row>
    <row r="16" spans="2:11" ht="27" customHeight="1">
      <c r="B16" s="49"/>
    </row>
  </sheetData>
  <mergeCells count="10">
    <mergeCell ref="B15:F15"/>
    <mergeCell ref="B1:F1"/>
    <mergeCell ref="B3:D3"/>
    <mergeCell ref="B4:B8"/>
    <mergeCell ref="C4:C6"/>
    <mergeCell ref="C7:C8"/>
    <mergeCell ref="B9:B14"/>
    <mergeCell ref="C9:C10"/>
    <mergeCell ref="C11:C12"/>
    <mergeCell ref="C13:C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Coordinadora Calidad - Santander - Bucaramanga</cp:lastModifiedBy>
  <cp:revision/>
  <dcterms:created xsi:type="dcterms:W3CDTF">2021-04-16T16:11:31Z</dcterms:created>
  <dcterms:modified xsi:type="dcterms:W3CDTF">2024-05-27T14:23:25Z</dcterms:modified>
  <cp:category/>
  <cp:contentStatus/>
</cp:coreProperties>
</file>